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mc:AlternateContent xmlns:mc="http://schemas.openxmlformats.org/markup-compatibility/2006">
    <mc:Choice Requires="x15">
      <x15ac:absPath xmlns:x15ac="http://schemas.microsoft.com/office/spreadsheetml/2010/11/ac" url="C:\Users\kail\Desktop\МТС\"/>
    </mc:Choice>
  </mc:AlternateContent>
  <xr:revisionPtr revIDLastSave="0" documentId="13_ncr:1_{61A77909-DDB9-44E7-B63F-684B64B65585}" xr6:coauthVersionLast="46" xr6:coauthVersionMax="46" xr10:uidLastSave="{00000000-0000-0000-0000-000000000000}"/>
  <bookViews>
    <workbookView xWindow="-110" yWindow="-110" windowWidth="19420" windowHeight="10300" tabRatio="872" xr2:uid="{00000000-000D-0000-FFFF-FFFF00000000}"/>
  </bookViews>
  <sheets>
    <sheet name="Описание действий" sheetId="21" r:id="rId1"/>
    <sheet name="Отчет" sheetId="20" r:id="rId2"/>
    <sheet name="Android" sheetId="1" r:id="rId3"/>
    <sheet name="IOS" sheetId="2" r:id="rId4"/>
    <sheet name="Данные" sheetId="4" r:id="rId5"/>
    <sheet name="Vis 1" sheetId="12" r:id="rId6"/>
    <sheet name="Vis 2" sheetId="13" r:id="rId7"/>
    <sheet name="Vis3" sheetId="14" r:id="rId8"/>
  </sheets>
  <definedNames>
    <definedName name="_xlnm._FilterDatabase" localSheetId="2" hidden="1">Android!$A$1:$AB$489</definedName>
    <definedName name="Срез_Day_of_User_s_Review">#N/A</definedName>
    <definedName name="Срез_Month_of_Review">#N/A</definedName>
    <definedName name="Срез_Store">#N/A</definedName>
    <definedName name="Срез_VersionCode">#N/A</definedName>
    <definedName name="Срез_Week_of_User_s_Review">#N/A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4" l="1"/>
  <c r="I29" i="20"/>
  <c r="G29" i="20"/>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3" i="4"/>
  <c r="T4" i="4"/>
  <c r="T5" i="4"/>
  <c r="T6" i="4"/>
  <c r="T7" i="4"/>
  <c r="T8" i="4"/>
  <c r="T9" i="4"/>
  <c r="T10" i="4"/>
  <c r="T11" i="4"/>
  <c r="T12"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173" i="4"/>
  <c r="U174" i="4"/>
  <c r="U175" i="4"/>
  <c r="U176" i="4"/>
  <c r="U177" i="4"/>
  <c r="U178" i="4"/>
  <c r="U179" i="4"/>
  <c r="U180" i="4"/>
  <c r="U181" i="4"/>
  <c r="U182" i="4"/>
  <c r="U183" i="4"/>
  <c r="U184" i="4"/>
  <c r="U185" i="4"/>
  <c r="U186" i="4"/>
  <c r="U187" i="4"/>
  <c r="U188" i="4"/>
  <c r="U189" i="4"/>
  <c r="U190" i="4"/>
  <c r="U191" i="4"/>
  <c r="U192" i="4"/>
  <c r="U193" i="4"/>
  <c r="U194" i="4"/>
  <c r="U195" i="4"/>
  <c r="U196" i="4"/>
  <c r="U197" i="4"/>
  <c r="U198" i="4"/>
  <c r="U199" i="4"/>
  <c r="U200" i="4"/>
  <c r="U201" i="4"/>
  <c r="U202" i="4"/>
  <c r="U203" i="4"/>
  <c r="U204" i="4"/>
  <c r="U205" i="4"/>
  <c r="U206" i="4"/>
  <c r="U207" i="4"/>
  <c r="U208" i="4"/>
  <c r="U209" i="4"/>
  <c r="U210" i="4"/>
  <c r="U211" i="4"/>
  <c r="U212" i="4"/>
  <c r="U213" i="4"/>
  <c r="U214" i="4"/>
  <c r="U215" i="4"/>
  <c r="U216" i="4"/>
  <c r="U217" i="4"/>
  <c r="U218" i="4"/>
  <c r="U219" i="4"/>
  <c r="U220" i="4"/>
  <c r="U221" i="4"/>
  <c r="U222" i="4"/>
  <c r="U223" i="4"/>
  <c r="U224" i="4"/>
  <c r="U225" i="4"/>
  <c r="U226" i="4"/>
  <c r="U227" i="4"/>
  <c r="U228" i="4"/>
  <c r="U229" i="4"/>
  <c r="U230" i="4"/>
  <c r="U231" i="4"/>
  <c r="U232"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E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M2" i="4"/>
  <c r="M3" i="4"/>
  <c r="M4" i="4"/>
  <c r="M5" i="4"/>
  <c r="M6" i="4"/>
  <c r="M7" i="4"/>
  <c r="M8" i="4"/>
  <c r="M9" i="4"/>
  <c r="M10" i="4"/>
  <c r="M11" i="4"/>
  <c r="M12" i="4"/>
  <c r="M13" i="4"/>
  <c r="M18" i="4"/>
  <c r="M19" i="4"/>
  <c r="M20" i="4"/>
  <c r="M21" i="4"/>
  <c r="M22" i="4"/>
  <c r="M23" i="4"/>
  <c r="M24" i="4"/>
  <c r="M25" i="4"/>
  <c r="M27" i="4"/>
  <c r="M28" i="4"/>
  <c r="M29" i="4"/>
  <c r="M30" i="4"/>
  <c r="M31" i="4"/>
  <c r="M32" i="4"/>
  <c r="M33" i="4"/>
  <c r="M34" i="4"/>
  <c r="M35" i="4"/>
  <c r="M36" i="4"/>
  <c r="M37" i="4"/>
  <c r="M38" i="4"/>
  <c r="M39" i="4"/>
  <c r="M40" i="4"/>
  <c r="M41" i="4"/>
  <c r="M42"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4" i="4"/>
  <c r="M135" i="4"/>
  <c r="M136" i="4"/>
  <c r="M137" i="4"/>
  <c r="M138" i="4"/>
  <c r="M139" i="4"/>
  <c r="M140" i="4"/>
  <c r="M141" i="4"/>
  <c r="M142" i="4"/>
  <c r="M143" i="4"/>
  <c r="M144" i="4"/>
  <c r="M145" i="4"/>
  <c r="M146" i="4"/>
  <c r="M147" i="4"/>
  <c r="M148" i="4"/>
  <c r="M149" i="4"/>
  <c r="M150" i="4"/>
  <c r="M151" i="4"/>
  <c r="M152" i="4"/>
  <c r="M153" i="4"/>
  <c r="M154" i="4"/>
  <c r="M155" i="4"/>
  <c r="M156" i="4"/>
  <c r="M157" i="4"/>
  <c r="M162" i="4"/>
  <c r="M163" i="4"/>
  <c r="M164" i="4"/>
  <c r="M165" i="4"/>
  <c r="M166" i="4"/>
  <c r="M167" i="4"/>
  <c r="M168" i="4"/>
  <c r="M169" i="4"/>
  <c r="M172" i="4"/>
  <c r="M173" i="4"/>
  <c r="M174" i="4"/>
  <c r="M175" i="4"/>
  <c r="M176" i="4"/>
  <c r="M177" i="4"/>
  <c r="M178" i="4"/>
  <c r="M179" i="4"/>
  <c r="M180" i="4"/>
  <c r="M181" i="4"/>
  <c r="M182" i="4"/>
  <c r="M183" i="4"/>
  <c r="M184" i="4"/>
  <c r="M185" i="4"/>
  <c r="M186" i="4"/>
  <c r="M187" i="4"/>
  <c r="M191" i="4"/>
  <c r="M192" i="4"/>
  <c r="M193" i="4"/>
  <c r="M194" i="4"/>
  <c r="M195" i="4"/>
  <c r="M196" i="4"/>
  <c r="M197" i="4"/>
  <c r="M198" i="4"/>
  <c r="M199" i="4"/>
  <c r="M203" i="4"/>
  <c r="M204" i="4"/>
  <c r="M205" i="4"/>
  <c r="M206" i="4"/>
  <c r="M207" i="4"/>
  <c r="M208" i="4"/>
  <c r="M209" i="4"/>
  <c r="M210" i="4"/>
  <c r="M211" i="4"/>
  <c r="M212" i="4"/>
  <c r="M213" i="4"/>
  <c r="M214" i="4"/>
  <c r="M215" i="4"/>
  <c r="M216" i="4"/>
  <c r="M217" i="4"/>
  <c r="M218" i="4"/>
  <c r="M219" i="4"/>
  <c r="M220" i="4"/>
  <c r="M221" i="4"/>
  <c r="M222" i="4"/>
  <c r="M223" i="4"/>
  <c r="M226" i="4"/>
  <c r="M227" i="4"/>
  <c r="M228" i="4"/>
  <c r="M229" i="4"/>
  <c r="M230" i="4"/>
  <c r="M231" i="4"/>
  <c r="M232" i="4"/>
  <c r="M14" i="4"/>
  <c r="M15" i="4"/>
  <c r="M16" i="4"/>
  <c r="M17" i="4"/>
  <c r="M26" i="4"/>
  <c r="M43" i="4"/>
  <c r="M44" i="4"/>
  <c r="M45" i="4"/>
  <c r="M97" i="4"/>
  <c r="M98" i="4"/>
  <c r="M99" i="4"/>
  <c r="M100" i="4"/>
  <c r="M101" i="4"/>
  <c r="M132" i="4"/>
  <c r="M133" i="4"/>
  <c r="M158" i="4"/>
  <c r="M159" i="4"/>
  <c r="M160" i="4"/>
  <c r="M161" i="4"/>
  <c r="M170" i="4"/>
  <c r="M171" i="4"/>
  <c r="M188" i="4"/>
  <c r="M189" i="4"/>
  <c r="M190" i="4"/>
  <c r="M200" i="4"/>
  <c r="M201" i="4"/>
  <c r="M202" i="4"/>
  <c r="M224" i="4"/>
  <c r="M225" i="4"/>
  <c r="D2" i="4"/>
  <c r="D3" i="4"/>
  <c r="D4" i="4"/>
  <c r="D5" i="4"/>
  <c r="D6" i="4"/>
  <c r="D7" i="4"/>
  <c r="D8" i="4"/>
  <c r="D9" i="4"/>
  <c r="D10" i="4"/>
  <c r="D11" i="4"/>
  <c r="D12" i="4"/>
  <c r="D13" i="4"/>
  <c r="D18" i="4"/>
  <c r="D19" i="4"/>
  <c r="D20" i="4"/>
  <c r="D21" i="4"/>
  <c r="D22" i="4"/>
  <c r="D23" i="4"/>
  <c r="D24" i="4"/>
  <c r="D25" i="4"/>
  <c r="D27" i="4"/>
  <c r="D28" i="4"/>
  <c r="D29" i="4"/>
  <c r="D30" i="4"/>
  <c r="D31" i="4"/>
  <c r="D32" i="4"/>
  <c r="D33" i="4"/>
  <c r="D34" i="4"/>
  <c r="D35" i="4"/>
  <c r="D36" i="4"/>
  <c r="D37" i="4"/>
  <c r="D38" i="4"/>
  <c r="D39" i="4"/>
  <c r="D40" i="4"/>
  <c r="D41" i="4"/>
  <c r="D42"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4" i="4"/>
  <c r="D135" i="4"/>
  <c r="D136" i="4"/>
  <c r="D137" i="4"/>
  <c r="D138" i="4"/>
  <c r="D139" i="4"/>
  <c r="D140" i="4"/>
  <c r="D141" i="4"/>
  <c r="D142" i="4"/>
  <c r="D143" i="4"/>
  <c r="D144" i="4"/>
  <c r="D145" i="4"/>
  <c r="D146" i="4"/>
  <c r="D147" i="4"/>
  <c r="D148" i="4"/>
  <c r="D149" i="4"/>
  <c r="D150" i="4"/>
  <c r="D151" i="4"/>
  <c r="D152" i="4"/>
  <c r="D153" i="4"/>
  <c r="D154" i="4"/>
  <c r="D155" i="4"/>
  <c r="D156" i="4"/>
  <c r="D157" i="4"/>
  <c r="D162" i="4"/>
  <c r="D163" i="4"/>
  <c r="D164" i="4"/>
  <c r="D165" i="4"/>
  <c r="D166" i="4"/>
  <c r="D167" i="4"/>
  <c r="D168" i="4"/>
  <c r="D169" i="4"/>
  <c r="D172" i="4"/>
  <c r="D173" i="4"/>
  <c r="D174" i="4"/>
  <c r="D175" i="4"/>
  <c r="D176" i="4"/>
  <c r="D177" i="4"/>
  <c r="D178" i="4"/>
  <c r="D179" i="4"/>
  <c r="D180" i="4"/>
  <c r="D181" i="4"/>
  <c r="D182" i="4"/>
  <c r="D183" i="4"/>
  <c r="D184" i="4"/>
  <c r="D185" i="4"/>
  <c r="D186" i="4"/>
  <c r="D187" i="4"/>
  <c r="D191" i="4"/>
  <c r="D192" i="4"/>
  <c r="D193" i="4"/>
  <c r="D194" i="4"/>
  <c r="D195" i="4"/>
  <c r="D196" i="4"/>
  <c r="D197" i="4"/>
  <c r="D198" i="4"/>
  <c r="D199" i="4"/>
  <c r="D203" i="4"/>
  <c r="D204" i="4"/>
  <c r="D205" i="4"/>
  <c r="D206" i="4"/>
  <c r="D207" i="4"/>
  <c r="D208" i="4"/>
  <c r="D209" i="4"/>
  <c r="D210" i="4"/>
  <c r="D211" i="4"/>
  <c r="D212" i="4"/>
  <c r="D213" i="4"/>
  <c r="D214" i="4"/>
  <c r="D215" i="4"/>
  <c r="D216" i="4"/>
  <c r="D217" i="4"/>
  <c r="D218" i="4"/>
  <c r="D219" i="4"/>
  <c r="D220" i="4"/>
  <c r="D221" i="4"/>
  <c r="D222" i="4"/>
  <c r="D223" i="4"/>
  <c r="D226" i="4"/>
  <c r="D227" i="4"/>
  <c r="D228" i="4"/>
  <c r="D229" i="4"/>
  <c r="D230" i="4"/>
  <c r="D231" i="4"/>
  <c r="D232" i="4"/>
  <c r="D14" i="4"/>
  <c r="D15" i="4"/>
  <c r="D16" i="4"/>
  <c r="D17" i="4"/>
  <c r="D26" i="4"/>
  <c r="D43" i="4"/>
  <c r="D44" i="4"/>
  <c r="D45" i="4"/>
  <c r="D97" i="4"/>
  <c r="D98" i="4"/>
  <c r="D99" i="4"/>
  <c r="D100" i="4"/>
  <c r="D101" i="4"/>
  <c r="D132" i="4"/>
  <c r="D133" i="4"/>
  <c r="D158" i="4"/>
  <c r="D159" i="4"/>
  <c r="D160" i="4"/>
  <c r="D161" i="4"/>
  <c r="D170" i="4"/>
  <c r="D171" i="4"/>
  <c r="D188" i="4"/>
  <c r="D189" i="4"/>
  <c r="D190" i="4"/>
  <c r="D200" i="4"/>
  <c r="D201" i="4"/>
  <c r="D202" i="4"/>
  <c r="D224" i="4"/>
  <c r="D225" i="4"/>
  <c r="S3" i="4"/>
  <c r="S4" i="4"/>
  <c r="S5" i="4"/>
  <c r="S6" i="4"/>
  <c r="S7" i="4"/>
  <c r="S8" i="4"/>
  <c r="S9" i="4"/>
  <c r="S10" i="4"/>
  <c r="S11" i="4"/>
  <c r="S12" i="4"/>
  <c r="S13" i="4"/>
  <c r="S18" i="4"/>
  <c r="S19" i="4"/>
  <c r="S20" i="4"/>
  <c r="S21" i="4"/>
  <c r="S22" i="4"/>
  <c r="S23" i="4"/>
  <c r="S24" i="4"/>
  <c r="S25" i="4"/>
  <c r="S27" i="4"/>
  <c r="S28" i="4"/>
  <c r="S29" i="4"/>
  <c r="S30" i="4"/>
  <c r="S31" i="4"/>
  <c r="S32" i="4"/>
  <c r="S33" i="4"/>
  <c r="S34" i="4"/>
  <c r="S35" i="4"/>
  <c r="S36" i="4"/>
  <c r="S37" i="4"/>
  <c r="S38" i="4"/>
  <c r="S39" i="4"/>
  <c r="S40" i="4"/>
  <c r="S41" i="4"/>
  <c r="S42"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102" i="4"/>
  <c r="S103" i="4"/>
  <c r="S104" i="4"/>
  <c r="S105" i="4"/>
  <c r="S106" i="4"/>
  <c r="S107" i="4"/>
  <c r="S108" i="4"/>
  <c r="S109" i="4"/>
  <c r="S110" i="4"/>
  <c r="S111" i="4"/>
  <c r="S112" i="4"/>
  <c r="S113" i="4"/>
  <c r="S114" i="4"/>
  <c r="S115" i="4"/>
  <c r="S116" i="4"/>
  <c r="S117" i="4"/>
  <c r="S118" i="4"/>
  <c r="S119" i="4"/>
  <c r="S120" i="4"/>
  <c r="S121" i="4"/>
  <c r="S122" i="4"/>
  <c r="S123" i="4"/>
  <c r="S124" i="4"/>
  <c r="S125" i="4"/>
  <c r="S126" i="4"/>
  <c r="S127" i="4"/>
  <c r="S128" i="4"/>
  <c r="S129" i="4"/>
  <c r="S130" i="4"/>
  <c r="S131" i="4"/>
  <c r="S134" i="4"/>
  <c r="S135" i="4"/>
  <c r="S136" i="4"/>
  <c r="S137" i="4"/>
  <c r="S138" i="4"/>
  <c r="S139" i="4"/>
  <c r="S140" i="4"/>
  <c r="S141" i="4"/>
  <c r="S142" i="4"/>
  <c r="S143" i="4"/>
  <c r="S144" i="4"/>
  <c r="S145" i="4"/>
  <c r="S146" i="4"/>
  <c r="S147" i="4"/>
  <c r="S148" i="4"/>
  <c r="S149" i="4"/>
  <c r="S150" i="4"/>
  <c r="S151" i="4"/>
  <c r="S152" i="4"/>
  <c r="S153" i="4"/>
  <c r="S154" i="4"/>
  <c r="S155" i="4"/>
  <c r="S156" i="4"/>
  <c r="S157" i="4"/>
  <c r="S162" i="4"/>
  <c r="S163" i="4"/>
  <c r="S164" i="4"/>
  <c r="S165" i="4"/>
  <c r="S166" i="4"/>
  <c r="S167" i="4"/>
  <c r="S168" i="4"/>
  <c r="S169" i="4"/>
  <c r="S172" i="4"/>
  <c r="S173" i="4"/>
  <c r="S174" i="4"/>
  <c r="S175" i="4"/>
  <c r="S176" i="4"/>
  <c r="S177" i="4"/>
  <c r="S178" i="4"/>
  <c r="S179" i="4"/>
  <c r="S180" i="4"/>
  <c r="S181" i="4"/>
  <c r="S182" i="4"/>
  <c r="S183" i="4"/>
  <c r="S184" i="4"/>
  <c r="S185" i="4"/>
  <c r="S186" i="4"/>
  <c r="S187" i="4"/>
  <c r="S191" i="4"/>
  <c r="S192" i="4"/>
  <c r="S193" i="4"/>
  <c r="S194" i="4"/>
  <c r="S195" i="4"/>
  <c r="S196" i="4"/>
  <c r="S197" i="4"/>
  <c r="S198" i="4"/>
  <c r="S199" i="4"/>
  <c r="S203" i="4"/>
  <c r="S204" i="4"/>
  <c r="S205" i="4"/>
  <c r="S206" i="4"/>
  <c r="S207" i="4"/>
  <c r="S208" i="4"/>
  <c r="S209" i="4"/>
  <c r="S210" i="4"/>
  <c r="S211" i="4"/>
  <c r="S212" i="4"/>
  <c r="S213" i="4"/>
  <c r="S214" i="4"/>
  <c r="S215" i="4"/>
  <c r="S216" i="4"/>
  <c r="S217" i="4"/>
  <c r="S218" i="4"/>
  <c r="S219" i="4"/>
  <c r="S220" i="4"/>
  <c r="S221" i="4"/>
  <c r="S222" i="4"/>
  <c r="S223" i="4"/>
  <c r="S226" i="4"/>
  <c r="S227" i="4"/>
  <c r="S228" i="4"/>
  <c r="S229" i="4"/>
  <c r="S230" i="4"/>
  <c r="S231" i="4"/>
  <c r="S232" i="4"/>
  <c r="S14" i="4"/>
  <c r="S15" i="4"/>
  <c r="S16" i="4"/>
  <c r="S17" i="4"/>
  <c r="S26" i="4"/>
  <c r="S43" i="4"/>
  <c r="S44" i="4"/>
  <c r="S45" i="4"/>
  <c r="S97" i="4"/>
  <c r="S98" i="4"/>
  <c r="S99" i="4"/>
  <c r="S100" i="4"/>
  <c r="S101" i="4"/>
  <c r="S132" i="4"/>
  <c r="S133" i="4"/>
  <c r="S158" i="4"/>
  <c r="S159" i="4"/>
  <c r="S160" i="4"/>
  <c r="S161" i="4"/>
  <c r="S170" i="4"/>
  <c r="S171" i="4"/>
  <c r="S188" i="4"/>
  <c r="S189" i="4"/>
  <c r="S190" i="4"/>
  <c r="S200" i="4"/>
  <c r="S201" i="4"/>
  <c r="S202" i="4"/>
  <c r="S224" i="4"/>
  <c r="S225" i="4"/>
  <c r="S2" i="4"/>
  <c r="R3" i="4" a="1"/>
  <c r="R3" i="4" s="1"/>
  <c r="R4" i="4" a="1"/>
  <c r="R4" i="4" s="1"/>
  <c r="R5" i="4" a="1"/>
  <c r="R5" i="4" s="1"/>
  <c r="R6" i="4" a="1"/>
  <c r="R6" i="4" s="1"/>
  <c r="R7" i="4" a="1"/>
  <c r="R7" i="4" s="1"/>
  <c r="R8" i="4" a="1"/>
  <c r="R8" i="4" s="1"/>
  <c r="R9" i="4" a="1"/>
  <c r="R9" i="4" s="1"/>
  <c r="R10" i="4" a="1"/>
  <c r="R10" i="4" s="1"/>
  <c r="R11" i="4" a="1"/>
  <c r="R11" i="4" s="1"/>
  <c r="R12" i="4" a="1"/>
  <c r="R12" i="4" s="1"/>
  <c r="R13" i="4" a="1"/>
  <c r="R13" i="4" s="1"/>
  <c r="R18" i="4" a="1"/>
  <c r="R18" i="4" s="1"/>
  <c r="R19" i="4" a="1"/>
  <c r="R19" i="4" s="1"/>
  <c r="R20" i="4" a="1"/>
  <c r="R20" i="4" s="1"/>
  <c r="R21" i="4" a="1"/>
  <c r="R21" i="4" s="1"/>
  <c r="R22" i="4" a="1"/>
  <c r="R22" i="4" s="1"/>
  <c r="R23" i="4" a="1"/>
  <c r="R23" i="4" s="1"/>
  <c r="R24" i="4" a="1"/>
  <c r="R24" i="4" s="1"/>
  <c r="R25" i="4" a="1"/>
  <c r="R25"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89" i="4" a="1"/>
  <c r="R89" i="4" s="1"/>
  <c r="R90" i="4" a="1"/>
  <c r="R90" i="4" s="1"/>
  <c r="R91" i="4" a="1"/>
  <c r="R91" i="4" s="1"/>
  <c r="R92" i="4" a="1"/>
  <c r="R92" i="4" s="1"/>
  <c r="R93" i="4" a="1"/>
  <c r="R93" i="4" s="1"/>
  <c r="R94" i="4" a="1"/>
  <c r="R94" i="4" s="1"/>
  <c r="R95" i="4" a="1"/>
  <c r="R95" i="4" s="1"/>
  <c r="R96" i="4" a="1"/>
  <c r="R96" i="4" s="1"/>
  <c r="R102" i="4" a="1"/>
  <c r="R102" i="4" s="1"/>
  <c r="R103" i="4" a="1"/>
  <c r="R103" i="4" s="1"/>
  <c r="R104" i="4" a="1"/>
  <c r="R104" i="4" s="1"/>
  <c r="R105" i="4" a="1"/>
  <c r="R105" i="4" s="1"/>
  <c r="R106" i="4" a="1"/>
  <c r="R106" i="4" s="1"/>
  <c r="R107" i="4" a="1"/>
  <c r="R107" i="4" s="1"/>
  <c r="R108" i="4" a="1"/>
  <c r="R108" i="4" s="1"/>
  <c r="R109" i="4" a="1"/>
  <c r="R109" i="4" s="1"/>
  <c r="R110" i="4" a="1"/>
  <c r="R110" i="4" s="1"/>
  <c r="R111" i="4" a="1"/>
  <c r="R111" i="4" s="1"/>
  <c r="R112" i="4" a="1"/>
  <c r="R112" i="4" s="1"/>
  <c r="R113" i="4" a="1"/>
  <c r="R113" i="4" s="1"/>
  <c r="R114" i="4" a="1"/>
  <c r="R114" i="4" s="1"/>
  <c r="R115" i="4" a="1"/>
  <c r="R115" i="4" s="1"/>
  <c r="R116" i="4" a="1"/>
  <c r="R116" i="4" s="1"/>
  <c r="R117" i="4" a="1"/>
  <c r="R117" i="4" s="1"/>
  <c r="R118" i="4" a="1"/>
  <c r="R118" i="4" s="1"/>
  <c r="R119" i="4" a="1"/>
  <c r="R119" i="4" s="1"/>
  <c r="R120" i="4" a="1"/>
  <c r="R120" i="4" s="1"/>
  <c r="R121" i="4" a="1"/>
  <c r="R121" i="4" s="1"/>
  <c r="R122" i="4" a="1"/>
  <c r="R122" i="4" s="1"/>
  <c r="R123" i="4" a="1"/>
  <c r="R123" i="4" s="1"/>
  <c r="R124" i="4" a="1"/>
  <c r="R124" i="4" s="1"/>
  <c r="R125" i="4" a="1"/>
  <c r="R125" i="4" s="1"/>
  <c r="R126" i="4" a="1"/>
  <c r="R126" i="4" s="1"/>
  <c r="R127" i="4" a="1"/>
  <c r="R127" i="4" s="1"/>
  <c r="R128" i="4" a="1"/>
  <c r="R128" i="4" s="1"/>
  <c r="R129" i="4" a="1"/>
  <c r="R129" i="4" s="1"/>
  <c r="R130" i="4" a="1"/>
  <c r="R130" i="4" s="1"/>
  <c r="R131" i="4" a="1"/>
  <c r="R131" i="4" s="1"/>
  <c r="R134" i="4" a="1"/>
  <c r="R134" i="4" s="1"/>
  <c r="R135" i="4" a="1"/>
  <c r="R135" i="4" s="1"/>
  <c r="R136" i="4" a="1"/>
  <c r="R136" i="4" s="1"/>
  <c r="R137" i="4" a="1"/>
  <c r="R137" i="4" s="1"/>
  <c r="R138" i="4" a="1"/>
  <c r="R138" i="4" s="1"/>
  <c r="R139" i="4" a="1"/>
  <c r="R139" i="4" s="1"/>
  <c r="R140" i="4" a="1"/>
  <c r="R140" i="4" s="1"/>
  <c r="R141" i="4" a="1"/>
  <c r="R141" i="4" s="1"/>
  <c r="R142" i="4" a="1"/>
  <c r="R142" i="4" s="1"/>
  <c r="R143" i="4" a="1"/>
  <c r="R143" i="4" s="1"/>
  <c r="R144" i="4" a="1"/>
  <c r="R144" i="4" s="1"/>
  <c r="R145" i="4" a="1"/>
  <c r="R145" i="4" s="1"/>
  <c r="R146" i="4" a="1"/>
  <c r="R146" i="4" s="1"/>
  <c r="R147" i="4" a="1"/>
  <c r="R147" i="4" s="1"/>
  <c r="R148" i="4" a="1"/>
  <c r="R148" i="4" s="1"/>
  <c r="R149" i="4" a="1"/>
  <c r="R149" i="4" s="1"/>
  <c r="R150" i="4" a="1"/>
  <c r="R150" i="4" s="1"/>
  <c r="R151" i="4" a="1"/>
  <c r="R151" i="4" s="1"/>
  <c r="R152" i="4" a="1"/>
  <c r="R152" i="4" s="1"/>
  <c r="R153" i="4" a="1"/>
  <c r="R153" i="4" s="1"/>
  <c r="R154" i="4" a="1"/>
  <c r="R154" i="4" s="1"/>
  <c r="R155" i="4" a="1"/>
  <c r="R155" i="4" s="1"/>
  <c r="R156" i="4" a="1"/>
  <c r="R156" i="4" s="1"/>
  <c r="R157" i="4" a="1"/>
  <c r="R157" i="4" s="1"/>
  <c r="R162" i="4" a="1"/>
  <c r="R162" i="4" s="1"/>
  <c r="R163" i="4" a="1"/>
  <c r="R163" i="4" s="1"/>
  <c r="R164" i="4" a="1"/>
  <c r="R164" i="4" s="1"/>
  <c r="R165" i="4" a="1"/>
  <c r="R165" i="4" s="1"/>
  <c r="R166" i="4" a="1"/>
  <c r="R166" i="4" s="1"/>
  <c r="R167" i="4" a="1"/>
  <c r="R167" i="4" s="1"/>
  <c r="R168" i="4" a="1"/>
  <c r="R168" i="4" s="1"/>
  <c r="R169" i="4" a="1"/>
  <c r="R169" i="4" s="1"/>
  <c r="R172" i="4" a="1"/>
  <c r="R172" i="4" s="1"/>
  <c r="R173" i="4" a="1"/>
  <c r="R173" i="4" s="1"/>
  <c r="R174" i="4" a="1"/>
  <c r="R174" i="4" s="1"/>
  <c r="R175" i="4" a="1"/>
  <c r="R175" i="4" s="1"/>
  <c r="R176" i="4" a="1"/>
  <c r="R176" i="4" s="1"/>
  <c r="R177" i="4" a="1"/>
  <c r="R177" i="4" s="1"/>
  <c r="R178" i="4" a="1"/>
  <c r="R178" i="4" s="1"/>
  <c r="R179" i="4" a="1"/>
  <c r="R179" i="4" s="1"/>
  <c r="R180" i="4" a="1"/>
  <c r="R180" i="4" s="1"/>
  <c r="R181" i="4" a="1"/>
  <c r="R181" i="4" s="1"/>
  <c r="R182" i="4" a="1"/>
  <c r="R182" i="4" s="1"/>
  <c r="R183" i="4" a="1"/>
  <c r="R183" i="4" s="1"/>
  <c r="R184" i="4" a="1"/>
  <c r="R184" i="4" s="1"/>
  <c r="R185" i="4" a="1"/>
  <c r="R185" i="4" s="1"/>
  <c r="R186" i="4" a="1"/>
  <c r="R186" i="4" s="1"/>
  <c r="R187" i="4" a="1"/>
  <c r="R187" i="4" s="1"/>
  <c r="R191" i="4" a="1"/>
  <c r="R191" i="4" s="1"/>
  <c r="R192" i="4" a="1"/>
  <c r="R192" i="4" s="1"/>
  <c r="R193" i="4" a="1"/>
  <c r="R193" i="4" s="1"/>
  <c r="R194" i="4" a="1"/>
  <c r="R194" i="4" s="1"/>
  <c r="R195" i="4" a="1"/>
  <c r="R195" i="4" s="1"/>
  <c r="R196" i="4" a="1"/>
  <c r="R196" i="4" s="1"/>
  <c r="R197" i="4" a="1"/>
  <c r="R197" i="4" s="1"/>
  <c r="R198" i="4" a="1"/>
  <c r="R198" i="4" s="1"/>
  <c r="R199" i="4" a="1"/>
  <c r="R199" i="4" s="1"/>
  <c r="R203" i="4" a="1"/>
  <c r="R203" i="4" s="1"/>
  <c r="R204" i="4" a="1"/>
  <c r="R204" i="4" s="1"/>
  <c r="R205" i="4" a="1"/>
  <c r="R205" i="4" s="1"/>
  <c r="R206" i="4" a="1"/>
  <c r="R206" i="4" s="1"/>
  <c r="R207" i="4" a="1"/>
  <c r="R207" i="4" s="1"/>
  <c r="R208" i="4" a="1"/>
  <c r="R208" i="4" s="1"/>
  <c r="R209" i="4" a="1"/>
  <c r="R209" i="4" s="1"/>
  <c r="R210" i="4" a="1"/>
  <c r="R210" i="4" s="1"/>
  <c r="R211" i="4" a="1"/>
  <c r="R211" i="4" s="1"/>
  <c r="R212" i="4" a="1"/>
  <c r="R212" i="4" s="1"/>
  <c r="R213" i="4" a="1"/>
  <c r="R213" i="4" s="1"/>
  <c r="R214" i="4" a="1"/>
  <c r="R214" i="4" s="1"/>
  <c r="R215" i="4" a="1"/>
  <c r="R215" i="4" s="1"/>
  <c r="R216" i="4" a="1"/>
  <c r="R216" i="4" s="1"/>
  <c r="R217" i="4" a="1"/>
  <c r="R217" i="4" s="1"/>
  <c r="R218" i="4" a="1"/>
  <c r="R218" i="4" s="1"/>
  <c r="R219" i="4" a="1"/>
  <c r="R219" i="4" s="1"/>
  <c r="R220" i="4" a="1"/>
  <c r="R220" i="4" s="1"/>
  <c r="R221" i="4" a="1"/>
  <c r="R221" i="4" s="1"/>
  <c r="R222" i="4" a="1"/>
  <c r="R222" i="4" s="1"/>
  <c r="R223" i="4" a="1"/>
  <c r="R223" i="4" s="1"/>
  <c r="R226" i="4" a="1"/>
  <c r="R226" i="4" s="1"/>
  <c r="R227" i="4" a="1"/>
  <c r="R227" i="4" s="1"/>
  <c r="R228" i="4" a="1"/>
  <c r="R228" i="4" s="1"/>
  <c r="R229" i="4" a="1"/>
  <c r="R229" i="4" s="1"/>
  <c r="R230" i="4" a="1"/>
  <c r="R230" i="4" s="1"/>
  <c r="R231" i="4" a="1"/>
  <c r="R231" i="4" s="1"/>
  <c r="R232" i="4" a="1"/>
  <c r="R232" i="4" s="1"/>
  <c r="R14" i="4" a="1"/>
  <c r="R14" i="4" s="1"/>
  <c r="R15" i="4" a="1"/>
  <c r="R15" i="4" s="1"/>
  <c r="R16" i="4" a="1"/>
  <c r="R16" i="4" s="1"/>
  <c r="R17" i="4" a="1"/>
  <c r="R17" i="4" s="1"/>
  <c r="R26" i="4" a="1"/>
  <c r="R26" i="4" s="1"/>
  <c r="R43" i="4" a="1"/>
  <c r="R43" i="4" s="1"/>
  <c r="R44" i="4" a="1"/>
  <c r="R44" i="4" s="1"/>
  <c r="R45" i="4" a="1"/>
  <c r="R45" i="4" s="1"/>
  <c r="R97" i="4" a="1"/>
  <c r="R97" i="4" s="1"/>
  <c r="R98" i="4" a="1"/>
  <c r="R98" i="4" s="1"/>
  <c r="R99" i="4" a="1"/>
  <c r="R99" i="4" s="1"/>
  <c r="R100" i="4" a="1"/>
  <c r="R100" i="4" s="1"/>
  <c r="R101" i="4" a="1"/>
  <c r="R101" i="4" s="1"/>
  <c r="R132" i="4" a="1"/>
  <c r="R132" i="4" s="1"/>
  <c r="R133" i="4" a="1"/>
  <c r="R133" i="4" s="1"/>
  <c r="R158" i="4" a="1"/>
  <c r="R158" i="4" s="1"/>
  <c r="R159" i="4" a="1"/>
  <c r="R159" i="4" s="1"/>
  <c r="R160" i="4" a="1"/>
  <c r="R160" i="4" s="1"/>
  <c r="R161" i="4" a="1"/>
  <c r="R161" i="4" s="1"/>
  <c r="R170" i="4" a="1"/>
  <c r="R170" i="4" s="1"/>
  <c r="R171" i="4" a="1"/>
  <c r="R171" i="4" s="1"/>
  <c r="R188" i="4" a="1"/>
  <c r="R188" i="4" s="1"/>
  <c r="R189" i="4" a="1"/>
  <c r="R189" i="4" s="1"/>
  <c r="R190" i="4" a="1"/>
  <c r="R190" i="4" s="1"/>
  <c r="R200" i="4" a="1"/>
  <c r="R200" i="4" s="1"/>
  <c r="R201" i="4" a="1"/>
  <c r="R201" i="4" s="1"/>
  <c r="R202" i="4" a="1"/>
  <c r="R202" i="4" s="1"/>
  <c r="R224" i="4" a="1"/>
  <c r="R224" i="4" s="1"/>
  <c r="R225" i="4" a="1"/>
  <c r="R225" i="4" s="1"/>
  <c r="R2" i="4" a="1"/>
  <c r="R2" i="4" s="1"/>
  <c r="Q3" i="4" a="1"/>
  <c r="Q3" i="4" s="1"/>
  <c r="Q4" i="4" a="1"/>
  <c r="Q4" i="4" s="1"/>
  <c r="Q5" i="4" a="1"/>
  <c r="Q5" i="4" s="1"/>
  <c r="Q6" i="4" a="1"/>
  <c r="Q6" i="4"/>
  <c r="Q7" i="4" a="1"/>
  <c r="Q7" i="4" s="1"/>
  <c r="Q8" i="4" a="1"/>
  <c r="Q8" i="4" s="1"/>
  <c r="Q9" i="4" a="1"/>
  <c r="Q9" i="4" s="1"/>
  <c r="Q10" i="4" a="1"/>
  <c r="Q10" i="4" s="1"/>
  <c r="Q11" i="4" a="1"/>
  <c r="Q11" i="4" s="1"/>
  <c r="Q12" i="4" a="1"/>
  <c r="Q12" i="4" s="1"/>
  <c r="Q13" i="4" a="1"/>
  <c r="Q13" i="4" s="1"/>
  <c r="Q18" i="4" a="1"/>
  <c r="Q18" i="4" s="1"/>
  <c r="Q19" i="4" a="1"/>
  <c r="Q19" i="4" s="1"/>
  <c r="Q20" i="4" a="1"/>
  <c r="Q20" i="4" s="1"/>
  <c r="Q21" i="4" a="1"/>
  <c r="Q21" i="4" s="1"/>
  <c r="Q22" i="4" a="1"/>
  <c r="Q22" i="4" s="1"/>
  <c r="Q23" i="4" a="1"/>
  <c r="Q23" i="4" s="1"/>
  <c r="Q24" i="4" a="1"/>
  <c r="Q24" i="4" s="1"/>
  <c r="Q25" i="4" a="1"/>
  <c r="Q25"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Q82" i="4" a="1"/>
  <c r="Q82" i="4" s="1"/>
  <c r="Q83" i="4" a="1"/>
  <c r="Q83" i="4" s="1"/>
  <c r="Q84" i="4" a="1"/>
  <c r="Q84" i="4" s="1"/>
  <c r="Q85" i="4" a="1"/>
  <c r="Q85" i="4" s="1"/>
  <c r="Q86" i="4" a="1"/>
  <c r="Q86" i="4" s="1"/>
  <c r="Q87" i="4" a="1"/>
  <c r="Q87" i="4" s="1"/>
  <c r="Q88" i="4" a="1"/>
  <c r="Q88" i="4" s="1"/>
  <c r="Q89" i="4" a="1"/>
  <c r="Q89" i="4" s="1"/>
  <c r="Q90" i="4" a="1"/>
  <c r="Q90" i="4" s="1"/>
  <c r="Q91" i="4" a="1"/>
  <c r="Q91" i="4" s="1"/>
  <c r="Q92" i="4" a="1"/>
  <c r="Q92" i="4" s="1"/>
  <c r="Q93" i="4" a="1"/>
  <c r="Q93" i="4" s="1"/>
  <c r="Q94" i="4" a="1"/>
  <c r="Q94" i="4" s="1"/>
  <c r="Q95" i="4" a="1"/>
  <c r="Q95" i="4" s="1"/>
  <c r="Q96" i="4" a="1"/>
  <c r="Q96" i="4" s="1"/>
  <c r="Q102" i="4" a="1"/>
  <c r="Q102" i="4" s="1"/>
  <c r="Q103" i="4" a="1"/>
  <c r="Q103" i="4" s="1"/>
  <c r="Q104" i="4" a="1"/>
  <c r="Q104" i="4" s="1"/>
  <c r="Q105" i="4" a="1"/>
  <c r="Q105" i="4" s="1"/>
  <c r="Q106" i="4" a="1"/>
  <c r="Q106" i="4" s="1"/>
  <c r="Q107" i="4" a="1"/>
  <c r="Q107" i="4" s="1"/>
  <c r="Q108" i="4" a="1"/>
  <c r="Q108" i="4" s="1"/>
  <c r="Q109" i="4" a="1"/>
  <c r="Q109" i="4" s="1"/>
  <c r="Q110" i="4" a="1"/>
  <c r="Q110" i="4" s="1"/>
  <c r="Q111" i="4" a="1"/>
  <c r="Q111" i="4" s="1"/>
  <c r="Q112" i="4" a="1"/>
  <c r="Q112" i="4" s="1"/>
  <c r="Q113" i="4" a="1"/>
  <c r="Q113" i="4" s="1"/>
  <c r="Q114" i="4" a="1"/>
  <c r="Q114" i="4" s="1"/>
  <c r="Q115" i="4" a="1"/>
  <c r="Q115" i="4" s="1"/>
  <c r="Q116" i="4" a="1"/>
  <c r="Q116" i="4" s="1"/>
  <c r="Q117" i="4" a="1"/>
  <c r="Q117" i="4" s="1"/>
  <c r="Q118" i="4" a="1"/>
  <c r="Q118" i="4" s="1"/>
  <c r="Q119" i="4" a="1"/>
  <c r="Q119" i="4" s="1"/>
  <c r="Q120" i="4" a="1"/>
  <c r="Q120" i="4" s="1"/>
  <c r="Q121" i="4" a="1"/>
  <c r="Q121" i="4" s="1"/>
  <c r="Q122" i="4" a="1"/>
  <c r="Q122" i="4" s="1"/>
  <c r="Q123" i="4" a="1"/>
  <c r="Q123" i="4" s="1"/>
  <c r="Q124" i="4" a="1"/>
  <c r="Q124" i="4" s="1"/>
  <c r="Q125" i="4" a="1"/>
  <c r="Q125" i="4" s="1"/>
  <c r="Q126" i="4" a="1"/>
  <c r="Q126" i="4" s="1"/>
  <c r="Q127" i="4" a="1"/>
  <c r="Q127" i="4" s="1"/>
  <c r="Q128" i="4" a="1"/>
  <c r="Q128" i="4" s="1"/>
  <c r="Q129" i="4" a="1"/>
  <c r="Q129" i="4" s="1"/>
  <c r="Q130" i="4" a="1"/>
  <c r="Q130" i="4" s="1"/>
  <c r="Q131" i="4" a="1"/>
  <c r="Q131" i="4" s="1"/>
  <c r="Q134" i="4" a="1"/>
  <c r="Q134" i="4" s="1"/>
  <c r="Q135" i="4" a="1"/>
  <c r="Q135" i="4" s="1"/>
  <c r="Q136" i="4" a="1"/>
  <c r="Q136" i="4" s="1"/>
  <c r="Q137" i="4" a="1"/>
  <c r="Q137" i="4" s="1"/>
  <c r="Q138" i="4" a="1"/>
  <c r="Q138" i="4" s="1"/>
  <c r="Q139" i="4" a="1"/>
  <c r="Q139" i="4" s="1"/>
  <c r="Q140" i="4" a="1"/>
  <c r="Q140" i="4" s="1"/>
  <c r="Q141" i="4" a="1"/>
  <c r="Q141" i="4" s="1"/>
  <c r="Q142" i="4" a="1"/>
  <c r="Q142" i="4" s="1"/>
  <c r="Q143" i="4" a="1"/>
  <c r="Q143" i="4" s="1"/>
  <c r="Q144" i="4" a="1"/>
  <c r="Q144" i="4" s="1"/>
  <c r="Q145" i="4" a="1"/>
  <c r="Q145" i="4" s="1"/>
  <c r="Q146" i="4" a="1"/>
  <c r="Q146" i="4" s="1"/>
  <c r="Q147" i="4" a="1"/>
  <c r="Q147" i="4" s="1"/>
  <c r="Q148" i="4" a="1"/>
  <c r="Q148" i="4" s="1"/>
  <c r="Q149" i="4" a="1"/>
  <c r="Q149" i="4" s="1"/>
  <c r="Q150" i="4" a="1"/>
  <c r="Q150" i="4" s="1"/>
  <c r="Q151" i="4" a="1"/>
  <c r="Q151" i="4" s="1"/>
  <c r="Q152" i="4" a="1"/>
  <c r="Q152" i="4" s="1"/>
  <c r="Q153" i="4" a="1"/>
  <c r="Q153" i="4" s="1"/>
  <c r="Q154" i="4" a="1"/>
  <c r="Q154" i="4" s="1"/>
  <c r="Q155" i="4" a="1"/>
  <c r="Q155" i="4" s="1"/>
  <c r="Q156" i="4" a="1"/>
  <c r="Q156" i="4" s="1"/>
  <c r="Q157" i="4" a="1"/>
  <c r="Q157" i="4" s="1"/>
  <c r="Q162" i="4" a="1"/>
  <c r="Q162" i="4" s="1"/>
  <c r="Q163" i="4" a="1"/>
  <c r="Q163" i="4" s="1"/>
  <c r="Q164" i="4" a="1"/>
  <c r="Q164" i="4" s="1"/>
  <c r="Q165" i="4" a="1"/>
  <c r="Q165" i="4" s="1"/>
  <c r="Q166" i="4" a="1"/>
  <c r="Q166" i="4" s="1"/>
  <c r="Q167" i="4" a="1"/>
  <c r="Q167" i="4" s="1"/>
  <c r="Q168" i="4" a="1"/>
  <c r="Q168" i="4" s="1"/>
  <c r="Q169" i="4" a="1"/>
  <c r="Q169" i="4" s="1"/>
  <c r="Q172" i="4" a="1"/>
  <c r="Q172" i="4" s="1"/>
  <c r="Q173" i="4" a="1"/>
  <c r="Q173" i="4" s="1"/>
  <c r="Q174" i="4" a="1"/>
  <c r="Q174" i="4" s="1"/>
  <c r="Q175" i="4" a="1"/>
  <c r="Q175" i="4" s="1"/>
  <c r="Q176" i="4" a="1"/>
  <c r="Q176" i="4" s="1"/>
  <c r="Q177" i="4" a="1"/>
  <c r="Q177" i="4" s="1"/>
  <c r="Q178" i="4" a="1"/>
  <c r="Q178" i="4" s="1"/>
  <c r="Q179" i="4" a="1"/>
  <c r="Q179" i="4" s="1"/>
  <c r="Q180" i="4" a="1"/>
  <c r="Q180" i="4" s="1"/>
  <c r="Q181" i="4" a="1"/>
  <c r="Q181" i="4" s="1"/>
  <c r="Q182" i="4" a="1"/>
  <c r="Q182" i="4" s="1"/>
  <c r="Q183" i="4" a="1"/>
  <c r="Q183" i="4" s="1"/>
  <c r="Q184" i="4" a="1"/>
  <c r="Q184" i="4" s="1"/>
  <c r="Q185" i="4" a="1"/>
  <c r="Q185" i="4" s="1"/>
  <c r="Q186" i="4" a="1"/>
  <c r="Q186" i="4" s="1"/>
  <c r="Q187" i="4" a="1"/>
  <c r="Q187" i="4" s="1"/>
  <c r="Q191" i="4" a="1"/>
  <c r="Q191" i="4" s="1"/>
  <c r="Q192" i="4" a="1"/>
  <c r="Q192" i="4" s="1"/>
  <c r="Q193" i="4" a="1"/>
  <c r="Q193" i="4" s="1"/>
  <c r="Q194" i="4" a="1"/>
  <c r="Q194" i="4" s="1"/>
  <c r="Q195" i="4" a="1"/>
  <c r="Q195" i="4" s="1"/>
  <c r="Q196" i="4" a="1"/>
  <c r="Q196" i="4" s="1"/>
  <c r="Q197" i="4" a="1"/>
  <c r="Q197" i="4" s="1"/>
  <c r="Q198" i="4" a="1"/>
  <c r="Q198" i="4" s="1"/>
  <c r="Q199" i="4" a="1"/>
  <c r="Q199" i="4" s="1"/>
  <c r="Q203" i="4" a="1"/>
  <c r="Q203" i="4" s="1"/>
  <c r="Q204" i="4" a="1"/>
  <c r="Q204" i="4" s="1"/>
  <c r="Q205" i="4" a="1"/>
  <c r="Q205" i="4" s="1"/>
  <c r="Q206" i="4" a="1"/>
  <c r="Q206" i="4" s="1"/>
  <c r="Q207" i="4" a="1"/>
  <c r="Q207" i="4" s="1"/>
  <c r="Q208" i="4" a="1"/>
  <c r="Q208" i="4" s="1"/>
  <c r="Q209" i="4" a="1"/>
  <c r="Q209" i="4" s="1"/>
  <c r="Q210" i="4" a="1"/>
  <c r="Q210" i="4" s="1"/>
  <c r="Q211" i="4" a="1"/>
  <c r="Q211" i="4" s="1"/>
  <c r="Q212" i="4" a="1"/>
  <c r="Q212" i="4" s="1"/>
  <c r="Q213" i="4" a="1"/>
  <c r="Q213" i="4" s="1"/>
  <c r="Q214" i="4" a="1"/>
  <c r="Q214" i="4" s="1"/>
  <c r="Q215" i="4" a="1"/>
  <c r="Q215" i="4" s="1"/>
  <c r="Q216" i="4" a="1"/>
  <c r="Q216" i="4" s="1"/>
  <c r="Q217" i="4" a="1"/>
  <c r="Q217" i="4" s="1"/>
  <c r="Q218" i="4" a="1"/>
  <c r="Q218" i="4" s="1"/>
  <c r="Q219" i="4" a="1"/>
  <c r="Q219" i="4" s="1"/>
  <c r="Q220" i="4" a="1"/>
  <c r="Q220" i="4" s="1"/>
  <c r="Q221" i="4" a="1"/>
  <c r="Q221" i="4" s="1"/>
  <c r="Q222" i="4" a="1"/>
  <c r="Q222" i="4" s="1"/>
  <c r="Q223" i="4" a="1"/>
  <c r="Q223" i="4" s="1"/>
  <c r="Q226" i="4" a="1"/>
  <c r="Q226" i="4" s="1"/>
  <c r="Q227" i="4" a="1"/>
  <c r="Q227" i="4" s="1"/>
  <c r="Q228" i="4" a="1"/>
  <c r="Q228" i="4" s="1"/>
  <c r="Q229" i="4" a="1"/>
  <c r="Q229" i="4" s="1"/>
  <c r="Q230" i="4" a="1"/>
  <c r="Q230" i="4" s="1"/>
  <c r="Q231" i="4" a="1"/>
  <c r="Q231" i="4" s="1"/>
  <c r="Q232" i="4" a="1"/>
  <c r="Q232" i="4" s="1"/>
  <c r="Q14" i="4" a="1"/>
  <c r="Q14" i="4" s="1"/>
  <c r="Q15" i="4" a="1"/>
  <c r="Q15" i="4" s="1"/>
  <c r="Q16" i="4" a="1"/>
  <c r="Q16" i="4" s="1"/>
  <c r="Q17" i="4" a="1"/>
  <c r="Q17" i="4" s="1"/>
  <c r="Q26" i="4" a="1"/>
  <c r="Q26" i="4" s="1"/>
  <c r="Q43" i="4" a="1"/>
  <c r="Q43" i="4" s="1"/>
  <c r="Q44" i="4" a="1"/>
  <c r="Q44" i="4" s="1"/>
  <c r="Q45" i="4" a="1"/>
  <c r="Q45" i="4" s="1"/>
  <c r="Q97" i="4" a="1"/>
  <c r="Q97" i="4" s="1"/>
  <c r="Q98" i="4" a="1"/>
  <c r="Q98" i="4" s="1"/>
  <c r="Q99" i="4" a="1"/>
  <c r="Q99" i="4" s="1"/>
  <c r="Q100" i="4" a="1"/>
  <c r="Q100" i="4" s="1"/>
  <c r="Q101" i="4" a="1"/>
  <c r="Q101" i="4" s="1"/>
  <c r="Q132" i="4" a="1"/>
  <c r="Q132" i="4" s="1"/>
  <c r="Q133" i="4" a="1"/>
  <c r="Q133" i="4" s="1"/>
  <c r="Q158" i="4" a="1"/>
  <c r="Q158" i="4" s="1"/>
  <c r="Q159" i="4" a="1"/>
  <c r="Q159" i="4" s="1"/>
  <c r="Q160" i="4" a="1"/>
  <c r="Q160" i="4" s="1"/>
  <c r="Q161" i="4" a="1"/>
  <c r="Q161" i="4" s="1"/>
  <c r="Q170" i="4" a="1"/>
  <c r="Q170" i="4" s="1"/>
  <c r="Q171" i="4" a="1"/>
  <c r="Q171" i="4" s="1"/>
  <c r="Q188" i="4" a="1"/>
  <c r="Q188" i="4" s="1"/>
  <c r="Q189" i="4" a="1"/>
  <c r="Q189" i="4" s="1"/>
  <c r="Q190" i="4" a="1"/>
  <c r="Q190" i="4" s="1"/>
  <c r="Q200" i="4" a="1"/>
  <c r="Q200" i="4" s="1"/>
  <c r="Q201" i="4" a="1"/>
  <c r="Q201" i="4" s="1"/>
  <c r="Q202" i="4" a="1"/>
  <c r="Q202" i="4" s="1"/>
  <c r="Q224" i="4" a="1"/>
  <c r="Q224" i="4" s="1"/>
  <c r="Q225" i="4" a="1"/>
  <c r="Q225" i="4" s="1"/>
  <c r="Q2" i="4" a="1"/>
  <c r="Q2" i="4" s="1"/>
  <c r="P3" i="4" a="1"/>
  <c r="P3" i="4" s="1"/>
  <c r="P4" i="4" a="1"/>
  <c r="P4" i="4" s="1"/>
  <c r="P5" i="4" a="1"/>
  <c r="P5" i="4" s="1"/>
  <c r="P6" i="4" a="1"/>
  <c r="P6" i="4" s="1"/>
  <c r="P7" i="4" a="1"/>
  <c r="P7" i="4" s="1"/>
  <c r="P8" i="4" a="1"/>
  <c r="P8" i="4" s="1"/>
  <c r="P9" i="4" a="1"/>
  <c r="P9" i="4" s="1"/>
  <c r="P10" i="4" a="1"/>
  <c r="P10" i="4" s="1"/>
  <c r="P11" i="4" a="1"/>
  <c r="P11" i="4" s="1"/>
  <c r="P12" i="4" a="1"/>
  <c r="P12" i="4" s="1"/>
  <c r="P13" i="4" a="1"/>
  <c r="P13" i="4" s="1"/>
  <c r="P18" i="4" a="1"/>
  <c r="P18" i="4" s="1"/>
  <c r="P19" i="4" a="1"/>
  <c r="P19" i="4" s="1"/>
  <c r="P20" i="4" a="1"/>
  <c r="P20" i="4" s="1"/>
  <c r="P21" i="4" a="1"/>
  <c r="P21" i="4" s="1"/>
  <c r="P22" i="4" a="1"/>
  <c r="P22" i="4" s="1"/>
  <c r="P23" i="4" a="1"/>
  <c r="P23" i="4" s="1"/>
  <c r="P24" i="4" a="1"/>
  <c r="P24" i="4" s="1"/>
  <c r="P25" i="4" a="1"/>
  <c r="P25"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6" i="4" a="1"/>
  <c r="P46" i="4" s="1"/>
  <c r="P47" i="4" a="1"/>
  <c r="P47" i="4" s="1"/>
  <c r="P48" i="4" a="1"/>
  <c r="P48" i="4" s="1"/>
  <c r="P49" i="4" a="1"/>
  <c r="P49" i="4" s="1"/>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P90" i="4" a="1"/>
  <c r="P90" i="4" s="1"/>
  <c r="P91" i="4" a="1"/>
  <c r="P91" i="4" s="1"/>
  <c r="P92" i="4" a="1"/>
  <c r="P92" i="4" s="1"/>
  <c r="P93" i="4" a="1"/>
  <c r="P93" i="4" s="1"/>
  <c r="P94" i="4" a="1"/>
  <c r="P94" i="4" s="1"/>
  <c r="P95" i="4" a="1"/>
  <c r="P95" i="4" s="1"/>
  <c r="P96" i="4" a="1"/>
  <c r="P96" i="4" s="1"/>
  <c r="P102" i="4" a="1"/>
  <c r="P102" i="4" s="1"/>
  <c r="P103" i="4" a="1"/>
  <c r="P103" i="4" s="1"/>
  <c r="P104" i="4" a="1"/>
  <c r="P104" i="4" s="1"/>
  <c r="P105" i="4" a="1"/>
  <c r="P105" i="4" s="1"/>
  <c r="P106" i="4" a="1"/>
  <c r="P106" i="4" s="1"/>
  <c r="P107" i="4" a="1"/>
  <c r="P107" i="4" s="1"/>
  <c r="P108" i="4" a="1"/>
  <c r="P108" i="4" s="1"/>
  <c r="P109" i="4" a="1"/>
  <c r="P109" i="4" s="1"/>
  <c r="P110" i="4" a="1"/>
  <c r="P110" i="4" s="1"/>
  <c r="P111" i="4" a="1"/>
  <c r="P111" i="4" s="1"/>
  <c r="P112" i="4" a="1"/>
  <c r="P112" i="4" s="1"/>
  <c r="P113" i="4" a="1"/>
  <c r="P113" i="4" s="1"/>
  <c r="P114" i="4" a="1"/>
  <c r="P114" i="4" s="1"/>
  <c r="P115" i="4" a="1"/>
  <c r="P115" i="4" s="1"/>
  <c r="P116" i="4" a="1"/>
  <c r="P116" i="4" s="1"/>
  <c r="P117" i="4" a="1"/>
  <c r="P117" i="4" s="1"/>
  <c r="P118" i="4" a="1"/>
  <c r="P118" i="4" s="1"/>
  <c r="P119" i="4" a="1"/>
  <c r="P119" i="4" s="1"/>
  <c r="P120" i="4" a="1"/>
  <c r="P120" i="4" s="1"/>
  <c r="P121" i="4" a="1"/>
  <c r="P121" i="4" s="1"/>
  <c r="P122" i="4" a="1"/>
  <c r="P122" i="4" s="1"/>
  <c r="P123" i="4" a="1"/>
  <c r="P123" i="4" s="1"/>
  <c r="P124" i="4" a="1"/>
  <c r="P124" i="4" s="1"/>
  <c r="P125" i="4" a="1"/>
  <c r="P125" i="4" s="1"/>
  <c r="P126" i="4" a="1"/>
  <c r="P126" i="4" s="1"/>
  <c r="P127" i="4" a="1"/>
  <c r="P127" i="4" s="1"/>
  <c r="P128" i="4" a="1"/>
  <c r="P128" i="4" s="1"/>
  <c r="P129" i="4" a="1"/>
  <c r="P129" i="4" s="1"/>
  <c r="P130" i="4" a="1"/>
  <c r="P130" i="4" s="1"/>
  <c r="P131" i="4" a="1"/>
  <c r="P131" i="4" s="1"/>
  <c r="P134" i="4" a="1"/>
  <c r="P134" i="4" s="1"/>
  <c r="P135" i="4" a="1"/>
  <c r="P135" i="4" s="1"/>
  <c r="P136" i="4" a="1"/>
  <c r="P136" i="4" s="1"/>
  <c r="P137" i="4" a="1"/>
  <c r="P137" i="4" s="1"/>
  <c r="P138" i="4" a="1"/>
  <c r="P138" i="4" s="1"/>
  <c r="P139" i="4" a="1"/>
  <c r="P139" i="4" s="1"/>
  <c r="P140" i="4" a="1"/>
  <c r="P140" i="4" s="1"/>
  <c r="P141" i="4" a="1"/>
  <c r="P141" i="4" s="1"/>
  <c r="P142" i="4" a="1"/>
  <c r="P142" i="4" s="1"/>
  <c r="P143" i="4" a="1"/>
  <c r="P143" i="4" s="1"/>
  <c r="P144" i="4" a="1"/>
  <c r="P144" i="4" s="1"/>
  <c r="P145" i="4" a="1"/>
  <c r="P145" i="4" s="1"/>
  <c r="P146" i="4" a="1"/>
  <c r="P146" i="4" s="1"/>
  <c r="P147" i="4" a="1"/>
  <c r="P147" i="4" s="1"/>
  <c r="P148" i="4" a="1"/>
  <c r="P148" i="4" s="1"/>
  <c r="P149" i="4" a="1"/>
  <c r="P149" i="4" s="1"/>
  <c r="P150" i="4" a="1"/>
  <c r="P150" i="4" s="1"/>
  <c r="P151" i="4" a="1"/>
  <c r="P151" i="4" s="1"/>
  <c r="P152" i="4" a="1"/>
  <c r="P152" i="4" s="1"/>
  <c r="P153" i="4" a="1"/>
  <c r="P153" i="4" s="1"/>
  <c r="P154" i="4" a="1"/>
  <c r="P154" i="4" s="1"/>
  <c r="P155" i="4" a="1"/>
  <c r="P155" i="4" s="1"/>
  <c r="P156" i="4" a="1"/>
  <c r="P156" i="4" s="1"/>
  <c r="P157" i="4" a="1"/>
  <c r="P157" i="4" s="1"/>
  <c r="P162" i="4" a="1"/>
  <c r="P162" i="4" s="1"/>
  <c r="P163" i="4" a="1"/>
  <c r="P163" i="4" s="1"/>
  <c r="P164" i="4" a="1"/>
  <c r="P164" i="4" s="1"/>
  <c r="P165" i="4" a="1"/>
  <c r="P165" i="4" s="1"/>
  <c r="P166" i="4" a="1"/>
  <c r="P166" i="4" s="1"/>
  <c r="P167" i="4" a="1"/>
  <c r="P167" i="4" s="1"/>
  <c r="P168" i="4" a="1"/>
  <c r="P168" i="4" s="1"/>
  <c r="P169" i="4" a="1"/>
  <c r="P169" i="4" s="1"/>
  <c r="P172" i="4" a="1"/>
  <c r="P172" i="4" s="1"/>
  <c r="P173" i="4" a="1"/>
  <c r="P173" i="4" s="1"/>
  <c r="P174" i="4" a="1"/>
  <c r="P174" i="4" s="1"/>
  <c r="P175" i="4" a="1"/>
  <c r="P175" i="4" s="1"/>
  <c r="P176" i="4" a="1"/>
  <c r="P176" i="4" s="1"/>
  <c r="P177" i="4" a="1"/>
  <c r="P177" i="4" s="1"/>
  <c r="P178" i="4" a="1"/>
  <c r="P178" i="4" s="1"/>
  <c r="P179" i="4" a="1"/>
  <c r="P179" i="4" s="1"/>
  <c r="P180" i="4" a="1"/>
  <c r="P180" i="4" s="1"/>
  <c r="P181" i="4" a="1"/>
  <c r="P181" i="4" s="1"/>
  <c r="P182" i="4" a="1"/>
  <c r="P182" i="4" s="1"/>
  <c r="P183" i="4" a="1"/>
  <c r="P183" i="4" s="1"/>
  <c r="P184" i="4" a="1"/>
  <c r="P184" i="4" s="1"/>
  <c r="P185" i="4" a="1"/>
  <c r="P185" i="4" s="1"/>
  <c r="P186" i="4" a="1"/>
  <c r="P186" i="4" s="1"/>
  <c r="P187" i="4" a="1"/>
  <c r="P187" i="4" s="1"/>
  <c r="P191" i="4" a="1"/>
  <c r="P191" i="4" s="1"/>
  <c r="P192" i="4" a="1"/>
  <c r="P192" i="4" s="1"/>
  <c r="P193" i="4" a="1"/>
  <c r="P193" i="4" s="1"/>
  <c r="P194" i="4" a="1"/>
  <c r="P194" i="4" s="1"/>
  <c r="P195" i="4" a="1"/>
  <c r="P195" i="4" s="1"/>
  <c r="P196" i="4" a="1"/>
  <c r="P196" i="4" s="1"/>
  <c r="P197" i="4" a="1"/>
  <c r="P197" i="4" s="1"/>
  <c r="P198" i="4" a="1"/>
  <c r="P198" i="4" s="1"/>
  <c r="P199" i="4" a="1"/>
  <c r="P199" i="4" s="1"/>
  <c r="P203" i="4" a="1"/>
  <c r="P203" i="4" s="1"/>
  <c r="P204" i="4" a="1"/>
  <c r="P204" i="4" s="1"/>
  <c r="P205" i="4" a="1"/>
  <c r="P205" i="4" s="1"/>
  <c r="P206" i="4" a="1"/>
  <c r="P206" i="4" s="1"/>
  <c r="P207" i="4" a="1"/>
  <c r="P207" i="4" s="1"/>
  <c r="P208" i="4" a="1"/>
  <c r="P208" i="4" s="1"/>
  <c r="P209" i="4" a="1"/>
  <c r="P209" i="4" s="1"/>
  <c r="P210" i="4" a="1"/>
  <c r="P210" i="4" s="1"/>
  <c r="P211" i="4" a="1"/>
  <c r="P211" i="4" s="1"/>
  <c r="P212" i="4" a="1"/>
  <c r="P212" i="4" s="1"/>
  <c r="P213" i="4" a="1"/>
  <c r="P213" i="4" s="1"/>
  <c r="P214" i="4" a="1"/>
  <c r="P214" i="4" s="1"/>
  <c r="P215" i="4" a="1"/>
  <c r="P215" i="4" s="1"/>
  <c r="P216" i="4" a="1"/>
  <c r="P216" i="4" s="1"/>
  <c r="P217" i="4" a="1"/>
  <c r="P217" i="4" s="1"/>
  <c r="P218" i="4" a="1"/>
  <c r="P218" i="4" s="1"/>
  <c r="P219" i="4" a="1"/>
  <c r="P219" i="4" s="1"/>
  <c r="P220" i="4" a="1"/>
  <c r="P220" i="4" s="1"/>
  <c r="P221" i="4" a="1"/>
  <c r="P221" i="4" s="1"/>
  <c r="P222" i="4" a="1"/>
  <c r="P222" i="4" s="1"/>
  <c r="P223" i="4" a="1"/>
  <c r="P223" i="4" s="1"/>
  <c r="P226" i="4" a="1"/>
  <c r="P226" i="4" s="1"/>
  <c r="P227" i="4" a="1"/>
  <c r="P227" i="4" s="1"/>
  <c r="P228" i="4" a="1"/>
  <c r="P228" i="4" s="1"/>
  <c r="P229" i="4" a="1"/>
  <c r="P229" i="4" s="1"/>
  <c r="P230" i="4" a="1"/>
  <c r="P230" i="4" s="1"/>
  <c r="P231" i="4" a="1"/>
  <c r="P231" i="4" s="1"/>
  <c r="P232" i="4" a="1"/>
  <c r="P232" i="4" s="1"/>
  <c r="P14" i="4" a="1"/>
  <c r="P14" i="4" s="1"/>
  <c r="P15" i="4" a="1"/>
  <c r="P15" i="4" s="1"/>
  <c r="P16" i="4" a="1"/>
  <c r="P16" i="4" s="1"/>
  <c r="P17" i="4" a="1"/>
  <c r="P17" i="4" s="1"/>
  <c r="P26" i="4" a="1"/>
  <c r="P26" i="4" s="1"/>
  <c r="P43" i="4" a="1"/>
  <c r="P43" i="4" s="1"/>
  <c r="P44" i="4" a="1"/>
  <c r="P44" i="4" s="1"/>
  <c r="P45" i="4" a="1"/>
  <c r="P45" i="4" s="1"/>
  <c r="P97" i="4" a="1"/>
  <c r="P97" i="4" s="1"/>
  <c r="P98" i="4" a="1"/>
  <c r="P98" i="4" s="1"/>
  <c r="P99" i="4" a="1"/>
  <c r="P99" i="4" s="1"/>
  <c r="P100" i="4" a="1"/>
  <c r="P100" i="4" s="1"/>
  <c r="P101" i="4" a="1"/>
  <c r="P101" i="4" s="1"/>
  <c r="P132" i="4" a="1"/>
  <c r="P132" i="4" s="1"/>
  <c r="P133" i="4" a="1"/>
  <c r="P133" i="4" s="1"/>
  <c r="P158" i="4" a="1"/>
  <c r="P158" i="4" s="1"/>
  <c r="P159" i="4" a="1"/>
  <c r="P159" i="4" s="1"/>
  <c r="P160" i="4" a="1"/>
  <c r="P160" i="4" s="1"/>
  <c r="P161" i="4" a="1"/>
  <c r="P161" i="4" s="1"/>
  <c r="P170" i="4" a="1"/>
  <c r="P170" i="4" s="1"/>
  <c r="P171" i="4" a="1"/>
  <c r="P171" i="4" s="1"/>
  <c r="P188" i="4" a="1"/>
  <c r="P188" i="4" s="1"/>
  <c r="P189" i="4" a="1"/>
  <c r="P189" i="4" s="1"/>
  <c r="P190" i="4" a="1"/>
  <c r="P190" i="4" s="1"/>
  <c r="P200" i="4" a="1"/>
  <c r="P200" i="4" s="1"/>
  <c r="P201" i="4" a="1"/>
  <c r="P201" i="4" s="1"/>
  <c r="P202" i="4" a="1"/>
  <c r="P202" i="4" s="1"/>
  <c r="P224" i="4" a="1"/>
  <c r="P224" i="4" s="1"/>
  <c r="P225" i="4" a="1"/>
  <c r="P225" i="4" s="1"/>
  <c r="P2" i="4" a="1"/>
  <c r="P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<sst xmlns="http://schemas.openxmlformats.org/spreadsheetml/2006/main" count="8226" uniqueCount="4002">
  <si>
    <t>2021-11-22 11:58:58</t>
  </si>
  <si>
    <t>ru.mts.money</t>
  </si>
  <si>
    <t>МТС Банк</t>
  </si>
  <si>
    <t>ru</t>
  </si>
  <si>
    <t>1.35.0_RC</t>
  </si>
  <si>
    <t>Paul Sedine</t>
  </si>
  <si>
    <t>Мне очень нравится, банк в кармане. Идёте в правильном направлении, друзья! Спасибо!</t>
  </si>
  <si>
    <t>2021-11-22 18:08:46</t>
  </si>
  <si>
    <t>Благодарим вас за отзыв! Нам очень приятно :)</t>
  </si>
  <si>
    <t>https://play.google.com/console/u/0/developer//app//user-feedback/review-details?reviewId=gp:AOqpTOEyH-lMG6HgpfiE01IH5zmFqk35Ig1TNhXUSSo1bSsOkdEqnnkMKgwtAy7oDdOVQ18ggkLT0cfKxY1GjNc</t>
  </si>
  <si>
    <t>https://appfollow.io/gp/97454/review/292586363?s=global2</t>
  </si>
  <si>
    <t>https://watch.appfollow.io/apps/my-first-workspace/reviews/413088?review_id=292586363</t>
  </si>
  <si>
    <t>2021-11-22 18:11:48</t>
  </si>
  <si>
    <t>1.33.0</t>
  </si>
  <si>
    <t>I Kvaskin</t>
  </si>
  <si>
    <t>Уважаемые сделайте так чтобы отображалась комиссия при переводе кредитных средств. Я уже не первый раз попадаю на 699руб. При оплате с МТС КЭШ нет комиссии а когда оплатил свой кредит МТС БАНКА тогда только появляется комиссия. Это называется наедалово! При переводе ниже написано комиссия 0 руб. В мобильном приложении.</t>
  </si>
  <si>
    <t>2021-11-23 06:30:40</t>
  </si>
  <si>
    <t>Сожалеем, что вы столкнулись с такой ситуации. При переводе кредитных средств с карты, взимается комиссия по тарифу карты. Направьте, пожалуйста, нам на почту mtsd@mtsbank.ru скриншот. Также укажите ваши ФИО, дату рождения и номер телефона, указанный при регистрации. Проверим.</t>
  </si>
  <si>
    <t>https://play.google.com/console/u/0/developer//app//user-feedback/review-details?reviewId=gp:AOqpTOFun3duHljFCAhTAoGoUkYkTX-GPo4CjJenoX-kEsL_uou3fccBVsCHtx7FwQ8D7PRoS-5iApelOederNg</t>
  </si>
  <si>
    <t>https://appfollow.io/gp/97454/review/864905880?s=global2</t>
  </si>
  <si>
    <t>https://watch.appfollow.io/apps/my-first-workspace/reviews/413088?review_id=864905880</t>
  </si>
  <si>
    <t>2021-11-22 06:13:51</t>
  </si>
  <si>
    <t>1.34.0</t>
  </si>
  <si>
    <t>Александр Токмаков</t>
  </si>
  <si>
    <t>Ребята, сделайте пожалуйста тёмную тему, а в остальном все прекрасно!</t>
  </si>
  <si>
    <t>2021-11-22 18:11:27</t>
  </si>
  <si>
    <t>Благодарим за отзыв! Темная тема будет, но не в ближайших обновлениях. Сейчас мы сконцентрированы на задачах, связанных с оптимизацией и быстродействием приложения.</t>
  </si>
  <si>
    <t>https://play.google.com/console/u/0/developer//app//user-feedback/review-details?reviewId=gp:AOqpTOHqOsxZMy0sYbsGESwzaJNW-anRg8XyLWvomjZs-NoGphcOV0BPLu_bFzhDuh06ojJuBsET6bnG_7Rt8p0</t>
  </si>
  <si>
    <t>https://appfollow.io/gp/97454/review/963189088?s=global2</t>
  </si>
  <si>
    <t>https://watch.appfollow.io/apps/my-first-workspace/reviews/413088?review_id=963189088</t>
  </si>
  <si>
    <t>2021-11-22 19:57:09</t>
  </si>
  <si>
    <t>Татьяна Бессонова</t>
  </si>
  <si>
    <t>Почему я не могу до сих пор зайти в приложение? Уже почти месяц!</t>
  </si>
  <si>
    <t>2021-11-12 10:07:38</t>
  </si>
  <si>
    <t>Скажите, какая ошибка возникает при входе?</t>
  </si>
  <si>
    <t>https://play.google.com/console/u/0/developer//app//user-feedback/review-details?reviewId=gp:AOqpTOEJK3g89wCZC7aWPIPFKkGfj_bba1mx2nFxgsiVp_6vndvrQu4hJDe4z87Op14CAqYVeYYIgyuc4_IBSIU</t>
  </si>
  <si>
    <t>https://appfollow.io/gp/97454/review/2420571350?s=global2</t>
  </si>
  <si>
    <t>https://watch.appfollow.io/apps/my-first-workspace/reviews/413088?review_id=2420571350</t>
  </si>
  <si>
    <t>2021-11-22 06:44:58</t>
  </si>
  <si>
    <t>Леонид Малаканов</t>
  </si>
  <si>
    <t>Upd. Направил все запрошенные данные по указанному адресу. Меня в ответ накормили очередным завтраком. Ждите мы починим. Как такой серьезный банк может столкнуться с ошибкой, которую 2 недели не может решить? Увольте свой IT отдел или посадите на сухой паёк. Это несерьёзно. Все также 1. Закрою кредит и распрощаюсь с Вами. Лодыри. Никакой клиентоориентированности.</t>
  </si>
  <si>
    <t>2021-11-22 18:10:50</t>
  </si>
  <si>
    <t>Ваш вопрос находится в работе. Мы проинформируем вас по результатам рассмотрения.</t>
  </si>
  <si>
    <t>https://play.google.com/console/u/0/developer//app//user-feedback/review-details?reviewId=gp:AOqpTOFD9z1OAsTjC4jewNsGAc05e63lJrrls7tAmucUo-OHy9IIM5fpP3p4ur-h4tRtHNyGPiZbt5CrzB_XeDY</t>
  </si>
  <si>
    <t>https://appfollow.io/gp/97454/review/2432451050?s=global2</t>
  </si>
  <si>
    <t>https://watch.appfollow.io/apps/my-first-workspace/reviews/413088?review_id=2432451050</t>
  </si>
  <si>
    <t>2021-11-22 00:58:18</t>
  </si>
  <si>
    <t>Raman zver</t>
  </si>
  <si>
    <t>Удобно. Быстро. Всем доволен.</t>
  </si>
  <si>
    <t>2021-11-22 04:59:40</t>
  </si>
  <si>
    <t>Спасибо за высокую оценку!</t>
  </si>
  <si>
    <t>https://play.google.com/console/u/0/developer//app//user-feedback/review-details?reviewId=gp:AOqpTOFN4FlWJU5TBHpgdJfC3HrN_dNUUw0HVkh256sNGAZ__SCitozVtAJ4dt4F4yY-aSjaZrpT5x1TyVTdKxw</t>
  </si>
  <si>
    <t>https://appfollow.io/gp/97454/review/2435707438?s=global2</t>
  </si>
  <si>
    <t>https://watch.appfollow.io/apps/my-first-workspace/reviews/413088?review_id=2435707438</t>
  </si>
  <si>
    <t>2021-11-22 04:58:44</t>
  </si>
  <si>
    <t>1.31.0</t>
  </si>
  <si>
    <t>Полухин Сергей</t>
  </si>
  <si>
    <t>Молодцы девочки.</t>
  </si>
  <si>
    <t>https://play.google.com/console/u/0/developer//app//user-feedback/review-details?reviewId=gp:AOqpTOEew462vUqH2lm7nPFAAJqvD8qDqEZcekF0MQbkIWQdcXq6qo4MJR_vkGaGsaNKoz0tfE45jOOva4Gz0js</t>
  </si>
  <si>
    <t>https://appfollow.io/gp/97454/review/2435813194?s=global2</t>
  </si>
  <si>
    <t>https://watch.appfollow.io/apps/my-first-workspace/reviews/413088?review_id=2435813194</t>
  </si>
  <si>
    <t>2021-11-22 05:09:18</t>
  </si>
  <si>
    <t>Павел Мелешин</t>
  </si>
  <si>
    <t>Не входит в личный кабинет</t>
  </si>
  <si>
    <t>2021-11-22 09:23:26</t>
  </si>
  <si>
    <t>Скажите, при входе возникает ошибка?</t>
  </si>
  <si>
    <t>https://play.google.com/console/u/0/developer//app//user-feedback/review-details?reviewId=gp:AOqpTOGVeN8WEFYpTiRB54g__mp5KIzzAKL4Rnj9Hd5x7u0RR7OotFhFoEJihp6gL_77G3aJXiiBpa6YqpgAghw</t>
  </si>
  <si>
    <t>https://appfollow.io/gp/97454/review/2435813195?s=global2</t>
  </si>
  <si>
    <t>https://watch.appfollow.io/apps/my-first-workspace/reviews/413088?review_id=2435813195</t>
  </si>
  <si>
    <t>2021-11-22 06:55:37</t>
  </si>
  <si>
    <t>Денис Мишин</t>
  </si>
  <si>
    <t>Всё отлично!</t>
  </si>
  <si>
    <t>2021-11-22 09:23:15</t>
  </si>
  <si>
    <t>https://play.google.com/console/u/0/developer//app//user-feedback/review-details?reviewId=gp:AOqpTOHEwLbEHEuYFaEuCfuA5K_We6m6HsleefSPEnhRLUre8nWK1S8-lO83t7yemyPH5TspByaxtbGnFKZRFyE</t>
  </si>
  <si>
    <t>https://appfollow.io/gp/97454/review/2435892934?s=global2</t>
  </si>
  <si>
    <t>https://watch.appfollow.io/apps/my-first-workspace/reviews/413088?review_id=2435892934</t>
  </si>
  <si>
    <t>2021-11-22 07:00:38</t>
  </si>
  <si>
    <t>Michael VarZarRus</t>
  </si>
  <si>
    <t>Никакие банки или мфк никогда не снимали деньги с моего счета, как это делается в порядке вещей с картами других банков.</t>
  </si>
  <si>
    <t>2021-11-22 09:23:07</t>
  </si>
  <si>
    <t>Чтобы мы смогли разобраться в ситуации, потребуются ваши данные. Напишите нам на почту mtsd@mtsbank.ru ваши ФИО, дату рождения и номер телефона. Проверим списания.</t>
  </si>
  <si>
    <t>https://play.google.com/console/u/0/developer//app//user-feedback/review-details?reviewId=gp:AOqpTOGfY5Dzb07qtD-HyW9zLyiihFvVZNi5NRCEQbcvO0euv5QFV8rxJ9jPcs05IEqunm0-f3imRUGFNneg3VE</t>
  </si>
  <si>
    <t>https://appfollow.io/gp/97454/review/2435892935?s=global2</t>
  </si>
  <si>
    <t>https://watch.appfollow.io/apps/my-first-workspace/reviews/413088?review_id=2435892935</t>
  </si>
  <si>
    <t>2021-11-22 07:29:02</t>
  </si>
  <si>
    <t>Свобода в клетке</t>
  </si>
  <si>
    <t>Не загружается без обновления. Кешбек безполезный, у меня билайн, зачем мне кешбэк если можно потратить только внутри мтс. Вот взять к примеру яндекс деньги, там можно кешбэк тратить на оплату проводного интернета и др. Но карту я брал для другого.</t>
  </si>
  <si>
    <t>2021-11-22 10:22:09</t>
  </si>
  <si>
    <t>Опишите, пожалуйста, подробнее, с какими трудностями при входе вы столкнулись? Действительно, кэшбэк моно тратить на пополнение номера телефона МТС или на сертификат для покупок в салонах МТС.</t>
  </si>
  <si>
    <t>https://play.google.com/console/u/0/developer//app//user-feedback/review-details?reviewId=gp:AOqpTOHWVkT8tFZPJABqfT3AgSv8TO8SgV26IYewP4dMg1SnfvUimDWcAV95WfYqAMkrMbd1jzEAxVPocfqmM_s</t>
  </si>
  <si>
    <t>https://appfollow.io/gp/97454/review/2435892936?s=global2</t>
  </si>
  <si>
    <t>https://watch.appfollow.io/apps/my-first-workspace/reviews/413088?review_id=2435892936</t>
  </si>
  <si>
    <t>2021-11-22 08:02:52</t>
  </si>
  <si>
    <t>Васянпро</t>
  </si>
  <si>
    <t>Очень странная неполадка встретилась. На главной странице баланс карты cashback mobile, отображается на 570 рублей больше, чем при переходе к карте, и в приложении мой мтс. Пополнял баланс на разные суммы, чистил кэш, переустановил приложение - все равно показывает стабильно больше, чем на самом деле.</t>
  </si>
  <si>
    <t>2021-11-22 10:23:34</t>
  </si>
  <si>
    <t>Напишите нам о ситуации на почту mtsd@mtsbank.ru, укажите ваши ФИО, дату рождения и номер телефона. К письму прикрепите скриншот с главной страницы, где видно баланс и скриншот из окна карты, где отображается другой остаток. Разберемся, в чем дело.</t>
  </si>
  <si>
    <t>https://play.google.com/console/u/0/developer//app//user-feedback/review-details?reviewId=gp:AOqpTOGL8Hlg87nYbXT2bjr51GyN9Kteg2S8OkQLg90wEqBjX4QB6l88TbCrxnn2Aka98WN5bTwYO4Nayj1oif8</t>
  </si>
  <si>
    <t>https://appfollow.io/gp/97454/review/2436890972?s=global2</t>
  </si>
  <si>
    <t>https://watch.appfollow.io/apps/my-first-workspace/reviews/413088?review_id=2436890972</t>
  </si>
  <si>
    <t>2021-11-22 08:22:35</t>
  </si>
  <si>
    <t>Инна Синица</t>
  </si>
  <si>
    <t>Вса очень удобно</t>
  </si>
  <si>
    <t>2021-11-22 09:22:15</t>
  </si>
  <si>
    <t>Благодарим вас за отзыв! :)</t>
  </si>
  <si>
    <t>https://play.google.com/console/u/0/developer//app//user-feedback/review-details?reviewId=gp:AOqpTOFmvddmQEXq9tN_twAsV91G50784T4oD_hdrC0HuXVxuCuMp2G6B04-C1-NWdy2oVWrdKtjSMhu5qeE75Q</t>
  </si>
  <si>
    <t>https://appfollow.io/gp/97454/review/2436890973?s=global2</t>
  </si>
  <si>
    <t>https://watch.appfollow.io/apps/my-first-workspace/reviews/413088?review_id=2436890973</t>
  </si>
  <si>
    <t>2021-11-22 10:03:09</t>
  </si>
  <si>
    <t>Эльвира Иванова</t>
  </si>
  <si>
    <t>Молодцы</t>
  </si>
  <si>
    <t>2021-11-22 10:24:46</t>
  </si>
  <si>
    <t>Спасибо за оценку!</t>
  </si>
  <si>
    <t>https://play.google.com/console/u/0/developer//app//user-feedback/review-details?reviewId=gp:AOqpTOGfZeS7pgnpDSzaaDfN7Xfp2DvXB7w5MHQ9nZCUMu8L5bS9xLInxUMvS6MUbx4s_L_XuhpSkcBE6C-gIw4</t>
  </si>
  <si>
    <t>https://appfollow.io/gp/97454/review/2437051320?s=global2</t>
  </si>
  <si>
    <t>https://watch.appfollow.io/apps/my-first-workspace/reviews/413088?review_id=2437051320</t>
  </si>
  <si>
    <t>2021-11-22 11:11:04</t>
  </si>
  <si>
    <t>1.32.0</t>
  </si>
  <si>
    <t>Андрей Плотников</t>
  </si>
  <si>
    <t>Не дозвониться,ни денег невнести</t>
  </si>
  <si>
    <t>2021-11-22 18:03:04</t>
  </si>
  <si>
    <t>Расскажите подробнее, с какими трудностями вы столкнулись?</t>
  </si>
  <si>
    <t>https://play.google.com/console/u/0/developer//app//user-feedback/review-details?reviewId=gp:AOqpTOGMBbPOoLYEyTTCWmuasAGn4atEoWPWYNukdLK3UpHUQjckH7vLBTaVEmdP2E5602JzSMhe6GWoq1VBlUU</t>
  </si>
  <si>
    <t>https://appfollow.io/gp/97454/review/2437768260?s=global2</t>
  </si>
  <si>
    <t>https://watch.appfollow.io/apps/my-first-workspace/reviews/413088?review_id=2437768260</t>
  </si>
  <si>
    <t>2021-11-22 11:38:37</t>
  </si>
  <si>
    <t>Joe Todoa</t>
  </si>
  <si>
    <t>Приложение ужасное. Я пользуюсь им для погашения рассрочки, и мне очень не нравится то, что оно постоянно вылетает, очень часто я не могу нормально перевести деньги на счёт, потому "Сервер временно недоступен", приходится несколько раз вводить коды подтверждения из-за того, что приложение тормозит, и уж я не говорю об обновлении информации - приложение может обновлять информацию в течение 5 минут и все равно без результата.</t>
  </si>
  <si>
    <t>2021-11-22 18:03:40</t>
  </si>
  <si>
    <t>Напишите нам о ситуации на почту mtsd@mtsbank.ru, укажите ваши ФИО, дату рождения, номер телефона и модель устройства. К письму прикрепите скриншот ошибки. Разберемся, в чем дело.</t>
  </si>
  <si>
    <t>https://play.google.com/console/u/0/developer//app//user-feedback/review-details?reviewId=gp:AOqpTOHBjeUN__QNxcipw5uEsWquXsGxztb6qn85GkkPnp3kiit_X0J4o39O53olGGte8orl9nm2rOoJi04Aw1Y</t>
  </si>
  <si>
    <t>https://appfollow.io/gp/97454/review/2437768261?s=global2</t>
  </si>
  <si>
    <t>https://watch.appfollow.io/apps/my-first-workspace/reviews/413088?review_id=2437768261</t>
  </si>
  <si>
    <t>2021-11-22 11:41:21</t>
  </si>
  <si>
    <t>честный автосервис</t>
  </si>
  <si>
    <t>Всё работает</t>
  </si>
  <si>
    <t>2021-11-22 18:02:40</t>
  </si>
  <si>
    <t>https://play.google.com/console/u/0/developer//app//user-feedback/review-details?reviewId=gp:AOqpTOFxXupFkG7hEWh16oHuBAcsVRmgjfsBmWkA5AqGAq-LGumpJny32P0QZMSoRffh8dZ_q1YUw-hLlzKloLg</t>
  </si>
  <si>
    <t>https://appfollow.io/gp/97454/review/2437768262?s=global2</t>
  </si>
  <si>
    <t>https://watch.appfollow.io/apps/my-first-workspace/reviews/413088?review_id=2437768262</t>
  </si>
  <si>
    <t>2021-11-22 12:06:51</t>
  </si>
  <si>
    <t>Максим Кравчук</t>
  </si>
  <si>
    <t>Кривое уёбище, невозможно зайти</t>
  </si>
  <si>
    <t>2021-11-22 18:03:56</t>
  </si>
  <si>
    <t>https://play.google.com/console/u/0/developer//app//user-feedback/review-details?reviewId=gp:AOqpTOHsh5BcuFtvc9qjPIi8gXJxV65EBsathXC7G277AZ4C9BrjAK6RWb5KGB02twgUR8Matq3r4HUufJuCETU</t>
  </si>
  <si>
    <t>https://appfollow.io/gp/97454/review/2437768263?s=global2</t>
  </si>
  <si>
    <t>https://watch.appfollow.io/apps/my-first-workspace/reviews/413088?review_id=2437768263</t>
  </si>
  <si>
    <t>2021-11-22 12:13:57</t>
  </si>
  <si>
    <t>1.30.2</t>
  </si>
  <si>
    <t>Dan</t>
  </si>
  <si>
    <t>Удобное</t>
  </si>
  <si>
    <t>2021-11-22 18:02:33</t>
  </si>
  <si>
    <t>Благодарим за отзыв!</t>
  </si>
  <si>
    <t>https://play.google.com/console/u/0/developer//app//user-feedback/review-details?reviewId=gp:AOqpTOG0WdW7DJyDXb6E73s2_PslwWFgq13NnkF8W0qVeumjRBNhWlpcWuoAM0drUk-yMT_R7xGGBoBzmOGQCqg</t>
  </si>
  <si>
    <t>https://appfollow.io/gp/97454/review/2437768264?s=global2</t>
  </si>
  <si>
    <t>https://watch.appfollow.io/apps/my-first-workspace/reviews/413088?review_id=2437768264</t>
  </si>
  <si>
    <t>2021-11-22 12:14:01</t>
  </si>
  <si>
    <t>Svetlana Lana</t>
  </si>
  <si>
    <t>Приложение вот уже второй месяц выдает ошибку 20998 при оплате налога, невозможно оплатить. Служба поддержки вообще ни о чем, кроме как "напишите попозже" ничего не отвечает, ужасный сервис, не банк, а шаражка.</t>
  </si>
  <si>
    <t>2021-11-22 18:04:13</t>
  </si>
  <si>
    <t>https://play.google.com/console/u/0/developer//app//user-feedback/review-details?reviewId=gp:AOqpTOEQl3Uq-wleqAr_GzIImwEtdMV0l4VoRJMpjJOtPR6MeU315Xfl0a4SVE0ntR5uxXRIzzDtdXdmoMK84GI</t>
  </si>
  <si>
    <t>https://appfollow.io/gp/97454/review/2437768265?s=global2</t>
  </si>
  <si>
    <t>https://watch.appfollow.io/apps/my-first-workspace/reviews/413088?review_id=2437768265</t>
  </si>
  <si>
    <t>2021-11-22 12:36:59</t>
  </si>
  <si>
    <t>1 2</t>
  </si>
  <si>
    <t>Что вечно с приложением происходит, то не загружает, то деньги не зачисояет на счёт, постоянно висит, то выкидывает из приложения, невозможно работать! ИСПРАВЬТЕ ПОЖАЛУЙСТА, 🙏🙏🙏🙏🙏🙏🙏</t>
  </si>
  <si>
    <t>2021-11-22 18:04:19</t>
  </si>
  <si>
    <t>https://play.google.com/console/u/0/developer//app//user-feedback/review-details?reviewId=gp:AOqpTOEEk6C0btfbgJNI0rpx8Yi_fi_zlXtauQRZxEArJVzizNWDcw9vkRHV6tZZRnhAH69ZNzAljnLgsF3oFAA</t>
  </si>
  <si>
    <t>https://appfollow.io/gp/97454/review/2437768266?s=global2</t>
  </si>
  <si>
    <t>https://watch.appfollow.io/apps/my-first-workspace/reviews/413088?review_id=2437768266</t>
  </si>
  <si>
    <t>2021-11-22 12:44:46</t>
  </si>
  <si>
    <t>Ирина Севостьянова</t>
  </si>
  <si>
    <t>Удобно и понятное приложение</t>
  </si>
  <si>
    <t>2021-11-22 18:02:19</t>
  </si>
  <si>
    <t>https://play.google.com/console/u/0/developer//app//user-feedback/review-details?reviewId=gp:AOqpTOFuRlSj8Ha3Uss25hcsGs7K5QKonIwsfqC94FCo-6cR_5SRlmYm95SQoCqrpVPvhNm1OkmXf1fRPy_wgzg</t>
  </si>
  <si>
    <t>https://appfollow.io/gp/97454/review/2437768267?s=global2</t>
  </si>
  <si>
    <t>https://watch.appfollow.io/apps/my-first-workspace/reviews/413088?review_id=2437768267</t>
  </si>
  <si>
    <t>2021-11-22 20:41:50</t>
  </si>
  <si>
    <t>il zt</t>
  </si>
  <si>
    <t>МОШЕННИКИ С БОЛЬШОЙ БУКВЫ. КАК ОКАЗАЛОСЬ РАБОТНИК БАНКА НЕ УЧЁЛ ПОСЛЕДНИЙ ДЕНЬ КОМИССИИ ПРИ ПОГАШЕНИИ ДОЛГА НА КРЕДИТНОЙ КАРТЕ. ВСЮ СУММУ ОЗВУЧЕННУЮ ВНЁС, КАРТУ ПОРЕЗАЛИ. А ТУТ РАЗ И ЧЗ МЕСЯЦ ПОЛТОРА ПРИШЛО СМС О ЗАДОЛЖНОСТИ. 28 С копейками СРАНЫХ РУБЛЕЙ. ВОТ ТАК ТО... БАНК МТС ДЕЛАЕТ ЧЁРНЫЕ СВОИ ДЕЛА! БОЛЬШЕ НИ НОГОЙ В БАНК МТС🤙</t>
  </si>
  <si>
    <t>2021-11-23 06:36:33</t>
  </si>
  <si>
    <t>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t>
  </si>
  <si>
    <t>https://play.google.com/console/u/0/developer//app//user-feedback/review-details?reviewId=gp:AOqpTOFidE9Xls3hEo95Q-Rb4YGVcV4ULr13xP0gbgK6QG8Plr2VkUCoNv3dFHXnUN6t-OhhZcdN7Dbp1bppjDA</t>
  </si>
  <si>
    <t>https://appfollow.io/gp/97454/review/2437892503?s=global2</t>
  </si>
  <si>
    <t>https://watch.appfollow.io/apps/my-first-workspace/reviews/413088?review_id=2437892503</t>
  </si>
  <si>
    <t>2021-11-22 15:08:04</t>
  </si>
  <si>
    <t>Анна Горячева</t>
  </si>
  <si>
    <t>Очень удобно</t>
  </si>
  <si>
    <t>2021-11-22 18:06:10</t>
  </si>
  <si>
    <t>Спасибо за отзыв! Рады, что вам понравилось приложение ;)</t>
  </si>
  <si>
    <t>https://play.google.com/console/u/0/developer//app//user-feedback/review-details?reviewId=gp:AOqpTOF0qr4-gCC1d7pnux_Udarx3o7Je7v032lo0Y0dFzYncqexKNsYBkLQpwRWOyMrvBIZ8xhIKozc4BFoy20</t>
  </si>
  <si>
    <t>https://appfollow.io/gp/97454/review/2437989763?s=global2</t>
  </si>
  <si>
    <t>https://watch.appfollow.io/apps/my-first-workspace/reviews/413088?review_id=2437989763</t>
  </si>
  <si>
    <t>2021-11-22 15:34:45</t>
  </si>
  <si>
    <t>ирина алисова</t>
  </si>
  <si>
    <t>Ужасно. Оформила кредитку, перестала дозваниваться до банка, авто информатор перестал предлагать связь со специалистом. Ранее проблем не было. Зашла в приложение, хотела автоплатеж подключить по кредиту. Реквизиты дают только номер договора. Автоплатеж требует номер счета. И дозвониться невозможно. Отвратительный сервис.</t>
  </si>
  <si>
    <t>2021-11-22 18:07:59</t>
  </si>
  <si>
    <t>Чтобы узнать номер счета карты, выберите карту на главной странице, нажмите на значок "i" и зайдите в раздел "Реквизиты".</t>
  </si>
  <si>
    <t>https://play.google.com/console/u/0/developer//app//user-feedback/review-details?reviewId=gp:AOqpTOF-S4PZVfIcidQFgqgird4JVBxlkiH7b2-0UCLmU3yodO7KoIigFYoWuXykWvVn_z4Zcg5OJUHf2bm6Enc</t>
  </si>
  <si>
    <t>https://appfollow.io/gp/97454/review/2437989765?s=global2</t>
  </si>
  <si>
    <t>https://watch.appfollow.io/apps/my-first-workspace/reviews/413088?review_id=2437989765</t>
  </si>
  <si>
    <t>2021-11-22 15:46:44</t>
  </si>
  <si>
    <t>Глеб Студенков</t>
  </si>
  <si>
    <t>Приложение класс</t>
  </si>
  <si>
    <t>2021-11-22 18:05:53</t>
  </si>
  <si>
    <t>Благодарим вас за отзыв! ;)</t>
  </si>
  <si>
    <t>https://play.google.com/console/u/0/developer//app//user-feedback/review-details?reviewId=gp:AOqpTOHCknpb-HzIvzl0ojCgxpzqmnLx7sq1OYUGoEsic1r9h7b_QcG1vBm5KQP3NxomSXH2Mk5Evx3uf2SVqTw</t>
  </si>
  <si>
    <t>https://appfollow.io/gp/97454/review/2437989766?s=global2</t>
  </si>
  <si>
    <t>https://watch.appfollow.io/apps/my-first-workspace/reviews/413088?review_id=2437989766</t>
  </si>
  <si>
    <t>2021-11-22 15:54:04</t>
  </si>
  <si>
    <t>Valera 89rus</t>
  </si>
  <si>
    <t>Мне нужен Отчет по кредитной истории, а я не могу оплатить кредит все время ошибки и не показывает сколько мне осталось платить</t>
  </si>
  <si>
    <t>2021-11-22 18:08:19</t>
  </si>
  <si>
    <t>Напишите нам о ситуации на почту mtsd@mtsbank.ru, укажите ваши ФИО, дату рождения, номер телефона и модель устройства. К письму прикрепите скриншот с главной страницы приложения. Разберемся, в чем дело.</t>
  </si>
  <si>
    <t>https://play.google.com/console/u/0/developer//app//user-feedback/review-details?reviewId=gp:AOqpTOGzYH1E_6nGWvaxH90U1TkzAJ9CKSPdduaJe4IXp4gGAuuWuFPq0o8WnWET1CcTVokIm8B5ass3VS387t0</t>
  </si>
  <si>
    <t>https://appfollow.io/gp/97454/review/2438057428?s=global2</t>
  </si>
  <si>
    <t>https://watch.appfollow.io/apps/my-first-workspace/reviews/413088?review_id=2438057428</t>
  </si>
  <si>
    <t>2021-11-22 19:30:29</t>
  </si>
  <si>
    <t>Алевтина Мильтен</t>
  </si>
  <si>
    <t>Спасибо большое,очень хорошее приложение!</t>
  </si>
  <si>
    <t>2021-11-23 06:34:19</t>
  </si>
  <si>
    <t>Спасибо за отзыв!</t>
  </si>
  <si>
    <t>https://play.google.com/console/u/0/developer//app//user-feedback/review-details?reviewId=gp:AOqpTOGHqLW3Rp-vwouMMwIsC3jkCByCjW8uM-5dvCVnysgce1lPY0BTHiemteP0Sh3lZTlOgVTRnKOsjspJTlI</t>
  </si>
  <si>
    <t>https://appfollow.io/gp/97454/review/2438284179?s=global2</t>
  </si>
  <si>
    <t>https://watch.appfollow.io/apps/my-first-workspace/reviews/413088?review_id=2438284179</t>
  </si>
  <si>
    <t>2021-11-22 19:49:34</t>
  </si>
  <si>
    <t>Богдик Человечный</t>
  </si>
  <si>
    <t>Хорошо работает , без лагов</t>
  </si>
  <si>
    <t>2021-11-23 06:35:44</t>
  </si>
  <si>
    <t>Благодарим вас за позитивный отзыв!</t>
  </si>
  <si>
    <t>https://play.google.com/console/u/0/developer//app//user-feedback/review-details?reviewId=gp:AOqpTOElfq73myWK4fGTHzrQE0cGpVz_Kcw5MPx2G1WbpIVcC4zwQVFQ8squqozKX5bG5rzuIyz8UTKY7fbC-Fg</t>
  </si>
  <si>
    <t>https://appfollow.io/gp/97454/review/2438284180?s=global2</t>
  </si>
  <si>
    <t>https://watch.appfollow.io/apps/my-first-workspace/reviews/413088?review_id=2438284180</t>
  </si>
  <si>
    <t>2021-11-22 20:46:17</t>
  </si>
  <si>
    <t>Гульвира Шамгунова</t>
  </si>
  <si>
    <t>Самый хороший и надёжный банк</t>
  </si>
  <si>
    <t>2021-11-23 06:36:52</t>
  </si>
  <si>
    <t>Спасибо :)</t>
  </si>
  <si>
    <t>https://play.google.com/console/u/0/developer//app//user-feedback/review-details?reviewId=gp:AOqpTOEVwQ5RTpAs22-8Vr5i3NhSl5oJcgERBSxN8A85m7crPyFGHBm4WGbk33ZjkpUKFvXTMzyw2KdFXpjj2fk</t>
  </si>
  <si>
    <t>https://appfollow.io/gp/97454/review/2438336089?s=global2</t>
  </si>
  <si>
    <t>https://watch.appfollow.io/apps/my-first-workspace/reviews/413088?review_id=2438336089</t>
  </si>
  <si>
    <t>2021-11-22 23:38:42</t>
  </si>
  <si>
    <t>uk</t>
  </si>
  <si>
    <t>сергей тараник</t>
  </si>
  <si>
    <t>Нормально</t>
  </si>
  <si>
    <t>2021-11-23 06:36:59</t>
  </si>
  <si>
    <t>Благодарим за обратную связь!</t>
  </si>
  <si>
    <t>https://play.google.com/console/u/0/developer//app//user-feedback/review-details?reviewId=gp:AOqpTOGb92pm8DxaHWwx80zLVsaqlFY4Jx_xLhk5PuoTKmqoj50vg46EmNccB41eczZpaBvamfMdKMJAs2LGGjg</t>
  </si>
  <si>
    <t>https://appfollow.io/gp/97454/review/2438478876?s=global2</t>
  </si>
  <si>
    <t>https://watch.appfollow.io/apps/my-first-workspace/reviews/413088?review_id=2438478876</t>
  </si>
  <si>
    <t>2021-11-23 12:20:52</t>
  </si>
  <si>
    <t>PARTS-shop</t>
  </si>
  <si>
    <t>Приложение открывается только со второго раза</t>
  </si>
  <si>
    <t>2021-11-23 12:32:01</t>
  </si>
  <si>
    <t>Попробуйте очистить кэш, удалить приложение и установить заново. После чего повторите проверку.</t>
  </si>
  <si>
    <t>https://play.google.com/console/u/0/developer//app//user-feedback/review-details?reviewId=gp:AOqpTOH-lHUiSutb1-spK8oF3CbAb-KoKd8j2l7QwnEmSy5VAPXBSIJOlO1ElHPUzN2ewK18ocgAoPIaYkQah0M</t>
  </si>
  <si>
    <t>https://appfollow.io/gp/97454/review/841092509?s=global2</t>
  </si>
  <si>
    <t>https://watch.appfollow.io/apps/my-first-workspace/reviews/413088?review_id=841092509</t>
  </si>
  <si>
    <t>2021-11-23 15:21:26</t>
  </si>
  <si>
    <t>OneUser</t>
  </si>
  <si>
    <t>Уебанские приложение!!!! Ввел все данные, зашёл, оплатил. Вышел, ты перь по новой все вводить. Уебки.!!</t>
  </si>
  <si>
    <t>2021-11-23 15:58:49</t>
  </si>
  <si>
    <t>Подскажите, пожалуйста, как вы выходите из приложения? В случае использования клавиши в приложении "Еще - Выход" короткий код сбрасывается, так как происходит выхода из аккаунта.</t>
  </si>
  <si>
    <t>https://play.google.com/console/u/0/developer//app//user-feedback/review-details?reviewId=gp:AOqpTOE80bNxlzsfFVYmgopTSHIHgEisruTerXVrMeB1x57zwLeDK0j2Ol_cuKO7j5jPvT1PWk41VCaB8wMGVoY</t>
  </si>
  <si>
    <t>https://appfollow.io/gp/97454/review/874602727?s=global2</t>
  </si>
  <si>
    <t>https://watch.appfollow.io/apps/my-first-workspace/reviews/413088?review_id=874602727</t>
  </si>
  <si>
    <t>2021-11-23 06:41:43</t>
  </si>
  <si>
    <t>ADIK 005</t>
  </si>
  <si>
    <t>Почему приложение настолько сильно ограниченное в функционале? 21век. Плюс функционал который есть и то не работает. Не возможно удалить подключенную карту для переводов. Да я хочу удалить карту другого банка которым перестал пользоваться. Оно мозолит мне глаза. Когда нажимаешь на значок настройки выбранной карты он туда не заходит</t>
  </si>
  <si>
    <t>2021-11-23 08:52:28</t>
  </si>
  <si>
    <t>Рекомендуем переустановить приложение. Если проблема сохраняется, напишите нам о ситуации на почту mtsd@mtsbank.ru, укажите ваши ФИО, дату рождения и номер телефона в приложении. К письму прикрепите скриншот с главной страницы. Поможем разобраться.</t>
  </si>
  <si>
    <t>https://play.google.com/console/u/0/developer//app//user-feedback/review-details?reviewId=gp:AOqpTOHLPlS3Jk868IRTLfcGUrPqvs9EnkcghxiQyGKM3QlU4xBWqWW7lL4fybX1_9KUJoddj3esaxAHC5p3cX8</t>
  </si>
  <si>
    <t>https://appfollow.io/gp/97454/review/2437051321?s=global2</t>
  </si>
  <si>
    <t>https://watch.appfollow.io/apps/my-first-workspace/reviews/413088?review_id=2437051321</t>
  </si>
  <si>
    <t>2021-11-23 02:26:15</t>
  </si>
  <si>
    <t>Александр Сучилин</t>
  </si>
  <si>
    <t>Хорошо</t>
  </si>
  <si>
    <t>2021-11-23 06:37:06</t>
  </si>
  <si>
    <t>https://play.google.com/console/u/0/developer//app//user-feedback/review-details?reviewId=gp:AOqpTOHl3fKKhIFNGPEVkeMkISEt_h1J8qhX4tDxzQmfMhn8TPNcGIluSMFi2-NNPmbTu21qpD4K_Vb-zCrudPg</t>
  </si>
  <si>
    <t>https://appfollow.io/gp/97454/review/2438537615?s=global2</t>
  </si>
  <si>
    <t>https://watch.appfollow.io/apps/my-first-workspace/reviews/413088?review_id=2438537615</t>
  </si>
  <si>
    <t>2021-11-23 02:40:44</t>
  </si>
  <si>
    <t>Михаил Ермоленко</t>
  </si>
  <si>
    <t>Хорошее приложение</t>
  </si>
  <si>
    <t>2021-11-23 06:37:13</t>
  </si>
  <si>
    <t>Спасибо! Рады, что вам нравится!</t>
  </si>
  <si>
    <t>https://play.google.com/console/u/0/developer//app//user-feedback/review-details?reviewId=gp:AOqpTOHu9sGpJVcslcHnjxR9oOif3ydLN3lF9OV5_GJ-_8MnzkVP1lsd01bVDcL4rKR8floViIlf90_V2IrjZ94</t>
  </si>
  <si>
    <t>https://appfollow.io/gp/97454/review/2438561329?s=global2</t>
  </si>
  <si>
    <t>https://watch.appfollow.io/apps/my-first-workspace/reviews/413088?review_id=2438561329</t>
  </si>
  <si>
    <t>2021-11-23 03:47:25</t>
  </si>
  <si>
    <t>Екатерина Чаталкина</t>
  </si>
  <si>
    <t>Скрытые комиссии, которые отображаются исключительно в детализации, но в приложении вы их не найдёте.</t>
  </si>
  <si>
    <t>2021-11-23 06:38:17</t>
  </si>
  <si>
    <t>Уточните, какую комиссию вы имеете ввиду? Информация о комиссии за проведение платежей/переводов отображается в приложении после ввода всех реквизитов до момента подтверждения.</t>
  </si>
  <si>
    <t>https://play.google.com/console/u/0/developer//app//user-feedback/review-details?reviewId=gp:AOqpTOE-_zMtEQsflk0izVcBIbc7ky6hrFDMJsK9OdmzvmP74iZmf5wGuXIPchiweCvwcD39h38HI16sl1nkM04</t>
  </si>
  <si>
    <t>https://appfollow.io/gp/97454/review/2438609164?s=global2</t>
  </si>
  <si>
    <t>https://watch.appfollow.io/apps/my-first-workspace/reviews/413088?review_id=2438609164</t>
  </si>
  <si>
    <t>2021-11-23 05:27:34</t>
  </si>
  <si>
    <t>Ольга Булыно</t>
  </si>
  <si>
    <t>Долго грузится, часто с ошибками, приходится по несколько раз перезагружать</t>
  </si>
  <si>
    <t>2021-11-23 06:38:32</t>
  </si>
  <si>
    <t>Приносим извинения за доставленные неудобства. Работаем над оптимизацией и быстродействием.</t>
  </si>
  <si>
    <t>https://play.google.com/console/u/0/developer//app//user-feedback/review-details?reviewId=gp:AOqpTOEyOJ2PQUVLhh1ZWRLstprNVVSH0PlKKrNwje-Rcx-ulTNjzSVoaqG4dvO_pXjZBkmZZ_0yaD0EtI0YYds</t>
  </si>
  <si>
    <t>https://appfollow.io/gp/97454/review/2438744522?s=global2</t>
  </si>
  <si>
    <t>https://watch.appfollow.io/apps/my-first-workspace/reviews/413088?review_id=2438744522</t>
  </si>
  <si>
    <t>2021-11-23 05:38:26</t>
  </si>
  <si>
    <t>Игорь Степанов</t>
  </si>
  <si>
    <t>Классное приложение</t>
  </si>
  <si>
    <t>2021-11-23 06:38:41</t>
  </si>
  <si>
    <t>https://play.google.com/console/u/0/developer//app//user-feedback/review-details?reviewId=gp:AOqpTOFowma4W--TMFFlR4JVgH6CyO8Teeuh01Y8_GPYZu1YIU1spiL1wFscYzfo9_gsr6YZ-_9tv9ktOfLkc9g</t>
  </si>
  <si>
    <t>https://appfollow.io/gp/97454/review/2438744523?s=global2</t>
  </si>
  <si>
    <t>https://watch.appfollow.io/apps/my-first-workspace/reviews/413088?review_id=2438744523</t>
  </si>
  <si>
    <t>2021-11-23 06:13:08</t>
  </si>
  <si>
    <t>Юрий Елисеенков</t>
  </si>
  <si>
    <t>Спасибо за приложение.</t>
  </si>
  <si>
    <t>2021-11-23 06:39:22</t>
  </si>
  <si>
    <t>Благодарим за высокую оценку и отзыв :)</t>
  </si>
  <si>
    <t>https://play.google.com/console/u/0/developer//app//user-feedback/review-details?reviewId=gp:AOqpTOE-kkQgLFTakndiykW6OBSCq5cKqk3qRMgtpEAc8C6aFEPKEDUqcJORKWwc6iX0NPxie4z7aj2Wa3CUXyw</t>
  </si>
  <si>
    <t>https://appfollow.io/gp/97454/review/2438774176?s=global2</t>
  </si>
  <si>
    <t>https://watch.appfollow.io/apps/my-first-workspace/reviews/413088?review_id=2438774176</t>
  </si>
  <si>
    <t>2021-11-23 09:40:47</t>
  </si>
  <si>
    <t>Александр Поливенко</t>
  </si>
  <si>
    <t>👍</t>
  </si>
  <si>
    <t>2021-11-23 09:58:44</t>
  </si>
  <si>
    <t>;)</t>
  </si>
  <si>
    <t>https://play.google.com/console/u/0/developer//app//user-feedback/review-details?reviewId=gp:AOqpTOHylwiXeUvHk_kLqilF1oG3ctjozE8RoxeCnE3iD3AfIMvDLWWgBqiYBCiseVfKUbxn8BMTJK-psPXHCjs</t>
  </si>
  <si>
    <t>https://appfollow.io/gp/97454/review/2438923300?s=global2</t>
  </si>
  <si>
    <t>https://watch.appfollow.io/apps/my-first-workspace/reviews/413088?review_id=2438923300</t>
  </si>
  <si>
    <t>2021-11-23 10:06:54</t>
  </si>
  <si>
    <t>Лидер 159</t>
  </si>
  <si>
    <t>Отличное приложение всем рекомендую</t>
  </si>
  <si>
    <t>2021-11-23 11:00:54</t>
  </si>
  <si>
    <t>Спасибо за отзыв :)</t>
  </si>
  <si>
    <t>https://play.google.com/console/u/0/developer//app//user-feedback/review-details?reviewId=gp:AOqpTOF4wwN45q7eKDS5uUR-XoGDE5trMG50wsvlRqWuUlSCs0QPjj-_EjrD-bEhE_RzMD-lqliCiDTCdGj3kkg</t>
  </si>
  <si>
    <t>https://appfollow.io/gp/97454/review/2439327922?s=global2</t>
  </si>
  <si>
    <t>https://watch.appfollow.io/apps/my-first-workspace/reviews/413088?review_id=2439327922</t>
  </si>
  <si>
    <t>2021-11-23 11:21:51</t>
  </si>
  <si>
    <t>Ильнур Зарипов</t>
  </si>
  <si>
    <t>Я не являюсь клиентом вашего банка, исползование моих персональных данных незаконно. Хватит слать мне смс. Если не прекратите буду подавать на вас в суд.</t>
  </si>
  <si>
    <t>2021-11-23 11:02:32</t>
  </si>
  <si>
    <t>Напишите нам о ситуации на почту mtsd@mtsbank.ru, укажите ваши ФИО, дату рождения и номер телефона. Проверим информацию и исключим ваш номер из рекламной рассылки.</t>
  </si>
  <si>
    <t>https://play.google.com/console/u/0/developer//app//user-feedback/review-details?reviewId=gp:AOqpTOF98ipjFE_xe8G_ayeFZROdgQJMS9oOpB-9ib3Rndf3HH97QUmO1JOdE08HyY1U-JACzpFRQjPcOVS1HCk</t>
  </si>
  <si>
    <t>https://appfollow.io/gp/97454/review/2439327923?s=global2</t>
  </si>
  <si>
    <t>https://watch.appfollow.io/apps/my-first-workspace/reviews/413088?review_id=2439327923</t>
  </si>
  <si>
    <t>2021-11-23 10:29:16</t>
  </si>
  <si>
    <t>Сергей Гаврисевич</t>
  </si>
  <si>
    <t>Хуже приложения в банковской системе в мире нет</t>
  </si>
  <si>
    <t>2021-11-23 11:03:27</t>
  </si>
  <si>
    <t>Сожалеем, что у вас сложилось такое мнение о банке и приложении. Уточните, чем именно не понравилось приложение?</t>
  </si>
  <si>
    <t>https://play.google.com/console/u/0/developer//app//user-feedback/review-details?reviewId=gp:AOqpTOE0Mqz4fu8cJD3UMR3Wxlk13ZaNoewTEU_iN-Mz1iKTAqOBm9fwUZmqOXh-vUPJBag4YqY4ju2zQqrqynk</t>
  </si>
  <si>
    <t>https://appfollow.io/gp/97454/review/2439327924?s=global2</t>
  </si>
  <si>
    <t>https://watch.appfollow.io/apps/my-first-workspace/reviews/413088?review_id=2439327924</t>
  </si>
  <si>
    <t>2021-11-23 12:31:22</t>
  </si>
  <si>
    <t>Yurii Solodkin</t>
  </si>
  <si>
    <t>Нормально все.</t>
  </si>
  <si>
    <t>2021-11-23 14:08:56</t>
  </si>
  <si>
    <t>https://play.google.com/console/u/0/developer//app//user-feedback/review-details?reviewId=gp:AOqpTOENmJEvnvQQSqtim8SBhLqr_Wn6kvmeT0nH7Cxs7QRMiQNDI1DWL-mSEusCfKrwiZr0pMYiRxL6EVhAahc</t>
  </si>
  <si>
    <t>https://appfollow.io/gp/97454/review/2439416872?s=global2</t>
  </si>
  <si>
    <t>https://watch.appfollow.io/apps/my-first-workspace/reviews/413088?review_id=2439416872</t>
  </si>
  <si>
    <t>2021-11-23 12:33:41</t>
  </si>
  <si>
    <t>Азамат Алоев</t>
  </si>
  <si>
    <t>Отлично все, одобрили кредит, оплачиваю с помощью этого приложения, удобный интерфейс</t>
  </si>
  <si>
    <t>2021-11-23 14:09:10</t>
  </si>
  <si>
    <t>Спасибо за ваш отзыв!</t>
  </si>
  <si>
    <t>https://play.google.com/console/u/0/developer//app//user-feedback/review-details?reviewId=gp:AOqpTOG0tWdmBoTuJMN5a-UWvFiQUHPPsAHromGj3BNafP2O9b4u_A839WbJoeVZ_bcQeBSfodDYE_nL9uoOhHY</t>
  </si>
  <si>
    <t>https://appfollow.io/gp/97454/review/2439416873?s=global2</t>
  </si>
  <si>
    <t>https://watch.appfollow.io/apps/my-first-workspace/reviews/413088?review_id=2439416873</t>
  </si>
  <si>
    <t>2021-11-23 12:43:32</t>
  </si>
  <si>
    <t>Choi Tulush</t>
  </si>
  <si>
    <t>У меня зарегистрированный номер телефона уже давно не существует, а на эту приложению не могу зайти из за того что пин код требует</t>
  </si>
  <si>
    <t>2021-11-23 14:10:42</t>
  </si>
  <si>
    <t>Скажите, вы входите по номеру который указан основным в банке?</t>
  </si>
  <si>
    <t>https://play.google.com/console/u/0/developer//app//user-feedback/review-details?reviewId=gp:AOqpTOHTP9lXa37V0Zp5gnHnbHZA54AN5kKSl2z-3fUTE2C-Cj5krj9w5f8zHvHPaK5GOE0rnjD-RbQMdzT9514</t>
  </si>
  <si>
    <t>https://appfollow.io/gp/97454/review/2439416874?s=global2</t>
  </si>
  <si>
    <t>https://watch.appfollow.io/apps/my-first-workspace/reviews/413088?review_id=2439416874</t>
  </si>
  <si>
    <t>2021-11-23 13:36:06</t>
  </si>
  <si>
    <t>REJERT ZNX</t>
  </si>
  <si>
    <t>Всё хорошо</t>
  </si>
  <si>
    <t>2021-11-23 14:09:31</t>
  </si>
  <si>
    <t>https://play.google.com/console/u/0/developer//app//user-feedback/review-details?reviewId=gp:AOqpTOFmWX0AsHRegN_HkBt5w5ZARxZgHNTMZwiZHjgT1mFdTDcsWWrswl4OvfCLnHwzonxG5Y0zGrIz4LVrzVk</t>
  </si>
  <si>
    <t>https://appfollow.io/gp/97454/review/2439920678?s=global2</t>
  </si>
  <si>
    <t>https://watch.appfollow.io/apps/my-first-workspace/reviews/413088?review_id=2439920678</t>
  </si>
  <si>
    <t>2021-11-23 14:13:29</t>
  </si>
  <si>
    <t>Максим дроздов</t>
  </si>
  <si>
    <t>Всё замечательно</t>
  </si>
  <si>
    <t>2021-11-23 15:58:21</t>
  </si>
  <si>
    <t>https://play.google.com/console/u/0/developer//app//user-feedback/review-details?reviewId=gp:AOqpTOHrNuwiPX7dtSoEQuqIXLvQ6Nd30E4I_hh8YGJRqKJbIROvixgSHGJ7ZHlp-UmbF6kt8SWEeUTldjql-1c</t>
  </si>
  <si>
    <t>https://appfollow.io/gp/97454/review/2439920679?s=global2</t>
  </si>
  <si>
    <t>https://watch.appfollow.io/apps/my-first-workspace/reviews/413088?review_id=2439920679</t>
  </si>
  <si>
    <t>2021-11-23 15:19:08</t>
  </si>
  <si>
    <t>Alenka Zenina</t>
  </si>
  <si>
    <t>Спасибо всём вам за работу</t>
  </si>
  <si>
    <t>2021-11-23 15:58:29</t>
  </si>
  <si>
    <t>Большое спасибо! Нам очень приятно!</t>
  </si>
  <si>
    <t>https://play.google.com/console/u/0/developer//app//user-feedback/review-details?reviewId=gp:AOqpTOGUsr8wnfNTLN19VSvBksfJMOhh7Yg27DTwXIaa54s8NiAXOwF1u4pxgu_5DNWXYRRGiUrGYWqyGqaZzAs</t>
  </si>
  <si>
    <t>https://appfollow.io/gp/97454/review/2440285226?s=global2</t>
  </si>
  <si>
    <t>https://watch.appfollow.io/apps/my-first-workspace/reviews/413088?review_id=2440285226</t>
  </si>
  <si>
    <t>2021-11-23 15:47:49</t>
  </si>
  <si>
    <t>tvoya depressia</t>
  </si>
  <si>
    <t>Умоляю, сделайте тёмную тему</t>
  </si>
  <si>
    <t>2021-11-23 15:59:10</t>
  </si>
  <si>
    <t>Тёмная тема будет, но не в ближайших обновлениях. Сейчас мы сконцентрированы на более приоритетных задачах, связанных со стабильностью работы приложения.</t>
  </si>
  <si>
    <t>https://play.google.com/console/u/0/developer//app//user-feedback/review-details?reviewId=gp:AOqpTOFCPxXbGKzXZqcfilxobl_hMhLiFPhSrmnZtwW2yQUl0sg0LHs0HZDTO5I2_tKj9PU3mv0CBsBXRAZg1YI</t>
  </si>
  <si>
    <t>https://appfollow.io/gp/97454/review/2440626561?s=global2</t>
  </si>
  <si>
    <t>https://watch.appfollow.io/apps/my-first-workspace/reviews/413088?review_id=2440626561</t>
  </si>
  <si>
    <t>2021-11-23 15:51:30</t>
  </si>
  <si>
    <t>Виктор Ипатов</t>
  </si>
  <si>
    <t>Спасибо МТС-Бонус вашу работу ставлю 10+</t>
  </si>
  <si>
    <t>2021-11-23 15:59:18</t>
  </si>
  <si>
    <t>https://play.google.com/console/u/0/developer//app//user-feedback/review-details?reviewId=gp:AOqpTOFEbzSYQmoyu9_8IcR7dultyN7VhY-GFhoiWkNe-OsMRcuXQGCWFLAofFQsWmDprijEZc2DvDJsvHF-TTs</t>
  </si>
  <si>
    <t>https://appfollow.io/gp/97454/review/2440626562?s=global2</t>
  </si>
  <si>
    <t>https://watch.appfollow.io/apps/my-first-workspace/reviews/413088?review_id=2440626562</t>
  </si>
  <si>
    <t>2021-11-23 18:45:47</t>
  </si>
  <si>
    <t>Анастасия Антипова</t>
  </si>
  <si>
    <t>Вечно-висящее, вылетающее приложение. Полный отстой.</t>
  </si>
  <si>
    <t>2021-11-24 05:45:16</t>
  </si>
  <si>
    <t>Приносим извинения за неудобства. Мы работаем над оптимизацией приложения. Надеемся, что в дальнейших обновлениях вам всё понравится!</t>
  </si>
  <si>
    <t>https://play.google.com/console/u/0/developer//app//user-feedback/review-details?reviewId=gp:AOqpTOHJj7cgodjxbIWJF2sLQJ-rNEtKWGFSU6T_AAW3-30WOsoqb7D7RW6WliyvWYmhdWkkXmzE841AN6Qus8M</t>
  </si>
  <si>
    <t>https://appfollow.io/gp/97454/review/2441157091?s=global2</t>
  </si>
  <si>
    <t>https://watch.appfollow.io/apps/my-first-workspace/reviews/413088?review_id=2441157091</t>
  </si>
  <si>
    <t>2021-11-23 20:03:52</t>
  </si>
  <si>
    <t>Диди Осетия</t>
  </si>
  <si>
    <t>Все просто и удобно!</t>
  </si>
  <si>
    <t>2021-11-24 05:45:29</t>
  </si>
  <si>
    <t>Спасибо за отзыв и оценку!</t>
  </si>
  <si>
    <t>https://play.google.com/console/u/0/developer//app//user-feedback/review-details?reviewId=gp:AOqpTOFoaZzvVnjIWag9HjmK38cAHWozRNUl0PUsGINAONwwHgXopmOgEkoLXuvUzhwHIVooMT07wxuZe9QGyRE</t>
  </si>
  <si>
    <t>https://appfollow.io/gp/97454/review/2441251205?s=global2</t>
  </si>
  <si>
    <t>https://watch.appfollow.io/apps/my-first-workspace/reviews/413088?review_id=2441251205</t>
  </si>
  <si>
    <t>2021-11-23 20:25:38</t>
  </si>
  <si>
    <t>1.9.6</t>
  </si>
  <si>
    <t>Снежана Бондаренко</t>
  </si>
  <si>
    <t>Приложение хорошо часто пользуюсь виртуальной картой но сегодня когда зашла в приложение меня вообще выкинул с него пишет что подозрительно активность! Я теперь не могу даже деньги вывести!!!</t>
  </si>
  <si>
    <t>2021-11-24 05:51:06</t>
  </si>
  <si>
    <t>Видим ваше обращение в почте поддержки. Запросили данные.</t>
  </si>
  <si>
    <t>https://play.google.com/console/u/0/developer//app//user-feedback/review-details?reviewId=gp:AOqpTOGbpKQSRf1_CKkU8lgl2G-nsfK9SowKQmCvMHZYITrgyYEJmZcMiBZzEJWHkmqGpb7t5pgKk---CDG-FzM</t>
  </si>
  <si>
    <t>https://appfollow.io/gp/97454/review/2441251206?s=global2</t>
  </si>
  <si>
    <t>https://watch.appfollow.io/apps/my-first-workspace/reviews/413088?review_id=2441251206</t>
  </si>
  <si>
    <t>2021-11-23 21:27:54</t>
  </si>
  <si>
    <t>Вера Волкова</t>
  </si>
  <si>
    <t>Оформила кредитную карту,в в приложении все информацию о ней не показывает ни минимального платежа ни истории покупок ничего совсем. По дебетовой все норм а кредитная не открывается</t>
  </si>
  <si>
    <t>2021-11-24 05:52:11</t>
  </si>
  <si>
    <t>Для просмотра информации выберите карту на Главной, затем нужно нажать на знак «i».</t>
  </si>
  <si>
    <t>https://play.google.com/console/u/0/developer//app//user-feedback/review-details?reviewId=gp:AOqpTOHOtMV-6ncyCNMlc3t0Z5WCtK2R4mBVC9mXF1nFKeNvZu-fMR1xvzYdgePEqoqjXABDn-4LnkLKChEdbfs</t>
  </si>
  <si>
    <t>https://appfollow.io/gp/97454/review/2441349381?s=global2</t>
  </si>
  <si>
    <t>https://watch.appfollow.io/apps/my-first-workspace/reviews/413088?review_id=2441349381</t>
  </si>
  <si>
    <t>2021-11-24 06:54:43</t>
  </si>
  <si>
    <t>Юрий Пронин</t>
  </si>
  <si>
    <t>Как жаль, что нельзя поставить отрицательный рейтинг. Приложение не просто тормозное - оно вообще неживое. Перед каждым запуском приходится убивать системный процесс, или приложение не сможет войти - будет висеть после сканирования отпечатка. Дизайн - отстой, разместите сверху не ненужную рекламу, а счета! Я уже ваш клиент, я уже храню у вас свои деньги - не надо мне себя рекламировать на главной странице, треть верхней части экрана занимает только рекламная каруселька. Зачем показывать баннер "нет счетов на оплату", нет счетов - не надо и показывать! Дурацкие плашки: Всего/Обобрено/Расходы...- сделайте их отключаемыми, уверен, что многим, как и мне они не нужны - ниже счета есть, я там вижу сколько у меня денег. А ваше одобрение кредитов уже бесит! Сколько говорить, что хватит их навязывать! На первом экране ТРИ точки с предложением кредита: рекламный баннер в шапке, плашка обобрено, и под счетами. Зачем делать крестик для закрытия плашки, если вы этого не запоминаете и при следующем входе снова покажете?</t>
  </si>
  <si>
    <t>2021-11-24 07:05:36</t>
  </si>
  <si>
    <t>Приносим извинения за доставленные неудобства. Учтем ваши замечания в доработках приложения.</t>
  </si>
  <si>
    <t>https://play.google.com/console/u/0/developer//app//user-feedback/review-details?reviewId=gp:AOqpTOGBd1TxAxDu7-lWl3LMR5JHaxlTY94ugZOgB7cWXEuAixZdHwMKneaCHMEKG6RmQlfrZugWOBtFPRkG5lM</t>
  </si>
  <si>
    <t>https://appfollow.io/gp/97454/review/46119063?s=global2</t>
  </si>
  <si>
    <t>https://watch.appfollow.io/apps/my-first-workspace/reviews/413088?review_id=46119063</t>
  </si>
  <si>
    <t>2021-11-24 16:00:50</t>
  </si>
  <si>
    <t>Все удобно</t>
  </si>
  <si>
    <t>2021-11-24 16:03:31</t>
  </si>
  <si>
    <t>https://play.google.com/console/u/0/developer//app//user-feedback/review-details?reviewId=gp:AOqpTOHXgov0CIoEwJbbhJSZcB3efgs1lgrRdjfkKEslWmF4qjuf79X0WKKcNyfjd6uV9ncKyyw6pWauaWkrkog</t>
  </si>
  <si>
    <t>https://appfollow.io/gp/97454/review/66821724?s=global2</t>
  </si>
  <si>
    <t>https://watch.appfollow.io/apps/my-first-workspace/reviews/413088?review_id=66821724</t>
  </si>
  <si>
    <t>2021-11-24 14:28:12</t>
  </si>
  <si>
    <t>Михаил Кононов</t>
  </si>
  <si>
    <t>Всё нормально</t>
  </si>
  <si>
    <t>2021-11-24 16:02:28</t>
  </si>
  <si>
    <t>Благодарим за высокую оценку и отзыв!</t>
  </si>
  <si>
    <t>https://play.google.com/console/u/0/developer//app//user-feedback/review-details?reviewId=gp:AOqpTOHqSaHjifM3d-5UNjLPGi1HEC0q1nc7yb1mSO0yohi4SH8Ihv7tUJciEsZLuO-DnhC9nXbEPqf0-Y1g5H4</t>
  </si>
  <si>
    <t>https://appfollow.io/gp/97454/review/835817254?s=global2</t>
  </si>
  <si>
    <t>https://watch.appfollow.io/apps/my-first-workspace/reviews/413088?review_id=835817254</t>
  </si>
  <si>
    <t>2021-11-24 16:12:52</t>
  </si>
  <si>
    <t>Юлия Калинина</t>
  </si>
  <si>
    <t>💪💪💪👍👍👍</t>
  </si>
  <si>
    <t>2021-11-24 16:53:38</t>
  </si>
  <si>
    <t>https://play.google.com/console/u/0/developer//app//user-feedback/review-details?reviewId=gp:AOqpTOFa3SnwvB5ThodSR5R2ByV8HTpLkwmHYK6Uq353OPhmvPJ3Ndw393Hav8NPHgf9o_XPx-v7SSko1rIVGI4</t>
  </si>
  <si>
    <t>https://appfollow.io/gp/97454/review/2420291437?s=global2</t>
  </si>
  <si>
    <t>https://watch.appfollow.io/apps/my-first-workspace/reviews/413088?review_id=2420291437</t>
  </si>
  <si>
    <t>2021-11-24 01:09:07</t>
  </si>
  <si>
    <t>impactik</t>
  </si>
  <si>
    <t>Все удобно и понятно, хорошее приложение.</t>
  </si>
  <si>
    <t>2021-11-20 07:05:57</t>
  </si>
  <si>
    <t>https://play.google.com/console/u/0/developer//app//user-feedback/review-details?reviewId=gp:AOqpTOEd8tu-_5WwdPGaHgdW45mOnWLzuIcubX18MOHevvRB3kvA2rrgknNJVAjl8MDqhhE4N4vaTcanTMJkwwg</t>
  </si>
  <si>
    <t>https://appfollow.io/gp/97454/review/2433497833?s=global2</t>
  </si>
  <si>
    <t>https://watch.appfollow.io/apps/my-first-workspace/reviews/413088?review_id=2433497833</t>
  </si>
  <si>
    <t>2021-11-24 01:50:40</t>
  </si>
  <si>
    <t>ludosha lu</t>
  </si>
  <si>
    <t>Что с приложением, ничего не работает, только и делает, что грузится.</t>
  </si>
  <si>
    <t>2021-11-24 05:52:36</t>
  </si>
  <si>
    <t>Рекомендуем переустановить приложение и повторить проверку.</t>
  </si>
  <si>
    <t>https://play.google.com/console/u/0/developer//app//user-feedback/review-details?reviewId=gp:AOqpTOECpnluwP4AIVe7O8TGikJF9Ithgg-WfT34EOgOSfDKDCRena88VZhGiyihvM7cdAPH7KEucDsTgJF2sXs</t>
  </si>
  <si>
    <t>https://appfollow.io/gp/97454/review/2441464150?s=global2</t>
  </si>
  <si>
    <t>https://watch.appfollow.io/apps/my-first-workspace/reviews/413088?review_id=2441464150</t>
  </si>
  <si>
    <t>2021-11-24 04:16:27</t>
  </si>
  <si>
    <t>Артур Райм</t>
  </si>
  <si>
    <t>Банк 0 из 5. Приложение постоянно лагает. Специалисты невменяемые, на вопросы отвечают шаблонами. Никому не рекомендую.</t>
  </si>
  <si>
    <t>2021-11-24 05:53:25</t>
  </si>
  <si>
    <t>Уточните, с какой проблемой вы столкнулись?</t>
  </si>
  <si>
    <t>https://play.google.com/console/u/0/developer//app//user-feedback/review-details?reviewId=gp:AOqpTOFjgg3IoU2KSHsqQYxqk3NWODYaq2Y_phtt3wPMTMYPAFqwvq5e6k2cRq3803x40ltr977Vh7iRS9WreXE</t>
  </si>
  <si>
    <t>https://appfollow.io/gp/97454/review/2441563231?s=global2</t>
  </si>
  <si>
    <t>https://watch.appfollow.io/apps/my-first-workspace/reviews/413088?review_id=2441563231</t>
  </si>
  <si>
    <t>2021-11-24 04:31:16</t>
  </si>
  <si>
    <t>Костя Кирсанов</t>
  </si>
  <si>
    <t>Удобный но не очень доработан</t>
  </si>
  <si>
    <t>2021-11-24 05:57:58</t>
  </si>
  <si>
    <t>Благодарим за обратную связь! Расскажите, что мы могли бы изменить, чтобы полностью соответствовать вашим ожиданиям?</t>
  </si>
  <si>
    <t>https://play.google.com/console/u/0/developer//app//user-feedback/review-details?reviewId=gp:AOqpTOG7hwsAdMZaSjTBW_mlYq27FMJ6J4MxP-JWlizrnAxZF7rYY5AEPXXGkYIoqe9Ynz_92RZd2q5iMmL8gc0</t>
  </si>
  <si>
    <t>https://appfollow.io/gp/97454/review/2441563232?s=global2</t>
  </si>
  <si>
    <t>https://watch.appfollow.io/apps/my-first-workspace/reviews/413088?review_id=2441563232</t>
  </si>
  <si>
    <t>2021-11-24 05:26:37</t>
  </si>
  <si>
    <t>Ольга. Дубасова</t>
  </si>
  <si>
    <t>Не работает. Приложениенеприходят. Эсмс</t>
  </si>
  <si>
    <t>2021-11-24 05:58:41</t>
  </si>
  <si>
    <t>Если проблема сохраняется, напишите нам о ситуации на почту mtsd@mtsbank.ru, укажите ваши ФИО, дату рождения и номер телефона в приложении. Проверим.</t>
  </si>
  <si>
    <t>https://play.google.com/console/u/0/developer//app//user-feedback/review-details?reviewId=gp:AOqpTOH-oRR0UjGdIK8dD16mHXGrM-ZJEHtK4EGVyH5ZFfZkhkiJYs5creTtvnoMKE33RYrWqyIpzSECVhbMb-s</t>
  </si>
  <si>
    <t>https://appfollow.io/gp/97454/review/2441618884?s=global2</t>
  </si>
  <si>
    <t>https://watch.appfollow.io/apps/my-first-workspace/reviews/413088?review_id=2441618884</t>
  </si>
  <si>
    <t>2021-11-24 05:55:02</t>
  </si>
  <si>
    <t>Дима Николаев</t>
  </si>
  <si>
    <t>Постояно проблемы с доступом. В самы нужный момент у кассы ты не можешь зайти в приложение</t>
  </si>
  <si>
    <t>2021-11-24 06:00:36</t>
  </si>
  <si>
    <t>Приносим извинения за неудобства. Сейчас могут возникать трудности со входом. Ситуация уже решается и будет исправлена в ближайшее время.</t>
  </si>
  <si>
    <t>https://play.google.com/console/u/0/developer//app//user-feedback/review-details?reviewId=gp:AOqpTOE_mbq4MWPoVBxgyEuyRPb8tNnufDmbWmFvWA_SVhr7i7ahXSr1fj6pFMrliDay6yrSJYWsmnFCngK5rJA</t>
  </si>
  <si>
    <t>https://appfollow.io/gp/97454/review/2441813476?s=global2</t>
  </si>
  <si>
    <t>https://watch.appfollow.io/apps/my-first-workspace/reviews/413088?review_id=2441813476</t>
  </si>
  <si>
    <t>2021-11-24 06:00:34</t>
  </si>
  <si>
    <t>Оксанка Васич</t>
  </si>
  <si>
    <t>Слишком часто виснет!Не войти!</t>
  </si>
  <si>
    <t>2021-11-24 06:23:42</t>
  </si>
  <si>
    <t>На текущий момент могут наблюдаться проблемы в работе сервиса. Ситуация уже решается и в ближайшее время будет исправлена. Приносим извинения за неудобства.</t>
  </si>
  <si>
    <t>https://play.google.com/console/u/0/developer//app//user-feedback/review-details?reviewId=gp:AOqpTOGfrAl3iRq8YftEArqmX_9fBRR4NP1x24tFq4CuPkbDNZPoDOjw9iPkPjr0LlQ5Do_DB80XJt1LvYuYeJc</t>
  </si>
  <si>
    <t>https://appfollow.io/gp/97454/review/2441813477?s=global2</t>
  </si>
  <si>
    <t>https://watch.appfollow.io/apps/my-first-workspace/reviews/413088?review_id=2441813477</t>
  </si>
  <si>
    <t>2021-11-24 06:05:40</t>
  </si>
  <si>
    <t>Altruist</t>
  </si>
  <si>
    <t>Отлично мп удобное и понятное лучше чем ВТБ в 100 раз !</t>
  </si>
  <si>
    <t>2021-11-24 06:23:59</t>
  </si>
  <si>
    <t>Благодарим за отзыв :)</t>
  </si>
  <si>
    <t>https://play.google.com/console/u/0/developer//app//user-feedback/review-details?reviewId=gp:AOqpTOHLr897kglmQRG1qHSAnh9RUKs-pEdoZ4ypR4de-dEdveRIt1pyhYPkkSzsggU-YiWFQMT6xvF5i9LiV1Y</t>
  </si>
  <si>
    <t>https://appfollow.io/gp/97454/review/2441813478?s=global2</t>
  </si>
  <si>
    <t>https://watch.appfollow.io/apps/my-first-workspace/reviews/413088?review_id=2441813478</t>
  </si>
  <si>
    <t>2021-11-24 06:48:32</t>
  </si>
  <si>
    <t>Эльдар Бахтиев</t>
  </si>
  <si>
    <t>Вечно не работает. То проблемы со входом, то какая то ошибка, какие то сбои постоянные. В общем подводит сильно когда нужно.</t>
  </si>
  <si>
    <t>2021-11-24 07:03:50</t>
  </si>
  <si>
    <t>https://play.google.com/console/u/0/developer//app//user-feedback/review-details?reviewId=gp:AOqpTOG85yCsj4enqtuJpvpgCuqW1OSk7xlugRLys135DuWER5UNTSPyOaGvfKSp7lSio1zXZXbwHpM4PJXQz48</t>
  </si>
  <si>
    <t>https://appfollow.io/gp/97454/review/2441813479?s=global2</t>
  </si>
  <si>
    <t>https://watch.appfollow.io/apps/my-first-workspace/reviews/413088?review_id=2441813479</t>
  </si>
  <si>
    <t>2021-11-24 06:14:58</t>
  </si>
  <si>
    <t>Игорь Власов</t>
  </si>
  <si>
    <t>После ввода пароля в приложении не заходит отличное приложение респект</t>
  </si>
  <si>
    <t>2021-11-24 06:24:36</t>
  </si>
  <si>
    <t>Приносим извинения за неудобства. Ситуация уже решается и в ближайшее время будет исправлена. Попробуйте войти немного позднее.</t>
  </si>
  <si>
    <t>https://play.google.com/console/u/0/developer//app//user-feedback/review-details?reviewId=gp:AOqpTOHfHbfi_ROMQbfNuzlk38VVKGsPlwltvS99nERY5c5bm5DLVKsXp2KY86ROF8PmnIzlTeXBe7ZCGAD-PdM</t>
  </si>
  <si>
    <t>https://appfollow.io/gp/97454/review/2441813480?s=global2</t>
  </si>
  <si>
    <t>https://watch.appfollow.io/apps/my-first-workspace/reviews/413088?review_id=2441813480</t>
  </si>
  <si>
    <t>2021-11-24 06:29:13</t>
  </si>
  <si>
    <t>екатерина кашина</t>
  </si>
  <si>
    <t>Не работает приложение даже не открывает</t>
  </si>
  <si>
    <t>2021-11-24 07:03:19</t>
  </si>
  <si>
    <t>Мы уже знаем об этой ситуации, в ближайшее время изменим это. Приносим извинения за эти трудности.</t>
  </si>
  <si>
    <t>https://play.google.com/console/u/0/developer//app//user-feedback/review-details?reviewId=gp:AOqpTOHlpMpBtVKcUC4y07OdHfwcQGYFdWmECFW_stP6yMAAVKpt7TRpiYCHo0Rds1d1gZ0Y3-DHsIKeFP75eQ0</t>
  </si>
  <si>
    <t>https://appfollow.io/gp/97454/review/2441813481?s=global2</t>
  </si>
  <si>
    <t>https://watch.appfollow.io/apps/my-first-workspace/reviews/413088?review_id=2441813481</t>
  </si>
  <si>
    <t>2021-11-24 15:58:03</t>
  </si>
  <si>
    <t>Alexander Kamenev</t>
  </si>
  <si>
    <t>Лагает</t>
  </si>
  <si>
    <t>2021-11-24 16:03:09</t>
  </si>
  <si>
    <t>https://play.google.com/console/u/0/developer//app//user-feedback/review-details?reviewId=gp:AOqpTOG8svfB3C_F_Ir-HZZZ34s6puRXQcHqZZEEtZtmkRih3aZeAtUpFyhV5fq3cvOpVLZXog5jYx2oG6Vaq3M</t>
  </si>
  <si>
    <t>https://appfollow.io/gp/97454/review/2441948580?s=global2</t>
  </si>
  <si>
    <t>https://watch.appfollow.io/apps/my-first-workspace/reviews/413088?review_id=2441948580</t>
  </si>
  <si>
    <t>2021-11-24 06:55:55</t>
  </si>
  <si>
    <t>SERGEY SERG</t>
  </si>
  <si>
    <t>Нет темной темы!!!!!</t>
  </si>
  <si>
    <t>2021-11-24 07:05:50</t>
  </si>
  <si>
    <t>https://play.google.com/console/u/0/developer//app//user-feedback/review-details?reviewId=gp:AOqpTOHykaZHbtTmBQUkx99k4ccrWTgv_aUvB7oLJmYScT71tm_ttrZ9Q7nbIauKreFYWfjLYss4YRZ0n39asVA</t>
  </si>
  <si>
    <t>https://appfollow.io/gp/97454/review/2441948581?s=global2</t>
  </si>
  <si>
    <t>https://watch.appfollow.io/apps/my-first-workspace/reviews/413088?review_id=2441948581</t>
  </si>
  <si>
    <t>2021-11-24 11:03:10</t>
  </si>
  <si>
    <t>Eric Draven</t>
  </si>
  <si>
    <t>Умный самый да, не закрывается ещё варианты есть...</t>
  </si>
  <si>
    <t>2021-11-24 12:40:38</t>
  </si>
  <si>
    <t>Напишите нам на почту mtsd@mtsbank.ru, укажите ваши ФИО, дату рождения и номер телефона указанный при регистрации, подробное описание ситуации. Проверим.</t>
  </si>
  <si>
    <t>https://play.google.com/console/u/0/developer//app//user-feedback/review-details?reviewId=gp:AOqpTOHELmhouPggtoMuX2lWG4eTSbZ-HBo-6ytBJmMh6tj8phm4Eipb8QGz3a0z1w4X1kITOokOIgFBh68RaLI</t>
  </si>
  <si>
    <t>https://appfollow.io/gp/97454/review/2441948582?s=global2</t>
  </si>
  <si>
    <t>https://watch.appfollow.io/apps/my-first-workspace/reviews/413088?review_id=2441948582</t>
  </si>
  <si>
    <t>2021-11-24 08:38:41</t>
  </si>
  <si>
    <t>Baumeister Hans</t>
  </si>
  <si>
    <t>Отвратительный банк. Списали деньги по требованию ФССП и даже не удосужились сообщить об этом. В поддержке по-хамски заявили, что и не обязаны сообщать. Потребовал что-бы немедленно закрыли счёт и карту - якобы закрыли. В итоге - проходит больше года и теперь уже мне названивают коллекторы и говорят, что я должен МТСбанку 600 рублей за обслуживание за прошедшее время, Шарашкина контора, не связывайтесь с ними. Само приложение - жутко глючное, то не войти, то не оплатить.</t>
  </si>
  <si>
    <t>2021-11-24 09:30:07</t>
  </si>
  <si>
    <t>В банке проводились регламентные работы, поэтому могли наблюдаться проблемы в работе сервиса. Ситуация уже решена. Приносим извинения за неудобства.</t>
  </si>
  <si>
    <t>https://play.google.com/console/u/0/developer//app//user-feedback/review-details?reviewId=gp:AOqpTOHUanrIWLM4E3gjVsBZYaQDzHeForjyw5oMG2OJqX5YK4ldYmbd7sl5bZFHeiWCiBOnHDvoYh9EMYIydoY</t>
  </si>
  <si>
    <t>https://appfollow.io/gp/97454/review/2441976047?s=global2</t>
  </si>
  <si>
    <t>https://watch.appfollow.io/apps/my-first-workspace/reviews/413088?review_id=2441976047</t>
  </si>
  <si>
    <t>2021-11-24 08:40:21</t>
  </si>
  <si>
    <t>IGOR K</t>
  </si>
  <si>
    <t>Вкладка расходы за месяц зависает пока полность не выключить программу</t>
  </si>
  <si>
    <t>2021-11-24 09:30:22</t>
  </si>
  <si>
    <t>https://play.google.com/console/u/0/developer//app//user-feedback/review-details?reviewId=gp:AOqpTOFmSgsmVZz9gpprR6hv-OEo1GgXmyZ-iICNVwJxy2uQYbmjtHNmrr1Hgpfd9EO7Rg6GSYdZMaq2FWSbaT0</t>
  </si>
  <si>
    <t>https://appfollow.io/gp/97454/review/2441976048?s=global2</t>
  </si>
  <si>
    <t>https://watch.appfollow.io/apps/my-first-workspace/reviews/413088?review_id=2441976048</t>
  </si>
  <si>
    <t>2021-11-24 08:58:02</t>
  </si>
  <si>
    <t>Андрей Зайцев</t>
  </si>
  <si>
    <t>Абсолютно глючное приложение, работает через раз. Переводы через браузер - тоже, в лучшем случае, раз в сутки. Зато главный красуется по телеку, на цифровизацию он курс взял, ну-ну)))</t>
  </si>
  <si>
    <t>2021-11-24 09:31:11</t>
  </si>
  <si>
    <t>В банке проводились регламентные работы, поэтому могли наблюдаться проблемы в работе сервиса. Ситуация уже решена. Приносим извинения за неудобства. Попробуйте очистить кэш, удалить приложение и установить заново. После чего повторите проверку.</t>
  </si>
  <si>
    <t>https://play.google.com/console/u/0/developer//app//user-feedback/review-details?reviewId=gp:AOqpTOEWNg3axLeKPpRBSp2ggawcjaJlWZEcQmAcq2BHKw3Keu2WYtfJUjSSWpeDPjAZgy47GkaC-aANtmhX6RA</t>
  </si>
  <si>
    <t>https://appfollow.io/gp/97454/review/2442011391?s=global2</t>
  </si>
  <si>
    <t>https://watch.appfollow.io/apps/my-first-workspace/reviews/413088?review_id=2442011391</t>
  </si>
  <si>
    <t>2021-11-24 09:09:51</t>
  </si>
  <si>
    <t>The morea</t>
  </si>
  <si>
    <t>РЕБЯТ Мне открыли карту на работе для получения зарплаты(викенд), так как там я уже не работаю, картой не пользовалась Решила спустя долгое время зайти в кабинет, а там сняли 600 рублей "комиссия за ведение счета" если не совершаешь никаких операций в течение 180 дней (снимается будут эти деньги потом ежемесячно) Будьте внимательны и закрывайте счёт (именно счёт), если не пользуетесь картой</t>
  </si>
  <si>
    <t>2021-11-24 09:31:45</t>
  </si>
  <si>
    <t>Напишите нам о ситуации на почту mtsd@mtsbank.ru, укажите ваши ФИО, дату рождения и номер телефона указанный при регистрации, подробное описание ситуации. Проверим.</t>
  </si>
  <si>
    <t>https://play.google.com/console/u/0/developer//app//user-feedback/review-details?reviewId=gp:AOqpTOEYOyCCBRWRsukvkZjQXd6tncoV59BljvOxrcohxp2OqNo7iuBmvrbiKp72VryCppwXCKJVdW-bqdYpKB4</t>
  </si>
  <si>
    <t>https://appfollow.io/gp/97454/review/2442011392?s=global2</t>
  </si>
  <si>
    <t>https://watch.appfollow.io/apps/my-first-workspace/reviews/413088?review_id=2442011392</t>
  </si>
  <si>
    <t>2021-11-24 09:17:49</t>
  </si>
  <si>
    <t>Алексей Иванович</t>
  </si>
  <si>
    <t>2021-11-24 09:31:54</t>
  </si>
  <si>
    <t>https://play.google.com/console/u/0/developer//app//user-feedback/review-details?reviewId=gp:AOqpTOGfJB45VqmuL1pUM4UFQ58IORN53Oh_bYJJPHdAZAcyl4khri0O3A2ONRfx0v3g2TRlHtuxF2ARZECoqt4</t>
  </si>
  <si>
    <t>https://appfollow.io/gp/97454/review/2442011393?s=global2</t>
  </si>
  <si>
    <t>https://watch.appfollow.io/apps/my-first-workspace/reviews/413088?review_id=2442011393</t>
  </si>
  <si>
    <t>2021-11-24 10:54:19</t>
  </si>
  <si>
    <t>Ира Сизова</t>
  </si>
  <si>
    <t>2021-11-24 12:39:40</t>
  </si>
  <si>
    <t>https://play.google.com/console/u/0/developer//app//user-feedback/review-details?reviewId=gp:AOqpTOGbGcnyHxQvZCcUOvMcnZ_vTruaXvEUWz4y8B0eLl7VvxcWtHRqk47Mp8aUJMPl5tUF7kBNBlGpeNuXawQ</t>
  </si>
  <si>
    <t>https://appfollow.io/gp/97454/review/2442170555?s=global2</t>
  </si>
  <si>
    <t>https://watch.appfollow.io/apps/my-first-workspace/reviews/413088?review_id=2442170555</t>
  </si>
  <si>
    <t>2021-11-24 12:07:35</t>
  </si>
  <si>
    <t>Pavel Igorevich</t>
  </si>
  <si>
    <t>Просто превосходное приложение</t>
  </si>
  <si>
    <t>2021-11-24 12:39:58</t>
  </si>
  <si>
    <t>Рады, что вам понравилось наше приложение! :)</t>
  </si>
  <si>
    <t>https://play.google.com/console/u/0/developer//app//user-feedback/review-details?reviewId=gp:AOqpTOFYHuv9pTxfBQqQqzpXju0aBM12lu808u32XQT1CzoDlGgmGI26OPeIFLg8cyYmqz_B4lWspP4EtqeRhAw</t>
  </si>
  <si>
    <t>https://appfollow.io/gp/97454/review/2442483734?s=global2</t>
  </si>
  <si>
    <t>https://watch.appfollow.io/apps/my-first-workspace/reviews/413088?review_id=2442483734</t>
  </si>
  <si>
    <t>2021-11-24 13:04:35</t>
  </si>
  <si>
    <t>Елена Вахний</t>
  </si>
  <si>
    <t>Удобное приложение, спасибо разработчикам.</t>
  </si>
  <si>
    <t>2021-11-24 13:59:14</t>
  </si>
  <si>
    <t>https://play.google.com/console/u/0/developer//app//user-feedback/review-details?reviewId=gp:AOqpTOG0YmAkrHGfZ9PI8ocQ88AzFI2b3IgojY4f-DdYCowBhpOofjqrN3SpjwRpy21wQXF_XzAJzLO7lvLeD7k</t>
  </si>
  <si>
    <t>https://appfollow.io/gp/97454/review/2442483735?s=global2</t>
  </si>
  <si>
    <t>https://watch.appfollow.io/apps/my-first-workspace/reviews/413088?review_id=2442483735</t>
  </si>
  <si>
    <t>2021-11-24 13:46:39</t>
  </si>
  <si>
    <t>Виктория Ди</t>
  </si>
  <si>
    <t>Очень уж туповатое приложение</t>
  </si>
  <si>
    <t>2021-11-24 13:59:32</t>
  </si>
  <si>
    <t>Уточните, чем именно не понравилось приложение?</t>
  </si>
  <si>
    <t>https://play.google.com/console/u/0/developer//app//user-feedback/review-details?reviewId=gp:AOqpTOG9PJ4ZQi6mYew34H0t6M8SeIVqyFkhC3droUIaUxJrGhsKyQ2magpJFiuaZKavXFmUyf2SphSpV4AjJ_0</t>
  </si>
  <si>
    <t>https://appfollow.io/gp/97454/review/2442605264?s=global2</t>
  </si>
  <si>
    <t>https://watch.appfollow.io/apps/my-first-workspace/reviews/413088?review_id=2442605264</t>
  </si>
  <si>
    <t>2021-11-24 14:30:15</t>
  </si>
  <si>
    <t>Марина Ержанова</t>
  </si>
  <si>
    <t>Супер</t>
  </si>
  <si>
    <t>2021-11-24 16:02:42</t>
  </si>
  <si>
    <t>https://play.google.com/console/u/0/developer//app//user-feedback/review-details?reviewId=gp:AOqpTOFQaZRlyaSqjqBJQhrkV1oPoluaXAW0-9WbDAjImOBK0N116_FUhYBGD6KFdVN6PJcvgitPvLh3lLEqcxo</t>
  </si>
  <si>
    <t>https://appfollow.io/gp/97454/review/2442605265?s=global2</t>
  </si>
  <si>
    <t>https://watch.appfollow.io/apps/my-first-workspace/reviews/413088?review_id=2442605265</t>
  </si>
  <si>
    <t>2021-11-24 16:25:07</t>
  </si>
  <si>
    <t>Вячеслав Стариков</t>
  </si>
  <si>
    <t>Молодцы оперативно работаете.</t>
  </si>
  <si>
    <t>2021-11-24 16:53:57</t>
  </si>
  <si>
    <t>https://play.google.com/console/u/0/developer//app//user-feedback/review-details?reviewId=gp:AOqpTOGrTMg6QKpdWr6e8RswqaKCsxcCJ8o3KLCkT_yCn_51bx6mtM0geoB-NX5gbep2-j3MTQ3Si95PUhCiZw4</t>
  </si>
  <si>
    <t>https://appfollow.io/gp/97454/review/2442792542?s=global2</t>
  </si>
  <si>
    <t>https://watch.appfollow.io/apps/my-first-workspace/reviews/413088?review_id=2442792542</t>
  </si>
  <si>
    <t>2021-11-24 16:53:46</t>
  </si>
  <si>
    <t>Сергей Мымрин</t>
  </si>
  <si>
    <t>Приложение не работает корректно не заходит в разделы, обращался в тех поддержку а они даже не шевелятся, не устанавливайте</t>
  </si>
  <si>
    <t>2021-11-25 05:08:46</t>
  </si>
  <si>
    <t>Напишите нам подробнее о ситуации на почту mtsd@mtsbank.ru, укажите ваши ФИО, дату рождения, модель вашего устройства и версию ОС. По возможности, прикрепите к письму скриншоты из разделов приложения. Разберемся, в чем дело.</t>
  </si>
  <si>
    <t>https://play.google.com/console/u/0/developer//app//user-feedback/review-details?reviewId=gp:AOqpTOHJx4fiZK-BjNoy508QdIDqXeML8tj3heOsLtleC_7rucBcXi9zgie_PAumyQhEzPAYjNG-OuwdCac4axw</t>
  </si>
  <si>
    <t>https://appfollow.io/gp/97454/review/2442792543?s=global2</t>
  </si>
  <si>
    <t>https://watch.appfollow.io/apps/my-first-workspace/reviews/413088?review_id=2442792543</t>
  </si>
  <si>
    <t>2021-11-24 17:22:42</t>
  </si>
  <si>
    <t>Roman Ribnikov</t>
  </si>
  <si>
    <t>Хорошее приложение!</t>
  </si>
  <si>
    <t>2021-11-25 05:07:24</t>
  </si>
  <si>
    <t>Спасибо за отзыв! Нам очень приятно ;)</t>
  </si>
  <si>
    <t>https://play.google.com/console/u/0/developer//app//user-feedback/review-details?reviewId=gp:AOqpTOEMuNA21w2-td9nRgzIf_wiGMPNHIXvHKEjYn76YCQSq_Qni0WbyYPMsB1UcWev_SoCh7jE2VFIFMuH290</t>
  </si>
  <si>
    <t>https://appfollow.io/gp/97454/review/2442792544?s=global2</t>
  </si>
  <si>
    <t>https://watch.appfollow.io/apps/my-first-workspace/reviews/413088?review_id=2442792544</t>
  </si>
  <si>
    <t>2021-11-24 17:48:43</t>
  </si>
  <si>
    <t>Madina Curueva</t>
  </si>
  <si>
    <t>Отличное удобное</t>
  </si>
  <si>
    <t>2021-11-25 05:07:07</t>
  </si>
  <si>
    <t>Спасибо за оценку! Рады, что вам понравилось приложение ;)</t>
  </si>
  <si>
    <t>https://play.google.com/console/u/0/developer//app//user-feedback/review-details?reviewId=gp:AOqpTOFP46l9H-frHAh3HBzoUXt-VeM3eUQy4FMw_wQjkyCkwPOhrynFTb0Ct-sRdu9K0OwJ6lGRU-yKiofu-58</t>
  </si>
  <si>
    <t>https://appfollow.io/gp/97454/review/2442792545?s=global2</t>
  </si>
  <si>
    <t>https://watch.appfollow.io/apps/my-first-workspace/reviews/413088?review_id=2442792545</t>
  </si>
  <si>
    <t>2021-11-24 18:04:28</t>
  </si>
  <si>
    <t>Андрей Кадочников</t>
  </si>
  <si>
    <t>Постоянные проблемы с переводами между счетами в т.ч. своими в других банках. Несколько раз попадал в неприятные ситуации. Деньги просто блокируются и не можешь воспользоваться. Решают долго от 2х дней и дольше.</t>
  </si>
  <si>
    <t>2021-11-25 05:09:43</t>
  </si>
  <si>
    <t>Напишите нам о ситуации на почту mtsd@mtsbank.ru, укажите ваши ФИО, дату рождения и номер телефона. Если в приложении возникает ошибка, прикрепите к письму скриншот. Проверим информацию.</t>
  </si>
  <si>
    <t>https://play.google.com/console/u/0/developer//app//user-feedback/review-details?reviewId=gp:AOqpTOFsIOL72MGKeSRlPfdDpD82cUd8OgfbCfzinTMsEL9T7y2nR8l95nmUv3zdrKW-p481eXfCIj_A4e3W1DA</t>
  </si>
  <si>
    <t>https://appfollow.io/gp/97454/review/2442873468?s=global2</t>
  </si>
  <si>
    <t>https://watch.appfollow.io/apps/my-first-workspace/reviews/413088?review_id=2442873468</t>
  </si>
  <si>
    <t>2021-11-24 19:16:05</t>
  </si>
  <si>
    <t>Екатерина Вазнюк</t>
  </si>
  <si>
    <t>Спасибо за доверие!Очень хороший банк с выгодным процентом!</t>
  </si>
  <si>
    <t>2021-11-25 05:06:49</t>
  </si>
  <si>
    <t>https://play.google.com/console/u/0/developer//app//user-feedback/review-details?reviewId=gp:AOqpTOHKiFTe1UbGTSyGBR1QeD1XZR80iUds20gixhNZoaywt2E047Q-tTWKsFrVwn1lMEGH2Vmw_OMQfghIIvQ</t>
  </si>
  <si>
    <t>https://appfollow.io/gp/97454/review/2442923028?s=global2</t>
  </si>
  <si>
    <t>https://watch.appfollow.io/apps/my-first-workspace/reviews/413088?review_id=2442923028</t>
  </si>
  <si>
    <t>2021-11-24 19:20:49</t>
  </si>
  <si>
    <t>Олег Антонов</t>
  </si>
  <si>
    <t>Хорошее</t>
  </si>
  <si>
    <t>2021-11-25 05:06:37</t>
  </si>
  <si>
    <t>https://play.google.com/console/u/0/developer//app//user-feedback/review-details?reviewId=gp:AOqpTOEFm4M_b-AIsNn7iQglBC1Mx7g61YJ9LUT5HL61gpJ3Q4Y4lVKcxENhNQadbtPz2-cpAcFpGtkTerMjB2o</t>
  </si>
  <si>
    <t>https://appfollow.io/gp/97454/review/2442923029?s=global2</t>
  </si>
  <si>
    <t>https://watch.appfollow.io/apps/my-first-workspace/reviews/413088?review_id=2442923029</t>
  </si>
  <si>
    <t>2021-11-24 22:09:42</t>
  </si>
  <si>
    <t>Константин Обрамов</t>
  </si>
  <si>
    <t>Все отлично</t>
  </si>
  <si>
    <t>2021-11-25 05:06:22</t>
  </si>
  <si>
    <t>https://play.google.com/console/u/0/developer//app//user-feedback/review-details?reviewId=gp:AOqpTOEvhi9fe0LLm9ywaxFIIMjMxTigknM6vZP7AkHOnO7I7BBzOyrpNG4sCXDhGmKtJJvcFdaQdTxKw6BpUgI</t>
  </si>
  <si>
    <t>https://appfollow.io/gp/97454/review/2443683322?s=global2</t>
  </si>
  <si>
    <t>https://watch.appfollow.io/apps/my-first-workspace/reviews/413088?review_id=2443683322</t>
  </si>
  <si>
    <t>2021-11-24 23:04:29</t>
  </si>
  <si>
    <t>Надежда Клёмина</t>
  </si>
  <si>
    <t>Удобно. При условии если получается управлять своими финансами и если нет привычки тратить больше чем можешь себе позволить</t>
  </si>
  <si>
    <t>2021-11-25 05:05:45</t>
  </si>
  <si>
    <t>https://play.google.com/console/u/0/developer//app//user-feedback/review-details?reviewId=gp:AOqpTOGxq35JVBT7ItnC0lMD1XxtvzSqQtSnI4NWuJ2ZcRp5o-kCxwO29ZTa4-vm7EWnwYu5pkaRULLZO0N1wWA</t>
  </si>
  <si>
    <t>https://appfollow.io/gp/97454/review/2443683324?s=global2</t>
  </si>
  <si>
    <t>https://watch.appfollow.io/apps/my-first-workspace/reviews/413088?review_id=2443683324</t>
  </si>
  <si>
    <t>2021-11-25 11:39:35</t>
  </si>
  <si>
    <t>Андрей Л-З</t>
  </si>
  <si>
    <t>Пуш-уведомление прямо в шторке нельзя прочитать целиком? Только заходить в приложение?</t>
  </si>
  <si>
    <t>2021-11-25 18:36:53</t>
  </si>
  <si>
    <t>Спасибо за обратную связь. Учтем это в доработках приложения.</t>
  </si>
  <si>
    <t>https://play.google.com/console/u/0/developer//app//user-feedback/review-details?reviewId=gp:AOqpTOEOqL316JSouD_mWTPj2SBAixTkfnECsLOAzuJl89BTFjpbWSDPPLocFa7wQXMd_lLlmgrjYgdLQctq2zY</t>
  </si>
  <si>
    <t>https://appfollow.io/gp/97454/review/679607119?s=global2</t>
  </si>
  <si>
    <t>https://watch.appfollow.io/apps/my-first-workspace/reviews/413088?review_id=679607119</t>
  </si>
  <si>
    <t>2021-11-25 00:32:59</t>
  </si>
  <si>
    <t>Евгений Бондарь</t>
  </si>
  <si>
    <t>После обновы все шаблоны, вся история улетела. Я думал это обнова стёрла настройки, а это оказывается вы выкинули из списка платежей моего провайдера и мою игрушку. Провайдер Мск обл - Virgin connect(Спиди-лайн). Автоплатеж создавал в приложении когда оно еще было мтс деньги. На данный момент - не отображается. И емнип на сайте по ссылке из смс тоже. У вас нет в списке того кому автоплатеж. Будут еще какие каменты или так и будете слать смс "ой автоплатеж не удался", которого нигде нет. //_-</t>
  </si>
  <si>
    <t>2021-09-28 06:22:32</t>
  </si>
  <si>
    <t>Уточните, автоплатеж подключали в приложении? На текущий момент автоплатеж в списке отображается?</t>
  </si>
  <si>
    <t>https://play.google.com/console/u/0/developer//app//user-feedback/review-details?reviewId=gp:AOqpTOH7MEDu6y4E5pGBiXnRmkq3Gmh5iDtCsQ9zjU5K4quJgYq5m6XAe3gh2BD2cFHGIYCyQgt5kZTAHwRh4wU</t>
  </si>
  <si>
    <t>https://appfollow.io/gp/97454/review/681609615?s=global2</t>
  </si>
  <si>
    <t>https://watch.appfollow.io/apps/my-first-workspace/reviews/413088?review_id=681609615</t>
  </si>
  <si>
    <t>2021-11-25 14:18:51</t>
  </si>
  <si>
    <t>Den Fenix</t>
  </si>
  <si>
    <t>Как же я ненавижу это приложение... Ну не можете сделать нормально одолжите разрабов у тинькоф 😂 ощущение что приложение работает минута в месяц все остальное время глючит тупит висит</t>
  </si>
  <si>
    <t>2021-11-25 16:12:25</t>
  </si>
  <si>
    <t>Опишите, пожалуйста, ситуацию подробнее. Что именно не работает? Приложение выдает ошибку?</t>
  </si>
  <si>
    <t>https://play.google.com/console/u/0/developer//app//user-feedback/review-details?reviewId=gp:AOqpTOEtuoQrQ30-esYy1nIEKmRX75zod_E_Tq6mxFDq31NE9AaESwgOfPyqXbKpf4sLAwagxUlJo0JNYoyZcfQ</t>
  </si>
  <si>
    <t>https://appfollow.io/gp/97454/review/740602417?s=global2</t>
  </si>
  <si>
    <t>https://watch.appfollow.io/apps/my-first-workspace/reviews/413088?review_id=740602417</t>
  </si>
  <si>
    <t>2021-11-25 09:42:23</t>
  </si>
  <si>
    <t>SHTORM VRN</t>
  </si>
  <si>
    <t>В нужный момент невозможно воспользоваться, нужно перевести не работает, в такси нужно было перевод сделать на карту так и не зашёл! Получаю зп и сразу перевожу на другой банк, подругому никак! Придётся отказаться от такого сервиса, неужели нельзя сделать приложение как в тинькофф? Чтобы всё нормально работало! Вот сейчас пришла зп, в истории отображается что зачисление зп, а на карте ноль, час полтора потом на карте появятся! Это сервис? Сделайте нормальное полностью новое приложение!</t>
  </si>
  <si>
    <t>2021-11-25 18:35:58</t>
  </si>
  <si>
    <t>Приносим извинения за неудобства. Сегодня проводились технические работы и могли возникать трудности с переводами. На данный момент ситуация исправлена.</t>
  </si>
  <si>
    <t>https://play.google.com/console/u/0/developer//app//user-feedback/review-details?reviewId=gp:AOqpTOEPJUiNsndg8Odv_1ovZQFJBzs3SCYbVUcA2_1GNcpxgKkC3wsiX6jgpeuLuTjQM_J9Oo5Ls88US4oxKRE</t>
  </si>
  <si>
    <t>https://appfollow.io/gp/97454/review/741065237?s=global2</t>
  </si>
  <si>
    <t>https://watch.appfollow.io/apps/my-first-workspace/reviews/413088?review_id=741065237</t>
  </si>
  <si>
    <t>2021-11-25 15:36:13</t>
  </si>
  <si>
    <t>Адил Ахмедов</t>
  </si>
  <si>
    <t>Очень часто тупит приложение. Либо заходит не сразу, виснет на загрузке. Либо данные карты не открывает. Просто грузит и все. Приходится постоянно перезагружать. Надоело уже это. Телефон Honor View 10, Андройд 10. (гугл сервисы есть, это старая модель Honor)</t>
  </si>
  <si>
    <t>2021-11-25 18:49:52</t>
  </si>
  <si>
    <t>Приносим извинения за неудобства. Сегодня проводились технические работы и могли возникать трудности при входе в приложение. На данный момент ситуация исправлена. Если проблема сохраняется, напишите нам на почту mtsd@mtsbank.ru, поможем разобраться.</t>
  </si>
  <si>
    <t>https://play.google.com/console/u/0/developer//app//user-feedback/review-details?reviewId=gp:AOqpTOGGztqUma1Hi1M2DEQOQVpCRNvYu08gCDoZzQ2DeQUt7CKkFmq4WfL_R77Hs9oTnaoIG9auVMAOXsgLCjQ</t>
  </si>
  <si>
    <t>https://appfollow.io/gp/97454/review/787854559?s=global2</t>
  </si>
  <si>
    <t>https://watch.appfollow.io/apps/my-first-workspace/reviews/413088?review_id=787854559</t>
  </si>
  <si>
    <t>2021-11-25 09:24:31</t>
  </si>
  <si>
    <t>Stas Matveev</t>
  </si>
  <si>
    <t>Спасибо. Всё устраивает.</t>
  </si>
  <si>
    <t>2021-11-25 18:29:52</t>
  </si>
  <si>
    <t>https://play.google.com/console/u/0/developer//app//user-feedback/review-details?reviewId=gp:AOqpTOHbAwPE7CmK2kufj6YRNz6__D65N1EMMIjzgxseLjv7umksTnEjOIZDrDFRRaJoENuqwqDIbUVH56S2vfY</t>
  </si>
  <si>
    <t>https://appfollow.io/gp/97454/review/791397282?s=global2</t>
  </si>
  <si>
    <t>https://watch.appfollow.io/apps/my-first-workspace/reviews/413088?review_id=791397282</t>
  </si>
  <si>
    <t>2021-11-25 13:52:26</t>
  </si>
  <si>
    <t>Брес Перрис</t>
  </si>
  <si>
    <t>Отвратительное качество - и стабильность и функционал. Стабильность низкая, функционал абсурдно мал по сравнению с сайтом. И с другими банковскими приложениями тоже. Словом, никого не хочу оскорбить, но тестировщики и разработчики, горите в котле :-)</t>
  </si>
  <si>
    <t>2021-11-25 18:48:12</t>
  </si>
  <si>
    <t>Мы работаем над оптимизацией приложения. Скажите, какие функции вы бы хотели видеть?</t>
  </si>
  <si>
    <t>https://play.google.com/console/u/0/developer//app//user-feedback/review-details?reviewId=gp:AOqpTOHD9yXVHRjdICQ3nwZHz99eUGgXK1MCjfu6AeFpK8M5EuKWB9nUTPO6PNa8n_o8SSRJjoaMo1qAcxzAUpY</t>
  </si>
  <si>
    <t>https://appfollow.io/gp/97454/review/843820436?s=global2</t>
  </si>
  <si>
    <t>https://watch.appfollow.io/apps/my-first-workspace/reviews/413088?review_id=843820436</t>
  </si>
  <si>
    <t>2021-11-25 16:19:58</t>
  </si>
  <si>
    <t>Максим Андреевич</t>
  </si>
  <si>
    <t>В последнее время приложение стали довольно неплохим. Остался один минус: не открывается информация по карте, из за чего нельзя посмотреть, например, реквизиты по виртуальной карте. Допилите пожалуйста этот функционал</t>
  </si>
  <si>
    <t>2021-11-25 17:33:45</t>
  </si>
  <si>
    <t>Уточните, пожалуйста, подробнее, что происходит когда вы нажимаете на значок "i"?</t>
  </si>
  <si>
    <t>https://play.google.com/console/u/0/developer//app//user-feedback/review-details?reviewId=gp:AOqpTOE5aQXwO9ja6S_thF80MZMJ7YqW8KKMcmAmMEbfBEz8tsgRrxj-Rb4DRjO2Zobk0pkcP4PA5mB_OQEvchg</t>
  </si>
  <si>
    <t>https://appfollow.io/gp/97454/review/867312489?s=global2</t>
  </si>
  <si>
    <t>https://watch.appfollow.io/apps/my-first-workspace/reviews/413088?review_id=867312489</t>
  </si>
  <si>
    <t>2021-11-25 15:24:56</t>
  </si>
  <si>
    <t>Альберт Санников</t>
  </si>
  <si>
    <t>приложение тупит жёстко) очень долго грузит всё</t>
  </si>
  <si>
    <t>2021-11-25 18:49:14</t>
  </si>
  <si>
    <t>Приносим извинения за неудобства. Сегодня проводились технические работы и могли возникать трудности с загрузкой информации в приложении. На данный момент ситуация исправлена.</t>
  </si>
  <si>
    <t>https://play.google.com/console/u/0/developer//app//user-feedback/review-details?reviewId=gp:AOqpTOGt4W4j37LqIufMGxxeRgrMwHlpegk0BDCd2gi-Lw4oE7DfVshkZ-uXY1qNQPgi1Dw7Xh1x7jdDJlwE1pE</t>
  </si>
  <si>
    <t>https://appfollow.io/gp/97454/review/937936965?s=global2</t>
  </si>
  <si>
    <t>https://watch.appfollow.io/apps/my-first-workspace/reviews/413088?review_id=937936965</t>
  </si>
  <si>
    <t>2021-11-25 12:02:00</t>
  </si>
  <si>
    <t>SAG OR</t>
  </si>
  <si>
    <t>Очень удобно сделана новая функция для анализа расходов по картам. Спасибо!!!</t>
  </si>
  <si>
    <t>2021-11-25 18:37:12</t>
  </si>
  <si>
    <t>Благодарим вас за отзыв! Рады, что вам понравилось :)</t>
  </si>
  <si>
    <t>https://play.google.com/console/u/0/developer//app//user-feedback/review-details?reviewId=gp:AOqpTOGXbzWMGX6gmo2e4d9SSyPw39wVw2pRI6fdx5WoREwlL5zUXUepRkjrcjDwoDRSqzgwCX_sUhXQiH0ui-E</t>
  </si>
  <si>
    <t>https://appfollow.io/gp/97454/review/946541668?s=global2</t>
  </si>
  <si>
    <t>https://watch.appfollow.io/apps/my-first-workspace/reviews/413088?review_id=946541668</t>
  </si>
  <si>
    <t>2021-11-25 14:28:01</t>
  </si>
  <si>
    <t>Ксения карталова</t>
  </si>
  <si>
    <t>Постоянно зависает. Нет возможности оплатить через гугл пэй</t>
  </si>
  <si>
    <t>2021-11-25 16:18:07</t>
  </si>
  <si>
    <t>Опишите, пожалуйста, ситуацию подробнее. На каком этапе приложение зависает? Выдает ли при этом ошибку?</t>
  </si>
  <si>
    <t>https://play.google.com/console/u/0/developer//app//user-feedback/review-details?reviewId=gp:AOqpTOG0saXZLRivCqJQmhTIXNnV3ZnfO2F_XffV4bjnTkOcSykuoQUZ_zjaTsKaIMb6rZkto_BiEqDiff97hog</t>
  </si>
  <si>
    <t>https://appfollow.io/gp/97454/review/953655392?s=global2</t>
  </si>
  <si>
    <t>https://watch.appfollow.io/apps/my-first-workspace/reviews/413088?review_id=953655392</t>
  </si>
  <si>
    <t>2021-11-25 14:32:20</t>
  </si>
  <si>
    <t>Виталик Канивец</t>
  </si>
  <si>
    <t>Разработчики,зачем выпускать обновление,если вы убиваете приложение.Если выпускаете обновления,то делайте так, чтобы оно работало</t>
  </si>
  <si>
    <t>2021-11-25 14:22:50</t>
  </si>
  <si>
    <t>Опишите, пожалуйста, ситуацию подробнее. Что произошло?</t>
  </si>
  <si>
    <t>https://play.google.com/console/u/0/developer//app//user-feedback/review-details?reviewId=gp:AOqpTOFJ6l_ckOsrW1nWHsSQp_zeLdmcxDuhxnP6t36Nx_REYpnmZVuR4Qnt9Y2caF2C6A3fw8MUb7bOGfYKq-s</t>
  </si>
  <si>
    <t>https://appfollow.io/gp/97454/review/982556928?s=global2</t>
  </si>
  <si>
    <t>https://watch.appfollow.io/apps/my-first-workspace/reviews/413088?review_id=982556928</t>
  </si>
  <si>
    <t>2021-11-25 08:10:30</t>
  </si>
  <si>
    <t>Павел Ларионов</t>
  </si>
  <si>
    <t>Регулярно пропадает закладка. На рабочем столе установленная...для быстрого входа... уже неоднократно исчезала. Не пойму по какой причине.. Снова установишь, но через некоторое время пропадает.</t>
  </si>
  <si>
    <t>2021-09-09 05:06:43</t>
  </si>
  <si>
    <t>Опишите, пожалуйста, что вы имеете ввиду?</t>
  </si>
  <si>
    <t>https://play.google.com/console/u/0/developer//app//user-feedback/review-details?reviewId=gp:AOqpTOFsWgOyMxWFikewqxGYN-T89P7kG3016eYIKPfiQM7g6Z6O322USYJEi2e7y2zX49CY1oX3lpUrqJwsOlw</t>
  </si>
  <si>
    <t>https://appfollow.io/gp/97454/review/996984769?s=global2</t>
  </si>
  <si>
    <t>https://watch.appfollow.io/apps/my-first-workspace/reviews/413088?review_id=996984769</t>
  </si>
  <si>
    <t>2021-11-25 14:06:13</t>
  </si>
  <si>
    <t>Вика Соколова</t>
  </si>
  <si>
    <t>Зависло приложение после слияния МТС банк и МТС деньги. Наличные заблокированы, снять не могу. Перевести на другую карту приложение не дает, так как там какой-то сбой! Прошло 2 месяца с момента написания комментария. А сбои в приложении как были, так и продолжаются!</t>
  </si>
  <si>
    <t>2021-11-25 18:48:42</t>
  </si>
  <si>
    <t>https://play.google.com/console/u/0/developer//app//user-feedback/review-details?reviewId=gp:AOqpTOHSnGQtQdtZ1vTN5656Zpy0FMzZl2Dpu9pCazMEUBVk75_2fxdYfBsSI3ZXk7xu8ltglTvVDAYVxkwMVNc</t>
  </si>
  <si>
    <t>https://appfollow.io/gp/97454/review/1224470166?s=global2</t>
  </si>
  <si>
    <t>https://watch.appfollow.io/apps/my-first-workspace/reviews/413088?review_id=1224470166</t>
  </si>
  <si>
    <t>2021-11-25 09:17:21</t>
  </si>
  <si>
    <t>Григорий Бабешкин</t>
  </si>
  <si>
    <t>Спасибо разработчикам,что замечают,и отвечают на замечания, Проблема в том что не приходят ни смс,ни пуш ,во время ещё и деньги долго зачисляются</t>
  </si>
  <si>
    <t>2021-11-25 18:51:23</t>
  </si>
  <si>
    <t>Приносим извинения за неудобства. Сегодня проводились технические работы и могли возникать трудности с отправкой уведомлений об операциях. На данный момент ситуация исправлена.</t>
  </si>
  <si>
    <t>https://play.google.com/console/u/0/developer//app//user-feedback/review-details?reviewId=gp:AOqpTOGT2xEbY2TdhqEKLtfk7bfxUJ_viRbJmMNe5aHU9UO7vcAq6J2cc_NfnM_y-C5IGF_YGzcjasU8VFojs3g</t>
  </si>
  <si>
    <t>https://appfollow.io/gp/97454/review/2443683323?s=global2</t>
  </si>
  <si>
    <t>https://watch.appfollow.io/apps/my-first-workspace/reviews/413088?review_id=2443683323</t>
  </si>
  <si>
    <t>2021-11-25 00:20:04</t>
  </si>
  <si>
    <t>Михаил Нарахаев</t>
  </si>
  <si>
    <t>2021-11-25 05:03:03</t>
  </si>
  <si>
    <t>https://play.google.com/console/u/0/developer//app//user-feedback/review-details?reviewId=gp:AOqpTOE-XvUz6e0x1lsy8BXbwQEKNDf4wNAVpi0SLPP7X6IFI1vn5MX9OPLu4mB5h8So--Rf9bIp_RHuSXDv_wg</t>
  </si>
  <si>
    <t>https://appfollow.io/gp/97454/review/2444121037?s=global2</t>
  </si>
  <si>
    <t>https://watch.appfollow.io/apps/my-first-workspace/reviews/413088?review_id=2444121037</t>
  </si>
  <si>
    <t>2021-11-25 01:16:23</t>
  </si>
  <si>
    <t>Олег Пылаев</t>
  </si>
  <si>
    <t>Норм</t>
  </si>
  <si>
    <t>2021-11-25 05:03:10</t>
  </si>
  <si>
    <t>https://play.google.com/console/u/0/developer//app//user-feedback/review-details?reviewId=gp:AOqpTOHYRETXx1m56TIDT7-RqbNZr4t-GXa-0iQKL8Iv-giSnqlWmFyjASX84eRHmc1cnjBYxmhMIuA0mARseSc</t>
  </si>
  <si>
    <t>https://appfollow.io/gp/97454/review/2444121038?s=global2</t>
  </si>
  <si>
    <t>https://watch.appfollow.io/apps/my-first-workspace/reviews/413088?review_id=2444121038</t>
  </si>
  <si>
    <t>2021-11-25 01:46:43</t>
  </si>
  <si>
    <t>Данька Шубутной</t>
  </si>
  <si>
    <t>Много лет с мтс, и меня эта компания не подводит до сих пор.</t>
  </si>
  <si>
    <t>2021-11-25 05:03:23</t>
  </si>
  <si>
    <t>https://play.google.com/console/u/0/developer//app//user-feedback/review-details?reviewId=gp:AOqpTOFu9fyIoELClXeyndEF8fiKfIOz26ZhJLT8DYNplN-yyg8f3OoHTxxAiY5AT_IbZJetkrAHQ9UAJ0gOdBA</t>
  </si>
  <si>
    <t>https://appfollow.io/gp/97454/review/2444177393?s=global2</t>
  </si>
  <si>
    <t>https://watch.appfollow.io/apps/my-first-workspace/reviews/413088?review_id=2444177393</t>
  </si>
  <si>
    <t>2021-11-25 04:10:56</t>
  </si>
  <si>
    <t>Игорька Рыбин</t>
  </si>
  <si>
    <t>Захожу в приложение через "плэймаркет"</t>
  </si>
  <si>
    <t>2021-11-25 05:03:42</t>
  </si>
  <si>
    <t>Опишите, пожалуйста, ситуацию подробнее.</t>
  </si>
  <si>
    <t>https://play.google.com/console/u/0/developer//app//user-feedback/review-details?reviewId=gp:AOqpTOEXeV1O0LMIGn2R7J0ZWVTjfg8HGzb_VzR_aMTvHX1-gd2RMuYImhvbt5lBZ5bORYlWKvOY8harqT_ovq0</t>
  </si>
  <si>
    <t>https://appfollow.io/gp/97454/review/2444265663?s=global2</t>
  </si>
  <si>
    <t>https://watch.appfollow.io/apps/my-first-workspace/reviews/413088?review_id=2444265663</t>
  </si>
  <si>
    <t>2021-11-25 04:18:41</t>
  </si>
  <si>
    <t>Антон Егоров</t>
  </si>
  <si>
    <t>Очень долго открывается</t>
  </si>
  <si>
    <t>2021-11-25 05:04:25</t>
  </si>
  <si>
    <t>Мы уже работаем над оптимизацией и быстродействием приложения. Приносим извинения за доставленные неудобства.</t>
  </si>
  <si>
    <t>https://play.google.com/console/u/0/developer//app//user-feedback/review-details?reviewId=gp:AOqpTOEgTfQBQ22HV_LpuRHbjkhe76RcvT2dL1kzBZH3nVE-qEhrO_w7OUrAaY_aAN_ck9TROvU6T5SSONLEfrk</t>
  </si>
  <si>
    <t>https://appfollow.io/gp/97454/review/2444265664?s=global2</t>
  </si>
  <si>
    <t>https://watch.appfollow.io/apps/my-first-workspace/reviews/413088?review_id=2444265664</t>
  </si>
  <si>
    <t>2021-11-25 04:28:29</t>
  </si>
  <si>
    <t>Danil Andreev</t>
  </si>
  <si>
    <t>Тормаз а не приложения</t>
  </si>
  <si>
    <t>2021-11-25 05:05:01</t>
  </si>
  <si>
    <t>Простите за неудобства. Мы уже работаем над оптимизацией приложения.</t>
  </si>
  <si>
    <t>https://play.google.com/console/u/0/developer//app//user-feedback/review-details?reviewId=gp:AOqpTOHEyts9sF-NqvX-HFJgbyTSIxCpZo_rQszwgWHSZ5bQjFHGgdydQjWtGq5JdhhhY1bJpxNKeTOdagpirA0</t>
  </si>
  <si>
    <t>https://appfollow.io/gp/97454/review/2444265665?s=global2</t>
  </si>
  <si>
    <t>https://watch.appfollow.io/apps/my-first-workspace/reviews/413088?review_id=2444265665</t>
  </si>
  <si>
    <t>2021-11-25 04:32:26</t>
  </si>
  <si>
    <t>Виктория Караваева</t>
  </si>
  <si>
    <t>Молодец</t>
  </si>
  <si>
    <t>2021-11-25 05:04:41</t>
  </si>
  <si>
    <t>https://play.google.com/console/u/0/developer//app//user-feedback/review-details?reviewId=gp:AOqpTOEhFKJLGwZvLTDm-WpJ54qdCNGJKBK_RSx4gk-RRfLeNjcbeb7VEKCSkAWntPZKzBxlJewT9csjLR7wCcY</t>
  </si>
  <si>
    <t>https://appfollow.io/gp/97454/review/2444265666?s=global2</t>
  </si>
  <si>
    <t>https://watch.appfollow.io/apps/my-first-workspace/reviews/413088?review_id=2444265666</t>
  </si>
  <si>
    <t>2021-11-25 04:34:17</t>
  </si>
  <si>
    <t>Виктор</t>
  </si>
  <si>
    <t>МТС, вам не стыдно за такое приложение?</t>
  </si>
  <si>
    <t>2021-11-25 08:32:35</t>
  </si>
  <si>
    <t>Скажите, что произошло?</t>
  </si>
  <si>
    <t>https://play.google.com/console/u/0/developer//app//user-feedback/review-details?reviewId=gp:AOqpTOHSKmdqxw-JihF1pHpw4CB9JgRSDiO-ssyqdqLj2z0Skz6RKvlxXqcJirdq-kGiE5Roa1-CkAk5e5TVxyE</t>
  </si>
  <si>
    <t>https://appfollow.io/gp/97454/review/2444265667?s=global2</t>
  </si>
  <si>
    <t>https://watch.appfollow.io/apps/my-first-workspace/reviews/413088?review_id=2444265667</t>
  </si>
  <si>
    <t>2021-11-25 04:37:41</t>
  </si>
  <si>
    <t>Gennadijj Sokolov</t>
  </si>
  <si>
    <t>Не зайти в приложение приложение висит на входе и мелькают 3 точки</t>
  </si>
  <si>
    <t>2021-11-25 08:32:24</t>
  </si>
  <si>
    <t>Переустановите приложение и повторите попытку входа. Если ситуация сохраняется, напишите нам на почту mtsd@mtsbank.ru ваши ФИО, дату рождения. номер телефона, модель устройства и версию ОС. К письму прикрепите скриншот. Разберемся, в чем дело.</t>
  </si>
  <si>
    <t>https://play.google.com/console/u/0/developer//app//user-feedback/review-details?reviewId=gp:AOqpTOFu9l0HwBOV1KBCwsNNZYBakp1r03kR4MhbrSPGeWMlX0pvBKcOCGMaFFkeP9FTAMRwkJzpV8bfNh1oYTI</t>
  </si>
  <si>
    <t>https://appfollow.io/gp/97454/review/2444265668?s=global2</t>
  </si>
  <si>
    <t>https://watch.appfollow.io/apps/my-first-workspace/reviews/413088?review_id=2444265668</t>
  </si>
  <si>
    <t>2021-11-25 04:40:09</t>
  </si>
  <si>
    <t>dys tania</t>
  </si>
  <si>
    <t>"код доступа успешно введён" и все. приложение даже не запускается</t>
  </si>
  <si>
    <t>2021-11-25 08:31:25</t>
  </si>
  <si>
    <t>Напишите нам о ситуации на почту mtsd@mtsbank.ru, укажите ваши ФИО, дату рождения, номер телефона, модель устройства и версию ОС. К письму прикрепите скриншот из приложения. Поможем разобраться.</t>
  </si>
  <si>
    <t>https://play.google.com/console/u/0/developer//app//user-feedback/review-details?reviewId=gp:AOqpTOHHibNJ_vwO4HuY2Qq0D47ZEu3RG8JdHbnlHUqDguEBCbIbj9FJFK6vAvfVosmJU_-nCQTaNNfQV2uRkeU</t>
  </si>
  <si>
    <t>https://appfollow.io/gp/97454/review/2444265669?s=global2</t>
  </si>
  <si>
    <t>https://watch.appfollow.io/apps/my-first-workspace/reviews/413088?review_id=2444265669</t>
  </si>
  <si>
    <t>2021-11-25 05:52:26</t>
  </si>
  <si>
    <t>Evgeny S</t>
  </si>
  <si>
    <t>Ужасно тормозящие и неудобное приложение. Переводы, выполняющиеся внутри банка между своими же счетами сутки. Поддержка, которой нужно позвонить раз десять, что бы хоть что то внятное сказали. Просто жесть.</t>
  </si>
  <si>
    <t>2021-11-25 11:46:36</t>
  </si>
  <si>
    <t>Сожалеем, что у вас сложилось такое мнение о приложении. Скажите, как вы переводили деньги?</t>
  </si>
  <si>
    <t>https://play.google.com/console/u/0/developer//app//user-feedback/review-details?reviewId=gp:AOqpTOEV34yPY4vzoOz8TvleD0n1eiewdqoxxZlWaBOqtC6E8NUf5UtyG3coyPbal7osi8GQswkVcddo9GL5gBE</t>
  </si>
  <si>
    <t>https://appfollow.io/gp/97454/review/2444401318?s=global2</t>
  </si>
  <si>
    <t>https://watch.appfollow.io/apps/my-first-workspace/reviews/413088?review_id=2444401318</t>
  </si>
  <si>
    <t>2021-11-25 05:57:57</t>
  </si>
  <si>
    <t>Боря Манапжанов</t>
  </si>
  <si>
    <t>👍👍👍</t>
  </si>
  <si>
    <t>2021-11-25 08:33:20</t>
  </si>
  <si>
    <t>Спасибо!</t>
  </si>
  <si>
    <t>https://play.google.com/console/u/0/developer//app//user-feedback/review-details?reviewId=gp:AOqpTOGYfc0x6CnDwNsTvlLMKkdJboV1JMM2jv04YTXxwAsAhucyz37VDwNCy5k9UONTV7cqscA4c1GgeOLRUdE</t>
  </si>
  <si>
    <t>https://appfollow.io/gp/97454/review/2444401319?s=global2</t>
  </si>
  <si>
    <t>https://watch.appfollow.io/apps/my-first-workspace/reviews/413088?review_id=2444401319</t>
  </si>
  <si>
    <t>2021-11-25 06:37:54</t>
  </si>
  <si>
    <t>Евгений Mobius</t>
  </si>
  <si>
    <t>У меня есть виртуальная карта "Магнит" от МТС-банка. Ранее пополнял ее через карту стороннего банка, один раз запомнив шаблон. Недавно потребовалось пополнять виртуалку с карты другого банка, и тут возникла проблема. Теперь в приложении нет возможности создать нормальный шаблон! Точнее возможность есть (можно даже несколькими способами), но на выходе получается бракованный шаблон или вообще ничего. Например, при переводе с карты стороннего банка на виртуалку "Магнит" можно сдвинуть ползунок "Создать шаблон", шаблон создается, но в созданном шаблоне карта-отправитель и карта-получатель указана виртуалка "Магнит" от МТС-банка. Теперь, если недостаточно денег на карте, приходится каждый раз вбивать руками реквизиты карты-донора. Звонил в банк, но там такая "сказочная" поддержка, что сотрудница похоже вообще не поняла, о чем я ей говорю. Поправьте создание шаблонов при пополнении карт банка сторонними картами!</t>
  </si>
  <si>
    <t>https://play.google.com/console/u/0/developer//app//user-feedback/review-details?reviewId=gp:AOqpTOH8yNUR9GgfZ_8jyIMuATDg7cq0TM1gV2s0l2Mcqj7pETUmlSJKBI2sa5-uN0C9BEFQIpDI3a5dvU5g79E</t>
  </si>
  <si>
    <t>https://appfollow.io/gp/97454/review/2444401320?s=global2</t>
  </si>
  <si>
    <t>https://watch.appfollow.io/apps/my-first-workspace/reviews/413088?review_id=2444401320</t>
  </si>
  <si>
    <t>2021-11-25 06:41:37</t>
  </si>
  <si>
    <t>Диана Деловарова</t>
  </si>
  <si>
    <t>Очень удобно!</t>
  </si>
  <si>
    <t>2021-11-25 08:33:29</t>
  </si>
  <si>
    <t>Благодарим вас за высокую оценку!</t>
  </si>
  <si>
    <t>https://play.google.com/console/u/0/developer//app//user-feedback/review-details?reviewId=gp:AOqpTOG-pZy1XdbMB6jPHisw7yLC4EhwVeHpsWdCDWT4yLG-6KN9pkdHqbAy44ViFCnGTf2lWgaM6ub-qt9dxKE</t>
  </si>
  <si>
    <t>https://appfollow.io/gp/97454/review/2444583920?s=global2</t>
  </si>
  <si>
    <t>https://watch.appfollow.io/apps/my-first-workspace/reviews/413088?review_id=2444583920</t>
  </si>
  <si>
    <t>2021-11-25 07:01:34</t>
  </si>
  <si>
    <t>Егор Морковкин</t>
  </si>
  <si>
    <t>Класс!!!</t>
  </si>
  <si>
    <t>2021-11-25 08:33:32</t>
  </si>
  <si>
    <t>https://play.google.com/console/u/0/developer//app//user-feedback/review-details?reviewId=gp:AOqpTOGSS55MmCtbCNngSogsSRZ-WZIPZeXxKfzbLQK8NyJKJTo-uX4MFW3Jb7RzMKcsvGR8qRJ0k_bclqrxAao</t>
  </si>
  <si>
    <t>https://appfollow.io/gp/97454/review/2444583921?s=global2</t>
  </si>
  <si>
    <t>https://watch.appfollow.io/apps/my-first-workspace/reviews/413088?review_id=2444583921</t>
  </si>
  <si>
    <t>2021-11-25 07:13:59</t>
  </si>
  <si>
    <t>Лейла Романченко</t>
  </si>
  <si>
    <t>Что за ХАМКА СИДИТ У ВАС В ОТДЕЛЕ ПО ЗАДОЛЖЕННОСТИ???Деньги внесены ещё 14 ноября, на депозите деньги есть,банк не списывает в счёт погашения задолженности, вгоняет в просрочку специально???Два обращения составленно, ноль реакции,долг растёт, просрочка растёт, не по моей причине, в БКИ внесены изменился ,кредит.история по ВАШЕЙ ВИНЕ ИСПОРЧЕНА.В ЧЕМ ПРОБЛЕМА???</t>
  </si>
  <si>
    <t>2021-11-25 18:06:43</t>
  </si>
  <si>
    <t>Чтобы мы смогли проверить информацию, потребуются ваши данные. Напишите нам на почту mtsd@mtsbank.ru ваши ФИО, дату рождения и номер телефона. Посмотрим.</t>
  </si>
  <si>
    <t>https://play.google.com/console/u/0/developer//app//user-feedback/review-details?reviewId=gp:AOqpTOFR3sIFoc9FiLy11YD0nvHlsnqT5xbKjcUTW_MMRNWBMF8C8J2JdDba-pYFjm4dpW4OjzgW17rW3PeNGt0</t>
  </si>
  <si>
    <t>https://appfollow.io/gp/97454/review/2444583922?s=global2</t>
  </si>
  <si>
    <t>https://watch.appfollow.io/apps/my-first-workspace/reviews/413088?review_id=2444583922</t>
  </si>
  <si>
    <t>2021-11-25 07:59:45</t>
  </si>
  <si>
    <t>Светлана З</t>
  </si>
  <si>
    <t>Всё хорошо. 👍</t>
  </si>
  <si>
    <t>2021-11-25 08:33:45</t>
  </si>
  <si>
    <t>Благодарим за отзыв! Рады, что вам понравилось приложение :)</t>
  </si>
  <si>
    <t>https://play.google.com/console/u/0/developer//app//user-feedback/review-details?reviewId=gp:AOqpTOGF_M5bLBEbJ0Lx8Hz7HvPdd-YxNQv2-tv2Sqp67i7QkFVhSg1Uwy3_8ONUV3JzxfnEpCSxhkltU4-oUzs</t>
  </si>
  <si>
    <t>https://appfollow.io/gp/97454/review/2444620669?s=global2</t>
  </si>
  <si>
    <t>https://watch.appfollow.io/apps/my-first-workspace/reviews/413088?review_id=2444620669</t>
  </si>
  <si>
    <t>2021-11-25 08:07:47</t>
  </si>
  <si>
    <t>Александр Нестеренко</t>
  </si>
  <si>
    <t>Постоянно ошибка,вы для чего обновляете его три раза в неделю,если оно становится ещё хуже?</t>
  </si>
  <si>
    <t>2021-11-25 11:47:19</t>
  </si>
  <si>
    <t>Опишите, пожалуйста, подробнее. На каком этапе возникает ошибка?</t>
  </si>
  <si>
    <t>https://play.google.com/console/u/0/developer//app//user-feedback/review-details?reviewId=gp:AOqpTOGg0-HDL5qQ2l7wq8HYDitPggPK0vn4uKQ7RAWQJgrRaHiyt3Zr6f2uyyA5N_0wFO4pWuUcJNPyukwxTNU</t>
  </si>
  <si>
    <t>https://appfollow.io/gp/97454/review/2444620670?s=global2</t>
  </si>
  <si>
    <t>https://watch.appfollow.io/apps/my-first-workspace/reviews/413088?review_id=2444620670</t>
  </si>
  <si>
    <t>2021-11-25 08:18:07</t>
  </si>
  <si>
    <t>Андрей Шильман</t>
  </si>
  <si>
    <t>Сделайте, чтобы в приложении в разделе Кредиты - График платежей как то выделялись оплаченные и ещё не оплаченные взносы, а то очень не удобно. У всех остальных банков это есть!</t>
  </si>
  <si>
    <t>2021-11-25 08:34:08</t>
  </si>
  <si>
    <t>Спасибо за отзыв! Учтем ваше пожелание.</t>
  </si>
  <si>
    <t>https://play.google.com/console/u/0/developer//app//user-feedback/review-details?reviewId=gp:AOqpTOEvXr5KxUf0oVhW-y0pCElkDd0fPFRTgEFyU8f3jCGwjy44UmU1fyMG0bG-ZLi7_3n2Z2GBMXGCSBgXqzM</t>
  </si>
  <si>
    <t>https://appfollow.io/gp/97454/review/2444620671?s=global2</t>
  </si>
  <si>
    <t>https://watch.appfollow.io/apps/my-first-workspace/reviews/413088?review_id=2444620671</t>
  </si>
  <si>
    <t>2021-11-25 08:21:01</t>
  </si>
  <si>
    <t>vitek 550</t>
  </si>
  <si>
    <t>Рчень медленное пртложение</t>
  </si>
  <si>
    <t>2021-11-25 08:34:21</t>
  </si>
  <si>
    <t>Мы уже работаем над оптимизацией и быстродействием приложения.</t>
  </si>
  <si>
    <t>https://play.google.com/console/u/0/developer//app//user-feedback/review-details?reviewId=gp:AOqpTOE10vtSCP01gWuexDNVmEIVHr_C3xmdgRI_xVfJN1XEyLl2Jsq1eTmJgbb4nKNbor9h3GnKbgvPCLfq3HI</t>
  </si>
  <si>
    <t>https://appfollow.io/gp/97454/review/2444620672?s=global2</t>
  </si>
  <si>
    <t>https://watch.appfollow.io/apps/my-first-workspace/reviews/413088?review_id=2444620672</t>
  </si>
  <si>
    <t>2021-11-25 08:24:14</t>
  </si>
  <si>
    <t>Денис Охремчук</t>
  </si>
  <si>
    <t>Стрёмное приложение.баланс карты другой показывают.кредитную карту хотел погасить там прям проблема с этим.закинул сколько показано,там ещё просят.закинул еще.опять минус какой то.</t>
  </si>
  <si>
    <t>2021-11-25 08:35:06</t>
  </si>
  <si>
    <t>Чтобы мы смогли разобраться в ситуации, напишите нам на почту mtsd@mtsbank.ru, укажите ваши ФИО, дату рождения и номер телефона. К письму прикрепите скриншот, где некорректно отображается баланс. Проверим информацию.</t>
  </si>
  <si>
    <t>https://play.google.com/console/u/0/developer//app//user-feedback/review-details?reviewId=gp:AOqpTOHIMzUtLhF8B9bzRn0S_Vuk3sDLf5vtSYzbXmY2kHzWbHb8-_uCaYRIJOipF2TczNsENc9aA3UOliTpZ-k</t>
  </si>
  <si>
    <t>https://appfollow.io/gp/97454/review/2444620673?s=global2</t>
  </si>
  <si>
    <t>https://watch.appfollow.io/apps/my-first-workspace/reviews/413088?review_id=2444620673</t>
  </si>
  <si>
    <t>2021-11-25 09:05:23</t>
  </si>
  <si>
    <t>Денис Голубев</t>
  </si>
  <si>
    <t>Удобное приложение</t>
  </si>
  <si>
    <t>2021-11-25 17:42:38</t>
  </si>
  <si>
    <t>https://play.google.com/console/u/0/developer//app//user-feedback/review-details?reviewId=gp:AOqpTOGvC2yvqa0AEUjl2J2NOib-qz8IKl7sOhSljwbSEzaLA2QsssSXkMEM9IkbYI3qTLC0Ej8qh082mk0cA7c</t>
  </si>
  <si>
    <t>https://appfollow.io/gp/97454/review/2444657082?s=global2</t>
  </si>
  <si>
    <t>https://watch.appfollow.io/apps/my-first-workspace/reviews/413088?review_id=2444657082</t>
  </si>
  <si>
    <t>2021-11-25 09:22:34</t>
  </si>
  <si>
    <t>Наталья Дмитриева</t>
  </si>
  <si>
    <t>Мне всё нравится</t>
  </si>
  <si>
    <t>2021-11-25 17:42:11</t>
  </si>
  <si>
    <t>https://play.google.com/console/u/0/developer//app//user-feedback/review-details?reviewId=gp:AOqpTOF8P7f-hx8sxiRS2bbTKCmrSsJDNNyMyjZGLVgH0Pyj8uIxieVQAhIR2dGYhI1Dh0SI52q8R-Er6Z3ZBoc</t>
  </si>
  <si>
    <t>https://appfollow.io/gp/97454/review/2444657083?s=global2</t>
  </si>
  <si>
    <t>https://watch.appfollow.io/apps/my-first-workspace/reviews/413088?review_id=2444657083</t>
  </si>
  <si>
    <t>2021-11-25 09:44:29</t>
  </si>
  <si>
    <t>Alexandr Tretyakov</t>
  </si>
  <si>
    <t>Дорого не выгодно.. Удалил</t>
  </si>
  <si>
    <t>2021-11-25 17:42:02</t>
  </si>
  <si>
    <t>Скажите, что вам не понравилось в приложении?</t>
  </si>
  <si>
    <t>https://play.google.com/console/u/0/developer//app//user-feedback/review-details?reviewId=gp:AOqpTOFumVj5nVTM6U09vInnklgVaD3HH1MeHyPgwxhOpdRiA3E-KLNXZaIEqmNbKEA0L9-ZVPimaJPwiglLHZY</t>
  </si>
  <si>
    <t>https://appfollow.io/gp/97454/review/2444657084?s=global2</t>
  </si>
  <si>
    <t>https://watch.appfollow.io/apps/my-first-workspace/reviews/413088?review_id=2444657084</t>
  </si>
  <si>
    <t>2021-11-25 09:59:39</t>
  </si>
  <si>
    <t>Sergei Matakof</t>
  </si>
  <si>
    <t>Хорошо 👍</t>
  </si>
  <si>
    <t>2021-11-25 17:41:33</t>
  </si>
  <si>
    <t>https://play.google.com/console/u/0/developer//app//user-feedback/review-details?reviewId=gp:AOqpTOHo9PIPvOyH7nuRisGKrL9kDi09DKFPmSecEHC_MEiF0ky5pqnAawZeSV2dOatjoVULPLFUEQ8ev101WHs</t>
  </si>
  <si>
    <t>https://appfollow.io/gp/97454/review/2444719619?s=global2</t>
  </si>
  <si>
    <t>https://watch.appfollow.io/apps/my-first-workspace/reviews/413088?review_id=2444719619</t>
  </si>
  <si>
    <t>2021-11-25 10:02:38</t>
  </si>
  <si>
    <t>Дмитрий Ермолаев</t>
  </si>
  <si>
    <t>До ужаса ужасный бэкенд , очень долгие обработки</t>
  </si>
  <si>
    <t>2021-11-25 17:43:19</t>
  </si>
  <si>
    <t>Приносим извинения за неудобства. Мы уже работаем над оптимизацией приложения.</t>
  </si>
  <si>
    <t>https://play.google.com/console/u/0/developer//app//user-feedback/review-details?reviewId=gp:AOqpTOHAK2rtUCpNgBo9zD-3iinktkCcye2JiREU_XDlWjpqqCR2wQyeJETFwomvWuKJBDuGZxOhewApj3Oyc0o</t>
  </si>
  <si>
    <t>https://appfollow.io/gp/97454/review/2444719620?s=global2</t>
  </si>
  <si>
    <t>https://watch.appfollow.io/apps/my-first-workspace/reviews/413088?review_id=2444719620</t>
  </si>
  <si>
    <t>2021-11-25 10:05:05</t>
  </si>
  <si>
    <t>Лариса Гильмуллина</t>
  </si>
  <si>
    <t>Научитесь у Тинькофф каким должно быть приложение,там все доступно понятно,у вас ни хера не понятно,да и грузит долго</t>
  </si>
  <si>
    <t>2021-11-25 17:46:12</t>
  </si>
  <si>
    <t>Мы уже работаем над оптимизацией и стабильностью приложения. В ближайшее время ситуация будет исправлена.</t>
  </si>
  <si>
    <t>https://play.google.com/console/u/0/developer//app//user-feedback/review-details?reviewId=gp:AOqpTOEIL89vUId5hQII4HBzTbAefw2nGkcOJL8AqWG6lduPdjH6bmXJdtuVIuauYmHJoHmpLDV9k2R3CjDrIJo</t>
  </si>
  <si>
    <t>https://appfollow.io/gp/97454/review/2444719621?s=global2</t>
  </si>
  <si>
    <t>https://watch.appfollow.io/apps/my-first-workspace/reviews/413088?review_id=2444719621</t>
  </si>
  <si>
    <t>2021-11-25 10:16:03</t>
  </si>
  <si>
    <t>Ксения Семенюк</t>
  </si>
  <si>
    <t>Самое неудобное и медленное приложение. Каждый раз "тупит".</t>
  </si>
  <si>
    <t>2021-11-25 16:17:05</t>
  </si>
  <si>
    <t>https://play.google.com/console/u/0/developer//app//user-feedback/review-details?reviewId=gp:AOqpTOE0W_7v3f2w1uEYaqjUcJeieqlGkwUx7o8rUaTyuf2HRO6pHLufz_8IfIY_Cbb0H06TYZqGXye_0JKc9zI</t>
  </si>
  <si>
    <t>https://appfollow.io/gp/97454/review/2444719622?s=global2</t>
  </si>
  <si>
    <t>https://watch.appfollow.io/apps/my-first-workspace/reviews/413088?review_id=2444719622</t>
  </si>
  <si>
    <t>2021-11-25 10:17:05</t>
  </si>
  <si>
    <t>Adam</t>
  </si>
  <si>
    <t>Отвратное приложение даже одной звезды не заслуживает</t>
  </si>
  <si>
    <t>2021-11-25 16:17:37</t>
  </si>
  <si>
    <t>https://play.google.com/console/u/0/developer//app//user-feedback/review-details?reviewId=gp:AOqpTOFqLX9sksIsXd55fYv65LMEC3c8bhDMbZ1Oa2Wn8H3FKq_8YWcV4ZYXn7CmnKW5Qf0RA7-W92o4jn28TEA</t>
  </si>
  <si>
    <t>https://appfollow.io/gp/97454/review/2444719623?s=global2</t>
  </si>
  <si>
    <t>https://watch.appfollow.io/apps/my-first-workspace/reviews/413088?review_id=2444719623</t>
  </si>
  <si>
    <t>2021-11-25 10:20:29</t>
  </si>
  <si>
    <t>Galina Trubikhina</t>
  </si>
  <si>
    <t>Убейте уже это чудовище !! У него реакция на вход, на движение средств, отражение операций НИКАКАЯ !! Оценка приложению: минус 0 !! Потрудитесь, наконец, над усовершенствованием вашего приложения !! У нас 21 век !! Берите пример с других, хотя бы со Сбера...</t>
  </si>
  <si>
    <t>2021-11-25 16:19:19</t>
  </si>
  <si>
    <t>Мы уже работаем над оптимизацией и быстродействием приложения. В ближайшее время ситуация будет исправлена. Скажите, в истории операции отображается некорректная информация?</t>
  </si>
  <si>
    <t>https://play.google.com/console/u/0/developer//app//user-feedback/review-details?reviewId=gp:AOqpTOHAW1tXEDVmb5-6Ertqs--YiMWJQ6BFOJitutVmJEZ5PxUXVzs9SpUKj8a4QiWmKLb5MGtN-8qMG5XjHMc</t>
  </si>
  <si>
    <t>https://appfollow.io/gp/97454/review/2444719624?s=global2</t>
  </si>
  <si>
    <t>https://watch.appfollow.io/apps/my-first-workspace/reviews/413088?review_id=2444719624</t>
  </si>
  <si>
    <t>2021-11-25 10:34:24</t>
  </si>
  <si>
    <t>Жека.</t>
  </si>
  <si>
    <t>Иногда подвисает само приложение банка и сбой. А так мне даже больше нравится чем сбербанк и осталные банки. Даже в плане обслуживания. Вобщем 5</t>
  </si>
  <si>
    <t>2021-11-25 16:15:49</t>
  </si>
  <si>
    <t>Спасибо за отзыв! Мы уже работаем над оптимизацией приложения.</t>
  </si>
  <si>
    <t>https://play.google.com/console/u/0/developer//app//user-feedback/review-details?reviewId=gp:AOqpTOGKjoNhSLhqi8ng1EXzQ3Kch-qxmO6Zppu8GkhmqfWxFu-ewQxxBNGMX71cyOyWOT4Ny-vmtmLL192PX-4</t>
  </si>
  <si>
    <t>https://appfollow.io/gp/97454/review/2444719625?s=global2</t>
  </si>
  <si>
    <t>https://watch.appfollow.io/apps/my-first-workspace/reviews/413088?review_id=2444719625</t>
  </si>
  <si>
    <t>2021-11-25 16:47:54</t>
  </si>
  <si>
    <t>Игорь Некрасов</t>
  </si>
  <si>
    <t>Неработает приложение. Посмотрите обращение N Sr00702245.</t>
  </si>
  <si>
    <t>2021-11-25 16:15:14</t>
  </si>
  <si>
    <t>Опишите, пожалуйста, подробнее, что именно не работает в приложении?</t>
  </si>
  <si>
    <t>https://play.google.com/console/u/0/developer//app//user-feedback/review-details?reviewId=gp:AOqpTOGrcW7QmhgE3VYPjSRkopteviKnYPk_5Rwe6DsTAL837P5lkiJZlhRKB-ZeeUkGJMNxSJG-uClpAque04s</t>
  </si>
  <si>
    <t>https://appfollow.io/gp/97454/review/2444719626?s=global2</t>
  </si>
  <si>
    <t>https://watch.appfollow.io/apps/my-first-workspace/reviews/413088?review_id=2444719626</t>
  </si>
  <si>
    <t>2021-11-25 11:11:51</t>
  </si>
  <si>
    <t>Оксана Фендрикова</t>
  </si>
  <si>
    <t>Самое отстойное приложение из всех что я знаю. Вечно висящее и вылетающее. Отзывы не пишу но это приложение настолько овно что не удержалась.</t>
  </si>
  <si>
    <t>2021-11-25 16:14:57</t>
  </si>
  <si>
    <t>Опишите, пожалуйста, ситуацию подробнее. На каком этапе приложение вылетает? Выдает ли ошибку?</t>
  </si>
  <si>
    <t>https://play.google.com/console/u/0/developer//app//user-feedback/review-details?reviewId=gp:AOqpTOGcGa68Dbadk73UPo8GD6NoI0g-iwR8S7rxd_KYj9PLqaxxJHWZRRynuC6JvxBQaWcpcjprhyK5TLNaNkw</t>
  </si>
  <si>
    <t>https://appfollow.io/gp/97454/review/2444769491?s=global2</t>
  </si>
  <si>
    <t>https://watch.appfollow.io/apps/my-first-workspace/reviews/413088?review_id=2444769491</t>
  </si>
  <si>
    <t>2021-11-25 11:18:04</t>
  </si>
  <si>
    <t>CBuBKA</t>
  </si>
  <si>
    <t>Почему, когда я щелкаю по своим картам, ничего не происходит? Как теперь смотреть историю операций по картам?</t>
  </si>
  <si>
    <t>2021-11-25 15:53:43</t>
  </si>
  <si>
    <t>Рекомендуем переустановить приложение и повторить попытку. Если ситуация не изменится, напишите нам на почту mtsd@mtsbank.ru, укажите ваши ФИО, дату рождения, номер телефона и модель устройства. Поможем разобраться.</t>
  </si>
  <si>
    <t>https://play.google.com/console/u/0/developer//app//user-feedback/review-details?reviewId=gp:AOqpTOG_-M3OlMIh2Mu9UTF1SjeFyG76U8ksaCKbWoAZ5EqwyS6pubyMi3Dp2XFWCUTtDTB5gloXkDKhxuMmG6c</t>
  </si>
  <si>
    <t>https://appfollow.io/gp/97454/review/2444769492?s=global2</t>
  </si>
  <si>
    <t>https://watch.appfollow.io/apps/my-first-workspace/reviews/413088?review_id=2444769492</t>
  </si>
  <si>
    <t>2021-11-25 11:18:20</t>
  </si>
  <si>
    <t>Виталий Чумаченко</t>
  </si>
  <si>
    <t>Не могу зайти в приложение, ввожу по коду или отпечатку и все дальше ничего не происходит, переустановил, не могу зайти, ввожу код с смс, ошибка соединения. Redmi note 8 pro</t>
  </si>
  <si>
    <t>2021-11-25 15:54:21</t>
  </si>
  <si>
    <t>Напишите нам о ситуации на почту mtsd@mtsbank.ru, укажите ваши ФИО, дату рождения и номер телефона. К письму прикрепите скриншот ошибки. Разберемся, в чем дело.</t>
  </si>
  <si>
    <t>https://play.google.com/console/u/0/developer//app//user-feedback/review-details?reviewId=gp:AOqpTOE-r0cLT_p751RvxoGeJ6ArArh9BoO-U2HRfWE4V4bAH9BXm3SbB2sVkUJnmfeRfhuAWMbPxePYWqfZmsQ</t>
  </si>
  <si>
    <t>https://appfollow.io/gp/97454/review/2444769493?s=global2</t>
  </si>
  <si>
    <t>https://watch.appfollow.io/apps/my-first-workspace/reviews/413088?review_id=2444769493</t>
  </si>
  <si>
    <t>2021-11-25 11:36:31</t>
  </si>
  <si>
    <t>Дмитрий Новиков</t>
  </si>
  <si>
    <t>Самый конченный банк как и мтс</t>
  </si>
  <si>
    <t>2021-11-25 15:54:31</t>
  </si>
  <si>
    <t>https://play.google.com/console/u/0/developer//app//user-feedback/review-details?reviewId=gp:AOqpTOF4zbMCCTf9XAqqF7tsrr7LvldYD_bJT4xGcA9hmctqxRMNKkXBzFVl_QuzZw6xWGd3E5FovXP8-zxokAM</t>
  </si>
  <si>
    <t>https://appfollow.io/gp/97454/review/2444769494?s=global2</t>
  </si>
  <si>
    <t>https://watch.appfollow.io/apps/my-first-workspace/reviews/413088?review_id=2444769494</t>
  </si>
  <si>
    <t>2021-11-25 11:38:10</t>
  </si>
  <si>
    <t>Dmitry Bobikov</t>
  </si>
  <si>
    <t>Неужели сложно рассчитать нагрузку, чтобы 10го и 25го числа каждого месяца приложение не лагало??????</t>
  </si>
  <si>
    <t>2021-11-25 14:19:49</t>
  </si>
  <si>
    <t>Мы уже работаем над оптимизацией приложения. Приносим извинения за неудобства.</t>
  </si>
  <si>
    <t>https://play.google.com/console/u/0/developer//app//user-feedback/review-details?reviewId=gp:AOqpTOHWVWItzWHjRrqDx3Zu0D3f1bAAAV8VBMKXRAFds3wc8wyfZ19boYxCvFS3rr474tQab-WdWIHR4nyc9mo</t>
  </si>
  <si>
    <t>https://appfollow.io/gp/97454/review/2444769495?s=global2</t>
  </si>
  <si>
    <t>https://watch.appfollow.io/apps/my-first-workspace/reviews/413088?review_id=2444769495</t>
  </si>
  <si>
    <t>2021-11-25 11:38:27</t>
  </si>
  <si>
    <t>Виталий Деркачев</t>
  </si>
  <si>
    <t>Норм как и все</t>
  </si>
  <si>
    <t>2021-11-25 14:19:24</t>
  </si>
  <si>
    <t>Спасибо за отзыв! ;)</t>
  </si>
  <si>
    <t>https://play.google.com/console/u/0/developer//app//user-feedback/review-details?reviewId=gp:AOqpTOEcEMoK0pDsKaQoQD4t_KfVrrd_-kc5lLueFj1-o0mzQPygBJkSHv0I0uiFXmL4H4gcrhz7KO0CoKUeLWQ</t>
  </si>
  <si>
    <t>https://appfollow.io/gp/97454/review/2444769496?s=global2</t>
  </si>
  <si>
    <t>https://watch.appfollow.io/apps/my-first-workspace/reviews/413088?review_id=2444769496</t>
  </si>
  <si>
    <t>2021-11-25 12:03:29</t>
  </si>
  <si>
    <t>DenniS RonniN</t>
  </si>
  <si>
    <t>Не могу посмотреть информацию по кредитам потому что не загружается страница. Я хочу заплатить но не могу.</t>
  </si>
  <si>
    <t>2021-11-25 14:21:15</t>
  </si>
  <si>
    <t>Переустановите приложение и повторите попытку. Если ситуация сохраняется, напишите нам на почту mtsd@mtsbank.ru ваши ФИО, дату рождения и номер телефона. К письму прикрепите скриншот с главной страницы приложения. Разберемся, в чем дело.</t>
  </si>
  <si>
    <t>https://play.google.com/console/u/0/developer//app//user-feedback/review-details?reviewId=gp:AOqpTOEc6MnQ3cxHxJenhnS0ziLX6yT5A9N4o_3-S2r5jKB8LQweHPU9SRAGtscxIgv9ve6okwW4OhJFdL3gQfY</t>
  </si>
  <si>
    <t>https://appfollow.io/gp/97454/review/2445136686?s=global2</t>
  </si>
  <si>
    <t>https://watch.appfollow.io/apps/my-first-workspace/reviews/413088?review_id=2445136686</t>
  </si>
  <si>
    <t>2021-11-25 12:09:31</t>
  </si>
  <si>
    <t>86ruuzs 86russ</t>
  </si>
  <si>
    <t>Не могу пополнить карту в приложении... ((( Что случилось у Вас???</t>
  </si>
  <si>
    <t>2021-11-25 14:20:04</t>
  </si>
  <si>
    <t>Уточните, при попытке пополнить карту приложение выдает ошибку?</t>
  </si>
  <si>
    <t>https://play.google.com/console/u/0/developer//app//user-feedback/review-details?reviewId=gp:AOqpTOErjB576VuJhdevU9lFbjXa5nLBZ9cXboyEkKDplMwryNkTifZjvdrnNl8oLInXgQBA7qRDHGFQeZRS8vA</t>
  </si>
  <si>
    <t>https://appfollow.io/gp/97454/review/2445136687?s=global2</t>
  </si>
  <si>
    <t>https://watch.appfollow.io/apps/my-first-workspace/reviews/413088?review_id=2445136687</t>
  </si>
  <si>
    <t>2021-11-25 12:11:42</t>
  </si>
  <si>
    <t>Сергей Елохов</t>
  </si>
  <si>
    <t>Все понятно кроме расходников по карте.</t>
  </si>
  <si>
    <t>2021-11-25 14:19:14</t>
  </si>
  <si>
    <t>Спасибо за отзыв! Скажите, что именно вам не понятно?</t>
  </si>
  <si>
    <t>https://play.google.com/console/u/0/developer//app//user-feedback/review-details?reviewId=gp:AOqpTOFqHEGNmfrYXckzirWMAWGl_jeXUmu3NzN9QscNDc51BIxaoepJcZujIFRnvOc6dOHcHB6VKhmBsYOPDWM</t>
  </si>
  <si>
    <t>https://appfollow.io/gp/97454/review/2445136688?s=global2</t>
  </si>
  <si>
    <t>https://watch.appfollow.io/apps/my-first-workspace/reviews/413088?review_id=2445136688</t>
  </si>
  <si>
    <t>2021-11-25 12:12:27</t>
  </si>
  <si>
    <t>Ghost M</t>
  </si>
  <si>
    <t>Не приложение, даже не знаю как его описать,ни чего постоянно не работает</t>
  </si>
  <si>
    <t>2021-11-25 16:10:51</t>
  </si>
  <si>
    <t>Опишите, пожалуйста, подробнее, что именно не работает?</t>
  </si>
  <si>
    <t>https://play.google.com/console/u/0/developer//app//user-feedback/review-details?reviewId=gp:AOqpTOGJbbHdCslPkLtMg8fwgOvpr8hGp4qjFCZz5AtLfEgQH3BsGxamlftXt2LNvuZOTo7f36DUgAJ_MgU9n9o</t>
  </si>
  <si>
    <t>https://appfollow.io/gp/97454/review/2445136689?s=global2</t>
  </si>
  <si>
    <t>https://watch.appfollow.io/apps/my-first-workspace/reviews/413088?review_id=2445136689</t>
  </si>
  <si>
    <t>2021-11-25 12:13:29</t>
  </si>
  <si>
    <t>Sergey Semenov</t>
  </si>
  <si>
    <t>Не получается посмотреть реквизиты карты. Раньше это работало, скорее всего проблема на сервере. Вообще приложение достаточно тормознутое. Из позитивных моментов - хороший кэшбэк.</t>
  </si>
  <si>
    <t>2021-11-25 14:18:49</t>
  </si>
  <si>
    <t>Уточните, приложение выдает ошибку при просмотре реквизитов?</t>
  </si>
  <si>
    <t>https://play.google.com/console/u/0/developer//app//user-feedback/review-details?reviewId=gp:AOqpTOFZSD0JcVoupD7M3FpeV11mgcsPtnfKKys4U9LDzOaK6pKldJs_KmvtQLWaC0krjk26ILyDqOitlu77wJg</t>
  </si>
  <si>
    <t>https://appfollow.io/gp/97454/review/2445136690?s=global2</t>
  </si>
  <si>
    <t>https://watch.appfollow.io/apps/my-first-workspace/reviews/413088?review_id=2445136690</t>
  </si>
  <si>
    <t>2021-11-25 12:18:54</t>
  </si>
  <si>
    <t>Andrey34297</t>
  </si>
  <si>
    <t>2021-11-25 14:17:36</t>
  </si>
  <si>
    <t>Благодарим за оценку и отзыв!</t>
  </si>
  <si>
    <t>https://play.google.com/console/u/0/developer//app//user-feedback/review-details?reviewId=gp:AOqpTOE7MiD0e5vrzJezE_-egqZy5FBLK1MAxh04OFiI-7fpEfbecFZFOLtNe6Si4CqOPU4zrzI4ZSu61gHOnis</t>
  </si>
  <si>
    <t>https://appfollow.io/gp/97454/review/2445136691?s=global2</t>
  </si>
  <si>
    <t>https://watch.appfollow.io/apps/my-first-workspace/reviews/413088?review_id=2445136691</t>
  </si>
  <si>
    <t>2021-11-25 12:19:43</t>
  </si>
  <si>
    <t>Радик Каюмов</t>
  </si>
  <si>
    <t>Глючное приложение, при любом подключений жестко зависает.... Надо иметь железные нервы что провести какую нибудь операцию по счёту. 😔</t>
  </si>
  <si>
    <t>2021-11-25 14:17:55</t>
  </si>
  <si>
    <t>https://play.google.com/console/u/0/developer//app//user-feedback/review-details?reviewId=gp:AOqpTOGt9dHgFv2amSn9WmUKvVAWwTqMaddCAIp9UhkIBsLKl1cpO1sRF7YgysFhek_ox98ZwMqCsKaoyVnT61Y</t>
  </si>
  <si>
    <t>https://appfollow.io/gp/97454/review/2445136692?s=global2</t>
  </si>
  <si>
    <t>https://watch.appfollow.io/apps/my-first-workspace/reviews/413088?review_id=2445136692</t>
  </si>
  <si>
    <t>2021-11-25 12:42:01</t>
  </si>
  <si>
    <t>Оксана Черепанова</t>
  </si>
  <si>
    <t>Отличное приложение.</t>
  </si>
  <si>
    <t>2021-11-25 14:17:23</t>
  </si>
  <si>
    <t>Спасибо за отзыв! :)</t>
  </si>
  <si>
    <t>https://play.google.com/console/u/0/developer//app//user-feedback/review-details?reviewId=gp:AOqpTOE15F2P5LgvpnWQCv_4lnjffVzpky__KJvFCRtJMnbV6T-Kkyc1B2697YbR4ORKWQ-ZxTpMGiKQF4SiVTA</t>
  </si>
  <si>
    <t>https://appfollow.io/gp/97454/review/2445136693?s=global2</t>
  </si>
  <si>
    <t>https://watch.appfollow.io/apps/my-first-workspace/reviews/413088?review_id=2445136693</t>
  </si>
  <si>
    <t>2021-11-25 12:56:17</t>
  </si>
  <si>
    <t>Vartan Kaliki</t>
  </si>
  <si>
    <t>В приложении пропали все кредиты , все карты вообще нихрена не понятно. Зачем вы лезете туда??? Звоню в поддержку говорят удалите и заново скачайте приложение....</t>
  </si>
  <si>
    <t>2021-11-25 16:11:55</t>
  </si>
  <si>
    <t>Напишите нам о ситуации на почту mtsd@mtsbank.ru, укажите ваши ФИО, дату рождения и номер телефона. К письму прикрепите скриншот с главной страницы приложения. Разберемся, в чем дело.</t>
  </si>
  <si>
    <t>https://play.google.com/console/u/0/developer//app//user-feedback/review-details?reviewId=gp:AOqpTOEc-tqdZDNtdmW0Je9cxUIoR8J4kxVHbK7kxA8HcJo1VEfF-AqaQgWiuIuC_DM0kEd1ceRDvuH5Sz-2t9Q</t>
  </si>
  <si>
    <t>https://appfollow.io/gp/97454/review/2445136694?s=global2</t>
  </si>
  <si>
    <t>https://watch.appfollow.io/apps/my-first-workspace/reviews/413088?review_id=2445136694</t>
  </si>
  <si>
    <t>2021-11-25 13:42:55</t>
  </si>
  <si>
    <t>Валера Свар</t>
  </si>
  <si>
    <t>Глючит страшно</t>
  </si>
  <si>
    <t>2021-11-25 14:23:33</t>
  </si>
  <si>
    <t>https://play.google.com/console/u/0/developer//app//user-feedback/review-details?reviewId=gp:AOqpTOFxzA-eGSMyca0AYSGvZTj_B-1VbiOiL1vW-0eujYCntfK9e7idlHsgEm3ci6Fy_AlkLUxSa7YtpaZn0d0</t>
  </si>
  <si>
    <t>https://appfollow.io/gp/97454/review/2445251995?s=global2</t>
  </si>
  <si>
    <t>https://watch.appfollow.io/apps/my-first-workspace/reviews/413088?review_id=2445251995</t>
  </si>
  <si>
    <t>2021-11-25 14:04:04</t>
  </si>
  <si>
    <t>Дмитрий Чернышев</t>
  </si>
  <si>
    <t>Все хорошо работает. Единственное замечание: стала появляться ошибка с просмотром карты. Нажимаешь открыть карту и нет реакции от приложения. Интернет стабильный, на другие действия пользователя приложение реагирует.</t>
  </si>
  <si>
    <t>2021-11-25 14:23:17</t>
  </si>
  <si>
    <t>Рекомендуем переустановить приложение и повторить попытку.</t>
  </si>
  <si>
    <t>https://play.google.com/console/u/0/developer//app//user-feedback/review-details?reviewId=gp:AOqpTOGkJl0hRkKlpyVkjlq1MUQ31mwmJmsKokUgA0Xy50gAF6hsUo8VyVENwxTT5zrml2Wgq4NtfWQJeCW3lhM</t>
  </si>
  <si>
    <t>https://appfollow.io/gp/97454/review/2445251996?s=global2</t>
  </si>
  <si>
    <t>https://watch.appfollow.io/apps/my-first-workspace/reviews/413088?review_id=2445251996</t>
  </si>
  <si>
    <t>2021-11-25 14:24:26</t>
  </si>
  <si>
    <t>Кирилл Лагода</t>
  </si>
  <si>
    <t>Часто виснет</t>
  </si>
  <si>
    <t>2021-11-25 16:14:37</t>
  </si>
  <si>
    <t>https://play.google.com/console/u/0/developer//app//user-feedback/review-details?reviewId=gp:AOqpTOFH7EU4xG1RZAfS5doBYeLpL3_hq7aWG8zMQDyWOhUuGpVMGhzYn6TxZ-FqceBE1qOo0gUE7ifR-OasINA</t>
  </si>
  <si>
    <t>https://appfollow.io/gp/97454/review/2445251997?s=global2</t>
  </si>
  <si>
    <t>https://watch.appfollow.io/apps/my-first-workspace/reviews/413088?review_id=2445251997</t>
  </si>
  <si>
    <t>2021-11-25 14:42:22</t>
  </si>
  <si>
    <t>Alessandro Urvantsev</t>
  </si>
  <si>
    <t>Каждый раз чтоб положить деньги по часу трачу то смс не приходит для подтверждения, то если пономеру карты, карта не открывается чтоб по номеру ввести три точки качается. Рассрочку выплачу и забуду этот банк как страшный сон.</t>
  </si>
  <si>
    <t>2021-11-25 18:01:19</t>
  </si>
  <si>
    <t>Приносим извинения за неудобства. Сегодня проводились технические работы и могли возникать трудности с совершением переводов. На данный момент ситуация исправлена.</t>
  </si>
  <si>
    <t>https://play.google.com/console/u/0/developer//app//user-feedback/review-details?reviewId=gp:AOqpTOG7zarVMzSGJzJDp0H_3lReajoUIxIPuSCqf0VhjCJQNfxRKBSDpTOwpw34uBHUrb0woKmQcn4kw2gw5xA</t>
  </si>
  <si>
    <t>https://appfollow.io/gp/97454/review/2445251998?s=global2</t>
  </si>
  <si>
    <t>https://watch.appfollow.io/apps/my-first-workspace/reviews/413088?review_id=2445251998</t>
  </si>
  <si>
    <t>2021-11-25 14:46:30</t>
  </si>
  <si>
    <t>Владимир Афиногентов</t>
  </si>
  <si>
    <t>Очень тормознутое приложение</t>
  </si>
  <si>
    <t>2021-11-25 16:14:04</t>
  </si>
  <si>
    <t>Простите за неудобства. Мы уже работаем над оптимизацией и стабильностью приложения.</t>
  </si>
  <si>
    <t>https://play.google.com/console/u/0/developer//app//user-feedback/review-details?reviewId=gp:AOqpTOFy72-auk3y6zECTinHl2Z63yXZvURLIwRt5p3ysQsCFIurfqzTHAS9WfcrvV12ubW_Rw3xMi6qy6wIrdI</t>
  </si>
  <si>
    <t>https://appfollow.io/gp/97454/review/2445251999?s=global2</t>
  </si>
  <si>
    <t>https://watch.appfollow.io/apps/my-first-workspace/reviews/413088?review_id=2445251999</t>
  </si>
  <si>
    <t>2021-11-25 14:52:26</t>
  </si>
  <si>
    <t>Юлька Аккузина</t>
  </si>
  <si>
    <t>Очень сильно тупит приложение!!!! Не прогружает нифига!!! В других банках все грузит без проблем!!</t>
  </si>
  <si>
    <t>2021-11-25 16:13:26</t>
  </si>
  <si>
    <t>Мы уже работаем над оптимизацией и быстродействием приложения. В ближайшее время ситуация будет исправлена.</t>
  </si>
  <si>
    <t>https://play.google.com/console/u/0/developer//app//user-feedback/review-details?reviewId=gp:AOqpTOE0lrr3IIB84rOrLcPiL9VOpJcSbQfhTOAMzRBQaQGlcqTFlHrGm1SzjcY-i-D_Gk5Zp3Unp_Aa_V_fS5k</t>
  </si>
  <si>
    <t>https://appfollow.io/gp/97454/review/2445321232?s=global2</t>
  </si>
  <si>
    <t>https://watch.appfollow.io/apps/my-first-workspace/reviews/413088?review_id=2445321232</t>
  </si>
  <si>
    <t>2021-11-25 14:54:29</t>
  </si>
  <si>
    <t>Alice К.</t>
  </si>
  <si>
    <t>Приложение объективно дрянь. Как может себе позволить компания, являющаяся поставщиком банковских услуг, выпускать такое на рынок - непонятно. Несколько переустановок ради того, чтобы просто пополнить свою карту - в итоге оно просто зависло на этапе авторизации. Потеря времени и нервов, не советую с этим связываться.</t>
  </si>
  <si>
    <t>2021-11-25 17:44:06</t>
  </si>
  <si>
    <t>Сожалеем, что у вас возникло такое мнение о приложении. Напишите нам о ситуации на почту mtsd@mtsbank.ru, укажите ваши ФИО, дату рождения и номер телефона. К письму прикрепите скриншот ошибки. Разберемся, в чем дело.</t>
  </si>
  <si>
    <t>https://play.google.com/console/u/0/developer//app//user-feedback/review-details?reviewId=gp:AOqpTOEil0BMnxMQCszykDkfmzUrG3tRA_rHwQFk3qfccJSY5Gm6F0yRuyp6nxSO0RnqWSJxkkp4b13W8yWigHQ</t>
  </si>
  <si>
    <t>https://appfollow.io/gp/97454/review/2445321233?s=global2</t>
  </si>
  <si>
    <t>https://watch.appfollow.io/apps/my-first-workspace/reviews/413088?review_id=2445321233</t>
  </si>
  <si>
    <t>2021-11-25 15:03:19</t>
  </si>
  <si>
    <t>Серго Бронников</t>
  </si>
  <si>
    <t>Настолько недоработаной, багованой и убогой программы я еще не видел. Чтобы оплатить кредит через это приложение мне надо его раз десять перезагрузить, минут по десять ждать пока прогрузиться хоть что то в нем (интернет у меня хороший, другие банки погружает быстро), иногда просто от нефиг делать вылетает или просто виснет. Честно после такого у меня крайне негативное отношение к вашей компании.</t>
  </si>
  <si>
    <t>2021-11-25 18:02:28</t>
  </si>
  <si>
    <t>Приносим извинения за неудобства. Сегодня проводились технические работы и могли возникать трудности при входе в приложение. На данный момент приложение работает в штатном режиме. Если проблемы сохраняются, напишите нам на почту mtsd@mtsbank.ru, разберемся, в чем дело.</t>
  </si>
  <si>
    <t>https://play.google.com/console/u/0/developer//app//user-feedback/review-details?reviewId=gp:AOqpTOEIbpQ4je5LbxKJTonhYkjbfwEgpKG6Nz_chW3crB3PE4iQVnNmZ2s5rBptX7xCr6gjB5NRAxZPe8pdoGI</t>
  </si>
  <si>
    <t>https://appfollow.io/gp/97454/review/2445321234?s=global2</t>
  </si>
  <si>
    <t>https://watch.appfollow.io/apps/my-first-workspace/reviews/413088?review_id=2445321234</t>
  </si>
  <si>
    <t>2021-11-25 15:04:09</t>
  </si>
  <si>
    <t>Vitalya Gerasimow</t>
  </si>
  <si>
    <t>Самое ужасное и отвратительное приложение из существующих. Постоянно тупит, зависает, заходит через раз. Когда хочешь посмотреть данные по своей карты и платежам выдаёт какую то ошибку. Тонна разной ненужной херни.</t>
  </si>
  <si>
    <t>2021-11-25 18:01:40</t>
  </si>
  <si>
    <t>Приносим извинения за неудобства. Сегодня проводились технические работы и могли возникать трудности при входе в приложение. На данный момент ситуация исправлена.</t>
  </si>
  <si>
    <t>https://play.google.com/console/u/0/developer//app//user-feedback/review-details?reviewId=gp:AOqpTOGlUCpw0NkYKDZL0P4Lm3ie5nqR5x_zn42u7GRLNcpXB4WeOOkRKd1dRTD-otDLzKA2RMEk3C7jdTAhZZk</t>
  </si>
  <si>
    <t>https://appfollow.io/gp/97454/review/2445321235?s=global2</t>
  </si>
  <si>
    <t>https://watch.appfollow.io/apps/my-first-workspace/reviews/413088?review_id=2445321235</t>
  </si>
  <si>
    <t>2021-11-25 15:15:13</t>
  </si>
  <si>
    <t>Алена Мисилевич</t>
  </si>
  <si>
    <t>Самое ужасное приложение из всех, которыми пользовалась. Постоянно зависает, ошибки какие-то, для погашения кредита надо постоянно средства с карты на счет переводить. Неудобный главный экран с излишками рекламы, почему нельзя в настойках сделать "настройка главного экрана", где каждый под себя может его настроить и работать.</t>
  </si>
  <si>
    <t>2021-11-25 18:00:59</t>
  </si>
  <si>
    <t>Приносим извинения за неудобства. Сегодня проводились технические работы и могли возникать трудности при входе в приложения. На данный момент ситуация исправлена. Если ошибки сохраняются, напишите нам на почту mtsd@mtsbank.ru ваши ФИО, дату рождения и прикрепите к письму скриншот. Поможем разобраться.</t>
  </si>
  <si>
    <t>https://play.google.com/console/u/0/developer//app//user-feedback/review-details?reviewId=gp:AOqpTOF5-8350V7waGuIi-Y5n789I9H5KkCn_128SFHBbPj-0yG21zrq30pUaBdTKYjNGa4R1A6goD3vbCJFXuE</t>
  </si>
  <si>
    <t>https://appfollow.io/gp/97454/review/2445321236?s=global2</t>
  </si>
  <si>
    <t>https://watch.appfollow.io/apps/my-first-workspace/reviews/413088?review_id=2445321236</t>
  </si>
  <si>
    <t>2021-11-25 15:16:10</t>
  </si>
  <si>
    <t>Алексей Поздняков</t>
  </si>
  <si>
    <t>Установил приложение. Работает криво, в него не зайти нормально. Оно зависает все время. Переустанавливаю заново.</t>
  </si>
  <si>
    <t>2021-11-25 18:00:17</t>
  </si>
  <si>
    <t>https://play.google.com/console/u/0/developer//app//user-feedback/review-details?reviewId=gp:AOqpTOHaYhExb2p_YL_HKU16Kh0C5yyRSjSJRfC0nFiSQf2UWTMketjRasH1bpzkJOaKyTflHSOTfAaov3RgJQ0</t>
  </si>
  <si>
    <t>https://appfollow.io/gp/97454/review/2445321237?s=global2</t>
  </si>
  <si>
    <t>https://watch.appfollow.io/apps/my-first-workspace/reviews/413088?review_id=2445321237</t>
  </si>
  <si>
    <t>2021-11-25 15:18:45</t>
  </si>
  <si>
    <t>Ragmir Nizamov</t>
  </si>
  <si>
    <t>Жесть как виснуть стало после обновления... Пополнить баланс не могу и информация загружается ооочень долго</t>
  </si>
  <si>
    <t>2021-11-25 18:00:11</t>
  </si>
  <si>
    <t>Приносим извинения за неудобства. Сегодня проводились технические работы и могли возникать трудности с отображением информации в приложении. На данный момент ситуация исправлена.</t>
  </si>
  <si>
    <t>https://play.google.com/console/u/0/developer//app//user-feedback/review-details?reviewId=gp:AOqpTOE6s6qX9tbnmlfDVPWyk-vKyTjdjKZUm4u9lDAifNsrtdVmA_6p2m7uC5Y3OWdGD3dJ-676ph8i8aJZVhk</t>
  </si>
  <si>
    <t>https://appfollow.io/gp/97454/review/2445321238?s=global2</t>
  </si>
  <si>
    <t>https://watch.appfollow.io/apps/my-first-workspace/reviews/413088?review_id=2445321238</t>
  </si>
  <si>
    <t>2021-11-25 15:31:52</t>
  </si>
  <si>
    <t>Забара Владислав</t>
  </si>
  <si>
    <t>Плохо работало приложение но после обновления стало ещё хуже работать , не знаю кто придумал такое приложение или как оно существует , ощущение что МТС не один из лидеров а мелкий стартап 👎</t>
  </si>
  <si>
    <t>2021-11-25 17:55:48</t>
  </si>
  <si>
    <t>Сожалеем, что у вас сложилось такое впечатление. Расскажите подробнее, что именно не работает в приложении?</t>
  </si>
  <si>
    <t>https://play.google.com/console/u/0/developer//app//user-feedback/review-details?reviewId=gp:AOqpTOF35gwk_o7FFqVtC4CjvKd4bkZCUlFMxNURCi6yplTorvaGE5swAS_A_X837eBMjMXHz729sBcZ4tq9vAw</t>
  </si>
  <si>
    <t>https://appfollow.io/gp/97454/review/2445321239?s=global2</t>
  </si>
  <si>
    <t>https://watch.appfollow.io/apps/my-first-workspace/reviews/413088?review_id=2445321239</t>
  </si>
  <si>
    <t>2021-11-25 15:37:10</t>
  </si>
  <si>
    <t>ИЛОНА ЗАМКОВАЯ</t>
  </si>
  <si>
    <t>Пока все норм</t>
  </si>
  <si>
    <t>2021-11-25 16:12:43</t>
  </si>
  <si>
    <t>https://play.google.com/console/u/0/developer//app//user-feedback/review-details?reviewId=gp:AOqpTOEhE64-tqSkEgOmb_oGS9tCIcRdiTNOb7EQpCzTFek_w2qjnMuDWy7C6-J513NvxeyffN7uMIpPPqNT9Dc</t>
  </si>
  <si>
    <t>https://appfollow.io/gp/97454/review/2445321240?s=global2</t>
  </si>
  <si>
    <t>https://watch.appfollow.io/apps/my-first-workspace/reviews/413088?review_id=2445321240</t>
  </si>
  <si>
    <t>2021-11-25 16:21:53</t>
  </si>
  <si>
    <t>ЕВГЕНИЙ МАРКОВ</t>
  </si>
  <si>
    <t>Скачал приложение все как надо зарегистрировал, в биваю пароль, пароль принят, а зайти не могу.</t>
  </si>
  <si>
    <t>2021-11-25 17:54:59</t>
  </si>
  <si>
    <t>Напишите нам о ситуации на почту mtsd@mtsbank.ru, укажите ваши ФИО, дату рождения, номер телефона и модель устройства. К письму прикрепите скриншот из приложения. Разберемся, в чем дело.</t>
  </si>
  <si>
    <t>https://play.google.com/console/u/0/developer//app//user-feedback/review-details?reviewId=gp:AOqpTOEtDbXUMGtL_nHDIAn7JNkdfrEyxPLRP1NM-hqxaJ_7CE8PhCvqd_hG-vuIITH_69D0uFxpowe2fE9Ho6g</t>
  </si>
  <si>
    <t>https://appfollow.io/gp/97454/review/2445390692?s=global2</t>
  </si>
  <si>
    <t>https://watch.appfollow.io/apps/my-first-workspace/reviews/413088?review_id=2445390692</t>
  </si>
  <si>
    <t>2021-11-25 16:24:00</t>
  </si>
  <si>
    <t>Камила К</t>
  </si>
  <si>
    <t>Ужасное приложение!!! Долго открывается, долго грузит страницы и не понятно ты оплатила или нет...если даже вай фай 4G зависает...все приложения которые есть у мтс, всё работает плохо</t>
  </si>
  <si>
    <t>2021-11-25 17:53:26</t>
  </si>
  <si>
    <t>https://play.google.com/console/u/0/developer//app//user-feedback/review-details?reviewId=gp:AOqpTOGjPLk1lXpnoKd2eHu-F8qp7I0QE6xBJcBxED78CID3VmWaK-UZUULZ2746yZ9lQr4UopgK0Pi0i_c9-l8</t>
  </si>
  <si>
    <t>https://appfollow.io/gp/97454/review/2445390693?s=global2</t>
  </si>
  <si>
    <t>https://watch.appfollow.io/apps/my-first-workspace/reviews/413088?review_id=2445390693</t>
  </si>
  <si>
    <t>2021-11-25 16:24:11</t>
  </si>
  <si>
    <t>Straik Werblum</t>
  </si>
  <si>
    <t>Самое ужасное приложение. Мобильный не оплатить деньги не перевести. Не советую потеряете нервы время.</t>
  </si>
  <si>
    <t>2021-11-25 17:24:59</t>
  </si>
  <si>
    <t>Скажите, при оплате или переводе возникает ошибка?</t>
  </si>
  <si>
    <t>https://play.google.com/console/u/0/developer//app//user-feedback/review-details?reviewId=gp:AOqpTOFg3kZZgV2qgQsWiZgeUZVxZYSjDqk2qWdO5PP72Z6d7jqd9u2BNfeQqk-3dl8GEypptdomiJ0Gp6o3_Ec</t>
  </si>
  <si>
    <t>https://appfollow.io/gp/97454/review/2445390694?s=global2</t>
  </si>
  <si>
    <t>https://watch.appfollow.io/apps/my-first-workspace/reviews/413088?review_id=2445390694</t>
  </si>
  <si>
    <t>2021-11-25 16:31:46</t>
  </si>
  <si>
    <t>аниматронник фокси</t>
  </si>
  <si>
    <t>А как посмотреть номер карты?</t>
  </si>
  <si>
    <t>2021-11-25 17:20:33</t>
  </si>
  <si>
    <t>В приложении можно посмотреть полный номер только по виртуальной карте. Выберите ее на главной странице приложения и нажмите "Посмотреть реквизиты".</t>
  </si>
  <si>
    <t>https://play.google.com/console/u/0/developer//app//user-feedback/review-details?reviewId=gp:AOqpTOHSM2MQs37nyqS8Kx3oR4DRaSHuWsZwTf8QpVuhzM7p_bzl6AthBRJUT1C7UnCCc44zKvH_rzovQV4L28k</t>
  </si>
  <si>
    <t>https://appfollow.io/gp/97454/review/2445390695?s=global2</t>
  </si>
  <si>
    <t>https://watch.appfollow.io/apps/my-first-workspace/reviews/413088?review_id=2445390695</t>
  </si>
  <si>
    <t>2021-11-25 17:01:45</t>
  </si>
  <si>
    <t>Людмила Сиренко</t>
  </si>
  <si>
    <t>Всё быстро и четко,как обещали!!!!!</t>
  </si>
  <si>
    <t>2021-11-25 17:18:40</t>
  </si>
  <si>
    <t>Спасибо за отзыв и высокую оценку!</t>
  </si>
  <si>
    <t>https://play.google.com/console/u/0/developer//app//user-feedback/review-details?reviewId=gp:AOqpTOFXrE45doAEH9IpfshvJ0UFDRFLHc1bFfaJAMWgFlGFIVnQAYzFxGPKzx4UxUQFR8eGIfBBmajPLX00d50</t>
  </si>
  <si>
    <t>https://appfollow.io/gp/97454/review/2445449044?s=global2</t>
  </si>
  <si>
    <t>https://watch.appfollow.io/apps/my-first-workspace/reviews/413088?review_id=2445449044</t>
  </si>
  <si>
    <t>2021-11-25 17:18:44</t>
  </si>
  <si>
    <t>Настя Ермолаева</t>
  </si>
  <si>
    <t>Очень удобное приложение и отличный банк! Особенно радует работа операторов,быстро, качественно и чётко помогают!</t>
  </si>
  <si>
    <t>2021-11-25 17:32:51</t>
  </si>
  <si>
    <t>https://play.google.com/console/u/0/developer//app//user-feedback/review-details?reviewId=gp:AOqpTOEDSKGTPKpNxpRiDOlDhehQMxbUoFjiGO35fHKGBJ-S7JVSN6iDiv2VcI_zW_ll7e-GarMt5w3ZDv5prtQ</t>
  </si>
  <si>
    <t>https://appfollow.io/gp/97454/review/2445449045?s=global2</t>
  </si>
  <si>
    <t>https://watch.appfollow.io/apps/my-first-workspace/reviews/413088?review_id=2445449045</t>
  </si>
  <si>
    <t>2021-11-25 17:31:45</t>
  </si>
  <si>
    <t>Коля Николай</t>
  </si>
  <si>
    <t>Обалденно!</t>
  </si>
  <si>
    <t>2021-11-25 17:51:27</t>
  </si>
  <si>
    <t>https://play.google.com/console/u/0/developer//app//user-feedback/review-details?reviewId=gp:AOqpTOGRK9zQ93QSOSKSG1OKjtxYyZVk-qaOe4XXMRsB2oq2nB0Qe-PxR26VIqFtpLUf1smz9wJYI8Uj5yaH4cs</t>
  </si>
  <si>
    <t>https://appfollow.io/gp/97454/review/2445449046?s=global2</t>
  </si>
  <si>
    <t>https://watch.appfollow.io/apps/my-first-workspace/reviews/413088?review_id=2445449046</t>
  </si>
  <si>
    <t>2021-11-25 19:03:44</t>
  </si>
  <si>
    <t>Сергей Фадеев</t>
  </si>
  <si>
    <t>Наёбщ... и не то слово теперь всех родных и близких буду простить у кого мтс что бы отключались или не когда не подключались и ещё если буду проходить мимо мтс салона постораюсь быть убедительным что бы не подключались к ним и не брали кредит иТ.Д. .P.S. МТС ВЫ пиздаболы</t>
  </si>
  <si>
    <t>2021-11-26 06:02:39</t>
  </si>
  <si>
    <t>Расскажите, что произошло?</t>
  </si>
  <si>
    <t>https://play.google.com/console/u/0/developer//app//user-feedback/review-details?reviewId=gp:AOqpTOEHwwQxAXfT2fsHjTULA4KR5dZF6mvx6XyIvEWcbyUeoDK86BfAXAQeuU5Mh53zyMeLj-ckRkxvQVDkrpw</t>
  </si>
  <si>
    <t>https://appfollow.io/gp/97454/review/2445531287?s=global2</t>
  </si>
  <si>
    <t>https://watch.appfollow.io/apps/my-first-workspace/reviews/413088?review_id=2445531287</t>
  </si>
  <si>
    <t>2021-11-25 21:22:56</t>
  </si>
  <si>
    <t>позывной Саня</t>
  </si>
  <si>
    <t>Очень плохой банк.</t>
  </si>
  <si>
    <t>2021-11-26 05:04:37</t>
  </si>
  <si>
    <t>Расскажите, почему у вас сложилось такое впечатление?</t>
  </si>
  <si>
    <t>https://play.google.com/console/u/0/developer//app//user-feedback/review-details?reviewId=gp:AOqpTOG7UYzvY6qoVh-pwsXijIQW5Oc1o0PsvXGM2qRKVCD_XnkiqjruL_efcgGHegRfXkTA5soUjhynHRZ-aE0</t>
  </si>
  <si>
    <t>https://appfollow.io/gp/97454/review/2445850604?s=global2</t>
  </si>
  <si>
    <t>https://watch.appfollow.io/apps/my-first-workspace/reviews/413088?review_id=2445850604</t>
  </si>
  <si>
    <t>2021-11-25 22:35:16</t>
  </si>
  <si>
    <t>Сергей Павлович</t>
  </si>
  <si>
    <t>Всё хорошо, работает. Не хватает NFC только. Для оплаты через МТС кошелек.</t>
  </si>
  <si>
    <t>2021-11-26 05:04:21</t>
  </si>
  <si>
    <t>https://play.google.com/console/u/0/developer//app//user-feedback/review-details?reviewId=gp:AOqpTOEX53kGmWI776ymDR9U_idpZaQsDnailPHdIl8KFuHdAaiiveH64qx2Pjfp9VM1j-RHrT4aFB0F7WDrGJ4</t>
  </si>
  <si>
    <t>https://appfollow.io/gp/97454/review/2445895490?s=global2</t>
  </si>
  <si>
    <t>https://watch.appfollow.io/apps/my-first-workspace/reviews/413088?review_id=2445895490</t>
  </si>
  <si>
    <t>2021-11-26 15:16:11</t>
  </si>
  <si>
    <t>Vалерон</t>
  </si>
  <si>
    <t>Приложение нравится, НО! Не было ни одного месяца, чтобы я не обращался в тех. поддержку МТС банка. Постоянно какие-то глюки, или тех. работы. В начале года ждал, когда исправят в личном кабинете отсутствие перевода по номеру телефона. Через месяц написал отзыв в плей маркете. И тут же, в течение часа исправили. Сейчас неоднократно подаю заявку, чтобы при переводе платежа по номеру телефона не выскакивал Совкомбанк. Хотя у меня в Сбере приоритет карты. И только обещают и ничего не исправляют.</t>
  </si>
  <si>
    <t>2021-02-04 14:30:46</t>
  </si>
  <si>
    <t>Спасибо, что изменили оценку в лучшую сторону! Надеемся, что ситуация больше не повторится ;)</t>
  </si>
  <si>
    <t>https://play.google.com/console/u/0/developer//app//user-feedback/review-details?reviewId=gp:AOqpTOE7pHUbOsotY1_pGbl_EUak_hoTvwT3AsXAqGqgXSDe1SN12BJbmMynI3d-vKmpm6Q15AX3xUqiNjWXSzE</t>
  </si>
  <si>
    <t>https://appfollow.io/gp/97454/review/798449903?s=global2</t>
  </si>
  <si>
    <t>https://watch.appfollow.io/apps/my-first-workspace/reviews/413088?review_id=798449903</t>
  </si>
  <si>
    <t>2021-11-26 14:59:19</t>
  </si>
  <si>
    <t>Владимир Мамонов</t>
  </si>
  <si>
    <t>Перевёл деньги через СБП . Деньги ушли на счёт карты, у которой уже три месяца, как закончился срок действия. А действующая карта для чего. Спрашиваю, почему в приложении не указан счёт, на который ушли деньги, отвечают:" Счёт не указан потому, что у карты закончился срок действия " Деньги переводят туда где ты их не увидишь и не сможешь ими воспользоваться. Вообщем, что хотят, то и воротит.</t>
  </si>
  <si>
    <t>2021-11-26 18:06:09</t>
  </si>
  <si>
    <t>Чтобы мы разобрались в ситуации, напишите нам на почту mtsd@mtsbank.ru, укажите ваши ФИО, дату рождения и номер телефона. Проверим информацию.</t>
  </si>
  <si>
    <t>https://play.google.com/console/u/0/developer//app//user-feedback/review-details?reviewId=gp:AOqpTOEJtfIuyfPbsXvVwEtz2SdE4NGvh2zk_5HsY6ZlARVGXjOb6kUUVVyLy5unTm9_igiNB2CL-xOr6ABONik</t>
  </si>
  <si>
    <t>https://appfollow.io/gp/97454/review/2411828626?s=global2</t>
  </si>
  <si>
    <t>https://watch.appfollow.io/apps/my-first-workspace/reviews/413088?review_id=2411828626</t>
  </si>
  <si>
    <t>2021-11-26 09:04:01</t>
  </si>
  <si>
    <t>Евгений Черкасов</t>
  </si>
  <si>
    <t>Не отображаются карты, кредиты, вообще всё, переустановка не помогает. Админы криворукие, проблеме уже больше недели, не чешутся. Говнобанк. Какое к черту письмо вам с ошибкой отослать, нет ошибки, все загружается, но ни карт ни счетов, ни средств, ничего не отображает в приложении.</t>
  </si>
  <si>
    <t>2021-11-26 18:04:40</t>
  </si>
  <si>
    <t>https://play.google.com/console/u/0/developer//app//user-feedback/review-details?reviewId=gp:AOqpTOGBihvIptwrLSR5jjp_yY2e6FrLECzZE9IrRxHlWpAPCDwg-wyvY1PvaT3Cq3pLp69TvoyOGXLyrdyOSwA</t>
  </si>
  <si>
    <t>https://appfollow.io/gp/97454/review/2419513530?s=global2</t>
  </si>
  <si>
    <t>https://watch.appfollow.io/apps/my-first-workspace/reviews/413088?review_id=2419513530</t>
  </si>
  <si>
    <t>2021-11-26 08:21:12</t>
  </si>
  <si>
    <t>Валерий Сорматов</t>
  </si>
  <si>
    <t>Отвратительно, мало того приложение совсем никакое так они ещё и как выяснилось свои карты навязывают при получении кредита или рассрочки и закрыть эту карту целая история. Служба поддержки вообше мышей не ловит.</t>
  </si>
  <si>
    <t>2021-11-26 18:01:28</t>
  </si>
  <si>
    <t>Сожалеем, что у вас сложилось такое впечатление. Карта оформляется по желанию клиента.</t>
  </si>
  <si>
    <t>https://play.google.com/console/u/0/developer//app//user-feedback/review-details?reviewId=gp:AOqpTOHjVYBup1yzdrOmYxVSedoP-pe1_ooSAWFrZ-wfDib5Q9pVQ30Ff80EUNhbhiUDVAnbnoJ4uuqzBRQFpw8</t>
  </si>
  <si>
    <t>https://appfollow.io/gp/97454/review/2437989764?s=global2</t>
  </si>
  <si>
    <t>https://watch.appfollow.io/apps/my-first-workspace/reviews/413088?review_id=2437989764</t>
  </si>
  <si>
    <t>2021-11-26 04:48:05</t>
  </si>
  <si>
    <t>Павел Комаров</t>
  </si>
  <si>
    <t>Здравствуйте! 20.11.2021 Подавал заявку на кредит. Одобрили, с тех пор не могут перечислить кредит на счет. Висит в приложении со статусом" в обработке" 22.11.2021 оператор составил заявку в техотдел. До сегодняшнего дня техническая ошибка так и не устранена.Сегодня 26.11.2021 оператор повторно составил заявку в техотдел, и сказал что будет заявка рассматриваться 5 рабочих дней. Это получается уже больше 10 дней мне не могут кредит зачислить на счет. Как то не солидно получается для банка</t>
  </si>
  <si>
    <t>2021-11-26 18:00:17</t>
  </si>
  <si>
    <t>Чтобы мы смогли разобраться в ситуации, напишите нам на почту mtsd@mtsbank.ru, укажите ваши ФИО, дату рождения и номер телефона. Проверим информацию.</t>
  </si>
  <si>
    <t>https://play.google.com/console/u/0/developer//app//user-feedback/review-details?reviewId=gp:AOqpTOEusyZV1T3r6DfW0OeGPwEh0sVpZyphZCRzq-5nGLMUifzSY3bzQCaPOS05ranQti_ALy6lcLc5aSrLM3U</t>
  </si>
  <si>
    <t>https://appfollow.io/gp/97454/review/2446059608?s=global2</t>
  </si>
  <si>
    <t>https://watch.appfollow.io/apps/my-first-workspace/reviews/413088?review_id=2446059608</t>
  </si>
  <si>
    <t>2021-11-26 05:04:19</t>
  </si>
  <si>
    <t>Наталья Варламова</t>
  </si>
  <si>
    <t>Хорошее предложение, всё устраивает</t>
  </si>
  <si>
    <t>2021-11-26 07:23:03</t>
  </si>
  <si>
    <t>https://play.google.com/console/u/0/developer//app//user-feedback/review-details?reviewId=gp:AOqpTOH04Ld5cmkcEvdYJ3ORXyFN16NW7_Chkx0wHDk_zlF97THNdMoKhukl8AAVXckVMQu2QGS1pTerbH93cpQ</t>
  </si>
  <si>
    <t>https://appfollow.io/gp/97454/review/2446089838?s=global2</t>
  </si>
  <si>
    <t>https://watch.appfollow.io/apps/my-first-workspace/reviews/413088?review_id=2446089838</t>
  </si>
  <si>
    <t>2021-11-26 05:36:23</t>
  </si>
  <si>
    <t>Вика Латышова</t>
  </si>
  <si>
    <t>Все очень хорошо меня устраивает</t>
  </si>
  <si>
    <t>2021-11-26 07:22:54</t>
  </si>
  <si>
    <t>Благодарим за отзыв! ;)</t>
  </si>
  <si>
    <t>https://play.google.com/console/u/0/developer//app//user-feedback/review-details?reviewId=gp:AOqpTOHv9pOD1Av4jDFKxb5IMjRhSkdqD35LiMUF8I7ARXMJmv8uVJ7yQKya58SWyTroNXudP46O_zpxjjN37gk</t>
  </si>
  <si>
    <t>https://appfollow.io/gp/97454/review/2446089839?s=global2</t>
  </si>
  <si>
    <t>https://watch.appfollow.io/apps/my-first-workspace/reviews/413088?review_id=2446089839</t>
  </si>
  <si>
    <t>2021-11-26 06:01:05</t>
  </si>
  <si>
    <t>Гена Крокодил</t>
  </si>
  <si>
    <t>👍👍👍👍</t>
  </si>
  <si>
    <t>2021-11-26 07:22:40</t>
  </si>
  <si>
    <t>https://play.google.com/console/u/0/developer//app//user-feedback/review-details?reviewId=gp:AOqpTOHAaXa1CJUJ72jd7JP1pHEj88ynhpiVVVXyuVHQi2yaewBtmPW53H-xvGv6iLA0iZ20Pddxe-c9dcMD8yU</t>
  </si>
  <si>
    <t>https://appfollow.io/gp/97454/review/2446117752?s=global2</t>
  </si>
  <si>
    <t>https://watch.appfollow.io/apps/my-first-workspace/reviews/413088?review_id=2446117752</t>
  </si>
  <si>
    <t>2021-11-26 06:21:30</t>
  </si>
  <si>
    <t>Galina Maslova</t>
  </si>
  <si>
    <t>Приятное и полезное приложение.</t>
  </si>
  <si>
    <t>2021-11-26 07:20:08</t>
  </si>
  <si>
    <t>https://play.google.com/console/u/0/developer//app//user-feedback/review-details?reviewId=gp:AOqpTOGH1Znx8jPoaX8QFWoies-Do4EfFLvC3Z_HoUDaTMUDg1Jngcd9In5ETwuIkShFnLX6_4ZdsR1iS2ykbuo</t>
  </si>
  <si>
    <t>https://appfollow.io/gp/97454/review/2446117753?s=global2</t>
  </si>
  <si>
    <t>https://watch.appfollow.io/apps/my-first-workspace/reviews/413088?review_id=2446117753</t>
  </si>
  <si>
    <t>2021-11-26 06:58:38</t>
  </si>
  <si>
    <t>Дмитрий Сидорцов</t>
  </si>
  <si>
    <t>Все удобно иногда бывает что тормозит приложение бываю сбои в программе</t>
  </si>
  <si>
    <t>2021-11-26 07:17:45</t>
  </si>
  <si>
    <t>Спасибо за обратную связь! Мы работаем над оптимизацией и стабильностью приложения.</t>
  </si>
  <si>
    <t>https://play.google.com/console/u/0/developer//app//user-feedback/review-details?reviewId=gp:AOqpTOGOIS5BkXYDX4Ki13jx2IPR8JduyprZoN9ll49oWxSYyShspp4hEjHbU8V8kTPrZqJ1XGO4YJxEtGY6uQM</t>
  </si>
  <si>
    <t>https://appfollow.io/gp/97454/review/2446157049?s=global2</t>
  </si>
  <si>
    <t>https://watch.appfollow.io/apps/my-first-workspace/reviews/413088?review_id=2446157049</t>
  </si>
  <si>
    <t>2021-11-26 07:21:47</t>
  </si>
  <si>
    <t>Анна 505</t>
  </si>
  <si>
    <t>Не советую! Очень не удобное приложение, постоянно какие-то изменения. Вроде только ввёл и сохранил все данные, разобрался с приложением, но обязательно что-то меняется и сидишь методом тыка пытаешься найти то что тебе нужно. Интерфейс просто ужасный, много лишнего, интуитивно непонятно. 8 месяцев мучаюсь с этим приложением, а сегодня попросили комиссию за перевод... т.е. мтс приложение переводит деньги в мтс банк за деньги! Авто списания списываются через раз. Приходится вручную делать 👎</t>
  </si>
  <si>
    <t>2021-11-26 11:09:42</t>
  </si>
  <si>
    <t>Сожалеем, что у вас сложилось такое впечатление о приложении. Скажите, что было сложно найти в приложении после обновления? Уточните, как вы переводили деньги?</t>
  </si>
  <si>
    <t>https://play.google.com/console/u/0/developer//app//user-feedback/review-details?reviewId=gp:AOqpTOH_ojURjyThHizKp4GHE1Ud-0SUYU2BGdGWB1DU2GsF6hbKKU9wcs0EKf30quVSbRcKSTzfKJKTWB2lQL8</t>
  </si>
  <si>
    <t>https://appfollow.io/gp/97454/review/2446157050?s=global2</t>
  </si>
  <si>
    <t>https://watch.appfollow.io/apps/my-first-workspace/reviews/413088?review_id=2446157050</t>
  </si>
  <si>
    <t>2021-11-26 07:37:12</t>
  </si>
  <si>
    <t>Сергей Мерзликин</t>
  </si>
  <si>
    <t>Приложение на половину не работает оплата в магазине не показывает уведомление о плотежах и остатка суммы</t>
  </si>
  <si>
    <t>2021-11-26 09:43:35</t>
  </si>
  <si>
    <t>Уведомления с информацией об операциях поступают, если по карте подключена услуга "Уведомления от банка".</t>
  </si>
  <si>
    <t>https://play.google.com/console/u/0/developer//app//user-feedback/review-details?reviewId=gp:AOqpTOHrg0nxvdRkDMM7qISnY9VBbH3aSFb1k0rB7J0ac77wi-1e63lwosXX481o_dAcVkZpawwwHwihJTzn6TM</t>
  </si>
  <si>
    <t>https://appfollow.io/gp/97454/review/2446157051?s=global2</t>
  </si>
  <si>
    <t>https://watch.appfollow.io/apps/my-first-workspace/reviews/413088?review_id=2446157051</t>
  </si>
  <si>
    <t>2021-11-26 07:57:38</t>
  </si>
  <si>
    <t>Анастасия Василенко</t>
  </si>
  <si>
    <t>Классный банк все клево....</t>
  </si>
  <si>
    <t>2021-11-26 09:41:10</t>
  </si>
  <si>
    <t>Спасибо! Рады, что вам понравился наш банк ;)</t>
  </si>
  <si>
    <t>https://play.google.com/console/u/0/developer//app//user-feedback/review-details?reviewId=gp:AOqpTOFwFxlqs5nqX3Ii_k64QQH_jTix2qfCJlOueIeT-KiWlmc_XiI8xsiSJLbtpw1r9Q254_8Za553aW9j2vg</t>
  </si>
  <si>
    <t>https://appfollow.io/gp/97454/review/2446270625?s=global2</t>
  </si>
  <si>
    <t>https://watch.appfollow.io/apps/my-first-workspace/reviews/413088?review_id=2446270625</t>
  </si>
  <si>
    <t>2021-11-26 07:57:46</t>
  </si>
  <si>
    <t>Аркадий Глухой</t>
  </si>
  <si>
    <t>Удобное хорошее приложение .</t>
  </si>
  <si>
    <t>2021-11-26 09:40:50</t>
  </si>
  <si>
    <t>https://play.google.com/console/u/0/developer//app//user-feedback/review-details?reviewId=gp:AOqpTOH6dIBHq8e2v69xeouFst7cf_RZpoWjK-eJ4_rdogs1cYh3slMg_Zp5OwpJj5616-PVWhsjLRp_js_nUqc</t>
  </si>
  <si>
    <t>https://appfollow.io/gp/97454/review/2446270626?s=global2</t>
  </si>
  <si>
    <t>https://watch.appfollow.io/apps/my-first-workspace/reviews/413088?review_id=2446270626</t>
  </si>
  <si>
    <t>2021-11-26 08:16:51</t>
  </si>
  <si>
    <t>Анна Чайковская</t>
  </si>
  <si>
    <t>Нравится работа банка!</t>
  </si>
  <si>
    <t>2021-11-26 09:40:38</t>
  </si>
  <si>
    <t>https://play.google.com/console/u/0/developer//app//user-feedback/review-details?reviewId=gp:AOqpTOEnMDtIUcdFOZD7IHIcxbKv5CIqr0HEBb0FuWhZqZQjMvZqpyu4y_mNnYajezBEgIGqLdonvvJegGqv4FQ</t>
  </si>
  <si>
    <t>https://appfollow.io/gp/97454/review/2446270627?s=global2</t>
  </si>
  <si>
    <t>https://watch.appfollow.io/apps/my-first-workspace/reviews/413088?review_id=2446270627</t>
  </si>
  <si>
    <t>2021-11-26 13:56:08</t>
  </si>
  <si>
    <t>Денис Кириллов</t>
  </si>
  <si>
    <t>Была бы возможность поставил бы минус 5, а так пока +1. Что хотят то и делают. И удаляют отзывы!</t>
  </si>
  <si>
    <t>2021-11-26 18:05:07</t>
  </si>
  <si>
    <t>Скажите, что произошло? У нас нет технической возможности удалить отзыв на площадке Google Play.</t>
  </si>
  <si>
    <t>https://play.google.com/console/u/0/developer//app//user-feedback/review-details?reviewId=gp:AOqpTOHvcbPlpdEeiH2yZa_so-0dTFFDo0twb-k2egBKAkLyt0FPAvhNr-8dSnSKP35uaLAdzH2Ex5ND8sa4Peo</t>
  </si>
  <si>
    <t>https://appfollow.io/gp/97454/review/2446535586?s=global2</t>
  </si>
  <si>
    <t>https://watch.appfollow.io/apps/my-first-workspace/reviews/413088?review_id=2446535586</t>
  </si>
  <si>
    <t>2021-11-26 09:50:53</t>
  </si>
  <si>
    <t>leys leys</t>
  </si>
  <si>
    <t>Не даёте возможность погасить досрочно кредит через приложение! Без визита в единственный офис в городе Казань, который далековато от дома. И операторы заблокировали чат в Приложении, никаких оскорблений или подобного с моей стороны не было.</t>
  </si>
  <si>
    <t>2021-11-26 14:37:19</t>
  </si>
  <si>
    <t>Напишите нам о ситуации на почту mtsd@mtsbank.ru, укажите ваши ФИО, дату рождения и номер телефона. Если при попытке досрочного погашения возникает ошибка, прикрепите к письму скриншот. Разберемся, в чем дело.</t>
  </si>
  <si>
    <t>https://play.google.com/console/u/0/developer//app//user-feedback/review-details?reviewId=gp:AOqpTOFE0Ii49ScImetSY7lIuEecarSJaUjhiiTB_Ff1TgA_gkaQcPvSQg9nl9uifJpZzN6WX0XJOCsn2cVi_Rs</t>
  </si>
  <si>
    <t>https://appfollow.io/gp/97454/review/2446651462?s=global2</t>
  </si>
  <si>
    <t>https://watch.appfollow.io/apps/my-first-workspace/reviews/413088?review_id=2446651462</t>
  </si>
  <si>
    <t>2021-11-26 10:12:34</t>
  </si>
  <si>
    <t>murat mouhambetov</t>
  </si>
  <si>
    <t>Мошеники МТС еще дескриминируют народ с Крыма.Положил первый день 15000 на следуйщий 14000 и заблокировали всю сумму но абон плату сняли через два дня пишу в прокоротуру что бы разобрались.</t>
  </si>
  <si>
    <t>2021-11-26 17:59:47</t>
  </si>
  <si>
    <t>Напишите нам о ситуации на почту mtsd@mtsbank.ru, укажите ваши ФИО, дату рождения и номер телефона. Поможем разобраться.</t>
  </si>
  <si>
    <t>https://play.google.com/console/u/0/developer//app//user-feedback/review-details?reviewId=gp:AOqpTOF6lxkIlLY9hCiUnOyK2WbtYad9AcHnxvl334uFxdCi-J9p-8GNQ8fIxdeyaZU0TIpSCsz8bINgKMt9s6Q</t>
  </si>
  <si>
    <t>https://appfollow.io/gp/97454/review/2446651463?s=global2</t>
  </si>
  <si>
    <t>https://watch.appfollow.io/apps/my-first-workspace/reviews/413088?review_id=2446651463</t>
  </si>
  <si>
    <t>2021-11-26 10:28:25</t>
  </si>
  <si>
    <t>Lexs Lutor</t>
  </si>
  <si>
    <t>Удобное приложение, проблем с работой пока что невозникало, надеюсь будут улучшать дальше и не остановятся на достигнутом.</t>
  </si>
  <si>
    <t>2021-11-26 11:11:02</t>
  </si>
  <si>
    <t>Отличный отзыв, спасибо! Мы постоянно работаем над приложением и делаем его лучше с каждым обновлением ;)</t>
  </si>
  <si>
    <t>https://play.google.com/console/u/0/developer//app//user-feedback/review-details?reviewId=gp:AOqpTOHOxvityq04BYuu02YIRuyqR16BLAm_jsg-jkEKfFzFJj6RysAFUInzXwDPikhaGIbzideNC2kORKeeYAQ</t>
  </si>
  <si>
    <t>https://appfollow.io/gp/97454/review/2446651464?s=global2</t>
  </si>
  <si>
    <t>https://watch.appfollow.io/apps/my-first-workspace/reviews/413088?review_id=2446651464</t>
  </si>
  <si>
    <t>2021-11-26 10:34:24</t>
  </si>
  <si>
    <t>Юрий Чермаков</t>
  </si>
  <si>
    <t>Отличное приложение</t>
  </si>
  <si>
    <t>2021-11-26 11:10:14</t>
  </si>
  <si>
    <t>https://play.google.com/console/u/0/developer//app//user-feedback/review-details?reviewId=gp:AOqpTOHLnqAR8_GyiiQd8G6t9h3qz-Y9wcylQ0a7dyEDadEE7w-hLs8O5aSHzqTD6OyKA_AyalXcVa6v1eY7fdU</t>
  </si>
  <si>
    <t>https://appfollow.io/gp/97454/review/2446651465?s=global2</t>
  </si>
  <si>
    <t>https://watch.appfollow.io/apps/my-first-workspace/reviews/413088?review_id=2446651465</t>
  </si>
  <si>
    <t>2021-11-26 11:09:31</t>
  </si>
  <si>
    <t>Светлана Топчеева</t>
  </si>
  <si>
    <t>Все супер</t>
  </si>
  <si>
    <t>2021-11-26 11:10:06</t>
  </si>
  <si>
    <t>https://play.google.com/console/u/0/developer//app//user-feedback/review-details?reviewId=gp:AOqpTOGaMav9eWWle7q40AZOjOmsvolC_yJqWlSF79tzaawXqKIJwVLc8tGjyvjm3O6PRFZ9MRnpv1n8_UKs2C4</t>
  </si>
  <si>
    <t>https://appfollow.io/gp/97454/review/2446686843?s=global2</t>
  </si>
  <si>
    <t>https://watch.appfollow.io/apps/my-first-workspace/reviews/413088?review_id=2446686843</t>
  </si>
  <si>
    <t>2021-11-26 11:11:47</t>
  </si>
  <si>
    <t>Ket Tretyakova</t>
  </si>
  <si>
    <t>Пользуюсь только для оплаты кредита. Мне удобно, оплата со сбера комиссии нет, вообще классно.</t>
  </si>
  <si>
    <t>2021-11-26 16:15:51</t>
  </si>
  <si>
    <t>https://play.google.com/console/u/0/developer//app//user-feedback/review-details?reviewId=gp:AOqpTOFH03GT0_XGcjgFI4c6yHZehJV0QhcpTm7aKMLJcwC0JTiMFl7AFOpuNEekf1eLTDTzLrXnpMTKwXJ5qrs</t>
  </si>
  <si>
    <t>https://appfollow.io/gp/97454/review/2446686844?s=global2</t>
  </si>
  <si>
    <t>https://watch.appfollow.io/apps/my-first-workspace/reviews/413088?review_id=2446686844</t>
  </si>
  <si>
    <t>2021-11-26 12:29:37</t>
  </si>
  <si>
    <t>Иван Петров</t>
  </si>
  <si>
    <t>Пока нет хороших отзывов я небуду пользоваться этим сервисом, а хотел, но подожду может станет лучше. Поставил три звезды, просто нейтральное.</t>
  </si>
  <si>
    <t>2021-11-26 16:16:18</t>
  </si>
  <si>
    <t>Надеемся, что мы увидим вас в числе наших клиентов! ;)</t>
  </si>
  <si>
    <t>https://play.google.com/console/u/0/developer//app//user-feedback/review-details?reviewId=gp:AOqpTOH5kJ-X_4eeXYaddWbRCp7Dug0AqR5yHLgLwD2jro-_YBrNmYggHKRoflJzSgWKp2LzESj_FnqZ2zKPQGI</t>
  </si>
  <si>
    <t>https://appfollow.io/gp/97454/review/2446712804?s=global2</t>
  </si>
  <si>
    <t>https://watch.appfollow.io/apps/my-first-workspace/reviews/413088?review_id=2446712804</t>
  </si>
  <si>
    <t>2021-11-26 12:31:44</t>
  </si>
  <si>
    <t>1.22.1</t>
  </si>
  <si>
    <t>Галина Сорокина</t>
  </si>
  <si>
    <t>Невозможно дозвониться до операторов, когда возникают вопросы!!! Это какой-то кошмар!</t>
  </si>
  <si>
    <t>2021-11-26 16:15:29</t>
  </si>
  <si>
    <t>Операторы отвечают по очереди, которая зависит от общей нагрузки на контактный центр. Скажите, какой у вас был вопрос?</t>
  </si>
  <si>
    <t>https://play.google.com/console/u/0/developer//app//user-feedback/review-details?reviewId=gp:AOqpTOEtwGKCXox57LY1h2poB9F9fHdmO7Q0yQQPbD1EXjmPe0Ptjk0XLH9bCb1HlAjzNvx5PGV_T20Z-NQ1Lto</t>
  </si>
  <si>
    <t>https://appfollow.io/gp/97454/review/2446712805?s=global2</t>
  </si>
  <si>
    <t>https://watch.appfollow.io/apps/my-first-workspace/reviews/413088?review_id=2446712805</t>
  </si>
  <si>
    <t>2021-11-26 12:33:33</t>
  </si>
  <si>
    <t>ЖИВЕМ КАК УМЕЕМ.</t>
  </si>
  <si>
    <t>Отличный интерфейс. Немного не удобно переводить деньги в другой банк. А так всё сойдёт.</t>
  </si>
  <si>
    <t>2021-11-26 16:15:04</t>
  </si>
  <si>
    <t>Спасибо за обратную связь! Учтем ваше мнение.</t>
  </si>
  <si>
    <t>https://play.google.com/console/u/0/developer//app//user-feedback/review-details?reviewId=gp:AOqpTOE4pb093gTQkKXM4ecAlnlgLbBOQ837ESSN3lbEbGGo1NPUI7vtvHviILp-YaggH2RpkqoanA-ZabaJqww</t>
  </si>
  <si>
    <t>https://appfollow.io/gp/97454/review/2446712806?s=global2</t>
  </si>
  <si>
    <t>https://watch.appfollow.io/apps/my-first-workspace/reviews/413088?review_id=2446712806</t>
  </si>
  <si>
    <t>2021-11-26 13:08:43</t>
  </si>
  <si>
    <t>FlameBreak FlameBreak</t>
  </si>
  <si>
    <t>Ничего не работает, руки растут не из плеч</t>
  </si>
  <si>
    <t>2021-11-26 16:03:59</t>
  </si>
  <si>
    <t>https://play.google.com/console/u/0/developer//app//user-feedback/review-details?reviewId=gp:AOqpTOHf3IQwxXfXQwRvCRQgzpflh8u-8EjSwj1_YhcGleNjEY3s3VdiG5nT5aKTwxg_ObteNQussnHCNUMSJXI</t>
  </si>
  <si>
    <t>https://appfollow.io/gp/97454/review/2446775064?s=global2</t>
  </si>
  <si>
    <t>https://watch.appfollow.io/apps/my-first-workspace/reviews/413088?review_id=2446775064</t>
  </si>
  <si>
    <t>2021-11-26 13:20:46</t>
  </si>
  <si>
    <t>Наталия Яровая</t>
  </si>
  <si>
    <t>Спасибо сотрудникам банка , за качественное обслуживание)))</t>
  </si>
  <si>
    <t>2021-11-26 16:03:47</t>
  </si>
  <si>
    <t>https://play.google.com/console/u/0/developer//app//user-feedback/review-details?reviewId=gp:AOqpTOGncP-MJM2lNO7xfRnVOZ46Qa6pv84O0_Kivazwy_3rcKV6sqiqH3XOcWj48ziCffK46vioxCtaeq9rkMU</t>
  </si>
  <si>
    <t>https://appfollow.io/gp/97454/review/2446775065?s=global2</t>
  </si>
  <si>
    <t>https://watch.appfollow.io/apps/my-first-workspace/reviews/413088?review_id=2446775065</t>
  </si>
  <si>
    <t>2021-11-26 14:00:52</t>
  </si>
  <si>
    <t>Королёв Михаил</t>
  </si>
  <si>
    <t>Не могу даже зайти Раньше заходил через карту или паспортным данным сейчас вообще не как не заходит</t>
  </si>
  <si>
    <t>2021-11-26 16:16:34</t>
  </si>
  <si>
    <t>Уточните, при входе возникает ошибка?</t>
  </si>
  <si>
    <t>https://play.google.com/console/u/0/developer//app//user-feedback/review-details?reviewId=gp:AOqpTOFJDS0QiFWmJkhMcxE6xltBuWC5OM4KCRNYwXEg43LQOw0hG9UqtbPwd_Vwhchyje-N3pmpZf8Ws1PnmsU</t>
  </si>
  <si>
    <t>https://appfollow.io/gp/97454/review/2446775066?s=global2</t>
  </si>
  <si>
    <t>https://watch.appfollow.io/apps/my-first-workspace/reviews/413088?review_id=2446775066</t>
  </si>
  <si>
    <t>2021-11-26 14:07:01</t>
  </si>
  <si>
    <t>Валерий Виневитинов</t>
  </si>
  <si>
    <t>Стало лучше.</t>
  </si>
  <si>
    <t>2021-11-26 16:03:18</t>
  </si>
  <si>
    <t>https://play.google.com/console/u/0/developer//app//user-feedback/review-details?reviewId=gp:AOqpTOEUWRkC95k0u5CKJ7hTi76cR9U0MH6eZfl4YFyGVi1VAAjKRdG3qyBNjlShWFNUBEUEdBYyWmGQh9ml4Ac</t>
  </si>
  <si>
    <t>https://appfollow.io/gp/97454/review/2446830282?s=global2</t>
  </si>
  <si>
    <t>https://watch.appfollow.io/apps/my-first-workspace/reviews/413088?review_id=2446830282</t>
  </si>
  <si>
    <t>2021-11-26 14:07:09</t>
  </si>
  <si>
    <t>Олег Бабков</t>
  </si>
  <si>
    <t>Всё устраивает.</t>
  </si>
  <si>
    <t>2021-11-26 16:03:08</t>
  </si>
  <si>
    <t>https://play.google.com/console/u/0/developer//app//user-feedback/review-details?reviewId=gp:AOqpTOGLX1hGcILKRn8FjVwSGGRqYK3eeOmjoF4YFhU35cDCOPxGmmNeo4d4w1fWuiCAICx5XAUVDVq6PMbT1UE</t>
  </si>
  <si>
    <t>https://appfollow.io/gp/97454/review/2446830283?s=global2</t>
  </si>
  <si>
    <t>https://watch.appfollow.io/apps/my-first-workspace/reviews/413088?review_id=2446830283</t>
  </si>
  <si>
    <t>2021-11-26 14:20:27</t>
  </si>
  <si>
    <t>денис беллер</t>
  </si>
  <si>
    <t>Мне очень понравился банк МТС,спас нашу семью в нужный момент</t>
  </si>
  <si>
    <t>2021-11-26 16:02:12</t>
  </si>
  <si>
    <t>https://play.google.com/console/u/0/developer//app//user-feedback/review-details?reviewId=gp:AOqpTOGqvrTET6_OX7G-Y5uUm_LQqpa-6cEi58o0y_Jnau7netv1a7ckdgVfFoF1Fz5EsIg64CvnsOy8DzjNZrI</t>
  </si>
  <si>
    <t>https://appfollow.io/gp/97454/review/2446830284?s=global2</t>
  </si>
  <si>
    <t>https://watch.appfollow.io/apps/my-first-workspace/reviews/413088?review_id=2446830284</t>
  </si>
  <si>
    <t>2021-11-26 15:02:57</t>
  </si>
  <si>
    <t>Лидия Гурова</t>
  </si>
  <si>
    <t>Все хорошо понятно и доступно.не надо никуда звонить.</t>
  </si>
  <si>
    <t>2021-11-26 16:01:51</t>
  </si>
  <si>
    <t>Благодарим за отзыв и высокую оценку!</t>
  </si>
  <si>
    <t>https://play.google.com/console/u/0/developer//app//user-feedback/review-details?reviewId=gp:AOqpTOEXcfF2ZKgDM-BA_J__fop3huJHYJ5c8sYEbj8_LnbsL3WysyuJyI8svY_UMgXfYpGptcveDGwgttijWh0</t>
  </si>
  <si>
    <t>https://appfollow.io/gp/97454/review/2446830285?s=global2</t>
  </si>
  <si>
    <t>https://watch.appfollow.io/apps/my-first-workspace/reviews/413088?review_id=2446830285</t>
  </si>
  <si>
    <t>2021-11-26 15:36:27</t>
  </si>
  <si>
    <t>ГУЛЯ Елеусизова</t>
  </si>
  <si>
    <t>Супер.</t>
  </si>
  <si>
    <t>2021-11-26 16:01:41</t>
  </si>
  <si>
    <t>https://play.google.com/console/u/0/developer//app//user-feedback/review-details?reviewId=gp:AOqpTOFv6d-ac14mGcAJbPwI4lq9699laD2Wx2yhATIeGjjLExQKuAGpN-ah8O4zHtDNi0NH5AeF53iEiMGja2Y</t>
  </si>
  <si>
    <t>https://appfollow.io/gp/97454/review/2446988266?s=global2</t>
  </si>
  <si>
    <t>https://watch.appfollow.io/apps/my-first-workspace/reviews/413088?review_id=2446988266</t>
  </si>
  <si>
    <t>2021-11-26 16:46:39</t>
  </si>
  <si>
    <t>Дарья Зуб</t>
  </si>
  <si>
    <t>Все хорошо 👌</t>
  </si>
  <si>
    <t>2021-11-26 17:59:14</t>
  </si>
  <si>
    <t>https://play.google.com/console/u/0/developer//app//user-feedback/review-details?reviewId=gp:AOqpTOF6xtN6xllVLYfv55uLGJiM7EfTQYvulzm5YciA_3xmnKVj16CxvemPnW0WrqmGBjPvwY30H6WiVLbd_hI</t>
  </si>
  <si>
    <t>https://appfollow.io/gp/97454/review/2446988267?s=global2</t>
  </si>
  <si>
    <t>https://watch.appfollow.io/apps/my-first-workspace/reviews/413088?review_id=2446988267</t>
  </si>
  <si>
    <t>2021-11-26 17:18:31</t>
  </si>
  <si>
    <t>Игорь Горелов</t>
  </si>
  <si>
    <t>Отлично</t>
  </si>
  <si>
    <t>2021-11-26 17:59:11</t>
  </si>
  <si>
    <t>https://play.google.com/console/u/0/developer//app//user-feedback/review-details?reviewId=gp:AOqpTOGFxeqZ9vAelukQmB7XCuFWEN0k7wQ5SZBrVaf6EU9SuGnBY2oE7GWQfkC4ST4VC0sSmVz8tvHWjxDgRyo</t>
  </si>
  <si>
    <t>https://appfollow.io/gp/97454/review/2447175554?s=global2</t>
  </si>
  <si>
    <t>https://watch.appfollow.io/apps/my-first-workspace/reviews/413088?review_id=2447175554</t>
  </si>
  <si>
    <t>2021-11-26 17:31:26</t>
  </si>
  <si>
    <t>spamer 1978 boroda</t>
  </si>
  <si>
    <t>Нравится</t>
  </si>
  <si>
    <t>2021-11-26 17:59:04</t>
  </si>
  <si>
    <t>https://play.google.com/console/u/0/developer//app//user-feedback/review-details?reviewId=gp:AOqpTOF1Q7EsJlrORoZY7JALPhj9OE8wGXKjcswvUn6ozfGpk6Bk5kxkPFUQgfnf68MvKb5HLE06w9KhJFeJGW4</t>
  </si>
  <si>
    <t>https://appfollow.io/gp/97454/review/2447175555?s=global2</t>
  </si>
  <si>
    <t>https://watch.appfollow.io/apps/my-first-workspace/reviews/413088?review_id=2447175555</t>
  </si>
  <si>
    <t>2021-11-26 18:05:52</t>
  </si>
  <si>
    <t>Оксана Кеменова</t>
  </si>
  <si>
    <t>Пять дней решают мою проблему!!! И до сих пор ничего не решено. Личный кабинет тупит конкретно!!!!! Надоело писать в службу поддержки. Срочно нужен кабинет и не могу воспользоваться. Пока не исправите будет стоять оценка 2</t>
  </si>
  <si>
    <t>2021-11-27 06:54:31</t>
  </si>
  <si>
    <t>Уточните, с какой проблемой вы столкнулись? Какая ошибка возникает в приложении?</t>
  </si>
  <si>
    <t>https://play.google.com/console/u/0/developer//app//user-feedback/review-details?reviewId=gp:AOqpTOFx_cEUN6JM3_-S4pTwLiMbDk_HTW1onVFAKNC0c9CfX_p9DeekVpJG4ha5uqaUrYk5bS8IUpbdruJ0dcU</t>
  </si>
  <si>
    <t>https://appfollow.io/gp/97454/review/2447175556?s=global2</t>
  </si>
  <si>
    <t>https://watch.appfollow.io/apps/my-first-workspace/reviews/413088?review_id=2447175556</t>
  </si>
  <si>
    <t>2021-11-26 18:10:04</t>
  </si>
  <si>
    <t>Олег Осколков</t>
  </si>
  <si>
    <t>Приложение отстой</t>
  </si>
  <si>
    <t>2021-11-27 06:54:48</t>
  </si>
  <si>
    <t>Скажите, чем именно не понравилось приложение?</t>
  </si>
  <si>
    <t>https://play.google.com/console/u/0/developer//app//user-feedback/review-details?reviewId=gp:AOqpTOF3H346hUcc_C03FdF5dXn-YcNfAc6ifPPntZbifSckmmh5JTh0orHRWhQ-dfvWkpMX3NGdbpjeFJjNOa0</t>
  </si>
  <si>
    <t>https://appfollow.io/gp/97454/review/2447222028?s=global2</t>
  </si>
  <si>
    <t>https://watch.appfollow.io/apps/my-first-workspace/reviews/413088?review_id=2447222028</t>
  </si>
  <si>
    <t>2021-11-26 20:10:00</t>
  </si>
  <si>
    <t>Lidia Lidia</t>
  </si>
  <si>
    <t>Отличный оператор. Довольна.</t>
  </si>
  <si>
    <t>2021-11-27 06:54:59</t>
  </si>
  <si>
    <t>https://play.google.com/console/u/0/developer//app//user-feedback/review-details?reviewId=gp:AOqpTOHbOxJA6yuao1pJNMHFOEUIqtANFiBp-Sz1zw4PkLeaan8wMtlANQ0rSKtdEKOsQnzLOrZWyfzKqxnme3c</t>
  </si>
  <si>
    <t>https://appfollow.io/gp/97454/review/2447589368?s=global2</t>
  </si>
  <si>
    <t>https://watch.appfollow.io/apps/my-first-workspace/reviews/413088?review_id=2447589368</t>
  </si>
  <si>
    <t>2021-11-27 12:07:13</t>
  </si>
  <si>
    <t>L. K</t>
  </si>
  <si>
    <t>Я брала кредит в декабре 2020 года! Паспортные данные мои были указаны,а номер телефона указан мужа! Вы обновили приложение,не могу выйти в свой кабинет МТС банк! Выходит на мужа паспортные данные с этим же номером телефона!!! Я не изменю отзыв на все 5звезд! У нас нету МТС банка в нужном районе! А ехать за пределы 700км и обратно тупость! У филиалы и то МТС салон,толку от них нет! Купила новую сим-карту,и всё равно не могу выйти в свой личный кабинет! Отстой!И голосовой помощни мерзлость!</t>
  </si>
  <si>
    <t>2021-10-30 13:04:06</t>
  </si>
  <si>
    <t>Возможно, у вас в банке не установлен основной номер телефона. Номер можно изменить в голосовом помощнике, если есть доступ к старому основному номеру. Если у вас есть активная карта МТС Банка, изменить номер можно также в банкомате МТС Банка, салоне МТС или отделении банка.</t>
  </si>
  <si>
    <t>https://play.google.com/console/u/0/developer//app//user-feedback/review-details?reviewId=gp:AOqpTOHisjCU5l6l23sTFBcdyI5ll2dCfuuioM8yVnbJLbGSu_Vykd55tNUjAE7cE1d-szSyHLP1i6ecNAOoTJU</t>
  </si>
  <si>
    <t>https://appfollow.io/gp/97454/review/757473374?s=global2</t>
  </si>
  <si>
    <t>https://watch.appfollow.io/apps/my-first-workspace/reviews/413088?review_id=757473374</t>
  </si>
  <si>
    <t>2021-11-27 08:33:18</t>
  </si>
  <si>
    <t>Asddsa Asddsa</t>
  </si>
  <si>
    <t>Где смотреть номер карты!!!!!!!!!??????? Нету в приложении такой функцииии, идиотизм</t>
  </si>
  <si>
    <t>2021-11-27 09:59:41</t>
  </si>
  <si>
    <t>Полный номер карты можно посмотреть в приложении только по виртуальным картам. Для этого выберите карту на Главной и нажмите Реквизиты карты.</t>
  </si>
  <si>
    <t>https://play.google.com/console/u/0/developer//app//user-feedback/review-details?reviewId=gp:AOqpTOHpLTqkmVkFJdrb849cfXLW4959SrXCjPPeYcIAmoHQz1_HZgA4nKpIHNsTe0PWKrQ7F9BI0Zmq3tmUWdw</t>
  </si>
  <si>
    <t>https://appfollow.io/gp/97454/review/816364694?s=global2</t>
  </si>
  <si>
    <t>https://watch.appfollow.io/apps/my-first-workspace/reviews/413088?review_id=816364694</t>
  </si>
  <si>
    <t>2021-11-27 21:49:07</t>
  </si>
  <si>
    <t>Александр Мякишев</t>
  </si>
  <si>
    <t>Не удобно пользоваться. "Глючит", "виснет", "тупит" и другие эпитеты. Деньги между своими счетами перевёл и ничего, пока не перегрузил приложение, их не увидел. Ну и вишенка на торт. Предлагают кредит под низкий процент, начинаешь пересчитывать, а там все 44% годовых.</t>
  </si>
  <si>
    <t>2021-11-28 05:49:23</t>
  </si>
  <si>
    <t>https://play.google.com/console/u/0/developer//app//user-feedback/review-details?reviewId=gp:AOqpTOGn40aMctika0pgRhaVvUSf0nDDZEKhJ79qEZwQllIoWRZKVrG1-DiM9NILiIlVSxxhWMBtmSQPt75REGo</t>
  </si>
  <si>
    <t>https://appfollow.io/gp/97454/review/838554563?s=global2</t>
  </si>
  <si>
    <t>https://watch.appfollow.io/apps/my-first-workspace/reviews/413088?review_id=838554563</t>
  </si>
  <si>
    <t>2021-11-27 17:27:23</t>
  </si>
  <si>
    <t>Галина Глушкова</t>
  </si>
  <si>
    <t>Очень хороший персонал10балов.</t>
  </si>
  <si>
    <t>2021-04-28 14:14:29</t>
  </si>
  <si>
    <t>Спасибо! Нам очень приятно :)</t>
  </si>
  <si>
    <t>https://play.google.com/console/u/0/developer//app//user-feedback/review-details?reviewId=gp:AOqpTOEIItzohndRW7tkHvbTfv8jGCO03fw_K2ARtidaDT3eBO-HlGLa2__bQQwxpAeeVAnd0zFEUkt0jiZ5b8Q</t>
  </si>
  <si>
    <t>https://appfollow.io/gp/97454/review/846677909?s=global2</t>
  </si>
  <si>
    <t>https://watch.appfollow.io/apps/my-first-workspace/reviews/413088?review_id=846677909</t>
  </si>
  <si>
    <t>2021-11-27 06:11:01</t>
  </si>
  <si>
    <t>фред иванов</t>
  </si>
  <si>
    <t>Приложение понравилось. Но плохо, что только на один номер. И порой подглючивает, не отображается сумма на балансе. А целом доволен, очень удобно. Заслуженные 4 звезды. Пожалуйста сделайте на два номера телефона.</t>
  </si>
  <si>
    <t>2021-08-18 15:46:33</t>
  </si>
  <si>
    <t>Спасибо за отзыв. В приложении отображается основной номер телефона в банке. Основной номер может быть только один.</t>
  </si>
  <si>
    <t>https://play.google.com/console/u/0/developer//app//user-feedback/review-details?reviewId=gp:AOqpTOFW3X_ORNpwGP9pUUJJZhs-M_T3c7bPv5v2KjXbSpq9nx0X0_9dAoFu29W8BlN7e-uU2dFwnekM2qzCvao</t>
  </si>
  <si>
    <t>https://appfollow.io/gp/97454/review/960674938?s=global2</t>
  </si>
  <si>
    <t>https://watch.appfollow.io/apps/my-first-workspace/reviews/413088?review_id=960674938</t>
  </si>
  <si>
    <t>2021-11-27 17:12:02</t>
  </si>
  <si>
    <t>Evgeniy Kh.</t>
  </si>
  <si>
    <t>После запуска приложения и ввода кода - Отсутствует интернет соединение. Ну ладно, лечится это переподключением к Wi-Fi). Дальше. Хотел зайти в раздел Карты, жму на плюсик, а в ответ: Сервис недоступен. По этому поводу обращался в чат поддержки, ответили, что о проблеме известно и нужно ждать исправления. Было это с неделю назад. Уважаемые разработчики, Вам не кажется, что всё это уже не лезет ни в какие ворота) Оценка - двоечка (за труды).</t>
  </si>
  <si>
    <t>2021-11-28 05:18:31</t>
  </si>
  <si>
    <t>Попробуйте очистить кэш, удалить приложение и установить заново. После чего повторите проверку. Если ситуация сохраняется, напишите нам на почту mtsd@mtsbank.ru, укажите ваши ФИО, дату рождения и номер телефона. Проверим информацию.</t>
  </si>
  <si>
    <t>https://play.google.com/console/u/0/developer//app//user-feedback/review-details?reviewId=gp:AOqpTOGo8DR6GenjibyxPncKcdF6Ca0SPXAHTkcm71C4t7eGhmPJAxH6XdZsKkdjOisNOhyEHpaygnX8kVERHqc</t>
  </si>
  <si>
    <t>https://appfollow.io/gp/97454/review/1327679436?s=global2</t>
  </si>
  <si>
    <t>https://watch.appfollow.io/apps/my-first-workspace/reviews/413088?review_id=1327679436</t>
  </si>
  <si>
    <t>2021-11-27 03:18:10</t>
  </si>
  <si>
    <t>WqR128</t>
  </si>
  <si>
    <t>Сервис недоступен - и это вы называете банком ?! (Создание карты 3 день уже)</t>
  </si>
  <si>
    <t>2021-11-27 06:58:33</t>
  </si>
  <si>
    <t>Направьте, пожалуйста, нам на почту mtsd@mtsbank.ru скриншот с ошибкой. Также укажите ваши ФИО, дату рождения и номер телефона, указанный при регистрации. Проверим.</t>
  </si>
  <si>
    <t>https://play.google.com/console/u/0/developer//app//user-feedback/review-details?reviewId=gp:AOqpTOG8l5zBcMJOHtIDXWtmRJ0riMJT0-NirGTAGm3G4HKV4h3L2eX0BLV3Pos_lbHGtFkoWLo86jwSw8boQHc</t>
  </si>
  <si>
    <t>https://appfollow.io/gp/97454/review/2445251994?s=global2</t>
  </si>
  <si>
    <t>https://watch.appfollow.io/apps/my-first-workspace/reviews/413088?review_id=2445251994</t>
  </si>
  <si>
    <t>2021-11-27 07:33:05</t>
  </si>
  <si>
    <t>Василий Колтовской</t>
  </si>
  <si>
    <t>2021-11-27 06:57:47</t>
  </si>
  <si>
    <t>Спасибо за высокую оценку и отзыв!</t>
  </si>
  <si>
    <t>https://play.google.com/console/u/0/developer//app//user-feedback/review-details?reviewId=gp:AOqpTOFGd_X_VrYkUS7OBgkB1ObO2YgRq3Q7lcWb2MjOddikB2tGjyd1WCJKT2-M8Ploa2_1n6TYez9bVigHV5I</t>
  </si>
  <si>
    <t>https://appfollow.io/gp/97454/review/2447589369?s=global2</t>
  </si>
  <si>
    <t>https://watch.appfollow.io/apps/my-first-workspace/reviews/413088?review_id=2447589369</t>
  </si>
  <si>
    <t>2021-11-27 10:57:45</t>
  </si>
  <si>
    <t>Станислав Мальцев</t>
  </si>
  <si>
    <t>При переходе в раздел расходы за месяц приложение зависает, позже выходит сообщение "приложение МТС банк не отвечает, закрыть его?"</t>
  </si>
  <si>
    <t>2021-11-27 11:53:37</t>
  </si>
  <si>
    <t>https://play.google.com/console/u/0/developer//app//user-feedback/review-details?reviewId=gp:AOqpTOHNL7fWKbE_bpNBP3dc3yr6o-ZYT90uk0alcFSjurOi3GAydX6Qp8CSjzNR0WYxJAY_RGF5Uys_S1IThEg</t>
  </si>
  <si>
    <t>https://appfollow.io/gp/97454/review/2448368023?s=global2</t>
  </si>
  <si>
    <t>https://watch.appfollow.io/apps/my-first-workspace/reviews/413088?review_id=2448368023</t>
  </si>
  <si>
    <t>2021-11-27 06:05:29</t>
  </si>
  <si>
    <t>Алексей Марчук</t>
  </si>
  <si>
    <t>Кул</t>
  </si>
  <si>
    <t>2021-11-27 07:22:41</t>
  </si>
  <si>
    <t>https://play.google.com/console/u/0/developer//app//user-feedback/review-details?reviewId=gp:AOqpTOF2EEZhEYPeLMptLPzou1nzetuwFMWXkDBNYjw04pPAnNhoGr_ZaPrDgqKkkRsfi8gHGiENedZeQ5FnIio</t>
  </si>
  <si>
    <t>https://appfollow.io/gp/97454/review/2448430297?s=global2</t>
  </si>
  <si>
    <t>https://watch.appfollow.io/apps/my-first-workspace/reviews/413088?review_id=2448430297</t>
  </si>
  <si>
    <t>2021-11-27 06:44:57</t>
  </si>
  <si>
    <t>Антон Харитонов</t>
  </si>
  <si>
    <t>Приложение отличное, удобно платить, всегда под рукой, как банк сказать не могу, нельзя потрогать.</t>
  </si>
  <si>
    <t>2021-11-27 07:23:30</t>
  </si>
  <si>
    <t>https://play.google.com/console/u/0/developer//app//user-feedback/review-details?reviewId=gp:AOqpTOGbPI1S61BZEd4qgzEXgaIpDyPo5X8QPTtN9gdcN638wtVD-NDy8aVwcEIcPUunyG_RWhfGHrdC8mk56LI</t>
  </si>
  <si>
    <t>https://appfollow.io/gp/97454/review/2448469346?s=global2</t>
  </si>
  <si>
    <t>https://watch.appfollow.io/apps/my-first-workspace/reviews/413088?review_id=2448469346</t>
  </si>
  <si>
    <t>2021-11-27 07:44:15</t>
  </si>
  <si>
    <t>TeaParty</t>
  </si>
  <si>
    <t>Обычное приложение, для оплаты и вывода средств.</t>
  </si>
  <si>
    <t>2021-11-27 08:00:26</t>
  </si>
  <si>
    <t>Спасибо за обратную связь!</t>
  </si>
  <si>
    <t>https://play.google.com/console/u/0/developer//app//user-feedback/review-details?reviewId=gp:AOqpTOGGvjtp_4KmTp9i1yLZxNtwq_pWFA_Zh_3QN02yXKz24M7VcrPiWVQTgZxdtjv7FV1jndXCpihzgfCIxng</t>
  </si>
  <si>
    <t>https://appfollow.io/gp/97454/review/2448498547?s=global2</t>
  </si>
  <si>
    <t>https://watch.appfollow.io/apps/my-first-workspace/reviews/413088?review_id=2448498547</t>
  </si>
  <si>
    <t>2021-11-27 09:04:41</t>
  </si>
  <si>
    <t>Екатерина Соболева</t>
  </si>
  <si>
    <t>Отвратительная связь интернет. С утра не могу загрузить приложите МТС банк</t>
  </si>
  <si>
    <t>2021-11-27 10:01:05</t>
  </si>
  <si>
    <t>Скажите, вы не можете скачать приложение или войти в него?</t>
  </si>
  <si>
    <t>https://play.google.com/console/u/0/developer//app//user-feedback/review-details?reviewId=gp:AOqpTOGX8jvVrQMROYtW1zvlvh92dZFY9KpRbbYOl8PcYckdSa9vdeRy3w5G_3-BzlrfChLlb1JzLnlscuRmJew</t>
  </si>
  <si>
    <t>https://appfollow.io/gp/97454/review/2448533474?s=global2</t>
  </si>
  <si>
    <t>https://watch.appfollow.io/apps/my-first-workspace/reviews/413088?review_id=2448533474</t>
  </si>
  <si>
    <t>2021-11-27 09:37:10</t>
  </si>
  <si>
    <t>1.23.1</t>
  </si>
  <si>
    <t>Субару Форик</t>
  </si>
  <si>
    <t>Постоянно виснет</t>
  </si>
  <si>
    <t>2021-11-27 10:01:25</t>
  </si>
  <si>
    <t>Видим, что вы используете старую версию. Рекомендуем обновить приложение. В приложение на Android можно войти только с обновленной версией. Она уже доступна для установки. Приложение необходимо обновить до версии 1.30.2 или выше.</t>
  </si>
  <si>
    <t>https://play.google.com/console/u/0/developer//app//user-feedback/review-details?reviewId=gp:AOqpTOGjaYMBvf65xA3SAInAOTbjwBZgK4NWYlyk0NSjg64U3IJhEHKdR8l62wsg61g1M3kPTBaCpzwiksHtRrE</t>
  </si>
  <si>
    <t>https://appfollow.io/gp/97454/review/2448533475?s=global2</t>
  </si>
  <si>
    <t>https://watch.appfollow.io/apps/my-first-workspace/reviews/413088?review_id=2448533475</t>
  </si>
  <si>
    <t>2021-11-27 09:37:11</t>
  </si>
  <si>
    <t>Светлана Амельченко</t>
  </si>
  <si>
    <t>2021-11-27 10:01:37</t>
  </si>
  <si>
    <t>https://play.google.com/console/u/0/developer//app//user-feedback/review-details?reviewId=gp:AOqpTOH5m4d2basxmNsUT228CxJosAvaF_TWRQ_7ydFUKs7fYBPZJkN-1XjS16azOmm9eF7HEPrwyYJMoSyiipk</t>
  </si>
  <si>
    <t>https://appfollow.io/gp/97454/review/2448533476?s=global2</t>
  </si>
  <si>
    <t>https://watch.appfollow.io/apps/my-first-workspace/reviews/413088?review_id=2448533476</t>
  </si>
  <si>
    <t>2021-11-27 10:39:21</t>
  </si>
  <si>
    <t>фаминелир</t>
  </si>
  <si>
    <t>Невозможно оформит виртуальную карту пишет что я это делаю с незнакомого номера</t>
  </si>
  <si>
    <t>2021-11-27 11:51:15</t>
  </si>
  <si>
    <t>https://play.google.com/console/u/0/developer//app//user-feedback/review-details?reviewId=gp:AOqpTOFyXwMsY-Vr1y3zatJKQVme2W_vVI15-fyaHXXRw1vQpTqj7luED9Kr869il5knSvSPJOri-GDma5dboYE</t>
  </si>
  <si>
    <t>https://appfollow.io/gp/97454/review/2448584641?s=global2</t>
  </si>
  <si>
    <t>https://watch.appfollow.io/apps/my-first-workspace/reviews/413088?review_id=2448584641</t>
  </si>
  <si>
    <t>2021-11-27 10:58:42</t>
  </si>
  <si>
    <t>Юра Осокин</t>
  </si>
  <si>
    <t>Мне нравится,в отличии от ВТБ</t>
  </si>
  <si>
    <t>2021-11-27 11:53:50</t>
  </si>
  <si>
    <t>https://play.google.com/console/u/0/developer//app//user-feedback/review-details?reviewId=gp:AOqpTOHRkuUb1M6JQtZJy73n-usse4B4sBU8R2giTlBnaZ-di0Tx7TSy8dAy4kvApvO3hxg1af9qh1ZUeRE5lW0</t>
  </si>
  <si>
    <t>https://appfollow.io/gp/97454/review/2448618668?s=global2</t>
  </si>
  <si>
    <t>https://watch.appfollow.io/apps/my-first-workspace/reviews/413088?review_id=2448618668</t>
  </si>
  <si>
    <t>2021-11-27 11:00:14</t>
  </si>
  <si>
    <t>Наталья Новожилова</t>
  </si>
  <si>
    <t>Приложение вылетает при входе.</t>
  </si>
  <si>
    <t>2021-11-27 11:54:00</t>
  </si>
  <si>
    <t>https://play.google.com/console/u/0/developer//app//user-feedback/review-details?reviewId=gp:AOqpTOEaKV8fBfX8B31V2KtPIcgr5UQpyZm2A5fBGlqbht_9eaK_Oc--NiLd0vX5psC-4k-_QKng8BpYpuDsZC8</t>
  </si>
  <si>
    <t>https://appfollow.io/gp/97454/review/2448618669?s=global2</t>
  </si>
  <si>
    <t>https://watch.appfollow.io/apps/my-first-workspace/reviews/413088?review_id=2448618669</t>
  </si>
  <si>
    <t>2021-11-27 11:30:02</t>
  </si>
  <si>
    <t>Виталий Кетанов</t>
  </si>
  <si>
    <t>Обычное, каких десятки,привелегий по кредиту не дает!</t>
  </si>
  <si>
    <t>2021-11-27 11:54:44</t>
  </si>
  <si>
    <t>Уточните, пожалуйста, чем именно не понравилось приложение, какие ошибки возникают при использовании?</t>
  </si>
  <si>
    <t>https://play.google.com/console/u/0/developer//app//user-feedback/review-details?reviewId=gp:AOqpTOFJkKNXGUYcFdJ14yR051mkB08YbRHQrCCZIPwc_wMxQ4L-F4t3FSFE8bFwsVnCnokZdFym4nlmIwmJV3Y</t>
  </si>
  <si>
    <t>https://appfollow.io/gp/97454/review/2448618670?s=global2</t>
  </si>
  <si>
    <t>https://watch.appfollow.io/apps/my-first-workspace/reviews/413088?review_id=2448618670</t>
  </si>
  <si>
    <t>2021-11-27 11:41:02</t>
  </si>
  <si>
    <t>marat mamleev</t>
  </si>
  <si>
    <t>Мне понравилось</t>
  </si>
  <si>
    <t>2021-11-27 11:54:59</t>
  </si>
  <si>
    <t>https://play.google.com/console/u/0/developer//app//user-feedback/review-details?reviewId=gp:AOqpTOHfYbZtz9cAo3D8xyP-aEPgEmJARrXGmBTDMu3foWEe96VnzjjTtrZxgKzHddweUw4TW2PE79HSFU_C0Q4</t>
  </si>
  <si>
    <t>https://appfollow.io/gp/97454/review/2448618671?s=global2</t>
  </si>
  <si>
    <t>https://watch.appfollow.io/apps/my-first-workspace/reviews/413088?review_id=2448618671</t>
  </si>
  <si>
    <t>2021-11-27 13:08:02</t>
  </si>
  <si>
    <t>Денис Ященко</t>
  </si>
  <si>
    <t>Всё хорошо, рекомендую</t>
  </si>
  <si>
    <t>2021-11-27 13:50:20</t>
  </si>
  <si>
    <t>https://play.google.com/console/u/0/developer//app//user-feedback/review-details?reviewId=gp:AOqpTOFZvxpHUxoG8wU2ai81PhTdNUimybYJ1jsqVbO90yib60BNtETfk-J5_NyWJxe2enHxLfckjYBCt99jxrY</t>
  </si>
  <si>
    <t>https://appfollow.io/gp/97454/review/2448710988?s=global2</t>
  </si>
  <si>
    <t>https://watch.appfollow.io/apps/my-first-workspace/reviews/413088?review_id=2448710988</t>
  </si>
  <si>
    <t>2021-11-27 21:53:13</t>
  </si>
  <si>
    <t>Борис Котов</t>
  </si>
  <si>
    <t>Верните приложение о счетах и кредитах!!! ваши глючные и не работающие приложение с брокерскими счетами оставьте себе, это г. Не работает.</t>
  </si>
  <si>
    <t>2021-11-27 14:32:13</t>
  </si>
  <si>
    <t>Уточните, у вас не отображаются карты в приложении?</t>
  </si>
  <si>
    <t>https://play.google.com/console/u/0/developer//app//user-feedback/review-details?reviewId=gp:AOqpTOH_LccEVW_B6lDS5IgIPvS8mD_rc49OwbRjqjNojFagBp15b3HPUZzm8ER21Xe7K9Wdxdeoo-dvPnZ1Gi0</t>
  </si>
  <si>
    <t>https://appfollow.io/gp/97454/review/2448760244?s=global2</t>
  </si>
  <si>
    <t>https://watch.appfollow.io/apps/my-first-workspace/reviews/413088?review_id=2448760244</t>
  </si>
  <si>
    <t>2021-11-27 14:50:04</t>
  </si>
  <si>
    <t>Sergei Arsyonov</t>
  </si>
  <si>
    <t>Все хорошо</t>
  </si>
  <si>
    <t>2021-11-27 16:20:32</t>
  </si>
  <si>
    <t>https://play.google.com/console/u/0/developer//app//user-feedback/review-details?reviewId=gp:AOqpTOFFEsFNL8DQ0Q3nMzNQFuDvOMV9UEocjue7VfeFuEiakZnUBPGqey1_vuOU8caPMfe6opBllZ37gWCNfwQ</t>
  </si>
  <si>
    <t>https://appfollow.io/gp/97454/review/2448760245?s=global2</t>
  </si>
  <si>
    <t>https://watch.appfollow.io/apps/my-first-workspace/reviews/413088?review_id=2448760245</t>
  </si>
  <si>
    <t>2021-11-27 15:04:26</t>
  </si>
  <si>
    <t>1.18.1</t>
  </si>
  <si>
    <t>Алексей Ерёмин</t>
  </si>
  <si>
    <t>С начала всё было нормально, всё работало. Но в один прекрасный момент приложение перестало пускать. Не могу уже полгода ни баланс посмотреть, ни платёж. Пишет нет доступа к серверу, попробуйте позже. Я уже и в поддержку обращался всё без толку.</t>
  </si>
  <si>
    <t>2021-11-27 16:23:15</t>
  </si>
  <si>
    <t>https://play.google.com/console/u/0/developer//app//user-feedback/review-details?reviewId=gp:AOqpTOEAAWSGISI4ysfMBcITVmHZVMwqpDNnRXUInxTjKb0PDL07eaT8LdjHj5HxYnXqXe1aEyIJIzacwxKbJsE</t>
  </si>
  <si>
    <t>https://appfollow.io/gp/97454/review/2448760246?s=global2</t>
  </si>
  <si>
    <t>https://watch.appfollow.io/apps/my-first-workspace/reviews/413088?review_id=2448760246</t>
  </si>
  <si>
    <t>2021-11-27 16:56:49</t>
  </si>
  <si>
    <t>Ирина Паращенко</t>
  </si>
  <si>
    <t>Мне нужно было срочно зайти в приложение и проверить баланс, но у меня высветилось что надо обновить приложение.... Нажав кнопку обновить, уже как 15мин обновляет и никак не закончит!!! Ужас просто какой то!, интернет у меня скоростной.</t>
  </si>
  <si>
    <t>2021-11-27 17:10:31</t>
  </si>
  <si>
    <t>Попробуйте полностью удалить приложение и установить заново.</t>
  </si>
  <si>
    <t>https://play.google.com/console/u/0/developer//app//user-feedback/review-details?reviewId=gp:AOqpTOHYW2RckDVNuQFz8H0v3DjxyQtu3ghSZr0uIHDThWtRIjYp83fhkQ3nHwwIrwtzCEqSPsXM2ThSM5K_iKE</t>
  </si>
  <si>
    <t>https://appfollow.io/gp/97454/review/2449115633?s=global2</t>
  </si>
  <si>
    <t>https://watch.appfollow.io/apps/my-first-workspace/reviews/413088?review_id=2449115633</t>
  </si>
  <si>
    <t>2021-11-27 18:49:48</t>
  </si>
  <si>
    <t>Александр Невский</t>
  </si>
  <si>
    <t>Дайте доступ к счетам.</t>
  </si>
  <si>
    <t>2021-11-28 05:40:11</t>
  </si>
  <si>
    <t>Уточните, вы не можете войти в приложение?</t>
  </si>
  <si>
    <t>https://play.google.com/console/u/0/developer//app//user-feedback/review-details?reviewId=gp:AOqpTOEcmRPcweIVfSfBu4LiGHPG-YZjZ-IJCncMImcrEPNVSqwyaNoSCW26YzUVihvxLygJ4HtPcxHi2FtGbLk</t>
  </si>
  <si>
    <t>https://appfollow.io/gp/97454/review/2449155646?s=global2</t>
  </si>
  <si>
    <t>https://watch.appfollow.io/apps/my-first-workspace/reviews/413088?review_id=2449155646</t>
  </si>
  <si>
    <t>2021-11-27 19:10:10</t>
  </si>
  <si>
    <t>Алексей Шарыгин</t>
  </si>
  <si>
    <t>Убогое приложение оставил заявку на кредит ни ответа ни привета</t>
  </si>
  <si>
    <t>2021-11-28 05:47:42</t>
  </si>
  <si>
    <t>Скажите, вы оставляли заявку в приложении? Заявка не отображается?</t>
  </si>
  <si>
    <t>https://play.google.com/console/u/0/developer//app//user-feedback/review-details?reviewId=gp:AOqpTOG5XyPBCD3VfDYrne1K6voIDziYGopu0POpOHOjUiElhG9T5AK6KNDp3i-C0wSGkgHjJarSSMJC_yN0-oI</t>
  </si>
  <si>
    <t>https://appfollow.io/gp/97454/review/2449155647?s=global2</t>
  </si>
  <si>
    <t>https://watch.appfollow.io/apps/my-first-workspace/reviews/413088?review_id=2449155647</t>
  </si>
  <si>
    <t>2021-11-27 19:53:14</t>
  </si>
  <si>
    <t>Pantik 78</t>
  </si>
  <si>
    <t>Всё ок</t>
  </si>
  <si>
    <t>2021-11-28 05:47:58</t>
  </si>
  <si>
    <t>https://play.google.com/console/u/0/developer//app//user-feedback/review-details?reviewId=gp:AOqpTOHu9SCJP30uuhOApde2jtxkXMrkT-iu0PLZsDHLtxKx7tsYBOJ90hjYQfiDwHgJzGJNH7d_m3mBHyt7ZRY</t>
  </si>
  <si>
    <t>https://appfollow.io/gp/97454/review/2449227673?s=global2</t>
  </si>
  <si>
    <t>https://watch.appfollow.io/apps/my-first-workspace/reviews/413088?review_id=2449227673</t>
  </si>
  <si>
    <t>2021-11-28 03:03:48</t>
  </si>
  <si>
    <t>Сергей Рогов</t>
  </si>
  <si>
    <t>"...Это обновление изящное, как японская живопись, и незаметное, как ниндзя : мы кое-что исправили, и кое-что добавили, чтобы вам было удобнее работать с приложением. Как говорится, 変更はありますが、気付かないでしょう..." Переводя на русский : "...Мы убрали историю списаний по счёту, дабы вам сложнее было мониторить наше жульничество/измение остатка на счету..." Как говорится : пока живут на свете такие Банки(ОпСоСы),- Вашим деньгам НЕ будет спокойно !..</t>
  </si>
  <si>
    <t>2021-11-27 13:41:33</t>
  </si>
  <si>
    <t>Для отслеживания истории операций по номеру телефона, выберите Мой телефон на Главной. Для просмотра подробной информации по номеру, в том числе изменение тарифного плана, рекомендуем использовать приложение Мой МТС.</t>
  </si>
  <si>
    <t>https://play.google.com/console/u/0/developer//app//user-feedback/review-details?reviewId=gp:AOqpTOFuUQmknKS2rKuNozzRw-OnWY6j4da-Ku4lkJnVX8LXGU1LXXosJy83TFt1oeEGpE8u0WvAraF02J5rjHg</t>
  </si>
  <si>
    <t>https://appfollow.io/gp/97454/review/825339342?s=global2</t>
  </si>
  <si>
    <t>https://watch.appfollow.io/apps/my-first-workspace/reviews/413088?review_id=825339342</t>
  </si>
  <si>
    <t>2021-11-28 23:02:12</t>
  </si>
  <si>
    <t>Olga Terenteva</t>
  </si>
  <si>
    <t>Очень долго обновляется остаток задолженности, через сутки. Сумму минимального платёжа по кредитной карте не возможно погасить в любой день, он просто будет висеть. В разделе расходы не могу посмотреть куда и за что уходили деньги - выкидывает с приложения! Очень большая комиссия за перевод с кредитной карты.</t>
  </si>
  <si>
    <t>2021-10-30 12:57:07</t>
  </si>
  <si>
    <t>Сожалеем, что доставили неудобства. Работаем над оптимизацией и быстродействием. Надеемся, что в последующих обновлениях ваша ситуация изменится.</t>
  </si>
  <si>
    <t>https://play.google.com/console/u/0/developer//app//user-feedback/review-details?reviewId=gp:AOqpTOGWWjz6ElEMxfQyvd94_8E8LCWKzvuVQ7EqRtR8WD4vzMInJPVGRII1p3oiDoL6r2_rOja0xT_cVtceTEA</t>
  </si>
  <si>
    <t>https://appfollow.io/gp/97454/review/2195482903?s=global2</t>
  </si>
  <si>
    <t>https://watch.appfollow.io/apps/my-first-workspace/reviews/413088?review_id=2195482903</t>
  </si>
  <si>
    <t>2021-11-28 14:03:20</t>
  </si>
  <si>
    <t>Алла Холод</t>
  </si>
  <si>
    <t>Да что за хрень! Вы когда-нибудь почините приложение! Не вижу ни карт, ни кредитов. Звоню в банк, результат нулевой!!! Вы вообще делаете что-нибудь?</t>
  </si>
  <si>
    <t>2021-11-27 10:00:25</t>
  </si>
  <si>
    <t>https://play.google.com/console/u/0/developer//app//user-feedback/review-details?reviewId=gp:AOqpTOHShgRj1AhV_BCd_pqMxtxBP_LpR8Fn48jjX3WVy3LW24l7Nwwejw7Outd508dpUdgaVja9ZJcZuiPaM8k</t>
  </si>
  <si>
    <t>https://appfollow.io/gp/97454/review/2448533473?s=global2</t>
  </si>
  <si>
    <t>https://watch.appfollow.io/apps/my-first-workspace/reviews/413088?review_id=2448533473</t>
  </si>
  <si>
    <t>2021-11-28 03:15:56</t>
  </si>
  <si>
    <t>phlxAttack</t>
  </si>
  <si>
    <t>2021-11-28 05:50:18</t>
  </si>
  <si>
    <t>https://play.google.com/console/u/0/developer//app//user-feedback/review-details?reviewId=gp:AOqpTOGmQh8dJc98nLLoF-ZbSHXjJqSjk4iVKEtw877OXrUqrRCaQV8k6LzK3AcTJEYRKkYAAo5w-xeKnspbomg</t>
  </si>
  <si>
    <t>https://appfollow.io/gp/97454/review/2449492587?s=global2</t>
  </si>
  <si>
    <t>https://watch.appfollow.io/apps/my-first-workspace/reviews/413088?review_id=2449492587</t>
  </si>
  <si>
    <t>2021-11-28 03:55:49</t>
  </si>
  <si>
    <t>Maks Filgerat</t>
  </si>
  <si>
    <t>Ok</t>
  </si>
  <si>
    <t>2021-11-28 05:50:40</t>
  </si>
  <si>
    <t>Благодарим за высокую оценку!</t>
  </si>
  <si>
    <t>https://play.google.com/console/u/0/developer//app//user-feedback/review-details?reviewId=gp:AOqpTOGGQ_d1DV59hFW7vgVwHZrVbRGRv9LTdeaEPkWIpmLqboUQOrYr3S7y1ZYM6i_Wr_fM2p2uFE_T2IkWa9Q</t>
  </si>
  <si>
    <t>https://appfollow.io/gp/97454/review/2449577712?s=global2</t>
  </si>
  <si>
    <t>https://watch.appfollow.io/apps/my-first-workspace/reviews/413088?review_id=2449577712</t>
  </si>
  <si>
    <t>2021-11-28 04:00:05</t>
  </si>
  <si>
    <t>Magic Beat</t>
  </si>
  <si>
    <t>Сделайте чтобы приложение отображало достоверную (актуальную) сумму задолженности, с учетом начисленных процентов, на конкретный момент времени! Пока одна звезда, считаю это существенной недоработкой!</t>
  </si>
  <si>
    <t>2021-11-28 05:53:07</t>
  </si>
  <si>
    <t>Уточните, по какому продукту смотрите информацию?</t>
  </si>
  <si>
    <t>https://play.google.com/console/u/0/developer//app//user-feedback/review-details?reviewId=gp:AOqpTOHLJBUhs4LpjkBy8DFi8gMs0Av7tphABU0RP-5LcdBtvYuaN78WYPBHgnbpuoZNSlcPMk2z3QA0pPDZue4</t>
  </si>
  <si>
    <t>https://appfollow.io/gp/97454/review/2449577713?s=global2</t>
  </si>
  <si>
    <t>https://watch.appfollow.io/apps/my-first-workspace/reviews/413088?review_id=2449577713</t>
  </si>
  <si>
    <t>2021-11-28 04:10:30</t>
  </si>
  <si>
    <t>Аделина Казанцева</t>
  </si>
  <si>
    <t>Ну само приложение в принципе нормальное. Все нужные функции есть , из минусов при переводе денег на другую карту не отображается чек с деталями операции, а только перевод выполнен, в остальном всё хорошо</t>
  </si>
  <si>
    <t>2021-11-28 06:08:27</t>
  </si>
  <si>
    <t>Информацию по совершенному платежу можно посмотреть в истории операций. Выберите нужную операцию и нажмите «Детали платежа».</t>
  </si>
  <si>
    <t>https://play.google.com/console/u/0/developer//app//user-feedback/review-details?reviewId=gp:AOqpTOFt3vmor_shmTZsW9K1SQ7_U-E0Ut6KP7HwTdh37YCexzCjCur0f7JdnPkOHUElWve93MgVuH-aVeZU4kI</t>
  </si>
  <si>
    <t>https://appfollow.io/gp/97454/review/2449577714?s=global2</t>
  </si>
  <si>
    <t>https://watch.appfollow.io/apps/my-first-workspace/reviews/413088?review_id=2449577714</t>
  </si>
  <si>
    <t>2021-11-28 04:31:41</t>
  </si>
  <si>
    <t>Алексей Алексеенко</t>
  </si>
  <si>
    <t>Хорошо работает</t>
  </si>
  <si>
    <t>2021-11-28 05:58:45</t>
  </si>
  <si>
    <t>https://play.google.com/console/u/0/developer//app//user-feedback/review-details?reviewId=gp:AOqpTOEMoFygqq_UoF-JEhGBewGSdN5Qp_PlU266V4pdaOX_TgWnCsjw-eOs-VJBMgsSlpc3HN6B7PkumD4OdZI</t>
  </si>
  <si>
    <t>https://appfollow.io/gp/97454/review/2449577715?s=global2</t>
  </si>
  <si>
    <t>https://watch.appfollow.io/apps/my-first-workspace/reviews/413088?review_id=2449577715</t>
  </si>
  <si>
    <t>2021-11-28 06:16:35</t>
  </si>
  <si>
    <t>Андрей Шатов</t>
  </si>
  <si>
    <t>Всё отлично все работает!</t>
  </si>
  <si>
    <t>2021-11-28 07:59:58</t>
  </si>
  <si>
    <t>https://play.google.com/console/u/0/developer//app//user-feedback/review-details?reviewId=gp:AOqpTOGbXof-9gPb6LYuoY-Yn2xm29u-2XmUqwVWnx8DfnpjGFWe3IO_wJ8olsuJwAgToSKXV0IYdI_7Wfgqm9Y</t>
  </si>
  <si>
    <t>https://appfollow.io/gp/97454/review/2449634032?s=global2</t>
  </si>
  <si>
    <t>https://watch.appfollow.io/apps/my-first-workspace/reviews/413088?review_id=2449634032</t>
  </si>
  <si>
    <t>2021-11-28 06:23:30</t>
  </si>
  <si>
    <t>Артем Юрьевич</t>
  </si>
  <si>
    <t>Функционал не полный, сами видели что понаделали, всё через ..опу, криворукие депилы</t>
  </si>
  <si>
    <t>2021-11-28 08:00:13</t>
  </si>
  <si>
    <t>https://play.google.com/console/u/0/developer//app//user-feedback/review-details?reviewId=gp:AOqpTOGdi5qF-X5Q78s3ofo_HRIA_2FrJsw2kQRzf78QDB2Cv2TI53qy-rBf3DSX6KzgsAgQBWDCoY5g-_0hm2U</t>
  </si>
  <si>
    <t>https://appfollow.io/gp/97454/review/2449634033?s=global2</t>
  </si>
  <si>
    <t>https://watch.appfollow.io/apps/my-first-workspace/reviews/413088?review_id=2449634033</t>
  </si>
  <si>
    <t>2021-11-28 06:32:09</t>
  </si>
  <si>
    <t>Анатолий Трегубчак</t>
  </si>
  <si>
    <t>2021-11-28 08:00:23</t>
  </si>
  <si>
    <t>https://play.google.com/console/u/0/developer//app//user-feedback/review-details?reviewId=gp:AOqpTOF6eijO0gAwJgGmBpzE_uHD6mXltNQv0PnR2PvuEvCD-VWNEVAoFoYKvVKPup8gNvVBB292pqc7GYZFF6U</t>
  </si>
  <si>
    <t>https://appfollow.io/gp/97454/review/2449634034?s=global2</t>
  </si>
  <si>
    <t>https://watch.appfollow.io/apps/my-first-workspace/reviews/413088?review_id=2449634034</t>
  </si>
  <si>
    <t>2021-11-28 08:57:10</t>
  </si>
  <si>
    <t>Инна Сарыкина</t>
  </si>
  <si>
    <t>Отличное и удобное приложение. Рекомендую</t>
  </si>
  <si>
    <t>2021-11-28 09:45:31</t>
  </si>
  <si>
    <t>https://play.google.com/console/u/0/developer//app//user-feedback/review-details?reviewId=gp:AOqpTOGfaufISOSIFXyLoplbXDpFbqz_hSCEJQuX902D9v_LyxUcdBkB47_rRp0OUlbPw2YH-euv6_KAnz93EaU</t>
  </si>
  <si>
    <t>https://appfollow.io/gp/97454/review/2449770782?s=global2</t>
  </si>
  <si>
    <t>https://watch.appfollow.io/apps/my-first-workspace/reviews/413088?review_id=2449770782</t>
  </si>
  <si>
    <t>2021-11-28 12:00:14</t>
  </si>
  <si>
    <t>Кирилл Семенов</t>
  </si>
  <si>
    <t>Приложение не доработали!!!Не возможно оплатить коммуналку по куар коду</t>
  </si>
  <si>
    <t>2021-11-28 12:14:09</t>
  </si>
  <si>
    <t>Проверьте наличие у приложения разрешения на доступ к памяти и камере. Сделать это можно в настройках телефона.</t>
  </si>
  <si>
    <t>https://play.google.com/console/u/0/developer//app//user-feedback/review-details?reviewId=gp:AOqpTOF8oemqdv0X4lFybrCW8H1Qkg8FVHBCeDtvv2dnSrfKeBrvSHf197dLrMQHOVRUE2xioxOdDssVjrVc2mQ</t>
  </si>
  <si>
    <t>https://appfollow.io/gp/97454/review/2449887261?s=global2</t>
  </si>
  <si>
    <t>https://watch.appfollow.io/apps/my-first-workspace/reviews/413088?review_id=2449887261</t>
  </si>
  <si>
    <t>2021-11-28 12:32:55</t>
  </si>
  <si>
    <t>Анжела Васильченко</t>
  </si>
  <si>
    <t>Очень хороший банк,рекомендую</t>
  </si>
  <si>
    <t>2021-11-28 13:28:50</t>
  </si>
  <si>
    <t>https://play.google.com/console/u/0/developer//app//user-feedback/review-details?reviewId=gp:AOqpTOEQxYaM_BujOxxwQSq-p-vYYArVCTVMYwgeLyXYjDWv_3RZHxhnXB5oInsfjJvYjGxPCerfnJ07C-MCHXs</t>
  </si>
  <si>
    <t>https://appfollow.io/gp/97454/review/2449887262?s=global2</t>
  </si>
  <si>
    <t>https://watch.appfollow.io/apps/my-first-workspace/reviews/413088?review_id=2449887262</t>
  </si>
  <si>
    <t>2021-11-28 13:35:53</t>
  </si>
  <si>
    <t>Костя Иванов</t>
  </si>
  <si>
    <t>Конченое уродское приложение и такой же банк никому не советую пользоватся котегорически</t>
  </si>
  <si>
    <t>2021-11-28 14:32:32</t>
  </si>
  <si>
    <t>https://play.google.com/console/u/0/developer//app//user-feedback/review-details?reviewId=gp:AOqpTOGx6Q3iUxaN2AT2Sic8svlcRLpoHEp--8zv7SDBhM8nGyA-pP1FQalUQZiZEqhX5YZfGLQWDxOR-ZY_rgY</t>
  </si>
  <si>
    <t>https://appfollow.io/gp/97454/review/2449942743?s=global2</t>
  </si>
  <si>
    <t>https://watch.appfollow.io/apps/my-first-workspace/reviews/413088?review_id=2449942743</t>
  </si>
  <si>
    <t>2021-11-28 14:15:35</t>
  </si>
  <si>
    <t>Пользователь Google</t>
  </si>
  <si>
    <t>Отличный банк.</t>
  </si>
  <si>
    <t>2021-11-28 14:32:44</t>
  </si>
  <si>
    <t>https://play.google.com/console/u/0/developer//app//user-feedback/review-details?reviewId=gp:AOqpTOE8waMBmIDX1SoMS8RHJwgkPR2EO37kcivxYGTDQkqTfzhNkf2aagBSDEOCArfZr0cKMJNeMzYLmVpRbQs</t>
  </si>
  <si>
    <t>https://appfollow.io/gp/97454/review/2449990255?s=global2</t>
  </si>
  <si>
    <t>https://watch.appfollow.io/apps/my-first-workspace/reviews/413088?review_id=2449990255</t>
  </si>
  <si>
    <t>2021-11-28 14:23:09</t>
  </si>
  <si>
    <t>vlogPet</t>
  </si>
  <si>
    <t>2021-11-28 14:32:52</t>
  </si>
  <si>
    <t>https://play.google.com/console/u/0/developer//app//user-feedback/review-details?reviewId=gp:AOqpTOF26eCY2FM368zoh3p9I00RPyomiuj1me-GqfSQHvlgO5U_kQabAiSB3dSepIglv2V2D6qmcQeBrsgCJ4Q</t>
  </si>
  <si>
    <t>https://appfollow.io/gp/97454/review/2449990256?s=global2</t>
  </si>
  <si>
    <t>https://watch.appfollow.io/apps/my-first-workspace/reviews/413088?review_id=2449990256</t>
  </si>
  <si>
    <t>2021-11-28 14:28:34</t>
  </si>
  <si>
    <t>Надежда Александрова</t>
  </si>
  <si>
    <t>2021-11-28 14:33:01</t>
  </si>
  <si>
    <t>https://play.google.com/console/u/0/developer//app//user-feedback/review-details?reviewId=gp:AOqpTOFLKEiXA4C-OIleE-2Ctgtmw51j3tzk9-KVYfPliF949Elav6p6k3ReLughOenKrPaCR7ByA1g1swWHy6M</t>
  </si>
  <si>
    <t>https://appfollow.io/gp/97454/review/2449990257?s=global2</t>
  </si>
  <si>
    <t>https://watch.appfollow.io/apps/my-first-workspace/reviews/413088?review_id=2449990257</t>
  </si>
  <si>
    <t>2021-11-28 14:54:56</t>
  </si>
  <si>
    <t>Юрий Егоренков</t>
  </si>
  <si>
    <t>При очередном обновлении зависло.</t>
  </si>
  <si>
    <t>2021-11-28 15:46:46</t>
  </si>
  <si>
    <t>Опишите, подробнее, с какой проблемой вы столкнулись?</t>
  </si>
  <si>
    <t>https://play.google.com/console/u/0/developer//app//user-feedback/review-details?reviewId=gp:AOqpTOEkAXDdiDItdKQEmgMqEd2h-SWX7ZnTXhIx8nqdFbmYZKVzwEEkpa-jxoMFsz2Ub3q7iuN5LhDtgdrWEm4</t>
  </si>
  <si>
    <t>https://appfollow.io/gp/97454/review/2449990258?s=global2</t>
  </si>
  <si>
    <t>https://watch.appfollow.io/apps/my-first-workspace/reviews/413088?review_id=2449990258</t>
  </si>
  <si>
    <t>2021-11-28 17:13:10</t>
  </si>
  <si>
    <t>Александр В Mango</t>
  </si>
  <si>
    <t>В других положениях банках можно посмотреть привязанные устройства и контролировать безопасность своих денег, то есть можно узнать с каких устройств выполнен вход в это приложение. А в данном приложении вы не узнаете как ушли ваши деньги.</t>
  </si>
  <si>
    <t>2021-11-29 05:16:13</t>
  </si>
  <si>
    <t>Учтем ваше замечание.</t>
  </si>
  <si>
    <t>https://play.google.com/console/u/0/developer//app//user-feedback/review-details?reviewId=gp:AOqpTOGLi34162o7k3jbxCxRQxfP6UqRG3KgnF9hCAqPmwSTdIlOLsF17CoYxU43pXhjpI4c6pxZdb6ytgsMp3I</t>
  </si>
  <si>
    <t>https://appfollow.io/gp/97454/review/2450075811?s=global2</t>
  </si>
  <si>
    <t>https://watch.appfollow.io/apps/my-first-workspace/reviews/413088?review_id=2450075811</t>
  </si>
  <si>
    <t>2021-11-28 15:57:48</t>
  </si>
  <si>
    <t>Серëга Жилин</t>
  </si>
  <si>
    <t>Сделали какой-то бред, нельзя переводить деньги с телефона на карту или киви кошелек как раньше.Зачем так все усложнять, почему нельзя распоряжаться своими деньгами как хочется.</t>
  </si>
  <si>
    <t>2021-11-28 16:58:08</t>
  </si>
  <si>
    <t>Скажите, какая ошибка возникает при попытке перевода?</t>
  </si>
  <si>
    <t>https://play.google.com/console/u/0/developer//app//user-feedback/review-details?reviewId=gp:AOqpTOHW-Bv017rBkUNfxJ-iNf-_S7VT-JFP9APv9968DIsJFDfmWYH5MPxZDLOyYDL1yhHcjQ5IUXv_i9lsSwY</t>
  </si>
  <si>
    <t>https://appfollow.io/gp/97454/review/2450075812?s=global2</t>
  </si>
  <si>
    <t>https://watch.appfollow.io/apps/my-first-workspace/reviews/413088?review_id=2450075812</t>
  </si>
  <si>
    <t>2021-11-28 16:57:43</t>
  </si>
  <si>
    <t>Светлана Потапова</t>
  </si>
  <si>
    <t>2021-11-29 05:06:50</t>
  </si>
  <si>
    <t>https://play.google.com/console/u/0/developer//app//user-feedback/review-details?reviewId=gp:AOqpTOH-_q2sx1M_xr_y8UY-X__Ypb97-2__s_LyfSFVHL7w2DMpO-qN_MuUhO0fSca82mDTlkvBeis4JwiPIRk</t>
  </si>
  <si>
    <t>https://appfollow.io/gp/97454/review/2450112500?s=global2</t>
  </si>
  <si>
    <t>https://watch.appfollow.io/apps/my-first-workspace/reviews/413088?review_id=2450112500</t>
  </si>
  <si>
    <t>2021-11-28 20:34:43</t>
  </si>
  <si>
    <t>Анатолий Фирсов</t>
  </si>
  <si>
    <t>Отличное приложение!</t>
  </si>
  <si>
    <t>2021-11-29 05:06:41</t>
  </si>
  <si>
    <t>Благодарим за высокую оценку и отзыв! ;)</t>
  </si>
  <si>
    <t>https://play.google.com/console/u/0/developer//app//user-feedback/review-details?reviewId=gp:AOqpTOH2xzFXB6L8N0q-zk52asHuYE1R1VXWeEmRtDX4D4hwZDtL2JtoLxEvC-u_RUzkqB-QOcJfXhcUIKQMiuA</t>
  </si>
  <si>
    <t>https://appfollow.io/gp/97454/review/2450232766?s=global2</t>
  </si>
  <si>
    <t>https://watch.appfollow.io/apps/my-first-workspace/reviews/413088?review_id=2450232766</t>
  </si>
  <si>
    <t>2021-11-28 22:41:11</t>
  </si>
  <si>
    <t>Николаев Гаврил</t>
  </si>
  <si>
    <t>Отличный финансовый инструмент</t>
  </si>
  <si>
    <t>2021-11-29 05:06:26</t>
  </si>
  <si>
    <t>https://play.google.com/console/u/0/developer//app//user-feedback/review-details?reviewId=gp:AOqpTOEZouyFKIyizmYdKIAeC9ZlW9pjyW0-BAtxWtQjQnXJ5W3SUSpGTXpx_RYznPOPwplS9rVmeD3zyA7_Kuc</t>
  </si>
  <si>
    <t>https://appfollow.io/gp/97454/review/2450328087?s=global2</t>
  </si>
  <si>
    <t>https://watch.appfollow.io/apps/my-first-workspace/reviews/413088?review_id=2450328087</t>
  </si>
  <si>
    <t>2021-11-29 08:02:19</t>
  </si>
  <si>
    <t>Лицензия банка до какого года выдана? Без выпуска карты какую максимальную сумму я могу положить на счёт?</t>
  </si>
  <si>
    <t>https://play.google.com/console/u/0/developer//app//user-feedback/review-details?reviewId=gp:AOqpTOHlfNd10L8c9kkUKuYshcH-3qS8BuW43rKQRj3BwnZ4LLyWCbipN_sehwkyB4NHFnibOCgW_9HFo85ZYkI</t>
  </si>
  <si>
    <t>https://appfollow.io/gp/97454/review/77860156?s=global2</t>
  </si>
  <si>
    <t>https://watch.appfollow.io/apps/my-first-workspace/reviews/413088?review_id=77860156</t>
  </si>
  <si>
    <t>2021-11-29 14:12:43</t>
  </si>
  <si>
    <t>Почему приложение настолько сильно ограниченное в функционале? 21век. Плюс функционал который есть и то не работает. Не возможно удалить подключенную карту для переводов. Да я хочу удалить карту другого банка которым перестал пользоваться. Оно мозолит мне глаза. Когда нажимаешь на значок настройки выбранной карты он туда не заходит. Сделал как вы просили. Ничего не изменилось</t>
  </si>
  <si>
    <t>2021-11-29 00:26:30</t>
  </si>
  <si>
    <t>Таисия Ишутина</t>
  </si>
  <si>
    <t>Здравствуйте. Не могу установить приложение: процесс доходит до 100%, а затем выскакивает сообщение "не удалось установить приложение". Это может быть связано с тем, что я уже устанавливала и удаляла приложение пару месяцев назад?</t>
  </si>
  <si>
    <t>2021-11-29 05:06:15</t>
  </si>
  <si>
    <t>Добрый день! Перезагрузите устройство и повторите попытку установить приложение. Если ситуация сохраняется, напишите нам на почту mtsd@mtsbank.ru, укажите ваши ФИО, дату рождения, модель устройства и версию приложения. К письму прикрепите скриншот ошибки. Разберемся, почему так может происходить.</t>
  </si>
  <si>
    <t>https://play.google.com/console/u/0/developer//app//user-feedback/review-details?reviewId=gp:AOqpTOGDUhEKKwWu9QGQ_pccJTa76DrS0UCILyoI007QmA5IOYVcktP5ymqSxah5TH_3PKuaTOMSPabhIv1QF5Q</t>
  </si>
  <si>
    <t>https://appfollow.io/gp/97454/review/2450363577?s=global2</t>
  </si>
  <si>
    <t>https://watch.appfollow.io/apps/my-first-workspace/reviews/413088?review_id=2450363577</t>
  </si>
  <si>
    <t>2021-11-29 04:04:31</t>
  </si>
  <si>
    <t>Александр Черновский</t>
  </si>
  <si>
    <t>2021-11-29 05:03:51</t>
  </si>
  <si>
    <t>https://play.google.com/console/u/0/developer//app//user-feedback/review-details?reviewId=gp:AOqpTOFcaLHz8djfollrxxZa1IgxDw7QP_QSDRzlfoP0h7uRKhaleq846ZpFbtb2uoLx5uTP46VQRFp_Vv-oO8s</t>
  </si>
  <si>
    <t>https://appfollow.io/gp/97454/review/2450782375?s=global2</t>
  </si>
  <si>
    <t>https://watch.appfollow.io/apps/my-first-workspace/reviews/413088?review_id=2450782375</t>
  </si>
  <si>
    <t>2021-11-29 04:17:46</t>
  </si>
  <si>
    <t>Connect City</t>
  </si>
  <si>
    <t>Главное что работает)🤣👍 есть недочёты</t>
  </si>
  <si>
    <t>2021-11-29 05:03:40</t>
  </si>
  <si>
    <t>Спасибо за обратную связь! Уточните, о каких недочётах идет речь?</t>
  </si>
  <si>
    <t>https://play.google.com/console/u/0/developer//app//user-feedback/review-details?reviewId=gp:AOqpTOHlXYacX9t0A26haPlpaO3JRxp6FdyXgfcywrwdf0Yc3sObAymitC0N3xkEZvPV1Wx8xZTNA6F1cxgQZJ4</t>
  </si>
  <si>
    <t>https://appfollow.io/gp/97454/review/2450782376?s=global2</t>
  </si>
  <si>
    <t>https://watch.appfollow.io/apps/my-first-workspace/reviews/413088?review_id=2450782376</t>
  </si>
  <si>
    <t>2021-11-29 04:18:36</t>
  </si>
  <si>
    <t>Иван Гоголев</t>
  </si>
  <si>
    <t>Класс 👍</t>
  </si>
  <si>
    <t>2021-11-29 05:02:58</t>
  </si>
  <si>
    <t>https://play.google.com/console/u/0/developer//app//user-feedback/review-details?reviewId=gp:AOqpTOGi3EYUtSdgl794Eyqv6_Wyhn7qaxxzTaG6qOkuc3dGqSzgC8XvCAOasOh2PNPTg0TLcxO1xnVizVa9Juk</t>
  </si>
  <si>
    <t>https://appfollow.io/gp/97454/review/2450782377?s=global2</t>
  </si>
  <si>
    <t>https://watch.appfollow.io/apps/my-first-workspace/reviews/413088?review_id=2450782377</t>
  </si>
  <si>
    <t>2021-11-29 05:34:12</t>
  </si>
  <si>
    <t>Армен Гарамов</t>
  </si>
  <si>
    <t>Зависает, надо переустанавливать</t>
  </si>
  <si>
    <t>2021-11-29 09:25:17</t>
  </si>
  <si>
    <t>Скажите, при зависании возникает ошибка?</t>
  </si>
  <si>
    <t>https://play.google.com/console/u/0/developer//app//user-feedback/review-details?reviewId=gp:AOqpTOFy_o7Y4hB05u4h-3foZDdw1pjAwbJLQDAjS9pCGmFXP2MhoxkV_N_eLcAhQHsyFHd-5LZlLsEMzXQZGJ0</t>
  </si>
  <si>
    <t>https://appfollow.io/gp/97454/review/2450860717?s=global2</t>
  </si>
  <si>
    <t>https://watch.appfollow.io/apps/my-first-workspace/reviews/413088?review_id=2450860717</t>
  </si>
  <si>
    <t>2021-11-29 06:23:33</t>
  </si>
  <si>
    <t>Juk Hitriy</t>
  </si>
  <si>
    <t>Согласен со всеми плохими комментариями, так и есть и всегда было, пользуюсь 2 года</t>
  </si>
  <si>
    <t>2021-11-29 09:25:01</t>
  </si>
  <si>
    <t>Опишите, пожалуйста, подробнее. С какими трудностями вы столкнулись?</t>
  </si>
  <si>
    <t>https://play.google.com/console/u/0/developer//app//user-feedback/review-details?reviewId=gp:AOqpTOFkGd4FXZ65wtMln6a9lKov_XmcGlF8ASL68iC59futVFN42ArT74x9MV3o2CANn62AXa1I4nVjFOu0LSQ</t>
  </si>
  <si>
    <t>https://appfollow.io/gp/97454/review/2450887604?s=global2</t>
  </si>
  <si>
    <t>https://watch.appfollow.io/apps/my-first-workspace/reviews/413088?review_id=2450887604</t>
  </si>
  <si>
    <t>2021-11-29 07:30:26</t>
  </si>
  <si>
    <t>Вячеслав Ткачёв</t>
  </si>
  <si>
    <t>Данный банк это ШАРАШКА. Открыл виртуальную карту и перечислил на неё вначале 30т.р., затем 16т.р., через сутки захожу в приложение, а денег нет. Карту заблокировали, самостоятельно не разблокировать, нужно обращаться в отделение банка. Оформил в банке обращение, но деньги так и не вернули, а самое смешное через 2 дня звонят с горячей линии и информирую, что у меня ещё и задолженность в размере 99т.р. Не советую ни кому, денег так и невернули. Всё разбираются</t>
  </si>
  <si>
    <t>2021-11-29 09:28:29</t>
  </si>
  <si>
    <t>Чтобы мы смогли проверить информацию, напишите нам о ситуации на почту mtsd@mtsbank.ru, укажите ваши ФИО, дату рождения и номер телефона.</t>
  </si>
  <si>
    <t>https://play.google.com/console/u/0/developer//app//user-feedback/review-details?reviewId=gp:AOqpTOFdBzo53nUIQiwNdbdgK-pVP8RJF9Tv-HfqB6lnh75DZx73RVECPkxoH-ifVimciNgJo_RdiLiwZkWyW1c</t>
  </si>
  <si>
    <t>https://appfollow.io/gp/97454/review/2451048657?s=global2</t>
  </si>
  <si>
    <t>https://watch.appfollow.io/apps/my-first-workspace/reviews/413088?review_id=2451048657</t>
  </si>
  <si>
    <t>2021-11-29 08:03:23</t>
  </si>
  <si>
    <t>ильмир сибгатуллин</t>
  </si>
  <si>
    <t>Норм всё</t>
  </si>
  <si>
    <t>2021-11-29 09:27:06</t>
  </si>
  <si>
    <t>https://play.google.com/console/u/0/developer//app//user-feedback/review-details?reviewId=gp:AOqpTOHQ1TbA1oJWYbxhdRklZx2Ae-x6p8mSaP16Wg2qWqNlz7qysGyz-J7PthNwQ3RfKOj8weQpTYO4P1MTJN4</t>
  </si>
  <si>
    <t>https://appfollow.io/gp/97454/review/2451092767?s=global2</t>
  </si>
  <si>
    <t>https://watch.appfollow.io/apps/my-first-workspace/reviews/413088?review_id=2451092767</t>
  </si>
  <si>
    <t>2021-11-29 08:05:52</t>
  </si>
  <si>
    <t>Отличный банк, прозрачный. Не возникло ни каких проблем с досрочным погашение.</t>
  </si>
  <si>
    <t>2021-11-29 09:26:54</t>
  </si>
  <si>
    <t>https://play.google.com/console/u/0/developer//app//user-feedback/review-details?reviewId=gp:AOqpTOEktQ2szWlENLMeu8fep4FwkCUXuE_FMkHu5zcz1BVbynnEKfLKSuwAyMhRnVtgz_sNpTMZ9jwpjCkKTXw</t>
  </si>
  <si>
    <t>https://appfollow.io/gp/97454/review/2451092768?s=global2</t>
  </si>
  <si>
    <t>https://watch.appfollow.io/apps/my-first-workspace/reviews/413088?review_id=2451092768</t>
  </si>
  <si>
    <t>2021-11-29 08:09:00</t>
  </si>
  <si>
    <t>Людмила Скок</t>
  </si>
  <si>
    <t>Все понятно, обратная связь работает хорошо</t>
  </si>
  <si>
    <t>2021-11-29 09:26:40</t>
  </si>
  <si>
    <t>https://play.google.com/console/u/0/developer//app//user-feedback/review-details?reviewId=gp:AOqpTOE76x4IB2c_EFthp3acHvfsx7jq6Lut_ERhW7YT7k6dTSE4o8q7ATyyjo0q6ozhICZlts-LX0ZLdNLOxZ4</t>
  </si>
  <si>
    <t>https://appfollow.io/gp/97454/review/2451092769?s=global2</t>
  </si>
  <si>
    <t>https://watch.appfollow.io/apps/my-first-workspace/reviews/413088?review_id=2451092769</t>
  </si>
  <si>
    <t>2021-11-29 09:40:13</t>
  </si>
  <si>
    <t>Николай Иванов</t>
  </si>
  <si>
    <t>Не ведитесь на рекламу с Нагиевым и прочими. Получал карту в Москве, сейчас проживаю в Чебоксарах, и мне срочно понадобилась справка с моим ФИО, номером карты, и печатью банка, и чтобы ее получить мне нужно ехать в Казань, а это 2,5 часа только в одну сторону чтобы ее получить. Резимирую, получать карту этого банка, если в вашем городе нет офиса банка. И через чат в приложении, вам дадут только справку без печати банка. Создали обращение 16184962, и сказали что в среднем решение 5 рабочих дней</t>
  </si>
  <si>
    <t>2021-11-29 18:03:46</t>
  </si>
  <si>
    <t>Решение по этому обращению было отправлено вам в смс 28.10.2021.</t>
  </si>
  <si>
    <t>https://play.google.com/console/u/0/developer//app//user-feedback/review-details?reviewId=gp:AOqpTOFYEje5XvcrKoHcuUL2qt7Jsi9WtllVuFWwzkeQHfgNfYL-pVkC42Stb6UzIMcy9Vq_O9hbB76_JYLgGXk</t>
  </si>
  <si>
    <t>https://appfollow.io/gp/97454/review/2451127645?s=global2</t>
  </si>
  <si>
    <t>https://watch.appfollow.io/apps/my-first-workspace/reviews/413088?review_id=2451127645</t>
  </si>
  <si>
    <t>2021-11-29 09:57:59</t>
  </si>
  <si>
    <t>Кемал Керимов</t>
  </si>
  <si>
    <t>Полный бардак а не приложене</t>
  </si>
  <si>
    <t>2021-11-29 12:42:29</t>
  </si>
  <si>
    <t>https://play.google.com/console/u/0/developer//app//user-feedback/review-details?reviewId=gp:AOqpTOH_CScWncFKYnjN2NE3lBjJccjHTTzABJAcLlRZk74A2_UZIpi7W-sKV3V23sMspDIqn4xK6MXO3rZlUsY</t>
  </si>
  <si>
    <t>https://appfollow.io/gp/97454/review/2451184811?s=global2</t>
  </si>
  <si>
    <t>https://watch.appfollow.io/apps/my-first-workspace/reviews/413088?review_id=2451184811</t>
  </si>
  <si>
    <t>2021-11-29 10:25:54</t>
  </si>
  <si>
    <t>JULIA 32Rus</t>
  </si>
  <si>
    <t>Приложение не работает. Заходишь в него,оно начинает висеть и через 1-3 минуты пишет что приложение не отвечает. Я уже пару раз его переустанавливала. Всё бесполезно.</t>
  </si>
  <si>
    <t>2021-11-29 12:42:19</t>
  </si>
  <si>
    <t>https://play.google.com/console/u/0/developer//app//user-feedback/review-details?reviewId=gp:AOqpTOFH9F5ECf4wjLIPxKS5R6qhvk3997ogkuz7KVunCoqTPHf3zkl6_v5ZaaIAHuG2UA4XzhHhmdgTMxPSofw</t>
  </si>
  <si>
    <t>https://appfollow.io/gp/97454/review/2451184812?s=global2</t>
  </si>
  <si>
    <t>https://watch.appfollow.io/apps/my-first-workspace/reviews/413088?review_id=2451184812</t>
  </si>
  <si>
    <t>2021-11-29 10:46:11</t>
  </si>
  <si>
    <t>Анастасия Алексеевна</t>
  </si>
  <si>
    <t>Мне всё нравится 👍 Кредит модно взять прямо в приложении никуда не выходя, деньги переведут на карту. Кредитную карту оформить сразу можно. Все понятно.</t>
  </si>
  <si>
    <t>2021-11-29 12:42:45</t>
  </si>
  <si>
    <t>Отличный отзыв, спасибо! ;)</t>
  </si>
  <si>
    <t>https://play.google.com/console/u/0/developer//app//user-feedback/review-details?reviewId=gp:AOqpTOGAnMQrTHGNN1-kNMSTgbmEEYdI2uhfKOR8de31W9TGWFMAHdPwEb1qvP1nkjEv1tstFwam_PmryHEEh64</t>
  </si>
  <si>
    <t>https://appfollow.io/gp/97454/review/2451184813?s=global2</t>
  </si>
  <si>
    <t>https://watch.appfollow.io/apps/my-first-workspace/reviews/413088?review_id=2451184813</t>
  </si>
  <si>
    <t>2021-11-29 10:49:33</t>
  </si>
  <si>
    <t>Alexey Borutto</t>
  </si>
  <si>
    <t>Хорошее и понятное приложение</t>
  </si>
  <si>
    <t>2021-11-29 12:35:27</t>
  </si>
  <si>
    <t>https://play.google.com/console/u/0/developer//app//user-feedback/review-details?reviewId=gp:AOqpTOFtwj2u18pAH7UP-5YIsdnx21qZ6e6M5VYCxmduxEk_cdl1DvzgdUuGLe6u8lkwG199R_EF85ol9Y35qB4</t>
  </si>
  <si>
    <t>https://appfollow.io/gp/97454/review/2451519515?s=global2</t>
  </si>
  <si>
    <t>https://watch.appfollow.io/apps/my-first-workspace/reviews/413088?review_id=2451519515</t>
  </si>
  <si>
    <t>2021-11-29 11:11:28</t>
  </si>
  <si>
    <t>Инна Ионова</t>
  </si>
  <si>
    <t>Постоянно глючит</t>
  </si>
  <si>
    <t>2021-11-29 12:43:18</t>
  </si>
  <si>
    <t>Простите за неудобства. Мы уже работаем над оптимизацией и быстродействием приложения.</t>
  </si>
  <si>
    <t>https://play.google.com/console/u/0/developer//app//user-feedback/review-details?reviewId=gp:AOqpTOGQR9KFyqaq7Cpye9lJDE9JWnEbTWTawekZig8cmkYO7EWvBKdHT2mEAjXaE91QCnvT7-Gi194JKD9zzRU</t>
  </si>
  <si>
    <t>https://appfollow.io/gp/97454/review/2451519516?s=global2</t>
  </si>
  <si>
    <t>https://watch.appfollow.io/apps/my-first-workspace/reviews/413088?review_id=2451519516</t>
  </si>
  <si>
    <t>2021-11-29 11:26:06</t>
  </si>
  <si>
    <t>Андрей</t>
  </si>
  <si>
    <t>Полная претензия к банку,с клиентами не работают одни отговорки, чтобы перевыпустить карту нужен офис банка,но в моем городе его нет,для этого мне нужно ехать за 300 км,чтобы перевыпустить карту,курьерские службы с которыми работает банк хамы,и тунеядцы,если вся страна так будет работать как работает банк,то будет хаос,не связывайтесь с этим банком.</t>
  </si>
  <si>
    <t>2021-11-29 13:24:36</t>
  </si>
  <si>
    <t>Сожалеем, что у вас сложилось такое впечатление от банка. Чтобы мы смогли разобраться в ситуации, напишите нам о ней подробнее на почту mtsd@mtsbank.ru, проверим информацию.</t>
  </si>
  <si>
    <t>https://play.google.com/console/u/0/developer//app//user-feedback/review-details?reviewId=gp:AOqpTOFPPyLC4nMJ9vJzpUDIY40rZkbb5mEWPCuKHZEqb_AiLNBInYmFZI8os9-9WOurmjYMQMqVwNMkDKFI69g</t>
  </si>
  <si>
    <t>https://appfollow.io/gp/97454/review/2451519517?s=global2</t>
  </si>
  <si>
    <t>https://watch.appfollow.io/apps/my-first-workspace/reviews/413088?review_id=2451519517</t>
  </si>
  <si>
    <t>2021-11-29 12:11:51</t>
  </si>
  <si>
    <t>Татьяна Life</t>
  </si>
  <si>
    <t>Мне нравится!!!!! Рекомендую!!!!</t>
  </si>
  <si>
    <t>2021-11-29 12:35:17</t>
  </si>
  <si>
    <t>https://play.google.com/console/u/0/developer//app//user-feedback/review-details?reviewId=gp:AOqpTOGkPjKHzuTmiibR-oZP7-qqSe2_bJekZbw-1mzbAs1LhdbkQOLBBqp6Ny2ZBD-x8H6q5rD69Frhs4bm61k</t>
  </si>
  <si>
    <t>https://appfollow.io/gp/97454/review/2451902844?s=global2</t>
  </si>
  <si>
    <t>https://watch.appfollow.io/apps/my-first-workspace/reviews/413088?review_id=2451902844</t>
  </si>
  <si>
    <t>2021-11-29 12:52:19</t>
  </si>
  <si>
    <t>Серж Иванов</t>
  </si>
  <si>
    <t>Огонь</t>
  </si>
  <si>
    <t>2021-11-29 15:51:27</t>
  </si>
  <si>
    <t>https://play.google.com/console/u/0/developer//app//user-feedback/review-details?reviewId=gp:AOqpTOGlidTkXBgTMGewQ89Eu1fCZrctt-42vTpUAbGXCqsifYb5b9KxIqGpp8XrInfrRIUOgqKuy7QVNdvGISE</t>
  </si>
  <si>
    <t>https://appfollow.io/gp/97454/review/2451902845?s=global2</t>
  </si>
  <si>
    <t>https://watch.appfollow.io/apps/my-first-workspace/reviews/413088?review_id=2451902845</t>
  </si>
  <si>
    <t>2021-11-29 13:53:02</t>
  </si>
  <si>
    <t>Андрей Башкиров</t>
  </si>
  <si>
    <t>Офигительно красиво</t>
  </si>
  <si>
    <t>2021-11-29 17:35:46</t>
  </si>
  <si>
    <t>https://play.google.com/console/u/0/developer//app//user-feedback/review-details?reviewId=gp:AOqpTOGh2ZBYyTFLYLyoffAERHI99cTXlIQJWX2PLSh41eROcH_jcGVSUFnmSIrNlKMI96EOkvLrRSkDg3UT7ss</t>
  </si>
  <si>
    <t>https://appfollow.io/gp/97454/review/2451981835?s=global2</t>
  </si>
  <si>
    <t>https://watch.appfollow.io/apps/my-first-workspace/reviews/413088?review_id=2451981835</t>
  </si>
  <si>
    <t>2021-11-29 13:56:41</t>
  </si>
  <si>
    <t>Виктор Викторович Каплюк</t>
  </si>
  <si>
    <t>Отлично.</t>
  </si>
  <si>
    <t>2021-11-29 17:35:56</t>
  </si>
  <si>
    <t>https://play.google.com/console/u/0/developer//app//user-feedback/review-details?reviewId=gp:AOqpTOHPeK3dEZ0ZQmLZYa9f7dKqPc3NlTmfHYw_0Q99ep4yGCAsp1BH_p8nyfBYcEDs3-qrzTLLYHKZCbUG0oc</t>
  </si>
  <si>
    <t>https://appfollow.io/gp/97454/review/2451981836?s=global2</t>
  </si>
  <si>
    <t>https://watch.appfollow.io/apps/my-first-workspace/reviews/413088?review_id=2451981836</t>
  </si>
  <si>
    <t>2021-11-29 14:04:20</t>
  </si>
  <si>
    <t>Айрат Ибатуллин</t>
  </si>
  <si>
    <t>Не открывается. 1час почти прождал.</t>
  </si>
  <si>
    <t>2021-11-29 18:09:41</t>
  </si>
  <si>
    <t>https://play.google.com/console/u/0/developer//app//user-feedback/review-details?reviewId=gp:AOqpTOHUa1U79PkbjwSd-kWDzBRWlmSvMt3e3DsaXuw-8CPOMzxkuspoFtHTl7qxbo5EG4GyBUuIWDcIXYgB_uI</t>
  </si>
  <si>
    <t>https://appfollow.io/gp/97454/review/2451981837?s=global2</t>
  </si>
  <si>
    <t>https://watch.appfollow.io/apps/my-first-workspace/reviews/413088?review_id=2451981837</t>
  </si>
  <si>
    <t>2021-11-29 15:28:53</t>
  </si>
  <si>
    <t>евгений чеблуков</t>
  </si>
  <si>
    <t>Нахрена оно мне нужно, если есть ЛК? Все равно удаляют, возвращайте деньги на симку от куда брали, аферисты, ноль по всем пунктам</t>
  </si>
  <si>
    <t>2021-11-29 18:19:14</t>
  </si>
  <si>
    <t>https://play.google.com/console/u/0/developer//app//user-feedback/review-details?reviewId=gp:AOqpTOEhY03HZBYvWCu4llUxdNQx-MOJJOIa7Be63fQnmju_OzIKKL6PnI7nwoi8vJ1ajQTszkWZlrVxpo0BNxE</t>
  </si>
  <si>
    <t>https://appfollow.io/gp/97454/review/2452241844?s=global2</t>
  </si>
  <si>
    <t>https://watch.appfollow.io/apps/my-first-workspace/reviews/413088?review_id=2452241844</t>
  </si>
  <si>
    <t>2021-11-29 16:17:41</t>
  </si>
  <si>
    <t>Марина Архипова</t>
  </si>
  <si>
    <t>Отвратительное приложение!!!!!</t>
  </si>
  <si>
    <t>2021-11-29 18:20:35</t>
  </si>
  <si>
    <t>Скажите, что случилось?</t>
  </si>
  <si>
    <t>https://play.google.com/console/u/0/developer//app//user-feedback/review-details?reviewId=gp:AOqpTOERi4pkj7dXcmRZpuAttCroVv5IM_C1v5ixu0xzv2l6crsaRujnqIAhey_6HiyEFAPzI_gpRbeBtswvodo</t>
  </si>
  <si>
    <t>https://appfollow.io/gp/97454/review/2452629331?s=global2</t>
  </si>
  <si>
    <t>https://watch.appfollow.io/apps/my-first-workspace/reviews/413088?review_id=2452629331</t>
  </si>
  <si>
    <t>2021-11-29 17:06:23</t>
  </si>
  <si>
    <t>FeralFox</t>
  </si>
  <si>
    <t>Хотел виртуальную карту кешбэк мобайл создать, так и не выходит. Ошибка выскакивает после ввода кода из смс как 1.5 мес.. Обращался в чат, толку нет, заявки какие то оформили 2 шт пол месяца назад, и тишина</t>
  </si>
  <si>
    <t>2021-11-29 18:20:25</t>
  </si>
  <si>
    <t>Напишите нам о ситуации на почту mtsd@mtsbank.ru, укажите ваши ФИО, дату рождения и номер телефона. Разберемся, в чем дело.</t>
  </si>
  <si>
    <t>https://play.google.com/console/u/0/developer//app//user-feedback/review-details?reviewId=gp:AOqpTOGiuSa0AkjDoiTddZLaAslNBELjdIxuGu3DuDKriWKy0EhX-16qromM_SlVLm3Tr95dlemt8ciSMnBvRXk</t>
  </si>
  <si>
    <t>https://appfollow.io/gp/97454/review/2452693627?s=global2</t>
  </si>
  <si>
    <t>https://watch.appfollow.io/apps/my-first-workspace/reviews/413088?review_id=2452693627</t>
  </si>
  <si>
    <t>2021-11-29 17:14:16</t>
  </si>
  <si>
    <t>Остап Бендер</t>
  </si>
  <si>
    <t>МТС это продукт не требующий рекламы👍👍👍</t>
  </si>
  <si>
    <t>2021-11-29 18:19:54</t>
  </si>
  <si>
    <t>https://play.google.com/console/u/0/developer//app//user-feedback/review-details?reviewId=gp:AOqpTOF02eXyDez_KPKbEN37iDgDqOR4cDpYyW9Q5Ha6bJT30R_OJR7dGRCkO2zj_I9xWN53wH67g0vziiRvta0</t>
  </si>
  <si>
    <t>https://appfollow.io/gp/97454/review/2452693628?s=global2</t>
  </si>
  <si>
    <t>https://watch.appfollow.io/apps/my-first-workspace/reviews/413088?review_id=2452693628</t>
  </si>
  <si>
    <t>2021-11-29 19:00:21</t>
  </si>
  <si>
    <t>Малыш на драйве</t>
  </si>
  <si>
    <t>Удобное приложение,устраивает всё: простота,эргономичность.</t>
  </si>
  <si>
    <t>2021-11-30 05:21:39</t>
  </si>
  <si>
    <t>Спасибо за отзыв! Рады, что вам понравилось приложение :)</t>
  </si>
  <si>
    <t>https://play.google.com/console/u/0/developer//app//user-feedback/review-details?reviewId=gp:AOqpTOFV3dGJLk63HQ6IMMet2mzxMBQX-Uk36wUdhhuWudVbYZsJLuSVx1Nlk6HJR-UyW5x6Ihg8chu6kcdXerg</t>
  </si>
  <si>
    <t>https://appfollow.io/gp/97454/review/2452771163?s=global2</t>
  </si>
  <si>
    <t>https://watch.appfollow.io/apps/my-first-workspace/reviews/413088?review_id=2452771163</t>
  </si>
  <si>
    <t>2021-11-29 19:28:21</t>
  </si>
  <si>
    <t>Наталья К</t>
  </si>
  <si>
    <t>Удобное приложение, всё просто и понятно, но иногда глючит(не часто)</t>
  </si>
  <si>
    <t>2021-11-30 05:21:25</t>
  </si>
  <si>
    <t>Благодарим за отзыв! Мы уже работаем над оптимизацией приложения.</t>
  </si>
  <si>
    <t>https://play.google.com/console/u/0/developer//app//user-feedback/review-details?reviewId=gp:AOqpTOHYATLEpS05SdiWpd7qqv7gnHnj3QUDe7u5R0XMC3zQl5wki4NJUcINqj3RPskxWFrTh4K9425gac_zGSg</t>
  </si>
  <si>
    <t>https://appfollow.io/gp/97454/review/2452771164?s=global2</t>
  </si>
  <si>
    <t>https://watch.appfollow.io/apps/my-first-workspace/reviews/413088?review_id=2452771164</t>
  </si>
  <si>
    <t>2021-11-29 20:39:05</t>
  </si>
  <si>
    <t>Михаил Андреевич</t>
  </si>
  <si>
    <t>Невозможно закрыть счёт через онлайн банк</t>
  </si>
  <si>
    <t>https://play.google.com/console/u/0/developer//app//user-feedback/review-details?reviewId=gp:AOqpTOHH6gMt8HfI6jcQLACidI6uQ29LRtPqHT8IoZrsWcZgFViInTtzNwVuFNvExVIcpYjZZ5AskYydsAOjQgI</t>
  </si>
  <si>
    <t>https://appfollow.io/gp/97454/review/2452868442?s=global2</t>
  </si>
  <si>
    <t>https://watch.appfollow.io/apps/my-first-workspace/reviews/413088?review_id=2452868442</t>
  </si>
  <si>
    <t>2021-11-29 22:20:19</t>
  </si>
  <si>
    <t>Виктор Терехов</t>
  </si>
  <si>
    <t>Банком доволен</t>
  </si>
  <si>
    <t>2021-11-30 05:20:57</t>
  </si>
  <si>
    <t>Скажите, что повлияло на такую оценку?</t>
  </si>
  <si>
    <t>https://play.google.com/console/u/0/developer//app//user-feedback/review-details?reviewId=gp:AOqpTOFUS5W3-FdSUdYpY-XOlGTKfyAviekTSWJPZvLIEa4nYe4ofG6uZZCuViOq-tGom7Oeq7f7RVdr96pWcFI</t>
  </si>
  <si>
    <t>https://appfollow.io/gp/97454/review/2452923990?s=global2</t>
  </si>
  <si>
    <t>https://watch.appfollow.io/apps/my-first-workspace/reviews/413088?review_id=2452923990</t>
  </si>
  <si>
    <t>2021-11-30 14:10:14</t>
  </si>
  <si>
    <t>сергей рыбников</t>
  </si>
  <si>
    <t>Почему появилась проблема с переводом денег на карту."не удалось рассчитать комиссию попробуйте снова" и так уже больше недели!!!! Исправти ситуацию, важно!!!</t>
  </si>
  <si>
    <t>2021-11-30 16:28:41</t>
  </si>
  <si>
    <t>Напишите нам о ситуации на почту mtsd@mtsbank.ru, укажите ваши ФИО, дату рождения и номер телефона. К письму прикрепите скриншот ошибки. Разберемся, почему так происходит.</t>
  </si>
  <si>
    <t>https://play.google.com/console/u/0/developer//app//user-feedback/review-details?reviewId=gp:AOqpTOEZCgMhE-k22UgpWiH_VCeshP1AAb8TggoPgqxINQlrgWCMtAeGDn4W8KKTbqQ7C-Hjz_YgHe89Q2onRDA</t>
  </si>
  <si>
    <t>https://appfollow.io/gp/97454/review/491207748?s=global2</t>
  </si>
  <si>
    <t>https://watch.appfollow.io/apps/my-first-workspace/reviews/413088?review_id=491207748</t>
  </si>
  <si>
    <t>2021-11-30 12:05:33</t>
  </si>
  <si>
    <t>Пуш-уведомление прямо в шторке нельзя прочитать целиком? Только заходить в приложение? UPD. Спасибо! Теперь можно.</t>
  </si>
  <si>
    <t>2021-11-30 16:30:09</t>
  </si>
  <si>
    <t>2021-11-30 13:15:50</t>
  </si>
  <si>
    <t>Dmitry K</t>
  </si>
  <si>
    <t>Приложение работает не корректно.может перевести,списать,пополнить внутри одного счета.как такое возможно? Пример с кредитной карты осуществлённых перевод средств на эту же карту.взята коммисия?</t>
  </si>
  <si>
    <t>2021-11-13 14:29:41</t>
  </si>
  <si>
    <t>Если при переводе выбрать тот же счет, с которого хотите списать деньги, появляется уведомление "Вы указали один и тот же счет для списания и для зачисления", если нажать на кнопку "Перевести", появится ошибка "В полях ввода данных имеются ошибки". Если вы перевели деньги таким способом, напишите нам о ситуации на почту mtsd@mtsbank.ru, разберемся.</t>
  </si>
  <si>
    <t>https://play.google.com/console/u/0/developer//app//user-feedback/review-details?reviewId=gp:AOqpTOHCgLOZZPdl2PD_GT9rPq69a9iSj3zeWw_OqdWIWVR8_dzo3aAGc2rTm5ezFwWNAZ5ur_WCxbkIMffc6NM</t>
  </si>
  <si>
    <t>https://appfollow.io/gp/97454/review/2422586932?s=global2</t>
  </si>
  <si>
    <t>https://watch.appfollow.io/apps/my-first-workspace/reviews/413088?review_id=2422586932</t>
  </si>
  <si>
    <t>2021-11-30 08:42:12</t>
  </si>
  <si>
    <t>2021-11-30 16:31:21</t>
  </si>
  <si>
    <t>Напишите нам о ситуации на почту mtsd@mtsbank.ru, если при закрытии карты возникает ошибка - прикрепите к письму скриншот. Разберемся, в чем дело.</t>
  </si>
  <si>
    <t>2021-11-30 05:57:53</t>
  </si>
  <si>
    <t>Елена Ялтченко</t>
  </si>
  <si>
    <t>Приложение постоянно глючит. 26.11.2021 делала заявку на частично-досрочное погашение ипотеки, деньги списали. Теперь самое интересное!!! Делала на погашение срока кредита, но почему-то вдруг сделался меньше ежемесячный платеж. Ок, ладно, думаю, пусть будет так. В субботу пытаюсь сделать ещё одно частично-досрочное погашение ипотеки, но мне постоянно выдает ошибку. Операторы за два выходных дня не смогли ничего сделать. Сегодня вечером думаю дай-ка я ещё раз попробую, но воз и ныне там.</t>
  </si>
  <si>
    <t>2021-11-30 05:22:21</t>
  </si>
  <si>
    <t>Напишите нам о ситуации на почту mtsd@mtsbank.ru, укажите ваши ФИО, дату рождения и номер телефона. К письму прикрепите скриншот ошибки. Поможем разобраться.</t>
  </si>
  <si>
    <t>https://play.google.com/console/u/0/developer//app//user-feedback/review-details?reviewId=gp:AOqpTOEN8Crb9pmr0Nv1Wd3iC4dOXAelKYerkVCfJaFcpy3lG5Ul4sdeeYTZLNPvbNPanGhH86xYlm-2PbjQbmg</t>
  </si>
  <si>
    <t>https://appfollow.io/gp/97454/review/2452771165?s=global2</t>
  </si>
  <si>
    <t>https://watch.appfollow.io/apps/my-first-workspace/reviews/413088?review_id=2452771165</t>
  </si>
  <si>
    <t>2021-11-30 02:54:45</t>
  </si>
  <si>
    <t>Надежда Хорошунова</t>
  </si>
  <si>
    <t>Я против ваших махинациях в договоре! Не советую никому! Распространение всей нашей информации, котигорически против! Нарушение всех статьёй закона! Я гражданин СССР, ЧИТАЮ ВСЁ ВНИМАТЕЛЬНО!</t>
  </si>
  <si>
    <t>2021-11-30 05:22:52</t>
  </si>
  <si>
    <t>https://play.google.com/console/u/0/developer//app//user-feedback/review-details?reviewId=gp:AOqpTOGqXh9U5Mf3CjE10uTox91HMsLEXoSeN1s_zupC-QS0b_cn76k9pW30E2czxwEbqxlvWULSN92u5VnOBj0</t>
  </si>
  <si>
    <t>https://appfollow.io/gp/97454/review/2453036704?s=global2</t>
  </si>
  <si>
    <t>https://watch.appfollow.io/apps/my-first-workspace/reviews/413088?review_id=2453036704</t>
  </si>
  <si>
    <t>2021-11-30 03:32:42</t>
  </si>
  <si>
    <t>геннадий Антонов</t>
  </si>
  <si>
    <t>2021-11-30 05:20:29</t>
  </si>
  <si>
    <t>https://play.google.com/console/u/0/developer//app//user-feedback/review-details?reviewId=gp:AOqpTOE2N6IaLIC3eGE5-zy84aj7JenAnhfE9G0rJFLx4aKwADvw_sjegwENijRyQHZsZv0u1xk9kGAI1XgVRwE</t>
  </si>
  <si>
    <t>https://appfollow.io/gp/97454/review/2453036705?s=global2</t>
  </si>
  <si>
    <t>https://watch.appfollow.io/apps/my-first-workspace/reviews/413088?review_id=2453036705</t>
  </si>
  <si>
    <t>2021-11-30 04:07:11</t>
  </si>
  <si>
    <t>Борис Михеев</t>
  </si>
  <si>
    <t>Банк отличный все нравится.</t>
  </si>
  <si>
    <t>2021-11-30 05:20:22</t>
  </si>
  <si>
    <t>https://play.google.com/console/u/0/developer//app//user-feedback/review-details?reviewId=gp:AOqpTOHWGvsf_p4rm3CmPGw2dPJJgB57NQdaMFT0ZgLL9XRtnZRledJlKQTWMHHQ7Yr2ZRsRuzoDggBF1157jYE</t>
  </si>
  <si>
    <t>https://appfollow.io/gp/97454/review/2453079472?s=global2</t>
  </si>
  <si>
    <t>https://watch.appfollow.io/apps/my-first-workspace/reviews/413088?review_id=2453079472</t>
  </si>
  <si>
    <t>Азат Хамзин</t>
  </si>
  <si>
    <t>Супер приложение.</t>
  </si>
  <si>
    <t>2021-11-30 08:00:49</t>
  </si>
  <si>
    <t>https://play.google.com/console/u/0/developer//app//user-feedback/review-details?reviewId=gp:AOqpTOFuylJYNJF6dEgJtpdGSAQijtbYuSHEmfcDXd5dKG3UsV5ChtxqCi_npdq0F17o6rnTwStYBFUf19K2e00</t>
  </si>
  <si>
    <t>https://appfollow.io/gp/97454/review/2453150214?s=global2</t>
  </si>
  <si>
    <t>https://watch.appfollow.io/apps/my-first-workspace/reviews/413088?review_id=2453150214</t>
  </si>
  <si>
    <t>2021-11-30 06:10:37</t>
  </si>
  <si>
    <t>Людмила Лузина</t>
  </si>
  <si>
    <t>Зп н</t>
  </si>
  <si>
    <t>https://play.google.com/console/u/0/developer//app//user-feedback/review-details?reviewId=gp:AOqpTOECl91LmVmv8lCm4YteXmD-b23VT0grZyoHm9PvcA85ZJvUrvtoWxYMHXOV5ZcEGS4gwyS6R-FnpPNcSQA</t>
  </si>
  <si>
    <t>https://appfollow.io/gp/97454/review/2453177616?s=global2</t>
  </si>
  <si>
    <t>https://watch.appfollow.io/apps/my-first-workspace/reviews/413088?review_id=2453177616</t>
  </si>
  <si>
    <t>2021-11-30 08:20:29</t>
  </si>
  <si>
    <t>Диана Мециева</t>
  </si>
  <si>
    <t>МТС банк супер👍👍👍</t>
  </si>
  <si>
    <t>2021-11-30 12:36:19</t>
  </si>
  <si>
    <t>https://play.google.com/console/u/0/developer//app//user-feedback/review-details?reviewId=gp:AOqpTOHo4Ok94P0fHoT2S0BqqdgBA5VoGnqrKXZQw7ZZJvK7GHTXLFrbt9xRDjlHOKdoVQl3ZXRU9l1avjG1_XM</t>
  </si>
  <si>
    <t>https://appfollow.io/gp/97454/review/2453367405?s=global2</t>
  </si>
  <si>
    <t>https://watch.appfollow.io/apps/my-first-workspace/reviews/413088?review_id=2453367405</t>
  </si>
  <si>
    <t>2021-11-30 09:08:11</t>
  </si>
  <si>
    <t>Alex T</t>
  </si>
  <si>
    <t>А можно сделать так, чтобы приложение не "слетало" каждые 2 недели, и его не приходилось переустанавливать бесконечно? Как-то поднадоело видеть "отсутствует соединение с интернетом", особенно, когда надо срочно</t>
  </si>
  <si>
    <t>2021-11-30 14:43:41</t>
  </si>
  <si>
    <t>Если вдруг ситуация повторится, напишите нам о ней на почту mtsd@mtsbank.ru, укажите ваши ФИО, дату рождения, модель устройства и версию ОС. К письму прикрепите скриншот ошибки. Разберемся, в чем дело.</t>
  </si>
  <si>
    <t>https://play.google.com/console/u/0/developer//app//user-feedback/review-details?reviewId=gp:AOqpTOEVn8e2diOsTOsDGtnwXCdRsamdCcfxYdSMau8XfAu4cYJm0J9oGVtcrDRQ9zz6aouPrnZcBqezM7k9wB8</t>
  </si>
  <si>
    <t>https://appfollow.io/gp/97454/review/2453396343?s=global2</t>
  </si>
  <si>
    <t>https://watch.appfollow.io/apps/my-first-workspace/reviews/413088?review_id=2453396343</t>
  </si>
  <si>
    <t>2021-11-30 10:19:46</t>
  </si>
  <si>
    <t>Len OK</t>
  </si>
  <si>
    <t>Что с приложением? Не могу войти уже несколько часов</t>
  </si>
  <si>
    <t>2021-11-30 12:35:54</t>
  </si>
  <si>
    <t>https://play.google.com/console/u/0/developer//app//user-feedback/review-details?reviewId=gp:AOqpTOEAYFQXBKEP4M0Huw9rY7dQLdGwE87_PJSsQLHr-M-zbZfGY_LIVAPzEkon7qF3ovhELMeP7YjHGFwfvD4</t>
  </si>
  <si>
    <t>https://appfollow.io/gp/97454/review/2453486096?s=global2</t>
  </si>
  <si>
    <t>https://watch.appfollow.io/apps/my-first-workspace/reviews/413088?review_id=2453486096</t>
  </si>
  <si>
    <t>2021-11-30 11:25:35</t>
  </si>
  <si>
    <t>Рустем Гусманов</t>
  </si>
  <si>
    <t>Подтормаживает а так все в работе</t>
  </si>
  <si>
    <t>2021-11-30 12:25:57</t>
  </si>
  <si>
    <t>Спасибо за обратную связь! Мы уже работаем над оптимизацией и быстродействием приложения.</t>
  </si>
  <si>
    <t>https://play.google.com/console/u/0/developer//app//user-feedback/review-details?reviewId=gp:AOqpTOEWyoJD0GtGMQ_fsIT0dzggGXEuQB4I3VRTpeSY5-l9ZUaPNZOoWPUSfUKRZZVrLPcZuxDyA7rl7KIyo_M</t>
  </si>
  <si>
    <t>https://appfollow.io/gp/97454/review/2453520054?s=global2</t>
  </si>
  <si>
    <t>https://watch.appfollow.io/apps/my-first-workspace/reviews/413088?review_id=2453520054</t>
  </si>
  <si>
    <t>2021-11-30 14:10:22</t>
  </si>
  <si>
    <t>Андрей Перевертайло</t>
  </si>
  <si>
    <t>Все нравиться</t>
  </si>
  <si>
    <t>2021-11-30 14:46:15</t>
  </si>
  <si>
    <t>Спасибо за оценку! Рады, что вам понравилось приложение :)</t>
  </si>
  <si>
    <t>https://play.google.com/console/u/0/developer//app//user-feedback/review-details?reviewId=gp:AOqpTOFS3_ZGqhGy7r8UbXJFhaRqsJju9Aya0qm0aw4XHEG7rLiH6m_j6OjrpKskuxKgJgnID2gKvQ3PTcjzmPQ</t>
  </si>
  <si>
    <t>https://appfollow.io/gp/97454/review/2453715990?s=global2</t>
  </si>
  <si>
    <t>https://watch.appfollow.io/apps/my-first-workspace/reviews/413088?review_id=2453715990</t>
  </si>
  <si>
    <t>2021-11-30 14:24:24</t>
  </si>
  <si>
    <t>Оксана Дмуховская</t>
  </si>
  <si>
    <t>2021-11-30 14:45:58</t>
  </si>
  <si>
    <t>https://play.google.com/console/u/0/developer//app//user-feedback/review-details?reviewId=gp:AOqpTOHK59V5bD8D1zK2yRQMvgvbS_vH2hDzjTXNkkCaDq1bB_RaiXAoHQVg02UbduwpMlMiIJ8LGraDbn2jWV4</t>
  </si>
  <si>
    <t>https://appfollow.io/gp/97454/review/2453715991?s=global2</t>
  </si>
  <si>
    <t>https://watch.appfollow.io/apps/my-first-workspace/reviews/413088?review_id=2453715991</t>
  </si>
  <si>
    <t>2021-11-30 15:54:45</t>
  </si>
  <si>
    <t>Наталья Леонова</t>
  </si>
  <si>
    <t>Удобно очень. Пользуюсь картой и банком долго. Ни разу не подводил. Ещё нравиться тем что при переводе процент меньше чем у сбербанка. И при переводе пока не подтвердить смс деньги не уйдут.</t>
  </si>
  <si>
    <t>2021-11-30 16:18:03</t>
  </si>
  <si>
    <t>Спасибо за отзыв! Нам очень приятно :)</t>
  </si>
  <si>
    <t>https://play.google.com/console/u/0/developer//app//user-feedback/review-details?reviewId=gp:AOqpTOGAsINCJ5tKCcy6iEDbrW_5AWHqAcxH1c5jlvEo-a0zvgTnJIi878PSjVk5pmtllvkFw58QHbyk3iLmX2o</t>
  </si>
  <si>
    <t>https://appfollow.io/gp/97454/review/2453816671?s=global2</t>
  </si>
  <si>
    <t>https://watch.appfollow.io/apps/my-first-workspace/reviews/413088?review_id=2453816671</t>
  </si>
  <si>
    <t>2021-11-30 15:59:14</t>
  </si>
  <si>
    <t>Владислав Рвачев</t>
  </si>
  <si>
    <t>Целый месяц прошу специалистов решить мою проблему. Не могу оплачивать по qr коду. Так ни кто со мной и не связался.</t>
  </si>
  <si>
    <t>2021-11-30 16:25:46</t>
  </si>
  <si>
    <t>https://play.google.com/console/u/0/developer//app//user-feedback/review-details?reviewId=gp:AOqpTOHngfwIjpfylFM4eQbdGA7C5MQ9MUOmO6iLsWoWILSe1dBRmvg3vZoA01lVCr0ayADx6GBkJiBh-MLPWuE</t>
  </si>
  <si>
    <t>https://appfollow.io/gp/97454/review/2453816672?s=global2</t>
  </si>
  <si>
    <t>https://watch.appfollow.io/apps/my-first-workspace/reviews/413088?review_id=2453816672</t>
  </si>
  <si>
    <t>2021-11-30 16:21:11</t>
  </si>
  <si>
    <t>Дмитрий Кондратьев</t>
  </si>
  <si>
    <t>Перестало загружаться, пишет нет интернета, но интернет отличный</t>
  </si>
  <si>
    <t>2021-11-30 16:58:02</t>
  </si>
  <si>
    <t>Напишите нам о ситуации на почту mtsd@mtsbank.ru, укажите ваши ФИО, дату рождения, модель устройства и версию ОС. К письму прикрепите скриншот ошибки. Разберемся, почему так происходит.</t>
  </si>
  <si>
    <t>https://play.google.com/console/u/0/developer//app//user-feedback/review-details?reviewId=gp:AOqpTOF_qTmuxj40SnApEgk-OY5rbI3x0_POSK5gdotmNIPfqMBuBey-bVvScPrDmOxmHQBJoM1QlmKXBiQpDhc</t>
  </si>
  <si>
    <t>https://appfollow.io/gp/97454/review/2453816673?s=global2</t>
  </si>
  <si>
    <t>https://watch.appfollow.io/apps/my-first-workspace/reviews/413088?review_id=2453816673</t>
  </si>
  <si>
    <t>2021-11-30 16:50:23</t>
  </si>
  <si>
    <t>Алексей Чернышов</t>
  </si>
  <si>
    <t>2021-11-30 16:56:43</t>
  </si>
  <si>
    <t>https://play.google.com/console/u/0/developer//app//user-feedback/review-details?reviewId=gp:AOqpTOHI7YmXhEkpqfXLZeBoQqBkHpBGMiK8M-_hrO4g-XG8KUKErRmQWe653_ugUcpj7mERghsOeQJGQsHKlf8</t>
  </si>
  <si>
    <t>https://appfollow.io/gp/97454/review/2453816674?s=global2</t>
  </si>
  <si>
    <t>https://watch.appfollow.io/apps/my-first-workspace/reviews/413088?review_id=2453816674</t>
  </si>
  <si>
    <t>2021-11-30 17:48:55</t>
  </si>
  <si>
    <t>Андрей С</t>
  </si>
  <si>
    <t>Неплохое, немного притормаживает, но лучше чем у многих банков. Самое лучшее в Альфа-банка.</t>
  </si>
  <si>
    <t>2021-12-01 06:24:33</t>
  </si>
  <si>
    <t>https://play.google.com/console/u/0/developer//app//user-feedback/review-details?reviewId=gp:AOqpTOGTL-OyqK_km7ivVQK96_GFriespFLq8dD8oUlIeRVgkjBqVaiusuMNAD7ZSclznMoE4REyk1sq3zKx7dg</t>
  </si>
  <si>
    <t>https://appfollow.io/gp/97454/review/2454100270?s=global2</t>
  </si>
  <si>
    <t>https://watch.appfollow.io/apps/my-first-workspace/reviews/413088?review_id=2454100270</t>
  </si>
  <si>
    <t>2021-11-30 18:03:22</t>
  </si>
  <si>
    <t>Nikolai Viugowscky</t>
  </si>
  <si>
    <t>Очень классное приложение советую всем!!!</t>
  </si>
  <si>
    <t>2021-12-01 06:24:41</t>
  </si>
  <si>
    <t>https://play.google.com/console/u/0/developer//app//user-feedback/review-details?reviewId=gp:AOqpTOHUXG566A7DqGe0LeBxBiK0oT1yrFopIVYI8wxnZ4OSEfnzEGIQQBDOk-ouWKA22cbEqHUGOlmZJUe4M3c</t>
  </si>
  <si>
    <t>https://appfollow.io/gp/97454/review/2454100271?s=global2</t>
  </si>
  <si>
    <t>https://watch.appfollow.io/apps/my-first-workspace/reviews/413088?review_id=2454100271</t>
  </si>
  <si>
    <t>2021-11-30 18:33:44</t>
  </si>
  <si>
    <t>Илья Карманов</t>
  </si>
  <si>
    <t>Работает нормально. Критических замечаний к работе нет. Но над внешний видом стоило поработать бы</t>
  </si>
  <si>
    <t>2021-12-01 06:24:54</t>
  </si>
  <si>
    <t>https://play.google.com/console/u/0/developer//app//user-feedback/review-details?reviewId=gp:AOqpTOGjn_zSvjjrZQHVpIlIi86j99MAizC8Ez_awq8T2WNhSuBVSdUKMQ3l49Iprg4gc-O8LSx3-vliS5h1JKc</t>
  </si>
  <si>
    <t>https://appfollow.io/gp/97454/review/2454100272?s=global2</t>
  </si>
  <si>
    <t>https://watch.appfollow.io/apps/my-first-workspace/reviews/413088?review_id=2454100272</t>
  </si>
  <si>
    <t>2021-11-30 18:35:16</t>
  </si>
  <si>
    <t>Андрей Марченко</t>
  </si>
  <si>
    <t>Почему я не могу скачать приложение МТС Банка</t>
  </si>
  <si>
    <t>2021-12-01 06:25:07</t>
  </si>
  <si>
    <t>Рекомендуем проверить качество интернет соединения. Также, достаточно ли места в Хранилище на вашем устройстве для установки приложения.</t>
  </si>
  <si>
    <t>https://play.google.com/console/u/0/developer//app//user-feedback/review-details?reviewId=gp:AOqpTOHGcrtCUTmSHGYmv7F0VFhQx8BP32osRdxiARe9TF8l3oTqPAutnlL_QajgirEfMRgfNL9dIcdyb_e9o4M</t>
  </si>
  <si>
    <t>https://appfollow.io/gp/97454/review/2454100273?s=global2</t>
  </si>
  <si>
    <t>https://watch.appfollow.io/apps/my-first-workspace/reviews/413088?review_id=2454100273</t>
  </si>
  <si>
    <t>2021-11-30 20:17:05</t>
  </si>
  <si>
    <t>олег суслов</t>
  </si>
  <si>
    <t>Нормально. Ничего лишнего.</t>
  </si>
  <si>
    <t>2021-12-01 06:44:16</t>
  </si>
  <si>
    <t>https://play.google.com/console/u/0/developer//app//user-feedback/review-details?reviewId=gp:AOqpTOHXriiYA4t-aLu1YP5lbxJzsteTf4kOq4iCOJVryrsVgmpwvY28F-SQzSAToO_fHDkqNgqKAFU02a--4gI</t>
  </si>
  <si>
    <t>https://appfollow.io/gp/97454/review/2454211448?s=global2</t>
  </si>
  <si>
    <t>https://watch.appfollow.io/apps/my-first-workspace/reviews/413088?review_id=2454211448</t>
  </si>
  <si>
    <t>2021-11-30 21:04:59</t>
  </si>
  <si>
    <t>Света Самойлова</t>
  </si>
  <si>
    <t>2021-12-01 06:44:21</t>
  </si>
  <si>
    <t>https://play.google.com/console/u/0/developer//app//user-feedback/review-details?reviewId=gp:AOqpTOF1ZTDXlQ9b5KX1MQczOeZHzrBqizjhhw9USgCWig1x5XI4WYqY_y3yz_arSUF9d8RtwjfsV0xDDqmBMjg</t>
  </si>
  <si>
    <t>https://appfollow.io/gp/97454/review/2454211449?s=global2</t>
  </si>
  <si>
    <t>https://watch.appfollow.io/apps/my-first-workspace/reviews/413088?review_id=2454211449</t>
  </si>
  <si>
    <t>2021-11-30 21:06:30</t>
  </si>
  <si>
    <t>1.26.1</t>
  </si>
  <si>
    <t>Любовь Суспицына</t>
  </si>
  <si>
    <t>👍 👍 👍 👍 👍</t>
  </si>
  <si>
    <t>2021-12-01 06:44:26</t>
  </si>
  <si>
    <t>:)</t>
  </si>
  <si>
    <t>https://play.google.com/console/u/0/developer//app//user-feedback/review-details?reviewId=gp:AOqpTOHtKuaOnvy5FfpUbXtySNcUu_wyNcaaZvIvu50enPTC1g4om8ZDsBTHHsgapDSV4YJotSQiMRfSXHZNvcI</t>
  </si>
  <si>
    <t>https://appfollow.io/gp/97454/review/2454211450?s=global2</t>
  </si>
  <si>
    <t>https://watch.appfollow.io/apps/my-first-workspace/reviews/413088?review_id=2454211450</t>
  </si>
  <si>
    <t>2021-11-30 22:23:59</t>
  </si>
  <si>
    <t>Сила Правды</t>
  </si>
  <si>
    <t>Пользуюсь не долго пока один раз была задержка по тех причинам,других нареканий нет.тех поддержка работает хорошо.</t>
  </si>
  <si>
    <t>2021-12-01 06:44:40</t>
  </si>
  <si>
    <t>https://play.google.com/console/u/0/developer//app//user-feedback/review-details?reviewId=gp:AOqpTOGPN3p8PmWaWcpA8HOO9zUlYlUj-ZLwAgejNneiea-FbiN_uKrYEAS0EF9fPKxq2dTWnfGFw5PEZ6rmYIQ</t>
  </si>
  <si>
    <t>https://appfollow.io/gp/97454/review/2454267349?s=global2</t>
  </si>
  <si>
    <t>https://watch.appfollow.io/apps/my-first-workspace/reviews/413088?review_id=2454267349</t>
  </si>
  <si>
    <t>2021-11-30 22:39:41</t>
  </si>
  <si>
    <t>Roman sh</t>
  </si>
  <si>
    <t>Добавьте возможность добавлять новых поставщиков ЖКХ.</t>
  </si>
  <si>
    <t>2021-12-01 06:45:36</t>
  </si>
  <si>
    <t>Направьте, пожалуйста, нам на почту mtsd@mtsbank.ru регион и полное наименование поставщика, которого хотите видеть в приложении.</t>
  </si>
  <si>
    <t>https://play.google.com/console/u/0/developer//app//user-feedback/review-details?reviewId=gp:AOqpTOFuGVsfY1uqYYiFshab65NikOwS8rZcRqI73-cGq1bwh41yVRpUcnym6LzXvsJpDgXhUEhf2xQqEUVbqxA</t>
  </si>
  <si>
    <t>https://appfollow.io/gp/97454/review/2454267350?s=global2</t>
  </si>
  <si>
    <t>https://watch.appfollow.io/apps/my-first-workspace/reviews/413088?review_id=2454267350</t>
  </si>
  <si>
    <t>2021-12-01 11:59:13</t>
  </si>
  <si>
    <t>Илья Муханов</t>
  </si>
  <si>
    <t>Третий месяц не могу оплатить интернет и ТВ через это приложение. При заполнении реквизитов карты в поле срок действия данные не вводятся👿</t>
  </si>
  <si>
    <t>2021-12-01 12:28:31</t>
  </si>
  <si>
    <t>Попробуйте переустановить приложение. Это может решить проблему.</t>
  </si>
  <si>
    <t>https://play.google.com/console/u/0/developer//app//user-feedback/review-details?reviewId=gp:AOqpTOGvnJog43dFd5agkhCdd06nLKzJ8naEyHdjTuUAdGZQY93GKwotW9VBJykgl-7QtEJJE8T7axkqOLTSARw</t>
  </si>
  <si>
    <t>https://appfollow.io/gp/97454/review/44324945?s=global2</t>
  </si>
  <si>
    <t>https://watch.appfollow.io/apps/my-first-workspace/reviews/413088?review_id=44324945</t>
  </si>
  <si>
    <t>2021-12-01 13:46:03</t>
  </si>
  <si>
    <t>Человек в наушниках</t>
  </si>
  <si>
    <t>Поставлю 5 , когда дадите настаивать рабочий стол под себя....а то есть убирать не нужные разделы, менять их местами. И немного поднять стабильность...</t>
  </si>
  <si>
    <t>2021-12-01 14:24:52</t>
  </si>
  <si>
    <t>Благодарим за обратную связь! Учтем ваши замечания в доработках приложения.</t>
  </si>
  <si>
    <t>https://play.google.com/console/u/0/developer//app//user-feedback/review-details?reviewId=gp:AOqpTOGWEpa1LCjlyJY6T-r5C_yfJgI4Ea6gRhiX97pwB7SPIJdp-MKXHOctgv1_URNLXiY3uDARwG8GVMOTAXo</t>
  </si>
  <si>
    <t>https://appfollow.io/gp/97454/review/731826066?s=global2</t>
  </si>
  <si>
    <t>https://watch.appfollow.io/apps/my-first-workspace/reviews/413088?review_id=731826066</t>
  </si>
  <si>
    <t>2021-12-01 07:46:02</t>
  </si>
  <si>
    <t>Эрл Фокс</t>
  </si>
  <si>
    <t>Хорошее приложение, достаточно функциональное, относительно стабильное. Бывают проблемы, но разработчики быстро их устраняют. Единственный минус - нельзя посмотреть данные карты (номер, срок действия и CVC), уже не раз просил добавить эту функцию..</t>
  </si>
  <si>
    <t>2021-12-01 07:53:25</t>
  </si>
  <si>
    <t>Реквизиты можно посмотреть в приложении на данный момент только по виртуальным картам. Для просмотра нужно выбрать карту на Главной, откроется форма, в которой нужно нажать "Реквизиты карты". Учтем ваши пожелания в доработках.</t>
  </si>
  <si>
    <t>https://play.google.com/console/u/0/developer//app//user-feedback/review-details?reviewId=gp:AOqpTOGGCx-r2C0LAXAcFcM3fvZoE8PEIhEbn3gojpsD6PTHoVILUHyEX_tjIWkYTdbtBzFAmIQxWlR6uvRns0M</t>
  </si>
  <si>
    <t>https://appfollow.io/gp/97454/review/789485349?s=global2</t>
  </si>
  <si>
    <t>https://watch.appfollow.io/apps/my-first-workspace/reviews/413088?review_id=789485349</t>
  </si>
  <si>
    <t>2021-12-01 06:33:14</t>
  </si>
  <si>
    <t>Олег Найдин</t>
  </si>
  <si>
    <t>Удобно, спорить не буду, но почему-то иногда не видно моих карт и счетов. Не могу отследить остаток и совершить запланированные операции. Маленький дискомфорт. В остальном всё отлично 👌</t>
  </si>
  <si>
    <t>2021-12-01 06:51:33</t>
  </si>
  <si>
    <t>Скажите, на данный момент продукты отображаются в приложении? Вы входите по основному номеру указанному в банке?</t>
  </si>
  <si>
    <t>https://play.google.com/console/u/0/developer//app//user-feedback/review-details?reviewId=gp:AOqpTOG9BN1qtVtdc-OFHorE80Yx9FLhNhkQ0OdmknoNUGCySfpQTs7_Va8jz2kl3-FuGJopimmZt8L_nujIo7o</t>
  </si>
  <si>
    <t>https://appfollow.io/gp/97454/review/821968012?s=global2</t>
  </si>
  <si>
    <t>https://watch.appfollow.io/apps/my-first-workspace/reviews/413088?review_id=821968012</t>
  </si>
  <si>
    <t>2021-12-01 07:28:30</t>
  </si>
  <si>
    <t>Константин Плотников</t>
  </si>
  <si>
    <t>Приложение стало более продуманно, пользоваться стало удобно.</t>
  </si>
  <si>
    <t>2021-12-01 07:49:12</t>
  </si>
  <si>
    <t>https://play.google.com/console/u/0/developer//app//user-feedback/review-details?reviewId=gp:AOqpTOH4H0x3xC_DuKNOH4XxkhT4x1EiM9JLbmou8hQ_eve6ceOJmFRhpNmVNAqP5Yzmj7Xe4s7X5MBfTLqvhq0</t>
  </si>
  <si>
    <t>https://appfollow.io/gp/97454/review/889131642?s=global2</t>
  </si>
  <si>
    <t>https://watch.appfollow.io/apps/my-first-workspace/reviews/413088?review_id=889131642</t>
  </si>
  <si>
    <t>2021-12-01 07:00:23</t>
  </si>
  <si>
    <t>Сергей Вячеславович</t>
  </si>
  <si>
    <t>Иногда не сразу показывает все счета. Часто глючит.</t>
  </si>
  <si>
    <t>2021-12-01 07:44:28</t>
  </si>
  <si>
    <t>https://play.google.com/console/u/0/developer//app//user-feedback/review-details?reviewId=gp:AOqpTOHzML4YaG8l-RdsLfQhZFlQE42Q-nD48C8-BsBZlNF1OdBBaai_3V_JgqPzglgoiBlCF8gx0HtLdgl0DBY</t>
  </si>
  <si>
    <t>https://appfollow.io/gp/97454/review/1186180611?s=global2</t>
  </si>
  <si>
    <t>https://watch.appfollow.io/apps/my-first-workspace/reviews/413088?review_id=1186180611</t>
  </si>
  <si>
    <t>2021-12-01 07:04:52</t>
  </si>
  <si>
    <t>Александр Бормотов</t>
  </si>
  <si>
    <t>Починили уведомления)</t>
  </si>
  <si>
    <t>2021-12-01 07:45:05</t>
  </si>
  <si>
    <t>https://play.google.com/console/u/0/developer//app//user-feedback/review-details?reviewId=gp:AOqpTOHehTp5oq60Btdh6Z2Yz2rhJI5ddUM5DijAa61Uw_7khiGoaGECl4O_brrlaSvNPQSh9TF7HrT5U6YsqJc</t>
  </si>
  <si>
    <t>https://appfollow.io/gp/97454/review/2399236704?s=global2</t>
  </si>
  <si>
    <t>https://watch.appfollow.io/apps/my-first-workspace/reviews/413088?review_id=2399236704</t>
  </si>
  <si>
    <t>2021-12-01 14:59:49</t>
  </si>
  <si>
    <t>Максим Петров</t>
  </si>
  <si>
    <t>Банк нонмальный ,но у меня вопрос у меня брокерский счет закрыт но почему показывается что он есть ? Или так и должно быть ?</t>
  </si>
  <si>
    <t>2021-12-01 16:41:26</t>
  </si>
  <si>
    <t>https://play.google.com/console/u/0/developer//app//user-feedback/review-details?reviewId=gp:AOqpTOGmmYiLM5BAZa-Wu39XNDhxKrbdDUuq7vmDt1-QTt8cYRA2LClFQfc3YVXOBYUqayQ4atV5nqtjOHz3C88</t>
  </si>
  <si>
    <t>https://appfollow.io/gp/97454/review/2426155433?s=global2</t>
  </si>
  <si>
    <t>https://watch.appfollow.io/apps/my-first-workspace/reviews/413088?review_id=2426155433</t>
  </si>
  <si>
    <t>2021-12-01 18:45:53</t>
  </si>
  <si>
    <t>2021-12-01 01:07:26</t>
  </si>
  <si>
    <t>Эдик Казимагомедов</t>
  </si>
  <si>
    <t>Всё отлично работает доступно и понятно.</t>
  </si>
  <si>
    <t>2021-11-30 12:36:12</t>
  </si>
  <si>
    <t>https://play.google.com/console/u/0/developer//app//user-feedback/review-details?reviewId=gp:AOqpTOFS4TYFvI2sJF78vNmXOvghUaoKTwQtrBzup18gTpw40iQmZXCMcwFfqBnLQckaXuxZdUgHeeZWOodrafY</t>
  </si>
  <si>
    <t>https://appfollow.io/gp/97454/review/2453367406?s=global2</t>
  </si>
  <si>
    <t>https://watch.appfollow.io/apps/my-first-workspace/reviews/413088?review_id=2453367406</t>
  </si>
  <si>
    <t>2021-12-01 07:20:35</t>
  </si>
  <si>
    <t>Альберт Ганиев</t>
  </si>
  <si>
    <t>Невозможно открыть, вклад через приложение онлайн. Слабое приложение. Обслуживание тоже так себе, видать текучка кадров большая.</t>
  </si>
  <si>
    <t>2021-12-01 06:24:16</t>
  </si>
  <si>
    <t>Уточните, какая ошибка возникает при открытии вклада?</t>
  </si>
  <si>
    <t>https://play.google.com/console/u/0/developer//app//user-feedback/review-details?reviewId=gp:AOqpTOHkmycYBCJjYTmA1OdkK3ThDzdppWw2j1sJeIXiSShEYwA3_0k6fElN5uVMJk3Cw3RHDOyZ8TBgI-TSN5E</t>
  </si>
  <si>
    <t>https://appfollow.io/gp/97454/review/2453557217?s=global2</t>
  </si>
  <si>
    <t>https://watch.appfollow.io/apps/my-first-workspace/reviews/413088?review_id=2453557217</t>
  </si>
  <si>
    <t>2021-12-01 06:54:17</t>
  </si>
  <si>
    <t>Ольга Булычева</t>
  </si>
  <si>
    <t>Нет прозрачности, платёж сделал, чек не поедлогаете сохранить, провела оплату жкх, комиссии нет, после оплаты зато появились плюс ки денег, в квитанция нет полей доя заполнения показаний счётчиков. Да на мой отзыв вы ответили и предложили мне прислать поставщиков, которых я оплачивал а, вернёмся к вашему приложению там же нет сохраненного чека, что я вам пришлю, как в каменном веке все вручную....</t>
  </si>
  <si>
    <t>2021-12-01 07:43:48</t>
  </si>
  <si>
    <t>Уточните, пожалуйста, наименование поставщика которого оплачиваете. Уточнить можно в истории операций. Возможность отправить чек есть при совершении платежа.</t>
  </si>
  <si>
    <t>https://play.google.com/console/u/0/developer//app//user-feedback/review-details?reviewId=gp:AOqpTOHcorhCYgPyW1OnAOuGEADlBbaYAT7X79-moJ3w8-VG0dHeWBeDH8EBf4HX2qdgBk2WZaH01XedYbP68qA</t>
  </si>
  <si>
    <t>https://appfollow.io/gp/97454/review/2454170464?s=global2</t>
  </si>
  <si>
    <t>https://watch.appfollow.io/apps/my-first-workspace/reviews/413088?review_id=2454170464</t>
  </si>
  <si>
    <t>2021-12-01 03:32:56</t>
  </si>
  <si>
    <t>Serg Bik</t>
  </si>
  <si>
    <t>Почему приложение пропало из плеймаркета?</t>
  </si>
  <si>
    <t>2021-12-01 06:48:00</t>
  </si>
  <si>
    <t>Приложение доступно для скачивания. Вам необходимо в магазине приложений Google Play в поисковой строке ввести МТС Банк.</t>
  </si>
  <si>
    <t>https://play.google.com/console/u/0/developer//app//user-feedback/review-details?reviewId=gp:AOqpTOEe_epA1jDWSThuNbONvcq1xWoJWio51QppwkecLmJ1NUG-L0UPATC9LiI6RSAVHTIA4FjSvcMiieYkDz8</t>
  </si>
  <si>
    <t>https://appfollow.io/gp/97454/review/2454561623?s=global2</t>
  </si>
  <si>
    <t>https://watch.appfollow.io/apps/my-first-workspace/reviews/413088?review_id=2454561623</t>
  </si>
  <si>
    <t>2021-12-01 05:39:14</t>
  </si>
  <si>
    <t>Елена Львовна Чернова</t>
  </si>
  <si>
    <t>2021-12-01 06:48:43</t>
  </si>
  <si>
    <t>https://play.google.com/console/u/0/developer//app//user-feedback/review-details?reviewId=gp:AOqpTOGeODPoEH8wES30QPeJRpoX1vYVhIDtw6zsoA-IGlwOrU7SvsVoMr2MCUk8yDnBonmSNZBgzrPNF0RdrJQ</t>
  </si>
  <si>
    <t>https://appfollow.io/gp/97454/review/2454641091?s=global2</t>
  </si>
  <si>
    <t>https://watch.appfollow.io/apps/my-first-workspace/reviews/413088?review_id=2454641091</t>
  </si>
  <si>
    <t>2021-12-01 05:39:16</t>
  </si>
  <si>
    <t>Федор Лобанов</t>
  </si>
  <si>
    <t>Приложение работает, пока всё устраивает.</t>
  </si>
  <si>
    <t>2021-12-01 06:48:51</t>
  </si>
  <si>
    <t>https://play.google.com/console/u/0/developer//app//user-feedback/review-details?reviewId=gp:AOqpTOHmP-agCfxQkijH4FNRDg0TbM_cuntqtgGKp8ehhTL-yY43_qWnjE5HLQLCHJhw9eCSZ5E5ll0FpPCYygc</t>
  </si>
  <si>
    <t>https://appfollow.io/gp/97454/review/2454641092?s=global2</t>
  </si>
  <si>
    <t>https://watch.appfollow.io/apps/my-first-workspace/reviews/413088?review_id=2454641092</t>
  </si>
  <si>
    <t>2021-12-01 06:00:42</t>
  </si>
  <si>
    <t>Александра Кувалдина</t>
  </si>
  <si>
    <t>Ещё и кредитная карта пропала. Как гасить вопрос?</t>
  </si>
  <si>
    <t>2021-12-01 06:49:31</t>
  </si>
  <si>
    <t>Рекомендуем выйти из аккаунта (Ещё - Выйти), авторизоваться заново и проверить отображение информации. Если проблема сохраняется, напишите нам о ситуации на почту mtsd@mtsbank.ru, укажите ваши ФИО, дату рождения и номер телефона в приложении. К письму прикрепите скриншот с главной страницы. Поможем разобраться.</t>
  </si>
  <si>
    <t>https://play.google.com/console/u/0/developer//app//user-feedback/review-details?reviewId=gp:AOqpTOEOM9zmMpDiZ-eRWBTlz6c5inIGvzfDC-MPPJq9-2rd0XC8GufRnmdAD4_zB3ikIOXjjgHkJKEBDgL-txo</t>
  </si>
  <si>
    <t>https://appfollow.io/gp/97454/review/2454683490?s=global2</t>
  </si>
  <si>
    <t>https://watch.appfollow.io/apps/my-first-workspace/reviews/413088?review_id=2454683490</t>
  </si>
  <si>
    <t>2021-12-01 06:13:14</t>
  </si>
  <si>
    <t>Антоха Нечаев</t>
  </si>
  <si>
    <t>Гуд</t>
  </si>
  <si>
    <t>2021-12-01 07:26:22</t>
  </si>
  <si>
    <t>https://play.google.com/console/u/0/developer//app//user-feedback/review-details?reviewId=gp:AOqpTOHpQI8SCh_hYotxwXTgrZMyAlHWggvVavuaXMdoeE8n4L9tLtLWZivLHNXfNOVG-9heb1F--Z96mOZ1rUg</t>
  </si>
  <si>
    <t>https://appfollow.io/gp/97454/review/2454683491?s=global2</t>
  </si>
  <si>
    <t>https://watch.appfollow.io/apps/my-first-workspace/reviews/413088?review_id=2454683491</t>
  </si>
  <si>
    <t>2021-12-01 06:13:36</t>
  </si>
  <si>
    <t>Николай Хотов</t>
  </si>
  <si>
    <t>Обьяснили популярно спасибо</t>
  </si>
  <si>
    <t>2021-12-01 06:49:56</t>
  </si>
  <si>
    <t>https://play.google.com/console/u/0/developer//app//user-feedback/review-details?reviewId=gp:AOqpTOHHw-esfLX18f0vGU2_o5J6a8I7NNBz_N8hPgOR_2xx5yGBDwKeuvuhfNY5DnCw2yqJ-vDaZm7BIEvXq6g</t>
  </si>
  <si>
    <t>https://appfollow.io/gp/97454/review/2454683492?s=global2</t>
  </si>
  <si>
    <t>https://watch.appfollow.io/apps/my-first-workspace/reviews/413088?review_id=2454683492</t>
  </si>
  <si>
    <t>2021-12-01 06:49:57</t>
  </si>
  <si>
    <t>Светлана Крылова</t>
  </si>
  <si>
    <t>После обновления не могу войти в приложение , а если каким то чудом загружается , то постоянно выходит ошибка "сервис не доступен"!</t>
  </si>
  <si>
    <t>2021-12-01 06:51:49</t>
  </si>
  <si>
    <t>https://play.google.com/console/u/0/developer//app//user-feedback/review-details?reviewId=gp:AOqpTOFZyQAWRtzhW0O90Naa65b0pZIzQO_q2aDzMmPJz9RrpQwve2AG5Iwyv4ulb4xDTn-CfN3jMv4zgzB6zDo</t>
  </si>
  <si>
    <t>https://appfollow.io/gp/97454/review/2454738339?s=global2</t>
  </si>
  <si>
    <t>https://watch.appfollow.io/apps/my-first-workspace/reviews/413088?review_id=2454738339</t>
  </si>
  <si>
    <t>2021-12-01 06:58:56</t>
  </si>
  <si>
    <t>Руслан Шивко</t>
  </si>
  <si>
    <t>Интерфейс удобный</t>
  </si>
  <si>
    <t>2021-12-01 07:44:00</t>
  </si>
  <si>
    <t>https://play.google.com/console/u/0/developer//app//user-feedback/review-details?reviewId=gp:AOqpTOEI1AGEZUSlTkxccuxYXwKZZ0ATb_GrKH0AYRIobHLWqWtYQqdrWyTXYxxoHCO5LB96toimIFVkErWM1X8</t>
  </si>
  <si>
    <t>https://appfollow.io/gp/97454/review/2454738340?s=global2</t>
  </si>
  <si>
    <t>https://watch.appfollow.io/apps/my-first-workspace/reviews/413088?review_id=2454738340</t>
  </si>
  <si>
    <t>2021-12-01 07:02:58</t>
  </si>
  <si>
    <t>Мирбадал Бадалов</t>
  </si>
  <si>
    <t>С 10 раза только зашёл, а как зашёл так сразу же вылетел. Оптимизируйте приложение!</t>
  </si>
  <si>
    <t>2021-12-01 07:44:43</t>
  </si>
  <si>
    <t>На текущий момент могут наблюдаться проблемы в работе сервиса. Попробуйте войти немного позднее.</t>
  </si>
  <si>
    <t>https://play.google.com/console/u/0/developer//app//user-feedback/review-details?reviewId=gp:AOqpTOG-qRagKNFSz9VesB9XfNldSjPBCJ8Z0hMFr15wmH4X8Otyi0hyEB3XDFmnTQ0gDn7_cTcLern017RbSXg</t>
  </si>
  <si>
    <t>https://appfollow.io/gp/97454/review/2454738341?s=global2</t>
  </si>
  <si>
    <t>https://watch.appfollow.io/apps/my-first-workspace/reviews/413088?review_id=2454738341</t>
  </si>
  <si>
    <t>2021-12-01 07:12:49</t>
  </si>
  <si>
    <t>Надежда Ершова</t>
  </si>
  <si>
    <t>Приложение ужасное, постоянно зависает и глючит</t>
  </si>
  <si>
    <t>2021-12-01 07:45:27</t>
  </si>
  <si>
    <t>https://play.google.com/console/u/0/developer//app//user-feedback/review-details?reviewId=gp:AOqpTOFLqxZ2ZgDhgB2JJwV6D2O68BCsl-O1DKWXYshaU6H5ye90faIqwn-Pgak9_P1DdLFDL81Ew0V6_ad5MbI</t>
  </si>
  <si>
    <t>https://appfollow.io/gp/97454/review/2454738342?s=global2</t>
  </si>
  <si>
    <t>https://watch.appfollow.io/apps/my-first-workspace/reviews/413088?review_id=2454738342</t>
  </si>
  <si>
    <t>2021-12-01 07:15:50</t>
  </si>
  <si>
    <t>Maksim Ivanov</t>
  </si>
  <si>
    <t>Постоянно тупит</t>
  </si>
  <si>
    <t>2021-12-01 07:45:39</t>
  </si>
  <si>
    <t>https://play.google.com/console/u/0/developer//app//user-feedback/review-details?reviewId=gp:AOqpTOGLaiGihtYWuPIFj_o4jMKCcLlrU1zqCUQzKoaEGrr2nE8Rwod2WVvlqt5IRjbRRGQShQBLJTFp90KZRBM</t>
  </si>
  <si>
    <t>https://appfollow.io/gp/97454/review/2454738343?s=global2</t>
  </si>
  <si>
    <t>https://watch.appfollow.io/apps/my-first-workspace/reviews/413088?review_id=2454738343</t>
  </si>
  <si>
    <t>2021-12-01 07:35:47</t>
  </si>
  <si>
    <t>Din Surkhic</t>
  </si>
  <si>
    <t>Наверное самое ужасное приложение за всю мою жизнь. Пришлось установить по причине оплаты кредита, пользовался в течение 8 месяцев. Ни разу не было такого чтобы оно не тормозило не глючило и чтобы всё работало как надо. Просто катастрофа!!!! Никому не советую!!!</t>
  </si>
  <si>
    <t>2021-12-01 07:51:01</t>
  </si>
  <si>
    <t>Сожалеем, что у вас сложилось такое мнение о приложении. Мы работаем над улучшением приложения. Надеемся, что в дальнейших обновлениях вам всё понравится.</t>
  </si>
  <si>
    <t>https://play.google.com/console/u/0/developer//app//user-feedback/review-details?reviewId=gp:AOqpTOFx6Mu-1gyNdGpoHnH5bbOY2OWjkiAeev5P1W6wtOf8jXoyWk2BOZVSnxiiLB1cBozvvBQXQ7_CVDdw5ok</t>
  </si>
  <si>
    <t>https://appfollow.io/gp/97454/review/2454738344?s=global2</t>
  </si>
  <si>
    <t>https://watch.appfollow.io/apps/my-first-workspace/reviews/413088?review_id=2454738344</t>
  </si>
  <si>
    <t>2021-12-01 09:03:11</t>
  </si>
  <si>
    <t>Евгения Романенко</t>
  </si>
  <si>
    <t>Я нибуду писать целую книгу, а скажу так. Это всё развод! МТС самая плохая компания связи, хоть я и пользуюсь ей но я не могу поменять так как мои близкие тоже пользуються этой компанией. Люди, нас дурят! Не ведитесь что они говорят, это всё.</t>
  </si>
  <si>
    <t>2021-12-01 09:42:58</t>
  </si>
  <si>
    <t>Сожалеем, что у вас сложилось такое мнение. Уточните, чем именно не понравилось приложение?</t>
  </si>
  <si>
    <t>https://play.google.com/console/u/0/developer//app//user-feedback/review-details?reviewId=gp:AOqpTOFzBR65iThXIBMWJh82CEhIgaVh3qrKipQoAsAQ0AMLLZb42PQAoO68w6lmvzF5oqolmSgzWTB2XeIp9X0</t>
  </si>
  <si>
    <t>https://appfollow.io/gp/97454/review/2454891007?s=global2</t>
  </si>
  <si>
    <t>https://watch.appfollow.io/apps/my-first-workspace/reviews/413088?review_id=2454891007</t>
  </si>
  <si>
    <t>2021-12-01 09:17:14</t>
  </si>
  <si>
    <t>Mike Li</t>
  </si>
  <si>
    <t>Удобно что вмести и банк и тлф!</t>
  </si>
  <si>
    <t>2021-12-01 09:41:39</t>
  </si>
  <si>
    <t>https://play.google.com/console/u/0/developer//app//user-feedback/review-details?reviewId=gp:AOqpTOG6Rzmet0Td06Bc66v_NT1MOxlFiMHKnT18vM3h8y8Jt6SjKYPbrK6bdEmt0C5vhTWMVj1TSMFnCyFD0OE</t>
  </si>
  <si>
    <t>https://appfollow.io/gp/97454/review/2454891008?s=global2</t>
  </si>
  <si>
    <t>https://watch.appfollow.io/apps/my-first-workspace/reviews/413088?review_id=2454891008</t>
  </si>
  <si>
    <t>2021-12-01 09:25:16</t>
  </si>
  <si>
    <t>Николай Розевика</t>
  </si>
  <si>
    <t>В начале работы всё было хорошо, но со временем,любой банк начинает изменять политику работы с клиентами. И чем больше ты должен, тем невыгоднее долги отдавать. Но ведь цель любого банкира нагрузить тебя по полной, а потом спокойно собирать монеты за комиссии и просрочки в виде обязательных платежей. Шкурная политика, но это понимаешь, когда уже влип</t>
  </si>
  <si>
    <t>2021-12-01 09:43:26</t>
  </si>
  <si>
    <t>Расскажите, с какой проблемой вы столкнулись?</t>
  </si>
  <si>
    <t>https://play.google.com/console/u/0/developer//app//user-feedback/review-details?reviewId=gp:AOqpTOE_XPPORZF4SSO1NGhtZ0lZ6oERWM4oJsvsKSz-hsRAOgtVZ56SUVALCQTJw40l88Cb97X3mKfKppZuFmU</t>
  </si>
  <si>
    <t>https://appfollow.io/gp/97454/review/2454891009?s=global2</t>
  </si>
  <si>
    <t>https://watch.appfollow.io/apps/my-first-workspace/reviews/413088?review_id=2454891009</t>
  </si>
  <si>
    <t>2021-12-01 10:23:55</t>
  </si>
  <si>
    <t>Маргарита Мухамедьянова</t>
  </si>
  <si>
    <t>Ужасно! Нельзя зарегистрировать карту!</t>
  </si>
  <si>
    <t>2021-12-01 12:25:53</t>
  </si>
  <si>
    <t>Уточните вы хотите привязать карту стороннего банка в приложение?</t>
  </si>
  <si>
    <t>https://play.google.com/console/u/0/developer//app//user-feedback/review-details?reviewId=gp:AOqpTOEUrYf2buTJUq83gireocR5kQcBFeilN0cENZRjqB7gjsypY7tvfWSNoMPojYfP6D9urU0epao2LdVJiuA</t>
  </si>
  <si>
    <t>https://appfollow.io/gp/97454/review/2454968233?s=global2</t>
  </si>
  <si>
    <t>https://watch.appfollow.io/apps/my-first-workspace/reviews/413088?review_id=2454968233</t>
  </si>
  <si>
    <t>2021-12-01 10:43:38</t>
  </si>
  <si>
    <t>Леша Джон</t>
  </si>
  <si>
    <t>Хорошее приложение удобно</t>
  </si>
  <si>
    <t>2021-12-01 12:26:04</t>
  </si>
  <si>
    <t>https://play.google.com/console/u/0/developer//app//user-feedback/review-details?reviewId=gp:AOqpTOHqeMOCFvvwdlVriZVhN5uJK9xY0kjt5pCirLvJkP08Dx9vQJxFcs3PMwaXjvSW2rSpWp3FITBtM5Kq41c</t>
  </si>
  <si>
    <t>https://appfollow.io/gp/97454/review/2454968234?s=global2</t>
  </si>
  <si>
    <t>https://watch.appfollow.io/apps/my-first-workspace/reviews/413088?review_id=2454968234</t>
  </si>
  <si>
    <t>2021-12-01 12:17:56</t>
  </si>
  <si>
    <t>Darizar</t>
  </si>
  <si>
    <t>Оформил кредит, но информация по самому кредиту, по остатку, по ежемесячному платежу все еще не отображается, первый раз в тех.поддержке предложили подождать сутки, во второй раз предложили подождать до 1 декабря, сегодня 1 декабря, как ничего не отображалось, так ничего и не отображается, понятия не имею, как платить кредит и по сколько, не берите здесь кредиты</t>
  </si>
  <si>
    <t>2021-12-01 12:28:47</t>
  </si>
  <si>
    <t>https://play.google.com/console/u/0/developer//app//user-feedback/review-details?reviewId=gp:AOqpTOE1LoHA4cP3g2lk84ghN0hyRrCmHP0aRZvPklXbWYM_zM6ONmg7rWniinQf4R4ttU63InWD_wmXEDXqUVY</t>
  </si>
  <si>
    <t>https://appfollow.io/gp/97454/review/2455142065?s=global2</t>
  </si>
  <si>
    <t>https://watch.appfollow.io/apps/my-first-workspace/reviews/413088?review_id=2455142065</t>
  </si>
  <si>
    <t>2021-12-01 13:02:26</t>
  </si>
  <si>
    <t>Айтал Худаев</t>
  </si>
  <si>
    <t>Кто-то же без карты придумали</t>
  </si>
  <si>
    <t>https://play.google.com/console/u/0/developer//app//user-feedback/review-details?reviewId=gp:AOqpTOFjQwhbzowJ_lNfUTJAeQ_ES1fNgXf3_vh8Ob92PTJeatf-wkwStv63iQNJnpzsmklpQtvl1xCbHagPUa8</t>
  </si>
  <si>
    <t>https://appfollow.io/gp/97454/review/2455142066?s=global2</t>
  </si>
  <si>
    <t>https://watch.appfollow.io/apps/my-first-workspace/reviews/413088?review_id=2455142066</t>
  </si>
  <si>
    <t>2021-12-01 13:37:09</t>
  </si>
  <si>
    <t>Оля Фролова</t>
  </si>
  <si>
    <t>Карта перестала показываться в приложении. Не показывает вообще ни историй ни денег сколько на карте осталось. Вообще карты не существует. Зато появились какие то виртуальные карты</t>
  </si>
  <si>
    <t>2021-12-01 13:42:46</t>
  </si>
  <si>
    <t>https://play.google.com/console/u/0/developer//app//user-feedback/review-details?reviewId=gp:AOqpTOGWRTFZ9QsvNOWAl0p7-oJBa6E2Gzp0iN29RsvKPzPntb74ERjUIrW4_S7FwcKi3cmlfDkcxT9Toq4mJKw</t>
  </si>
  <si>
    <t>https://appfollow.io/gp/97454/review/2455312307?s=global2</t>
  </si>
  <si>
    <t>https://watch.appfollow.io/apps/my-first-workspace/reviews/413088?review_id=2455312307</t>
  </si>
  <si>
    <t>2021-12-01 13:53:55</t>
  </si>
  <si>
    <t>game hunter</t>
  </si>
  <si>
    <t>2021-12-01 14:25:10</t>
  </si>
  <si>
    <t>https://play.google.com/console/u/0/developer//app//user-feedback/review-details?reviewId=gp:AOqpTOGK0Br-HUyQEIgZFAwFzvrhvXF1tyGFAohJYfo6h1zvxlM5HzrMcRo1hqcL3NPpdY-VgKwzz-hzRrLbXzg</t>
  </si>
  <si>
    <t>https://appfollow.io/gp/97454/review/2455312308?s=global2</t>
  </si>
  <si>
    <t>https://watch.appfollow.io/apps/my-first-workspace/reviews/413088?review_id=2455312308</t>
  </si>
  <si>
    <t>2021-12-01 15:12:49</t>
  </si>
  <si>
    <t>Людмила Василевская</t>
  </si>
  <si>
    <t>Очень удобно,когда можно оплатить с телефона,или перевести деньги.</t>
  </si>
  <si>
    <t>2021-12-01 16:41:36</t>
  </si>
  <si>
    <t>https://play.google.com/console/u/0/developer//app//user-feedback/review-details?reviewId=gp:AOqpTOHcMdzGRsPli-ZDArLAt9p1Bxy_cmaJK5HgiDCk7rrXB4HA2S-6pNMbDxxXxVsJeTO7aKoAK_foKj-Kdr0</t>
  </si>
  <si>
    <t>https://appfollow.io/gp/97454/review/2455538684?s=global2</t>
  </si>
  <si>
    <t>https://watch.appfollow.io/apps/my-first-workspace/reviews/413088?review_id=2455538684</t>
  </si>
  <si>
    <t>2021-12-01 17:47:50</t>
  </si>
  <si>
    <t>Salavat Dzhanbobekov</t>
  </si>
  <si>
    <t>Недобанк и аферисты, воруют деньги и знают что им за это ничего не будет</t>
  </si>
  <si>
    <t>2021-12-01 16:42:37</t>
  </si>
  <si>
    <t>Уточните, как вы пополняли карту? Если вы переводили по номеру карты, срок зачисления таких переводов: от нескольких минут до 3 рабочих дней.</t>
  </si>
  <si>
    <t>https://play.google.com/console/u/0/developer//app//user-feedback/review-details?reviewId=gp:AOqpTOE_1W5AczGf3L7h9VeV9FeL-GLtk98xyFikdtDcz9L4GqJ2TkfL3da6_H64NZVotjYIXxPgLQzxQVgb8zA</t>
  </si>
  <si>
    <t>https://appfollow.io/gp/97454/review/2455538685?s=global2</t>
  </si>
  <si>
    <t>https://watch.appfollow.io/apps/my-first-workspace/reviews/413088?review_id=2455538685</t>
  </si>
  <si>
    <t>2021-12-01 16:35:43</t>
  </si>
  <si>
    <t>Андрей качалов</t>
  </si>
  <si>
    <t>Иногда не заходит особенно в день зарплаты,в целом не самое плохое приложение.</t>
  </si>
  <si>
    <t>2021-12-01 16:43:12</t>
  </si>
  <si>
    <t>Благодарим за обратную связь! Работаем над оптимизацией и быстродействием.</t>
  </si>
  <si>
    <t>https://play.google.com/console/u/0/developer//app//user-feedback/review-details?reviewId=gp:AOqpTOFCtFIpXVmKj-2V93tehbEZrqUgYMSbHsEmhJfODmO1qSiQdvOPs98WMA12Nt5entg3awtebCflb2d0X9c</t>
  </si>
  <si>
    <t>https://appfollow.io/gp/97454/review/2455676450?s=global2</t>
  </si>
  <si>
    <t>https://watch.appfollow.io/apps/my-first-workspace/reviews/413088?review_id=2455676450</t>
  </si>
  <si>
    <t>2021-12-01 17:41:52</t>
  </si>
  <si>
    <t>Михаил Морозов</t>
  </si>
  <si>
    <t>Отличное приложение Все просто и понятно</t>
  </si>
  <si>
    <t>2021-12-02 05:29:10</t>
  </si>
  <si>
    <t>https://play.google.com/console/u/0/developer//app//user-feedback/review-details?reviewId=gp:AOqpTOHUvMOhYKQ0p2B9Gi1AFLMSJIkOprPnvQsOT71gDeSgZQmycdMVZ5UcL4xXGOsEIeJUiOkbiTqS57EBhNc</t>
  </si>
  <si>
    <t>https://appfollow.io/gp/97454/review/2455676451?s=global2</t>
  </si>
  <si>
    <t>https://watch.appfollow.io/apps/my-first-workspace/reviews/413088?review_id=2455676451</t>
  </si>
  <si>
    <t>2021-12-01 21:43:55</t>
  </si>
  <si>
    <t>Игорь Кириллов</t>
  </si>
  <si>
    <t>Списали деньги. 12200 в несколько списаниий. Банк отказывается вернуть деньги. Ссылается на оператора МТС. Несут что-то про взлом и ещё какие-то версии из головы. Никто доступа к моему телефону не имеет и данные никакие я никому не передавал. Делайте выводы. В МТС банке ваши деньги могут в один не прекрасный момент вдруг куда-то перевестись и концов вы не найдёте. Надежда только на полицию. Оно вам надо? Вот так и работает МТС, как отвечает на отзыв.</t>
  </si>
  <si>
    <t>2021-12-02 05:34:43</t>
  </si>
  <si>
    <t>https://play.google.com/console/u/0/developer//app//user-feedback/review-details?reviewId=gp:AOqpTOHUWO-1rh4SXQw6SzOEXsvrkviicv1X3TNjkI6DAiqj1r_1zaLYwKYCRmtJvm5K9LAhWfQtYyCwb6p0qS0</t>
  </si>
  <si>
    <t>https://appfollow.io/gp/97454/review/2455676452?s=global2</t>
  </si>
  <si>
    <t>https://watch.appfollow.io/apps/my-first-workspace/reviews/413088?review_id=2455676452</t>
  </si>
  <si>
    <t>2021-12-01 17:50:35</t>
  </si>
  <si>
    <t>Денчиг Иванов</t>
  </si>
  <si>
    <t>Отвратительное приложение</t>
  </si>
  <si>
    <t>2021-12-02 05:29:31</t>
  </si>
  <si>
    <t>https://play.google.com/console/u/0/developer//app//user-feedback/review-details?reviewId=gp:AOqpTOGsPpwDupHuU7MxDt8JOaHnLZP6m8ot8_QnUPd9bJug8s46BDgTYIfC4YLQSUKlN6JCk3ILT0BNcqqdo6c</t>
  </si>
  <si>
    <t>https://appfollow.io/gp/97454/review/2455676453?s=global2</t>
  </si>
  <si>
    <t>https://watch.appfollow.io/apps/my-first-workspace/reviews/413088?review_id=2455676453</t>
  </si>
  <si>
    <t>2021-12-01 19:22:26</t>
  </si>
  <si>
    <t>Владимин Новгородский</t>
  </si>
  <si>
    <t>Нормальное приложение, но бывают небольшие сбои.</t>
  </si>
  <si>
    <t>2021-12-02 05:29:57</t>
  </si>
  <si>
    <t>https://play.google.com/console/u/0/developer//app//user-feedback/review-details?reviewId=gp:AOqpTOF4PEtRsyJ8j8llJl0yqU7GwcRuyh9LKkH8GHxsxoCVROkcfUKkAWG_zvAwVVutv9_M_iX5vF0X8jRXQAQ</t>
  </si>
  <si>
    <t>https://appfollow.io/gp/97454/review/2455877013?s=global2</t>
  </si>
  <si>
    <t>https://watch.appfollow.io/apps/my-first-workspace/reviews/413088?review_id=2455877013</t>
  </si>
  <si>
    <t>2021-12-01 19:48:49</t>
  </si>
  <si>
    <t>С Брыкин</t>
  </si>
  <si>
    <t>2021-12-02 05:30:05</t>
  </si>
  <si>
    <t>https://play.google.com/console/u/0/developer//app//user-feedback/review-details?reviewId=gp:AOqpTOFaQ_VpanUedKjDPtZIOmEra27nAPrIbciM5ZIH1K3C8MVFFTcdRMDn2UWrFPK7z_2ifv82IStiMRAC4mM</t>
  </si>
  <si>
    <t>https://appfollow.io/gp/97454/review/2455877014?s=global2</t>
  </si>
  <si>
    <t>https://watch.appfollow.io/apps/my-first-workspace/reviews/413088?review_id=2455877014</t>
  </si>
  <si>
    <t>2021-12-01 22:49:41</t>
  </si>
  <si>
    <t>Михаил Сафонов</t>
  </si>
  <si>
    <t>Ужас . с карты мтс кэшбэк сняли комиссию 99 руб. хотя бесплатно обслуживание 2 месяца. Оставалось ещё 25 дней. Не предупредили в тихушку лишь бы содрать. Было бы за что а за это Г. жалко</t>
  </si>
  <si>
    <t>2021-12-02 05:41:23</t>
  </si>
  <si>
    <t>Приносим извинение за неудобства. Действительно по некоторым картам взимается комиссия за обслуживание. Информирование об этом производится если у вас подключена услуга "Уведомления от банка".</t>
  </si>
  <si>
    <t>https://play.google.com/console/u/0/developer//app//user-feedback/review-details?reviewId=gp:AOqpTOH_k3NtV1zNbCP2XKKoLjc9SHc4yOlWWUhnQBdkaWZ7k0iFlB4oO8khMZeqXoDQRgaFQW8kXCwk4jyHcZU</t>
  </si>
  <si>
    <t>https://appfollow.io/gp/97454/review/2456139870?s=global2</t>
  </si>
  <si>
    <t>https://watch.appfollow.io/apps/my-first-workspace/reviews/413088?review_id=2456139870</t>
  </si>
  <si>
    <t>2021-12-01 23:46:55</t>
  </si>
  <si>
    <t>Сергей Яковлев</t>
  </si>
  <si>
    <t>Удобно, практично,нравиться буквально всё от способа оплаты до перевода денег на карту в любой банк.так что в этом мтс преуспеть смог.чем крайне меня поначалу удивил ,пользуюсь уже 4 года.порекомендовать конечно могу ,подходит практически всем .ии</t>
  </si>
  <si>
    <t>2021-12-02 05:41:40</t>
  </si>
  <si>
    <t>https://play.google.com/console/u/0/developer//app//user-feedback/review-details?reviewId=gp:AOqpTOGYXBDZUoMT_i-dj-MiQzhbmTMkRLYQGrLf15f-OnCfolceOgsL_mLQqfDT0ocV0MMr8sNmwoOeBPaWsL4</t>
  </si>
  <si>
    <t>https://appfollow.io/gp/97454/review/2456194520?s=global2</t>
  </si>
  <si>
    <t>https://watch.appfollow.io/apps/my-first-workspace/reviews/413088?review_id=2456194520</t>
  </si>
  <si>
    <t>2021-12-02 17:00:34</t>
  </si>
  <si>
    <t>SERGEY Semenovitch live</t>
  </si>
  <si>
    <t>10 дней не могут устранить ошибку с невозможностью совершения платежа жку. Позор, 20 дней прошло, ошибка не устранена, или вообще не понимают, что делать или ничего не делают Дополнение, уже 9 месяцев не устранят ошибку, позор!!</t>
  </si>
  <si>
    <t>2021-12-03 16:31:30</t>
  </si>
  <si>
    <t>https://play.google.com/console/u/0/developer//app//user-feedback/review-details?reviewId=gp:AOqpTOF0lWiYO5WH_m6_CDItz_vikRAuVdFF9saILbkYhHNENTfBM00HjuyjYqt45N2HDns_fEI_MT92Hpgsyx0</t>
  </si>
  <si>
    <t>https://appfollow.io/gp/97454/review/805811064?s=global2</t>
  </si>
  <si>
    <t>https://watch.appfollow.io/apps/my-first-workspace/reviews/413088?review_id=805811064</t>
  </si>
  <si>
    <t>2021-12-02 13:31:01</t>
  </si>
  <si>
    <t>Олег Михайлов</t>
  </si>
  <si>
    <t>При каждом входе в приложение настойчиво требует его оценить сиюминутно или позднее. Что это за принулодивка!? Вы что там с ума посходили!? Вам клиенты нужны или как!? Только сижу и жду как-бы оценить ваше суперприложение, которое за последние полчаса так и не открылось! Позор!</t>
  </si>
  <si>
    <t>2021-12-02 16:50:30</t>
  </si>
  <si>
    <t>Какая ошибка возникает при входе в приложение?</t>
  </si>
  <si>
    <t>https://play.google.com/console/u/0/developer//app//user-feedback/review-details?reviewId=gp:AOqpTOHSel7jcAFEbMinVlTG-cwD-HQWE-0FIuBuPUSIbtn4TLoeJHoqX6JceVxMTU_ao0VTb3ND4jAQPCe-IiU</t>
  </si>
  <si>
    <t>https://appfollow.io/gp/97454/review/977929347?s=global2</t>
  </si>
  <si>
    <t>https://watch.appfollow.io/apps/my-first-workspace/reviews/413088?review_id=977929347</t>
  </si>
  <si>
    <t>2021-12-02 18:03:53</t>
  </si>
  <si>
    <t>Тёма Сорокин</t>
  </si>
  <si>
    <t>Меняю отзыв!!! У банка хорошо работает обратная связь. Пожелания были услышаны. Пользуюсь МТС банком более 2 лет. Решил поискать банки где лучше предложения. В итоге понял что МТС Банк лучший банк. С последними обновлениями улучшился сервис, расширился функционал. Раньше за коммунальные услуги платили комиссию, теперь при оплате, комиссии нет и ещё кэшбэк возвращается👍. Самые лучшие процентные ставки по вкладам. 2 года сотовой бесплатно пользуемся всей семьёй благодаря кэшбэку. Всё супер!</t>
  </si>
  <si>
    <t>2021-12-03 16:30:47</t>
  </si>
  <si>
    <t>Отличный отзыв, спасибо! Нам очень приятно :)</t>
  </si>
  <si>
    <t>https://play.google.com/console/u/0/developer//app//user-feedback/review-details?reviewId=gp:AOqpTOEUWbRUIdtkMlGiGAtRrKfDb9xy2ZY6Mgl_V4LiKL_J9OMDsYLcBkkcKA-8aedF7sOIeu17ZPevNsKX0to</t>
  </si>
  <si>
    <t>https://appfollow.io/gp/97454/review/2427544991?s=global2</t>
  </si>
  <si>
    <t>https://watch.appfollow.io/apps/my-first-workspace/reviews/413088?review_id=2427544991</t>
  </si>
  <si>
    <t>2021-12-02 02:16:36</t>
  </si>
  <si>
    <t>Татьяна Жукова</t>
  </si>
  <si>
    <t>Молодцы.</t>
  </si>
  <si>
    <t>2021-12-02 05:41:58</t>
  </si>
  <si>
    <t>https://play.google.com/console/u/0/developer//app//user-feedback/review-details?reviewId=gp:AOqpTOHecA9_sZ2163J6NAMghp8J8w3jFcC0aCkktrx4JwpS2g4-ctAuyP3aqPxdQsjd3gBURZoQmsVO3SBmivI</t>
  </si>
  <si>
    <t>https://appfollow.io/gp/97454/review/2456272782?s=global2</t>
  </si>
  <si>
    <t>https://watch.appfollow.io/apps/my-first-workspace/reviews/413088?review_id=2456272782</t>
  </si>
  <si>
    <t>2021-12-02 03:34:45</t>
  </si>
  <si>
    <t>Ирина Животова</t>
  </si>
  <si>
    <t>Не удобно оплачивать квартплату</t>
  </si>
  <si>
    <t>2021-12-02 05:43:04</t>
  </si>
  <si>
    <t>Скажите, с какими сложностями при оплате вы столкнулись?</t>
  </si>
  <si>
    <t>https://play.google.com/console/u/0/developer//app//user-feedback/review-details?reviewId=gp:AOqpTOHShMZxNFbKPNvxcSVHUMghDQkRZPUnuV0Sc0LG2l3TP7k3NcCaNw3-QZm5pJVoBlVrK2e8vlP31Jf8aO0</t>
  </si>
  <si>
    <t>https://appfollow.io/gp/97454/review/2456326011?s=global2</t>
  </si>
  <si>
    <t>https://watch.appfollow.io/apps/my-first-workspace/reviews/413088?review_id=2456326011</t>
  </si>
  <si>
    <t>2021-12-02 04:18:43</t>
  </si>
  <si>
    <t>Лайф Из Кайф</t>
  </si>
  <si>
    <t>Люблю вас 🌹🌹💓💓🌹🌹🌹🍓🍓🍓🍓</t>
  </si>
  <si>
    <t>2021-12-02 05:42:11</t>
  </si>
  <si>
    <t>https://play.google.com/console/u/0/developer//app//user-feedback/review-details?reviewId=gp:AOqpTOFm3ZRrSWHy6xLSRycbp8bXL1LV2w76u67YMa6CXevsJ_Wn_-xdHAOeJMX2ZqwPo8w90NpMJlVwfE_R9KQ</t>
  </si>
  <si>
    <t>https://appfollow.io/gp/97454/review/2456387701?s=global2</t>
  </si>
  <si>
    <t>https://watch.appfollow.io/apps/my-first-workspace/reviews/413088?review_id=2456387701</t>
  </si>
  <si>
    <t>2021-12-02 05:50:09</t>
  </si>
  <si>
    <t>Рустам Хафизов</t>
  </si>
  <si>
    <t>Не отображает иногда прихода на счёт</t>
  </si>
  <si>
    <t>2021-12-02 06:27:33</t>
  </si>
  <si>
    <t>Уточните, операции отображаются с задержкой или не отображаются совсем?</t>
  </si>
  <si>
    <t>https://play.google.com/console/u/0/developer//app//user-feedback/review-details?reviewId=gp:AOqpTOG-nh3WMXBftN5DJ2mD_-pxL-p8Wei3np_9Kl6jhAO9ZA2aIWnJqHK7FBozKqo22_8pIAZ-8mMDplw_hoM</t>
  </si>
  <si>
    <t>https://appfollow.io/gp/97454/review/2456450913?s=global2</t>
  </si>
  <si>
    <t>https://watch.appfollow.io/apps/my-first-workspace/reviews/413088?review_id=2456450913</t>
  </si>
  <si>
    <t>2021-12-02 07:26:39</t>
  </si>
  <si>
    <t>Valery Bayanov</t>
  </si>
  <si>
    <t>Не переводит деньги с номера телефона на мою же банковскую карту - пишет нехватает данных и сходите в салон МТС . Два раза ходил . До пенсии теперь ходить по салонам ? С банковской карты перевод на телефон проходит - паспортных данных не спрашивают. Отстойное приложение , не пользуйтесь - зависнут деньги - невернут.</t>
  </si>
  <si>
    <t>2021-12-02 08:08:15</t>
  </si>
  <si>
    <t>https://play.google.com/console/u/0/developer//app//user-feedback/review-details?reviewId=gp:AOqpTOGHi58rcPGokUJJgCuEbJLhtgcqH8u7tsRp4pbkVdkNmsddZZsc6E6wKwoJnqxHR30OcicUCX63g3EZel0</t>
  </si>
  <si>
    <t>https://appfollow.io/gp/97454/review/2456501292?s=global2</t>
  </si>
  <si>
    <t>https://watch.appfollow.io/apps/my-first-workspace/reviews/413088?review_id=2456501292</t>
  </si>
  <si>
    <t>2021-12-02 07:32:11</t>
  </si>
  <si>
    <t>Никита Нестеров</t>
  </si>
  <si>
    <t>Самый ужасный банк, комиссии за всё</t>
  </si>
  <si>
    <t>2021-12-02 08:11:43</t>
  </si>
  <si>
    <t>https://play.google.com/console/u/0/developer//app//user-feedback/review-details?reviewId=gp:AOqpTOGzfDDwlJtEDd9oaH5Hvg232B2hmivb-SKdkXpJrs9_NaYVBFxGynPpgmDFTS3-E3CgdAi_R6JGuKXz4fM</t>
  </si>
  <si>
    <t>https://appfollow.io/gp/97454/review/2456501293?s=global2</t>
  </si>
  <si>
    <t>https://watch.appfollow.io/apps/my-first-workspace/reviews/413088?review_id=2456501293</t>
  </si>
  <si>
    <t>2021-12-02 07:41:57</t>
  </si>
  <si>
    <t>Николай Шапошников</t>
  </si>
  <si>
    <t>Прекрасно</t>
  </si>
  <si>
    <t>2021-12-02 08:11:55</t>
  </si>
  <si>
    <t>https://play.google.com/console/u/0/developer//app//user-feedback/review-details?reviewId=gp:AOqpTOEPZu0NZmZZerGruiqcQgrnTaS5CCIpW7N6Jp362VtTpu6lJscAOEKkW9WDP4gyriyxut-4bQ-MkX4DlOg</t>
  </si>
  <si>
    <t>https://appfollow.io/gp/97454/review/2456533549?s=global2</t>
  </si>
  <si>
    <t>https://watch.appfollow.io/apps/my-first-workspace/reviews/413088?review_id=2456533549</t>
  </si>
  <si>
    <t>2021-12-02 08:17:41</t>
  </si>
  <si>
    <t>German Ragimov</t>
  </si>
  <si>
    <t>2021-12-02 08:40:37</t>
  </si>
  <si>
    <t>https://play.google.com/console/u/0/developer//app//user-feedback/review-details?reviewId=gp:AOqpTOFrCwu_ghPb060h1djAU353UDOjvrnd0URknpx8g5zlJ58PiWEEgvlM2U8k2FjfXcRwBltK6JyA7hAVi4I</t>
  </si>
  <si>
    <t>https://appfollow.io/gp/97454/review/2456533550?s=global2</t>
  </si>
  <si>
    <t>https://watch.appfollow.io/apps/my-first-workspace/reviews/413088?review_id=2456533550</t>
  </si>
  <si>
    <t>2021-12-02 08:26:31</t>
  </si>
  <si>
    <t>Роман Романов</t>
  </si>
  <si>
    <t>Не работает !!!!!! Решайте проблемы с приложением быстрей !!!!!</t>
  </si>
  <si>
    <t>2021-12-02 08:40:50</t>
  </si>
  <si>
    <t>Скажите, что именно не работает?</t>
  </si>
  <si>
    <t>https://play.google.com/console/u/0/developer//app//user-feedback/review-details?reviewId=gp:AOqpTOEvXOKiTOxsykRO0Hy3vN9nKdCN82hdNQW5KszM9dCUxOSl_QpdP0tdPLmmAyOsF39fCCpPiwzPEu9NBD8</t>
  </si>
  <si>
    <t>https://appfollow.io/gp/97454/review/2456533551?s=global2</t>
  </si>
  <si>
    <t>https://watch.appfollow.io/apps/my-first-workspace/reviews/413088?review_id=2456533551</t>
  </si>
  <si>
    <t>2021-12-02 08:35:14</t>
  </si>
  <si>
    <t>Владимир Селезнёв</t>
  </si>
  <si>
    <t>Все делаете вовремя вежливо и внимательно спасибо.</t>
  </si>
  <si>
    <t>2021-12-02 08:41:06</t>
  </si>
  <si>
    <t>Большое спасибо за отзыв! Нам очень приятно!</t>
  </si>
  <si>
    <t>https://play.google.com/console/u/0/developer//app//user-feedback/review-details?reviewId=gp:AOqpTOGG3BYW5XyY-zTx3hGxFbUMEDMZ9K9KGGu9tnSYiuNpSZZttQO7V8sWtq0v7ymUkUY3XIwVqMoTxD4u9BE</t>
  </si>
  <si>
    <t>https://appfollow.io/gp/97454/review/2456533552?s=global2</t>
  </si>
  <si>
    <t>https://watch.appfollow.io/apps/my-first-workspace/reviews/413088?review_id=2456533552</t>
  </si>
  <si>
    <t>2021-12-02 09:09:04</t>
  </si>
  <si>
    <t>Валентин Емельянов</t>
  </si>
  <si>
    <t>2021-12-02 10:57:22</t>
  </si>
  <si>
    <t>https://play.google.com/console/u/0/developer//app//user-feedback/review-details?reviewId=gp:AOqpTOGDxrZKz3a_dldcKpxGkk0PVrzJLUe36l3I_UXju0jtH6r8NAMe4B2phACPd7WUwNXQ02eELH96eYdVhdY</t>
  </si>
  <si>
    <t>https://appfollow.io/gp/97454/review/2456714202?s=global2</t>
  </si>
  <si>
    <t>https://watch.appfollow.io/apps/my-first-workspace/reviews/413088?review_id=2456714202</t>
  </si>
  <si>
    <t>2021-12-02 09:35:21</t>
  </si>
  <si>
    <t>Виктория Баева</t>
  </si>
  <si>
    <t>2021-12-02 10:57:32</t>
  </si>
  <si>
    <t>https://play.google.com/console/u/0/developer//app//user-feedback/review-details?reviewId=gp:AOqpTOEHXDm5HhkOQQQUvsyDpGt7pYEh8pNQcuIDqjpuh0RJLpzvQ36x9QBCis80zXXW9eWdMtiN4-9Br3gzoFs</t>
  </si>
  <si>
    <t>https://appfollow.io/gp/97454/review/2456714203?s=global2</t>
  </si>
  <si>
    <t>https://watch.appfollow.io/apps/my-first-workspace/reviews/413088?review_id=2456714203</t>
  </si>
  <si>
    <t>2021-12-02 11:24:32</t>
  </si>
  <si>
    <t>Павел Авдошин</t>
  </si>
  <si>
    <t>Отвечаю на вопрос разработчиков. Я зарегестрирован. Есть кредит в вашем банке. Он не отображаетая в приложении. Пару раз отображался, потом пропал. Очень неудобно. Нет даты платежей и суммы. Ещё раз повторюсь. Я зарегистрирован. И он пару раз появлялся. Потом пропал. Пробовал удалял приложение и заново устанавливал. Не помогло. Перегружал телефон. В общем беда какая то</t>
  </si>
  <si>
    <t>2021-12-02 12:08:53</t>
  </si>
  <si>
    <t>https://play.google.com/console/u/0/developer//app//user-feedback/review-details?reviewId=gp:AOqpTOGBgY5fU3cLqkUOZR3Hrb4oydTOIGZlmMgs5vn6fSH2pqnM2o2LwvD6tEaZK0WvuEDb2In6ijtWzPBoDpA</t>
  </si>
  <si>
    <t>https://appfollow.io/gp/97454/review/2456791274?s=global2</t>
  </si>
  <si>
    <t>https://watch.appfollow.io/apps/my-first-workspace/reviews/413088?review_id=2456791274</t>
  </si>
  <si>
    <t>2021-12-02 10:26:12</t>
  </si>
  <si>
    <t>Кан Ким</t>
  </si>
  <si>
    <t>2021-12-02 10:58:09</t>
  </si>
  <si>
    <t>https://play.google.com/console/u/0/developer//app//user-feedback/review-details?reviewId=gp:AOqpTOF2sTYY8W-t1_k5ztYx-VIvWeVhxhycNs2JmYnEcDd8QE3WVF8Dl33Uf2onZPfxTAvFIKzDsM-xjymXXTk</t>
  </si>
  <si>
    <t>https://appfollow.io/gp/97454/review/2456791275?s=global2</t>
  </si>
  <si>
    <t>https://watch.appfollow.io/apps/my-first-workspace/reviews/413088?review_id=2456791275</t>
  </si>
  <si>
    <t>2021-12-02 10:32:01</t>
  </si>
  <si>
    <t>artemway jpg</t>
  </si>
  <si>
    <t>Ужасно все. Начиная от самого банка и заканчивая приложением. Виснет, лагает. Смс сообщения не приходят. Пуш уведомления тоже. Поменять номер телефона - целая эпопея. Голосовой помощник требует код из смс, который просто не приходит. Пошел в салон связи, написал заявление о смене номера. И после этого все равно требуется звонить и подтверждать через голосовой помощник. В чем смысл? Просто занять ваших клиентов, думаете у них дофига свободного времени решать ваши квесты и ребусы?</t>
  </si>
  <si>
    <t>2021-12-02 11:00:03</t>
  </si>
  <si>
    <t>Приносим извинения за доставленные неудобства. В голосовом помощнике можно изменить номер, только если есть доступ к старому основному номеру. Если у вас есть активная карта МТС Банка, изменить номер можно также в банкомате МТС Банка, салоне МТС или отделении банка.</t>
  </si>
  <si>
    <t>https://play.google.com/console/u/0/developer//app//user-feedback/review-details?reviewId=gp:AOqpTOEOFusnm8p2NtD3q36XqRkn6dp8pxqhRHGbzlksq6vohz4ZyBP3HVDXreVQUvucj23OIapKdfyvcD3u0nc</t>
  </si>
  <si>
    <t>https://appfollow.io/gp/97454/review/2456791276?s=global2</t>
  </si>
  <si>
    <t>https://watch.appfollow.io/apps/my-first-workspace/reviews/413088?review_id=2456791276</t>
  </si>
  <si>
    <t>2021-12-02 10:39:02</t>
  </si>
  <si>
    <t>Сергей Шапилов</t>
  </si>
  <si>
    <t>Невозможно зайти в приложение!!! Уже неделю</t>
  </si>
  <si>
    <t>2021-12-02 10:58:26</t>
  </si>
  <si>
    <t>Какая ошибка возникает при входе?</t>
  </si>
  <si>
    <t>https://play.google.com/console/u/0/developer//app//user-feedback/review-details?reviewId=gp:AOqpTOEERQ37B3nfXbYZpCbmdFchuzkLQLT1pot5De3BzKU4j8amrD-t0PLqmaOUtj526MyLUOWTtsIqxtYjZS4</t>
  </si>
  <si>
    <t>https://appfollow.io/gp/97454/review/2456791277?s=global2</t>
  </si>
  <si>
    <t>https://watch.appfollow.io/apps/my-first-workspace/reviews/413088?review_id=2456791277</t>
  </si>
  <si>
    <t>2021-12-02 11:51:40</t>
  </si>
  <si>
    <t>Алексей Типунов</t>
  </si>
  <si>
    <t>2021-12-02 12:09:14</t>
  </si>
  <si>
    <t>https://play.google.com/console/u/0/developer//app//user-feedback/review-details?reviewId=gp:AOqpTOHBIU6iEWr8maoWc017kL-wNp417dtvgPmetSyCg69cOxn66DP0UpIGcv9UrgbnwaU4hIWvnrkzOmixr3k</t>
  </si>
  <si>
    <t>https://appfollow.io/gp/97454/review/2457233214?s=global2</t>
  </si>
  <si>
    <t>https://watch.appfollow.io/apps/my-first-workspace/reviews/413088?review_id=2457233214</t>
  </si>
  <si>
    <t>2021-12-02 11:56:22</t>
  </si>
  <si>
    <t>Sentoni Ross</t>
  </si>
  <si>
    <t>МТС Банк все делает четко, быстро, без задержек. Приятно, что можно заплатить коммуналку и вернуть 1 процент себе на счёт.</t>
  </si>
  <si>
    <t>2021-12-02 12:09:27</t>
  </si>
  <si>
    <t>https://play.google.com/console/u/0/developer//app//user-feedback/review-details?reviewId=gp:AOqpTOHbBPKqSSjrcGkjpkwCJeNNqOOAmTgymOip544lVovR09OQbQIU6HmRsNs-dSeOT412zZ0nUlM522iWVAM</t>
  </si>
  <si>
    <t>https://appfollow.io/gp/97454/review/2457233215?s=global2</t>
  </si>
  <si>
    <t>https://watch.appfollow.io/apps/my-first-workspace/reviews/413088?review_id=2457233215</t>
  </si>
  <si>
    <t>2021-12-02 12:54:06</t>
  </si>
  <si>
    <t>Регина Динова</t>
  </si>
  <si>
    <t>2021-12-02 13:28:09</t>
  </si>
  <si>
    <t>https://play.google.com/console/u/0/developer//app//user-feedback/review-details?reviewId=gp:AOqpTOEjpZgbqIO_AXuy1ybp1s-cdfzX2b9xLaD1R4vZY6U8kPeEbc-i5bG-prdEFBjxwzHBQ0WDkhnO1Dq5aaY</t>
  </si>
  <si>
    <t>https://appfollow.io/gp/97454/review/2457233216?s=global2</t>
  </si>
  <si>
    <t>https://watch.appfollow.io/apps/my-first-workspace/reviews/413088?review_id=2457233216</t>
  </si>
  <si>
    <t>2021-12-02 13:21:04</t>
  </si>
  <si>
    <t>Светлана Пузина</t>
  </si>
  <si>
    <t>Приложение классное! Работают как часы! Рекомендую!</t>
  </si>
  <si>
    <t>2021-12-02 13:28:18</t>
  </si>
  <si>
    <t>https://play.google.com/console/u/0/developer//app//user-feedback/review-details?reviewId=gp:AOqpTOF_PuZWs4SmMfuoodLaepKQL9Vgt5Kjvnk0s9sXoiNJNq9tNdsGIKi2418AH8qxIMcNt1XM7rne0JTzyWI</t>
  </si>
  <si>
    <t>https://appfollow.io/gp/97454/review/2457982800?s=global2</t>
  </si>
  <si>
    <t>https://watch.appfollow.io/apps/my-first-workspace/reviews/413088?review_id=2457982800</t>
  </si>
  <si>
    <t>2021-12-02 13:45:32</t>
  </si>
  <si>
    <t>Приложение подглючивает,т.к. ни сразу отоброжает сумму перевода,нужно перезагружать,но это делается быстро,в целом удобно пользоваться и все понятно.</t>
  </si>
  <si>
    <t>2021-12-02 16:51:00</t>
  </si>
  <si>
    <t>https://play.google.com/console/u/0/developer//app//user-feedback/review-details?reviewId=gp:AOqpTOFYW3ZPtw5C4Hcp7goou6qJjSe_vEfs9GbXmqiq8fEzRGV-SL-2cfQmz27CQxVnnyCS0IaryUSJu3TyMYA</t>
  </si>
  <si>
    <t>https://appfollow.io/gp/97454/review/2457982801?s=global2</t>
  </si>
  <si>
    <t>https://watch.appfollow.io/apps/my-first-workspace/reviews/413088?review_id=2457982801</t>
  </si>
  <si>
    <t>2021-12-02 14:55:12</t>
  </si>
  <si>
    <t>Igor Alfer</t>
  </si>
  <si>
    <t>Ок</t>
  </si>
  <si>
    <t>2021-12-02 16:51:11</t>
  </si>
  <si>
    <t>https://play.google.com/console/u/0/developer//app//user-feedback/review-details?reviewId=gp:AOqpTOFKeugiP4S06ciYCAqYvjK4CMjTiPAXXdX70N8qqNccucIm32TQLFqR3lu6CLtDusyoz10vvovjkS8c-EY</t>
  </si>
  <si>
    <t>https://appfollow.io/gp/97454/review/2457982802?s=global2</t>
  </si>
  <si>
    <t>https://watch.appfollow.io/apps/my-first-workspace/reviews/413088?review_id=2457982802</t>
  </si>
  <si>
    <t>2021-12-02 16:54:33</t>
  </si>
  <si>
    <t>Ярослав Игнатьев</t>
  </si>
  <si>
    <t>2021-12-03 05:13:03</t>
  </si>
  <si>
    <t>https://play.google.com/console/u/0/developer//app//user-feedback/review-details?reviewId=gp:AOqpTOGAV9DBdsOPwXvYnmkmHct66AB5-sowJzhyPl4tcJAKGIHhkiyz2xEa5YQyJR8sFRBM8EGr9iekZusxhQM</t>
  </si>
  <si>
    <t>https://appfollow.io/gp/97454/review/2460485410?s=global2</t>
  </si>
  <si>
    <t>https://watch.appfollow.io/apps/my-first-workspace/reviews/413088?review_id=2460485410</t>
  </si>
  <si>
    <t>2021-12-02 18:01:05</t>
  </si>
  <si>
    <t>Елена Бушуева</t>
  </si>
  <si>
    <t>2021-12-03 05:12:56</t>
  </si>
  <si>
    <t>https://play.google.com/console/u/0/developer//app//user-feedback/review-details?reviewId=gp:AOqpTOGho8h2pYqxri1ilk55dAvIXYtWWHi0HRmU1Jp4YUPTtmMso3fiPe7MLV81qK56In9HKhEysP4-Z65972I</t>
  </si>
  <si>
    <t>https://appfollow.io/gp/97454/review/2460485411?s=global2</t>
  </si>
  <si>
    <t>https://watch.appfollow.io/apps/my-first-workspace/reviews/413088?review_id=2460485411</t>
  </si>
  <si>
    <t>2021-12-02 18:45:24</t>
  </si>
  <si>
    <t>Павел Брюханов</t>
  </si>
  <si>
    <t>Нормально!</t>
  </si>
  <si>
    <t>2021-12-03 05:12:47</t>
  </si>
  <si>
    <t>https://play.google.com/console/u/0/developer//app//user-feedback/review-details?reviewId=gp:AOqpTOEX4LDyVropTqS3w4uiwkX4RG-ByDeoZehZgx5-xeIr57Vf7HIgNIyLARWjbUROZuSKX5SFPTONfuKZymo</t>
  </si>
  <si>
    <t>https://appfollow.io/gp/97454/review/2460570431?s=global2</t>
  </si>
  <si>
    <t>https://watch.appfollow.io/apps/my-first-workspace/reviews/413088?review_id=2460570431</t>
  </si>
  <si>
    <t>2021-12-03 19:01:26</t>
  </si>
  <si>
    <t>DJ Vagner</t>
  </si>
  <si>
    <t>Рулька</t>
  </si>
  <si>
    <t>https://play.google.com/console/u/0/developer//app//user-feedback/review-details?reviewId=gp:AOqpTOEgcleHnbZD_lsEPiKGG5mmClx9HROqq1l7kpGEa8zJV2LK9OWE9i2EON-fcz8vnpEZhGD4rEtjJKBllGs</t>
  </si>
  <si>
    <t>https://appfollow.io/gp/97454/review/126970905?s=global2</t>
  </si>
  <si>
    <t>https://watch.appfollow.io/apps/my-first-workspace/reviews/413088?review_id=126970905</t>
  </si>
  <si>
    <t>2021-12-03 13:42:12</t>
  </si>
  <si>
    <t>Владимир Филатов</t>
  </si>
  <si>
    <t>Редкие лаги присутствуют</t>
  </si>
  <si>
    <t>2021-12-03 16:23:44</t>
  </si>
  <si>
    <t>Мы уже работаем над оптимизацией и стабильностью приложения.</t>
  </si>
  <si>
    <t>https://play.google.com/console/u/0/developer//app//user-feedback/review-details?reviewId=gp:AOqpTOEmRdBxs0l4PU9Rk-_Fge5bSu3tGY9EvIwPydsZFqzFS1-yYTto5kRSWF6IveW6D0Fr_ThDEUhNPhUK3BI</t>
  </si>
  <si>
    <t>https://appfollow.io/gp/97454/review/921560670?s=global2</t>
  </si>
  <si>
    <t>https://watch.appfollow.io/apps/my-first-workspace/reviews/413088?review_id=921560670</t>
  </si>
  <si>
    <t>2021-12-03 15:54:56</t>
  </si>
  <si>
    <t>S. \/B.</t>
  </si>
  <si>
    <t>2021-12-03 16:29:30</t>
  </si>
  <si>
    <t>https://play.google.com/console/u/0/developer//app//user-feedback/review-details?reviewId=gp:AOqpTOHIIhO8xrisePziIPCl7SC9xINVNoE1BJno3dpf3C-fUzIi4Wblc7rdTYctoR9WH1OeU8gylsfkNohI98o</t>
  </si>
  <si>
    <t>https://appfollow.io/gp/97454/review/2373850887?s=global2</t>
  </si>
  <si>
    <t>https://watch.appfollow.io/apps/my-first-workspace/reviews/413088?review_id=2373850887</t>
  </si>
  <si>
    <t>2021-12-03 01:49:02</t>
  </si>
  <si>
    <t>тимоха tin</t>
  </si>
  <si>
    <t>Отзыв написал правдивый а они его удаляют))) выводы делать только вам</t>
  </si>
  <si>
    <t>2021-12-03 16:29:54</t>
  </si>
  <si>
    <t>У нас нет технической возможности удалять отзывы на площадке Google Play.</t>
  </si>
  <si>
    <t>https://play.google.com/console/u/0/developer//app//user-feedback/review-details?reviewId=gp:AOqpTOGE15sgv7bHjykuNG7JGfbERZrFtoNpwR3vYBkzlMYXm7VQaGrbwJllLhn4l_P1oMasHp3KaD7-yQuMJmM</t>
  </si>
  <si>
    <t>https://appfollow.io/gp/97454/review/2459249212?s=global2</t>
  </si>
  <si>
    <t>https://watch.appfollow.io/apps/my-first-workspace/reviews/413088?review_id=2459249212</t>
  </si>
  <si>
    <t>2021-12-03 02:02:36</t>
  </si>
  <si>
    <t>Аня Зайчик</t>
  </si>
  <si>
    <t>Все нормально</t>
  </si>
  <si>
    <t>2021-12-03 05:12:41</t>
  </si>
  <si>
    <t>Благодарим за оценку!</t>
  </si>
  <si>
    <t>https://play.google.com/console/u/0/developer//app//user-feedback/review-details?reviewId=gp:AOqpTOFhy1YczE-e20fzgwqGCkPZzLeYCO2TFL7wW_LqXq5B9e--m-srOZxgt5CrtN2qv0-KuktYn7ZpiuI61uE</t>
  </si>
  <si>
    <t>https://appfollow.io/gp/97454/review/2460849167?s=global2</t>
  </si>
  <si>
    <t>https://watch.appfollow.io/apps/my-first-workspace/reviews/413088?review_id=2460849167</t>
  </si>
  <si>
    <t>2021-12-03 03:35:01</t>
  </si>
  <si>
    <t>Юля Нелюбина</t>
  </si>
  <si>
    <t>В последнее время работает ужасно. Висит глючит. СБП работает в одну сторону, появляются постоянно ошибки. Баланс счёта неверный, соответственно перевести нужну сумму нет возможности . Ответ оператора один - нужно подождать, данные обновятся в течение дня. Это вообще нормально?</t>
  </si>
  <si>
    <t>2021-12-03 09:57:22</t>
  </si>
  <si>
    <t>Напишите нам о ситуации на почту mtsd@mtsbank.ru, укажите ваши ФИО, дату рождения и номер телефона. К письму прикрепите скриншот ошибки при переводи и скриншот, где некорректно отображается баланс. Разберемся, в чем дело.</t>
  </si>
  <si>
    <t>https://play.google.com/console/u/0/developer//app//user-feedback/review-details?reviewId=gp:AOqpTOFDT44wru1PipqN0uvDIWivvqWYMNPsQs8rywC_vqlKzkSXaWRSCsYSvyk2-goiIX7i2KciBvlacjMB0dw</t>
  </si>
  <si>
    <t>https://appfollow.io/gp/97454/review/2460878475?s=global2</t>
  </si>
  <si>
    <t>https://watch.appfollow.io/apps/my-first-workspace/reviews/413088?review_id=2460878475</t>
  </si>
  <si>
    <t>2021-12-03 03:39:02</t>
  </si>
  <si>
    <t>Nataliy Gerenok</t>
  </si>
  <si>
    <t>2021-12-03 05:12:21</t>
  </si>
  <si>
    <t>Спасибо за высокую оценку и отзыв! :)</t>
  </si>
  <si>
    <t>https://play.google.com/console/u/0/developer//app//user-feedback/review-details?reviewId=gp:AOqpTOF6ih8r6OKx7RGP7tP3D-NWiDVXPxwuEpMxsjOi8K6ey1k8H5GCudRhFkIpakD16TjB_7aljxUkU-3uJ18</t>
  </si>
  <si>
    <t>https://appfollow.io/gp/97454/review/2460878476?s=global2</t>
  </si>
  <si>
    <t>https://watch.appfollow.io/apps/my-first-workspace/reviews/413088?review_id=2460878476</t>
  </si>
  <si>
    <t>2021-12-03 04:54:45</t>
  </si>
  <si>
    <t>Евгений Сердюк</t>
  </si>
  <si>
    <t>Чат работает некорректно, чёрный фон, ничего не видно что пишу</t>
  </si>
  <si>
    <t>2021-12-03 05:13:30</t>
  </si>
  <si>
    <t>Скажите, после переустановки приложения ситуация сохраняется?</t>
  </si>
  <si>
    <t>https://play.google.com/console/u/0/developer//app//user-feedback/review-details?reviewId=gp:AOqpTOFP8nhiVOHnLvWCVjbL0nanKZfZsTtQStqgliVPgGf0OJoDtJYZvYKvzOUVVmff51cX-4XR8dspjczVvE0</t>
  </si>
  <si>
    <t>https://appfollow.io/gp/97454/review/2460955482?s=global2</t>
  </si>
  <si>
    <t>https://watch.appfollow.io/apps/my-first-workspace/reviews/413088?review_id=2460955482</t>
  </si>
  <si>
    <t>2021-12-03 05:02:30</t>
  </si>
  <si>
    <t>Анатолий Тукуреев</t>
  </si>
  <si>
    <t>Отличный банк! Отличное Приложение! Отличное обслуживание! Всем доволен все без каких либо подводных камней!</t>
  </si>
  <si>
    <t>2021-12-03 05:09:21</t>
  </si>
  <si>
    <t>https://play.google.com/console/u/0/developer//app//user-feedback/review-details?reviewId=gp:AOqpTOGrcamOQ-X5Hhx1JP-EvTGyL-wKwL7Lx-cho6tBRqMIYQMw-I3_h-SmW66xrsOkphsrBf5dG4X3HXRgUwE</t>
  </si>
  <si>
    <t>https://appfollow.io/gp/97454/review/2460955483?s=global2</t>
  </si>
  <si>
    <t>https://watch.appfollow.io/apps/my-first-workspace/reviews/413088?review_id=2460955483</t>
  </si>
  <si>
    <t>2021-12-03 05:47:32</t>
  </si>
  <si>
    <t>Светлана Бондарь</t>
  </si>
  <si>
    <t>Быстро. Удобно. Спасибо</t>
  </si>
  <si>
    <t>2021-12-03 09:56:38</t>
  </si>
  <si>
    <t>https://play.google.com/console/u/0/developer//app//user-feedback/review-details?reviewId=gp:AOqpTOGCbFatVpqHaN0hTL4WYD1mSoZpGfaBIKxn24WAGOTwpqOBA5dF2XyNec4k-I0xhS5EBeijEopnsmOpx7w</t>
  </si>
  <si>
    <t>https://appfollow.io/gp/97454/review/2461068483?s=global2</t>
  </si>
  <si>
    <t>https://watch.appfollow.io/apps/my-first-workspace/reviews/413088?review_id=2461068483</t>
  </si>
  <si>
    <t>2021-12-03 05:55:38</t>
  </si>
  <si>
    <t>Владимир Яковенко</t>
  </si>
  <si>
    <t>Всё устраивает. Пользоваться легко и понятно. Пользуюсь без проблем</t>
  </si>
  <si>
    <t>2021-12-03 09:56:31</t>
  </si>
  <si>
    <t>Спасибо! Рады, что вам понравилось приложение :)</t>
  </si>
  <si>
    <t>https://play.google.com/console/u/0/developer//app//user-feedback/review-details?reviewId=gp:AOqpTOGPHHH_5Q8NgPzDPx9rQmPMQNOLl_wp5sb7MkSXOE_15u0wowwRPrMM8cKcZiEydfutotQtO65F9cjEkO8</t>
  </si>
  <si>
    <t>https://appfollow.io/gp/97454/review/2461068484?s=global2</t>
  </si>
  <si>
    <t>https://watch.appfollow.io/apps/my-first-workspace/reviews/413088?review_id=2461068484</t>
  </si>
  <si>
    <t>2021-12-03 07:13:27</t>
  </si>
  <si>
    <t>Дэн Наз</t>
  </si>
  <si>
    <t>Все отлично.</t>
  </si>
  <si>
    <t>2021-12-03 09:56:19</t>
  </si>
  <si>
    <t>https://play.google.com/console/u/0/developer//app//user-feedback/review-details?reviewId=gp:AOqpTOFN0rIrcH0rNX7s3UtdH31hC931l8-oW0bLulodAlfDhyBTQNnymLE8xq0TV7yYHlJUEATmuI9Gnq27U-s</t>
  </si>
  <si>
    <t>https://appfollow.io/gp/97454/review/2461222999?s=global2</t>
  </si>
  <si>
    <t>https://watch.appfollow.io/apps/my-first-workspace/reviews/413088?review_id=2461222999</t>
  </si>
  <si>
    <t>2021-12-03 08:59:39</t>
  </si>
  <si>
    <t>Самира Керимова</t>
  </si>
  <si>
    <t>Замечательный банк</t>
  </si>
  <si>
    <t>2021-12-03 09:56:07</t>
  </si>
  <si>
    <t>https://play.google.com/console/u/0/developer//app//user-feedback/review-details?reviewId=gp:AOqpTOHjPi-ebCo8h8HDcIFwQe4RB9Q92nqyvdRzrI6GO-eWU3ZGzwItVBSlkGss06PqYnQ8iDJN22AszZFLrI0</t>
  </si>
  <si>
    <t>https://appfollow.io/gp/97454/review/2462850999?s=global2</t>
  </si>
  <si>
    <t>https://watch.appfollow.io/apps/my-first-workspace/reviews/413088?review_id=2462850999</t>
  </si>
  <si>
    <t>2021-12-03 10:42:36</t>
  </si>
  <si>
    <t>Вероника Радченко</t>
  </si>
  <si>
    <t>Мне нравится приложение все чётко и по сути</t>
  </si>
  <si>
    <t>2021-12-03 14:33:34</t>
  </si>
  <si>
    <t>https://play.google.com/console/u/0/developer//app//user-feedback/review-details?reviewId=gp:AOqpTOF42hXs2xXwn87F-y4-NtuiAi8kh-HrJgmKMdTpLjmpM7GRb1h85IeAPsJnJ2OyLZi9EGuLSEEH_4mI3kw</t>
  </si>
  <si>
    <t>https://appfollow.io/gp/97454/review/2465347676?s=global2</t>
  </si>
  <si>
    <t>https://watch.appfollow.io/apps/my-first-workspace/reviews/413088?review_id=2465347676</t>
  </si>
  <si>
    <t>2021-12-03 12:15:00</t>
  </si>
  <si>
    <t>kosta ry</t>
  </si>
  <si>
    <t>Комиссия 899 руб кпц 😨</t>
  </si>
  <si>
    <t>2021-12-03 14:33:49</t>
  </si>
  <si>
    <t>Скажите, о какой комиссии идет речь?</t>
  </si>
  <si>
    <t>https://play.google.com/console/u/0/developer//app//user-feedback/review-details?reviewId=gp:AOqpTOHniCkAFxXo0kX7zTEKwMvxofWKIMEQdKsa5LgN4Q6BJu2Glk0mA5kdzwuNmA_NBbzkSyU74FO4emtINQA</t>
  </si>
  <si>
    <t>https://appfollow.io/gp/97454/review/2465347677?s=global2</t>
  </si>
  <si>
    <t>https://watch.appfollow.io/apps/my-first-workspace/reviews/413088?review_id=2465347677</t>
  </si>
  <si>
    <t>2021-12-03 12:49:32</t>
  </si>
  <si>
    <t>Андрей Дживсанов</t>
  </si>
  <si>
    <t>Хрен</t>
  </si>
  <si>
    <t>https://play.google.com/console/u/0/developer//app//user-feedback/review-details?reviewId=gp:AOqpTOFk2TtvrVzJt8mSWE89BEwDJlFioLcvsrkn_VMnbHfhouyeY6gBjXz_BP4XpiJaXUeWHQ7crhXyowQ7hsQ</t>
  </si>
  <si>
    <t>https://appfollow.io/gp/97454/review/2467956659?s=global2</t>
  </si>
  <si>
    <t>https://watch.appfollow.io/apps/my-first-workspace/reviews/413088?review_id=2467956659</t>
  </si>
  <si>
    <t>2021-12-03 12:55:49</t>
  </si>
  <si>
    <t>Amstred</t>
  </si>
  <si>
    <t>Худший банк в истории человечества. Никогда не пользуйтесь и отговаривайте всех!</t>
  </si>
  <si>
    <t>2021-12-03 14:34:08</t>
  </si>
  <si>
    <t>https://play.google.com/console/u/0/developer//app//user-feedback/review-details?reviewId=gp:AOqpTOE90QNS3oTD5f8skvTdvclB40W_EJzgGctuqcOUdZYKY41mvfADeoXQ6DYrJZRg8zjkmStXW1eL3PXl9MQ</t>
  </si>
  <si>
    <t>https://appfollow.io/gp/97454/review/2467956660?s=global2</t>
  </si>
  <si>
    <t>https://watch.appfollow.io/apps/my-first-workspace/reviews/413088?review_id=2467956660</t>
  </si>
  <si>
    <t>2021-12-03 13:24:59</t>
  </si>
  <si>
    <t>Марина Беликова</t>
  </si>
  <si>
    <t>Ужасно "глючит", постоянно зависает на странице, стрелки не реагируют, одни нервы.... Как вернуться на главную страницу????? Стрелки не реагируют, перезагрузка тоже! Оплатила кредит и никакой информации! Никакого подтверждения! Примите пожалуйста меры по удобству использования, не надо пожалуйста так издеваться над людьми</t>
  </si>
  <si>
    <t>2021-12-03 16:23:24</t>
  </si>
  <si>
    <t>Напишите нам о ситуации на почту mtsd@mtsbank.ru, укажите ваши ФИО, дату рождения и номер телефона. К письму прикрепите скриншот, где не отображается информация по кредиту. Разберемся, в чем дело.</t>
  </si>
  <si>
    <t>https://play.google.com/console/u/0/developer//app//user-feedback/review-details?reviewId=gp:AOqpTOFUcyw0VheeRo-W-DwL-N0gwc2N5nBqhIgm9FqvyD3ZYEnVu4DUSSgZ0k7M1DfpAoLfd_LAtvoA8blN3cs</t>
  </si>
  <si>
    <t>https://appfollow.io/gp/97454/review/2467956661?s=global2</t>
  </si>
  <si>
    <t>https://watch.appfollow.io/apps/my-first-workspace/reviews/413088?review_id=2467956661</t>
  </si>
  <si>
    <t>2021-12-03 14:06:06</t>
  </si>
  <si>
    <t>Алина Лифанова</t>
  </si>
  <si>
    <t>Оформила заявку на досрочное погашение кредита 26.11, деньги списались, та же заявка висела 27.11 (как бы день списания прошел!). Написала в чат, заявку отменили, и (внимание!) досрочное погашение исчезло из графика, как будто его не было. То есть, сумму остатка вижу правильную, а график мне врёт. Самое забавное, что даже в официальной выписке по процентам досрочное погашение отсутствует. Банк говорит, что заявка заведена, но неделю не могут помочь решить проблему....</t>
  </si>
  <si>
    <t>https://play.google.com/console/u/0/developer//app//user-feedback/review-details?reviewId=gp:AOqpTOFufCgybqV1n80zbwXaFgjyEwXYM_dtoSDkGHbYB69V3Tm9aKq8AO---vGWUV1Ul8nEB-wVwX5E4zsBEeM</t>
  </si>
  <si>
    <t>https://appfollow.io/gp/97454/review/2467956662?s=global2</t>
  </si>
  <si>
    <t>https://watch.appfollow.io/apps/my-first-workspace/reviews/413088?review_id=2467956662</t>
  </si>
  <si>
    <t>2021-12-03 14:48:01</t>
  </si>
  <si>
    <t>Сергей Андриян</t>
  </si>
  <si>
    <t>Мне нравится</t>
  </si>
  <si>
    <t>2021-12-04 05:30:53</t>
  </si>
  <si>
    <t>https://play.google.com/console/u/0/developer//app//user-feedback/review-details?reviewId=gp:AOqpTOEJ_zfgHhKTG0aHgzXOn1H-rODYzNYbIF5WKtrOx4k-nHyjIdcl3P_3F5O5xL-bGPycf4pxbJZwMv7zky8</t>
  </si>
  <si>
    <t>https://appfollow.io/gp/97454/review/2468084396?s=global2</t>
  </si>
  <si>
    <t>https://watch.appfollow.io/apps/my-first-workspace/reviews/413088?review_id=2468084396</t>
  </si>
  <si>
    <t>2021-12-03 15:05:02</t>
  </si>
  <si>
    <t>Андрей Цыпкин</t>
  </si>
  <si>
    <t>Не очень информативно</t>
  </si>
  <si>
    <t>2021-12-04 05:30:00</t>
  </si>
  <si>
    <t>Скажите, что бы вы хотели увидеть в новых версиях приложения?</t>
  </si>
  <si>
    <t>https://play.google.com/console/u/0/developer//app//user-feedback/review-details?reviewId=gp:AOqpTOFa5-f8-Md7JW43XpWzM_9gT8P0KF9vmCgcSXK-Suu14zNCn_v2gwsx9ozAfV7mYhm7uWhGM5s_5D2yysY</t>
  </si>
  <si>
    <t>https://appfollow.io/gp/97454/review/2470085550?s=global2</t>
  </si>
  <si>
    <t>https://watch.appfollow.io/apps/my-first-workspace/reviews/413088?review_id=2470085550</t>
  </si>
  <si>
    <t>2021-12-03 15:22:54</t>
  </si>
  <si>
    <t>Владимир Александров</t>
  </si>
  <si>
    <t>Приложение удобное,простое.</t>
  </si>
  <si>
    <t>2021-12-04 05:29:40</t>
  </si>
  <si>
    <t>https://play.google.com/console/u/0/developer//app//user-feedback/review-details?reviewId=gp:AOqpTOFkUdgE7S89mdF8Ah-IFVIv3YwEiBGUfO3I8fF6UJXCpaq0orelfjTjlnp9mejjIcnSSm7FlB1JuSqa6iM</t>
  </si>
  <si>
    <t>https://appfollow.io/gp/97454/review/2470085551?s=global2</t>
  </si>
  <si>
    <t>https://watch.appfollow.io/apps/my-first-workspace/reviews/413088?review_id=2470085551</t>
  </si>
  <si>
    <t>2021-12-03 15:29:15</t>
  </si>
  <si>
    <t>Роман Усубов</t>
  </si>
  <si>
    <t>Удобный интерфейс</t>
  </si>
  <si>
    <t>2021-12-04 05:29:25</t>
  </si>
  <si>
    <t>https://play.google.com/console/u/0/developer//app//user-feedback/review-details?reviewId=gp:AOqpTOFL99drCZLZWgsGoPBi-IEH_eWROcyYDK25P3_ZtiJQeIxn99ov31gKH7STG0F2AYflClXhj5svll5BUpQ</t>
  </si>
  <si>
    <t>https://appfollow.io/gp/97454/review/2470085552?s=global2</t>
  </si>
  <si>
    <t>https://watch.appfollow.io/apps/my-first-workspace/reviews/413088?review_id=2470085552</t>
  </si>
  <si>
    <t>2021-12-03 15:50:44</t>
  </si>
  <si>
    <t>Наталья ТЮМКАЕВА</t>
  </si>
  <si>
    <t>Весь день пытаюсь скачать приложение....... Боюсь даже думать как с ним работать, интрнет МТС и не грузит (((</t>
  </si>
  <si>
    <t>2021-12-04 05:29:03</t>
  </si>
  <si>
    <t>Скажите, при установке возникает ошибка?</t>
  </si>
  <si>
    <t>https://play.google.com/console/u/0/developer//app//user-feedback/review-details?reviewId=gp:AOqpTOHpMIN7ubNjhjmPId5c1NCUee6MoMMFnyY4-6e_tgJGjjHIZnksQ0Gzg0X-ZjQpgDTDCMmc9a-TMm_JvZU</t>
  </si>
  <si>
    <t>https://appfollow.io/gp/97454/review/2470085553?s=global2</t>
  </si>
  <si>
    <t>https://watch.appfollow.io/apps/my-first-workspace/reviews/413088?review_id=2470085553</t>
  </si>
  <si>
    <t>2021-12-03 16:10:21</t>
  </si>
  <si>
    <t>Root Quantum</t>
  </si>
  <si>
    <t>Да</t>
  </si>
  <si>
    <t>https://play.google.com/console/u/0/developer//app//user-feedback/review-details?reviewId=gp:AOqpTOF95HxRxC-BIlTMx8gcvPNyq7Idzhpp4bmZKTaIvLdXDLOzK5x9fUy8li0FdaXCKRhvH-uwmYokezMWnk8</t>
  </si>
  <si>
    <t>https://appfollow.io/gp/97454/review/2470085554?s=global2</t>
  </si>
  <si>
    <t>https://watch.appfollow.io/apps/my-first-workspace/reviews/413088?review_id=2470085554</t>
  </si>
  <si>
    <t>2021-12-03 17:12:12</t>
  </si>
  <si>
    <t>Юлька Диваева</t>
  </si>
  <si>
    <t>2021-12-04 05:28:14</t>
  </si>
  <si>
    <t>https://play.google.com/console/u/0/developer//app//user-feedback/review-details?reviewId=gp:AOqpTOFDAMDIiJvI6ULwm7cI4ZWjUS0u5L-s9_26aESUvoL4QAd6-ViIBLZLj7d5GzzNmX28gjjFu14w9HJdTDA</t>
  </si>
  <si>
    <t>https://appfollow.io/gp/97454/review/2470694647?s=global2</t>
  </si>
  <si>
    <t>https://watch.appfollow.io/apps/my-first-workspace/reviews/413088?review_id=2470694647</t>
  </si>
  <si>
    <t>2021-12-03 17:33:35</t>
  </si>
  <si>
    <t>bg</t>
  </si>
  <si>
    <t>Татьяна</t>
  </si>
  <si>
    <t>Удобно</t>
  </si>
  <si>
    <t>2021-12-04 05:30:39</t>
  </si>
  <si>
    <t>https://play.google.com/console/u/0/developer//app//user-feedback/review-details?reviewId=gp:AOqpTOGhdkz8C5yRDITg2JP4ordbWfM-W8K-v3q-2MFrcnGaJJHD6gjNYo2IgpzphsPInLqXubGIH9DPXkbAudk</t>
  </si>
  <si>
    <t>https://appfollow.io/gp/97454/review/2470694648?s=global2</t>
  </si>
  <si>
    <t>https://watch.appfollow.io/apps/my-first-workspace/reviews/413088?review_id=2470694648</t>
  </si>
  <si>
    <t>2021-12-03 17:33:45</t>
  </si>
  <si>
    <t>Сап Крейзи</t>
  </si>
  <si>
    <t>Всё очень плохо, и банк завис и связь!!!!</t>
  </si>
  <si>
    <t>2021-12-04 05:30:29</t>
  </si>
  <si>
    <t>https://play.google.com/console/u/0/developer//app//user-feedback/review-details?reviewId=gp:AOqpTOFL0obfzNrB3oAr5Zby0RNLUM2MaV_NRwyWQ8VG1-nY6mmFiwSlzlRQGW4mARKOd8FLQmylu5d8jHrj5ks</t>
  </si>
  <si>
    <t>https://appfollow.io/gp/97454/review/2470694649?s=global2</t>
  </si>
  <si>
    <t>https://watch.appfollow.io/apps/my-first-workspace/reviews/413088?review_id=2470694649</t>
  </si>
  <si>
    <t>2021-12-03 17:41:48</t>
  </si>
  <si>
    <t>Алекс Акретиди</t>
  </si>
  <si>
    <t>Ровно</t>
  </si>
  <si>
    <t>2021-12-04 05:22:07</t>
  </si>
  <si>
    <t>https://play.google.com/console/u/0/developer//app//user-feedback/review-details?reviewId=gp:AOqpTOGXRiWbjcnk8jYETSgIjUSJWxE-VoqzBtRkYQfeiDSB8KvPectuRPNnwxhrsuos4ELzU1KoqEQqLbqsLec</t>
  </si>
  <si>
    <t>https://appfollow.io/gp/97454/review/2470694650?s=global2</t>
  </si>
  <si>
    <t>https://watch.appfollow.io/apps/my-first-workspace/reviews/413088?review_id=2470694650</t>
  </si>
  <si>
    <t>2021-12-03 17:53:16</t>
  </si>
  <si>
    <t>Филора Махова</t>
  </si>
  <si>
    <t>Все ок</t>
  </si>
  <si>
    <t>2021-12-04 05:11:02</t>
  </si>
  <si>
    <t>https://play.google.com/console/u/0/developer//app//user-feedback/review-details?reviewId=gp:AOqpTOG8udQK8AUDERInKNX7unVqAdDaHOXrNvD2ZFs7PJ65EPT1FrE9kqrX-06E88piiobh1BoBtYgCcgU4Ivs</t>
  </si>
  <si>
    <t>https://appfollow.io/gp/97454/review/2470694651?s=global2</t>
  </si>
  <si>
    <t>https://watch.appfollow.io/apps/my-first-workspace/reviews/413088?review_id=2470694651</t>
  </si>
  <si>
    <t>2021-12-03 19:09:14</t>
  </si>
  <si>
    <t>Шамиль Турсунбаев</t>
  </si>
  <si>
    <t>Очень удобно всё 👍</t>
  </si>
  <si>
    <t>2021-12-04 05:10:47</t>
  </si>
  <si>
    <t>https://play.google.com/console/u/0/developer//app//user-feedback/review-details?reviewId=gp:AOqpTOHX8xvxKmxIsrWe8f4iOifeVxTf2HFqlu_-tp7zQYNFI90-WeKDZOoPWi6WUUW-apLk_xz95LWJl1sOlRg</t>
  </si>
  <si>
    <t>https://appfollow.io/gp/97454/review/2470817518?s=global2</t>
  </si>
  <si>
    <t>https://watch.appfollow.io/apps/my-first-workspace/reviews/413088?review_id=2470817518</t>
  </si>
  <si>
    <t>2021-12-03 20:39:32</t>
  </si>
  <si>
    <t>Akmal Gaforov</t>
  </si>
  <si>
    <t>Мтс списал мой баланс не сотрудники не операторы не хотят разбираться очень плохо это не советую не чего брать у них они очень без ответственные</t>
  </si>
  <si>
    <t>2021-12-04 05:33:18</t>
  </si>
  <si>
    <t>Напишите нам подробнее о ситуации на почту mtsd@mtsbank.ru, укажите ваши ФИО, дату рождения и номер телефона. Проверим информацию.</t>
  </si>
  <si>
    <t>https://play.google.com/console/u/0/developer//app//user-feedback/review-details?reviewId=gp:AOqpTOE7MziYlsbQbnh5yMur2X7KwukN9wVjVSHZuBSSCh5ZAS4n45r78jdyKQG1qRbnKKyOHarmSKcrR0YI7jk</t>
  </si>
  <si>
    <t>https://appfollow.io/gp/97454/review/2470817519?s=global2</t>
  </si>
  <si>
    <t>https://watch.appfollow.io/apps/my-first-workspace/reviews/413088?review_id=2470817519</t>
  </si>
  <si>
    <t>2021-12-04 15:44:20</t>
  </si>
  <si>
    <t>Zippo Zippo</t>
  </si>
  <si>
    <t>Тормоз ещё тот.</t>
  </si>
  <si>
    <t>2021-12-04 17:07:19</t>
  </si>
  <si>
    <t>Мы уже работаем над оптимизацией приложения.</t>
  </si>
  <si>
    <t>https://play.google.com/console/u/0/developer//app//user-feedback/review-details?reviewId=gp:AOqpTOFXZ6IqoK6hlHzvkUpGPYz2DfnmY0tb7SRJLIdJW9e4X3znGSCzDreAyIaztI7GsStKgKoylc0uKqVJIqE</t>
  </si>
  <si>
    <t>https://appfollow.io/gp/97454/review/255736171?s=global2</t>
  </si>
  <si>
    <t>https://watch.appfollow.io/apps/my-first-workspace/reviews/413088?review_id=255736171</t>
  </si>
  <si>
    <t>2021-12-04 08:58:50</t>
  </si>
  <si>
    <t>Павел Огнев</t>
  </si>
  <si>
    <t>Полное фу ! - 5 ☆ ! Проценты всё равно берут , их же мтс банке ! Никому не советую !</t>
  </si>
  <si>
    <t>2021-12-04 14:23:32</t>
  </si>
  <si>
    <t>https://play.google.com/console/u/0/developer//app//user-feedback/review-details?reviewId=gp:AOqpTOEZbW4qPykEaFwgrhxb9IJmn9KMDgjF8WLz-DJn2NytwfcGPyzNY3vNaqM-uYfMbWXoZwafgBsi8h5UUpw</t>
  </si>
  <si>
    <t>https://appfollow.io/gp/97454/review/507260967?s=global2</t>
  </si>
  <si>
    <t>https://watch.appfollow.io/apps/my-first-workspace/reviews/413088?review_id=507260967</t>
  </si>
  <si>
    <t>2021-12-04 07:33:26</t>
  </si>
  <si>
    <t>Юлия Алюханова</t>
  </si>
  <si>
    <t>Но у меня нет такой карты вообще! Как мне отвязаться от неё и убрать от туда? У меня одна карта от сбера, больше нет ни каких</t>
  </si>
  <si>
    <t>2021-06-03 16:48:45</t>
  </si>
  <si>
    <t>Чтобы мы смогли разобраться, пришлите нам скриншот с главной страницы приложения и скриншот окна оплаты, где выбрана эта карта. В письме укажите ваши ФИО, дату рождения и номер телефона. Посмотрим.</t>
  </si>
  <si>
    <t>https://play.google.com/console/u/0/developer//app//user-feedback/review-details?reviewId=gp:AOqpTOGokRQzZGNqwwPTxcPOYt2-T5o-sYhq8NvxFQCvPufuJAMe8f9KVvC0X98UO-TlQaP-To8-ChzxBkrWbf0</t>
  </si>
  <si>
    <t>https://appfollow.io/gp/97454/review/875407899?s=global2</t>
  </si>
  <si>
    <t>https://watch.appfollow.io/apps/my-first-workspace/reviews/413088?review_id=875407899</t>
  </si>
  <si>
    <t>2021-12-04 08:57:44</t>
  </si>
  <si>
    <t>Александр Ростов</t>
  </si>
  <si>
    <t>Не хватает стабильности в работе!!</t>
  </si>
  <si>
    <t>2021-12-04 17:11:14</t>
  </si>
  <si>
    <t>https://play.google.com/console/u/0/developer//app//user-feedback/review-details?reviewId=gp:AOqpTOE8-fVPqA2YeVD9rGHcwYeFAusAWKfkYsYaRhczintdjDXDQfDczk1NEKYhMstiaVLDVCcRUoCQrtSWXWQ</t>
  </si>
  <si>
    <t>https://appfollow.io/gp/97454/review/2433920660?s=global2</t>
  </si>
  <si>
    <t>https://watch.appfollow.io/apps/my-first-workspace/reviews/413088?review_id=2433920660</t>
  </si>
  <si>
    <t>2021-12-04 00:07:37</t>
  </si>
  <si>
    <t>Олег Тынеет</t>
  </si>
  <si>
    <t>👍👌</t>
  </si>
  <si>
    <t>2021-12-04 05:10:28</t>
  </si>
  <si>
    <t>https://play.google.com/console/u/0/developer//app//user-feedback/review-details?reviewId=gp:AOqpTOHXpMhrDFBkT6uPikEdTpBbW-DG94tPuWFZLL_LkwoUx8jJr6bRbh5y2wVtkeHmkLL3LBDqcx-TCFkLS8w</t>
  </si>
  <si>
    <t>https://appfollow.io/gp/97454/review/2472984245?s=global2</t>
  </si>
  <si>
    <t>https://watch.appfollow.io/apps/my-first-workspace/reviews/413088?review_id=2472984245</t>
  </si>
  <si>
    <t>2021-12-04 01:20:13</t>
  </si>
  <si>
    <t>Святослав Рошкаев</t>
  </si>
  <si>
    <t>Удобное приложение в моем любимом банке.</t>
  </si>
  <si>
    <t>2021-12-04 05:10:20</t>
  </si>
  <si>
    <t>Благодарим вас за оценку!</t>
  </si>
  <si>
    <t>https://play.google.com/console/u/0/developer//app//user-feedback/review-details?reviewId=gp:AOqpTOGTUnZG1HI5rNemxBjbWRejNXFcsAtzbdTTE0B_OABq15O0NC0JR-hbtmBecxd_O5EE7BlF4E2odylyiwQ</t>
  </si>
  <si>
    <t>https://appfollow.io/gp/97454/review/2472984246?s=global2</t>
  </si>
  <si>
    <t>https://watch.appfollow.io/apps/my-first-workspace/reviews/413088?review_id=2472984246</t>
  </si>
  <si>
    <t>2021-12-04 04:35:03</t>
  </si>
  <si>
    <t>Заури Учанеишвили</t>
  </si>
  <si>
    <t>2021-12-04 05:10:05</t>
  </si>
  <si>
    <t>https://play.google.com/console/u/0/developer//app//user-feedback/review-details?reviewId=gp:AOqpTOErMg8z0bH2-4sComDXg3UYdIXjcCfiFe1bxrLADFN2X_1nsOuIzV1oakCIR6xbwgZukGbTc1zRtFb2OJ8</t>
  </si>
  <si>
    <t>https://appfollow.io/gp/97454/review/2473172397?s=global2</t>
  </si>
  <si>
    <t>https://watch.appfollow.io/apps/my-first-workspace/reviews/413088?review_id=2473172397</t>
  </si>
  <si>
    <t>2021-12-04 04:49:44</t>
  </si>
  <si>
    <t>Александр Балабанов</t>
  </si>
  <si>
    <t>2021-12-04 05:09:58</t>
  </si>
  <si>
    <t>https://play.google.com/console/u/0/developer//app//user-feedback/review-details?reviewId=gp:AOqpTOEcW5sf7PzOElnLgj37SE4tUnjFL0D0cYOy2QXICKMQ7fLGtcHDKfAgoh8SlLjGq5msGu45vxfytDqoUGw</t>
  </si>
  <si>
    <t>https://appfollow.io/gp/97454/review/2473172398?s=global2</t>
  </si>
  <si>
    <t>https://watch.appfollow.io/apps/my-first-workspace/reviews/413088?review_id=2473172398</t>
  </si>
  <si>
    <t>2021-12-04 05:02:24</t>
  </si>
  <si>
    <t>Саня Зап</t>
  </si>
  <si>
    <t>Отличное приложение, но комиссия с перевода 30 рублей</t>
  </si>
  <si>
    <t>2021-12-04 05:09:43</t>
  </si>
  <si>
    <t>Спасибо за оценку! Скажите, как вы переводите деньги?</t>
  </si>
  <si>
    <t>https://play.google.com/console/u/0/developer//app//user-feedback/review-details?reviewId=gp:AOqpTOHrWj0O8cf-u7rARYrn3RSg_laxFv5ySKu48UUdB5Cpw3t-7M9AXt04DhyRL_Ds796Pom626RybHLbe_Mk</t>
  </si>
  <si>
    <t>https://appfollow.io/gp/97454/review/2473207002?s=global2</t>
  </si>
  <si>
    <t>https://watch.appfollow.io/apps/my-first-workspace/reviews/413088?review_id=2473207002</t>
  </si>
  <si>
    <t>2021-12-04 06:05:20</t>
  </si>
  <si>
    <t>Теле Теле</t>
  </si>
  <si>
    <t>Не возможно скачать уже 6 раз пытаюсь</t>
  </si>
  <si>
    <t>2021-12-04 14:40:26</t>
  </si>
  <si>
    <t>Скажите, при загрузке возникает ошибка?</t>
  </si>
  <si>
    <t>https://play.google.com/console/u/0/developer//app//user-feedback/review-details?reviewId=gp:AOqpTOEvV_jvVDVmFPcwPXt8e615aFE6zOp3RHX9zxdBAcJyTjhMz1kc6YvP5Lu5Zn7w7EfzBxvm_7UWvvUc2V8</t>
  </si>
  <si>
    <t>https://appfollow.io/gp/97454/review/2473232403?s=global2</t>
  </si>
  <si>
    <t>https://watch.appfollow.io/apps/my-first-workspace/reviews/413088?review_id=2473232403</t>
  </si>
  <si>
    <t>2021-12-04 07:36:49</t>
  </si>
  <si>
    <t>Денис Р</t>
  </si>
  <si>
    <t>Всё работае очень хорошо!!! Я доволен!</t>
  </si>
  <si>
    <t>2021-12-04 14:40:09</t>
  </si>
  <si>
    <t>https://play.google.com/console/u/0/developer//app//user-feedback/review-details?reviewId=gp:AOqpTOEZCXacEsNkRHm8zshazfTe0cFROmejkUZwEt7W0LAtBCRVATiq2ZO9jF7QkDq3MwKxIHDyooy4dUOqaRo</t>
  </si>
  <si>
    <t>https://appfollow.io/gp/97454/review/2473324619?s=global2</t>
  </si>
  <si>
    <t>https://watch.appfollow.io/apps/my-first-workspace/reviews/413088?review_id=2473324619</t>
  </si>
  <si>
    <t>2021-12-04 08:00:47</t>
  </si>
  <si>
    <t>Алим Кештов</t>
  </si>
  <si>
    <t>Все отлично.Коротко и я сно )))).</t>
  </si>
  <si>
    <t>2021-12-04 14:39:57</t>
  </si>
  <si>
    <t>Благодарим вас за отзыв!</t>
  </si>
  <si>
    <t>https://play.google.com/console/u/0/developer//app//user-feedback/review-details?reviewId=gp:AOqpTOERNzqFP3dtSkpJbE-I9fIs9in7hXd_HX3OBt8zpCOkewzkKotLbvGUagGXo-IGgldbWaiAg-iubCGOuYI</t>
  </si>
  <si>
    <t>https://appfollow.io/gp/97454/review/2473358346?s=global2</t>
  </si>
  <si>
    <t>https://watch.appfollow.io/apps/my-first-workspace/reviews/413088?review_id=2473358346</t>
  </si>
  <si>
    <t>2021-12-04 08:34:25</t>
  </si>
  <si>
    <t>Денис Зеленин</t>
  </si>
  <si>
    <t>Удобное приложение, мне нравится.</t>
  </si>
  <si>
    <t>2021-12-04 14:39:50</t>
  </si>
  <si>
    <t>https://play.google.com/console/u/0/developer//app//user-feedback/review-details?reviewId=gp:AOqpTOGLr6vjuVvVoTMQQXJjWb6xOCfbpowxVhp-jRMXaHJgiC9qJPQzyvwxlh8PDrg65ovb8XCsHUrP0xZINsU</t>
  </si>
  <si>
    <t>https://appfollow.io/gp/97454/review/2473358348?s=global2</t>
  </si>
  <si>
    <t>https://watch.appfollow.io/apps/my-first-workspace/reviews/413088?review_id=2473358348</t>
  </si>
  <si>
    <t>2021-12-04 08:51:57</t>
  </si>
  <si>
    <t>Олеся Гусева</t>
  </si>
  <si>
    <t>Все виснет, незаходит</t>
  </si>
  <si>
    <t>2021-12-04 17:10:32</t>
  </si>
  <si>
    <t>Напишите нам о ситуации на почту mtsd@mtsbank.ru, укажите ваши ФИО, дату рождения и номер телефона. Если при входе возникает ошибка, прикрепите к письму скриншот. Поможем разобраться.</t>
  </si>
  <si>
    <t>https://play.google.com/console/u/0/developer//app//user-feedback/review-details?reviewId=gp:AOqpTOFSBiFv8UiBKYUkpS5w4mvWITzWDGadHwQenNCvpbjqcfGONmCgAdWG9cuJ6Trow0UMwOI0AoE-zUyD3w8</t>
  </si>
  <si>
    <t>https://appfollow.io/gp/97454/review/2473396150?s=global2</t>
  </si>
  <si>
    <t>https://watch.appfollow.io/apps/my-first-workspace/reviews/413088?review_id=2473396150</t>
  </si>
  <si>
    <t>2021-12-04 09:20:14</t>
  </si>
  <si>
    <t>Похуист в теме</t>
  </si>
  <si>
    <t>.приложение удобное</t>
  </si>
  <si>
    <t>2021-12-04 14:23:13</t>
  </si>
  <si>
    <t>https://play.google.com/console/u/0/developer//app//user-feedback/review-details?reviewId=gp:AOqpTOGL18p-OgQs55GUrA7OOFVHhi13mD3mI8N-gjvJ-bHGNxH2x3whGUMpAB-jh8Q0BanXxE6yadjpJ9cGx60</t>
  </si>
  <si>
    <t>https://appfollow.io/gp/97454/review/2473396151?s=global2</t>
  </si>
  <si>
    <t>https://watch.appfollow.io/apps/my-first-workspace/reviews/413088?review_id=2473396151</t>
  </si>
  <si>
    <t>2021-12-04 10:37:17</t>
  </si>
  <si>
    <t>Galina Cheremisina</t>
  </si>
  <si>
    <t>2021-12-04 14:20:58</t>
  </si>
  <si>
    <t>https://play.google.com/console/u/0/developer//app//user-feedback/review-details?reviewId=gp:AOqpTOFA30uOcNCi5farn7L7tqGRVk6sUo0r_ChI-2FIfg71iJudsLXVemW__B6ACAV2_IRSCwplrFCHBDcWBj4</t>
  </si>
  <si>
    <t>https://appfollow.io/gp/97454/review/2473451486?s=global2</t>
  </si>
  <si>
    <t>https://watch.appfollow.io/apps/my-first-workspace/reviews/413088?review_id=2473451486</t>
  </si>
  <si>
    <t>2021-12-04 11:05:51</t>
  </si>
  <si>
    <t>Виктория Ильина</t>
  </si>
  <si>
    <t>2021-12-04 14:20:48</t>
  </si>
  <si>
    <t>https://play.google.com/console/u/0/developer//app//user-feedback/review-details?reviewId=gp:AOqpTOF6eWIRtQoROCCGPgoCa6Agl3u_jZuxf8Wj47bafyrpSlS0pKdUK67yKLlMGVyZLO1wjVtw4Ax9kfxrLV8</t>
  </si>
  <si>
    <t>https://appfollow.io/gp/97454/review/2473489385?s=global2</t>
  </si>
  <si>
    <t>https://watch.appfollow.io/apps/my-first-workspace/reviews/413088?review_id=2473489385</t>
  </si>
  <si>
    <t>2021-12-04 11:13:44</t>
  </si>
  <si>
    <t>Константин Оз</t>
  </si>
  <si>
    <t>Самый ущербный банк. Заказал карту месяц назад, объехал с десяток офисов их нет нигде в наличии. Работы с клиентами нет как таковой. Одним словом ФУ</t>
  </si>
  <si>
    <t>2021-12-04 17:10:01</t>
  </si>
  <si>
    <t>Скажите, какую карту вы оформляли?</t>
  </si>
  <si>
    <t>https://play.google.com/console/u/0/developer//app//user-feedback/review-details?reviewId=gp:AOqpTOE8stknML7PQ2tFztuDe7ZpbeHE8mWc-feGOCX8NcTdp1YWmM3D8Dlm-KgO2Avn8dc2VG_52wTC-O5X82s</t>
  </si>
  <si>
    <t>https://appfollow.io/gp/97454/review/2473489386?s=global2</t>
  </si>
  <si>
    <t>https://watch.appfollow.io/apps/my-first-workspace/reviews/413088?review_id=2473489386</t>
  </si>
  <si>
    <t>2021-12-04 11:23:10</t>
  </si>
  <si>
    <t>KiLL TEDDY</t>
  </si>
  <si>
    <t>Поддержка нулевая в чате.</t>
  </si>
  <si>
    <t>2021-12-04 12:48:25</t>
  </si>
  <si>
    <t>https://play.google.com/console/u/0/developer//app//user-feedback/review-details?reviewId=gp:AOqpTOHTp-2V65DIqRST0r4mgyYtcnny1zA71qvm45gJUjOwegXWWM8iEIb5W3Qglk0iBa0L6ft1pW6jTZZyoIs</t>
  </si>
  <si>
    <t>https://appfollow.io/gp/97454/review/2473489387?s=global2</t>
  </si>
  <si>
    <t>https://watch.appfollow.io/apps/my-first-workspace/reviews/413088?review_id=2473489387</t>
  </si>
  <si>
    <t>2021-12-04 11:50:37</t>
  </si>
  <si>
    <t>Олег Яковенко</t>
  </si>
  <si>
    <t>Много всего напихано, прям магазин какой-то амнезия банковское приложение и долго загружается</t>
  </si>
  <si>
    <t>2021-12-04 14:39:30</t>
  </si>
  <si>
    <t>https://play.google.com/console/u/0/developer//app//user-feedback/review-details?reviewId=gp:AOqpTOEcRuQfthF7wZSmrj9AYHxNxsdbDuzdBDCwIyLrsr-Vw_lxbim7jKkOnIkJhl2CUMeW0x6wLhKPdKZ2-ts</t>
  </si>
  <si>
    <t>https://appfollow.io/gp/97454/review/2473521625?s=global2</t>
  </si>
  <si>
    <t>https://watch.appfollow.io/apps/my-first-workspace/reviews/413088?review_id=2473521625</t>
  </si>
  <si>
    <t>2021-12-04 12:12:09</t>
  </si>
  <si>
    <t>Михаил Уфимцев</t>
  </si>
  <si>
    <t>Воруют деньги с карты</t>
  </si>
  <si>
    <t>2021-12-04 12:32:49</t>
  </si>
  <si>
    <t>https://play.google.com/console/u/0/developer//app//user-feedback/review-details?reviewId=gp:AOqpTOFIPsxWLcY-dehdQSzCzwJ1MhlVQ6WrQgKZDmwYC5sh2x57oGbJnZmDq01TSATV3CsNOOUFjvPER5xITTw</t>
  </si>
  <si>
    <t>https://appfollow.io/gp/97454/review/2473521626?s=global2</t>
  </si>
  <si>
    <t>https://watch.appfollow.io/apps/my-first-workspace/reviews/413088?review_id=2473521626</t>
  </si>
  <si>
    <t>2021-12-04 12:29:34</t>
  </si>
  <si>
    <t>Arazius Is</t>
  </si>
  <si>
    <t>Глючит виснет тупит ,ужасно. Не понятно почему это нельзя все исправить уже давным давно!!!!</t>
  </si>
  <si>
    <t>2021-12-04 17:09:45</t>
  </si>
  <si>
    <t>https://play.google.com/console/u/0/developer//app//user-feedback/review-details?reviewId=gp:AOqpTOE_kuOJdPzCDJFSesp6Uz_amrIfe7MxtabPf5CC-dj9m7hk1HvomDB5iqN48E8OrYbKm6B9YA9RV_mfX9I</t>
  </si>
  <si>
    <t>https://appfollow.io/gp/97454/review/2473521627?s=global2</t>
  </si>
  <si>
    <t>https://watch.appfollow.io/apps/my-first-workspace/reviews/413088?review_id=2473521627</t>
  </si>
  <si>
    <t>2021-12-04 13:30:19</t>
  </si>
  <si>
    <t>Анастасия Юхина</t>
  </si>
  <si>
    <t>Ужасное приложение, сплошные глюки. Не показывает карту, счета не вижу по кредиту. Уже удаляла и заново устанавливала не помогло. Пишет нет счетов на оплату 😒</t>
  </si>
  <si>
    <t>2021-12-04 17:09:27</t>
  </si>
  <si>
    <t>https://play.google.com/console/u/0/developer//app//user-feedback/review-details?reviewId=gp:AOqpTOHfSp8tb4JAU4bq6ms8LFJeKELbWAgdBFCWISOav2dAFjnvcUn0IxPtEU-sgbU1zU5pp-ysv9NUbhvSSxw</t>
  </si>
  <si>
    <t>https://appfollow.io/gp/97454/review/2473595052?s=global2</t>
  </si>
  <si>
    <t>https://watch.appfollow.io/apps/my-first-workspace/reviews/413088?review_id=2473595052</t>
  </si>
  <si>
    <t>2021-12-04 15:14:58</t>
  </si>
  <si>
    <t>Сергей Михайлов</t>
  </si>
  <si>
    <t>Почему перед на карту сбербанка с комиссией?</t>
  </si>
  <si>
    <t>2021-12-04 17:08:48</t>
  </si>
  <si>
    <t>Вы можете перевести деньги на карту без комиссии через систему быстрых платежей. Зайдите в раздел "Платежи", выберите перевод "По номеру телефона", выберите банк, в который вы переводи деньги, введите номер и сумму. За такой перевод не будет взиматься комиссия.</t>
  </si>
  <si>
    <t>https://play.google.com/console/u/0/developer//app//user-feedback/review-details?reviewId=gp:AOqpTOG_vzK-znisalPd7R6PZmuyHunGMBF7qRcLhPfW5WL3gL1k8HhF7Iy1mPiCkTCFkC--U_kHHotytIRcKJk</t>
  </si>
  <si>
    <t>https://appfollow.io/gp/97454/review/2473652702?s=global2</t>
  </si>
  <si>
    <t>https://watch.appfollow.io/apps/my-first-workspace/reviews/413088?review_id=2473652702</t>
  </si>
  <si>
    <t>2021-12-04 16:09:45</t>
  </si>
  <si>
    <t>Икром Субонкулиев</t>
  </si>
  <si>
    <t>Ацтой, вечно тормозит и пишет произошла ошибка</t>
  </si>
  <si>
    <t>2021-12-04 16:53:40</t>
  </si>
  <si>
    <t>Простите за неудобства. Напишите нам о ситуации на почту mtsd@mtsbank.ru, укажите ваши ФИО, дату рождения, номер телефона, модель устройства и версию приложения. К письму прикрепите скриншот ошибки. Разберемся, в чем дело.</t>
  </si>
  <si>
    <t>https://play.google.com/console/u/0/developer//app//user-feedback/review-details?reviewId=gp:AOqpTOFiUHRRGHNp0lke5e8boYW6ISOKYHlhjr5B6Dys1Iy64gjanDEN7gFgVyffWaYCHTQIOZqv_ZM7lGpwTy4</t>
  </si>
  <si>
    <t>https://appfollow.io/gp/97454/review/2473760813?s=global2</t>
  </si>
  <si>
    <t>https://watch.appfollow.io/apps/my-first-workspace/reviews/413088?review_id=2473760813</t>
  </si>
  <si>
    <t>2021-12-04 16:12:18</t>
  </si>
  <si>
    <t>Vovan Games</t>
  </si>
  <si>
    <t>Наконец-то я смог перевести деньги с номера телефона на карту! Я думал это никогда не случится! Спасибо:)</t>
  </si>
  <si>
    <t>2021-12-04 16:52:56</t>
  </si>
  <si>
    <t>Спасибо за оценку! Если вдруг у вас возникнут вопросы по приложению, всегда будем рады помочь!</t>
  </si>
  <si>
    <t>https://play.google.com/console/u/0/developer//app//user-feedback/review-details?reviewId=gp:AOqpTOFMPznoGKL_8CLSRteieIkwaELF61pDB0UbX3ZnCJEUMCxKk2qn2ieqNu6joO6ownjk9UdfHQ9KhpIN2yA</t>
  </si>
  <si>
    <t>https://appfollow.io/gp/97454/review/2473760814?s=global2</t>
  </si>
  <si>
    <t>https://watch.appfollow.io/apps/my-first-workspace/reviews/413088?review_id=2473760814</t>
  </si>
  <si>
    <t>2021-12-04 18:27:57</t>
  </si>
  <si>
    <t>1.24.0</t>
  </si>
  <si>
    <t>Дарья Калмыкова</t>
  </si>
  <si>
    <t>Норм приложении</t>
  </si>
  <si>
    <t>2021-12-05 06:15:43</t>
  </si>
  <si>
    <t>https://play.google.com/console/u/0/developer//app//user-feedback/review-details?reviewId=gp:AOqpTOGhT5-SaDHrrnbVI0O9V4tOFTBuLvMdf6YYY6oCkwIR-mZtILOnKIFIxDNyWql4n8RrpOkzK0MIu1wEpEQ</t>
  </si>
  <si>
    <t>https://appfollow.io/gp/97454/review/2473815953?s=global2</t>
  </si>
  <si>
    <t>https://watch.appfollow.io/apps/my-first-workspace/reviews/413088?review_id=2473815953</t>
  </si>
  <si>
    <t>2021-12-04 18:52:41</t>
  </si>
  <si>
    <t>Sendy</t>
  </si>
  <si>
    <t>Комиссия очень большая хотел перевести 100 рублей пришлось 60 рублей</t>
  </si>
  <si>
    <t>2021-12-05 06:17:31</t>
  </si>
  <si>
    <t>Уточните, откуда и куда вы переводили средства?</t>
  </si>
  <si>
    <t>https://play.google.com/console/u/0/developer//app//user-feedback/review-details?reviewId=gp:AOqpTOGHGYBkJ0r6FxR9Yf3v87MrkXHGibDNy67FuNia1awjR5RACGIdg9ESZhmwvSQgdvhR4d-kmLayyBjuWdE</t>
  </si>
  <si>
    <t>https://appfollow.io/gp/97454/review/2474375590?s=global2</t>
  </si>
  <si>
    <t>https://watch.appfollow.io/apps/my-first-workspace/reviews/413088?review_id=2474375590</t>
  </si>
  <si>
    <t>2021-12-04 18:56:17</t>
  </si>
  <si>
    <t>Vika Ovcharenko</t>
  </si>
  <si>
    <t>2021-12-05 06:17:37</t>
  </si>
  <si>
    <t>https://play.google.com/console/u/0/developer//app//user-feedback/review-details?reviewId=gp:AOqpTOHLnlLOEgqwfMjrOQl3ez9uPXAzfSbY48-Zts6j86F3c1ED-DuMorhKXeIiWaGonQ3B9XrSR081GRinfB8</t>
  </si>
  <si>
    <t>https://appfollow.io/gp/97454/review/2474375591?s=global2</t>
  </si>
  <si>
    <t>https://watch.appfollow.io/apps/my-first-workspace/reviews/413088?review_id=2474375591</t>
  </si>
  <si>
    <t>2021-12-05 06:23:38</t>
  </si>
  <si>
    <t>1.29.0</t>
  </si>
  <si>
    <t>01.12.2021 с виртуальной карты МТС мошейники как то сперли 225 руб, в описании транзакции отсутствует МСС код и описание мерчанта... Но мтс банку на это положить, он тупо шлет писать заявление в салон.... Удаляю такую кривую карту, чего и все советую, пока не украли больше</t>
  </si>
  <si>
    <t>2021-12-05 06:51:39</t>
  </si>
  <si>
    <t>Для рассмотрения обращения о несогласии с операцией требуется письменное заявление. Для этого нужно обратиться в отделение банка или салон МТС с паспортом. Также заявление можно падать через ЧАТ в приложении.</t>
  </si>
  <si>
    <t>https://play.google.com/console/u/0/developer//app//user-feedback/review-details?reviewId=gp:AOqpTOEs0ROBL0bS92Erz3xRGoDeNOAJA7R-lq7JEPj9VqDHUDMVp5ueoLPVyD_I9g7rKsrnzkqCKGbHrcx1-gA</t>
  </si>
  <si>
    <t>https://appfollow.io/gp/97454/review/34311739?s=global2</t>
  </si>
  <si>
    <t>https://watch.appfollow.io/apps/my-first-workspace/reviews/413088?review_id=34311739</t>
  </si>
  <si>
    <t>2021-12-05 10:44:56</t>
  </si>
  <si>
    <t>плохо, виртуальную карту МТС кеш бек мобиле невозможно оформить простому смертному, только блатным и по специальному приглашению, так клиентов и теряете</t>
  </si>
  <si>
    <t>2021-12-05 12:35:49</t>
  </si>
  <si>
    <t>Сожалеем, что доставили неудобства. Карта MTS CASHBACK Mobile оформляется только по персональному предложению.</t>
  </si>
  <si>
    <t>https://play.google.com/console/u/0/developer//app//user-feedback/review-details?reviewId=gp:AOqpTOG8TvzYOA5M6xWhrHlor_gIJZUYXB2GMErCSUvztBj_lgXZobUR4jgyqEHRtGG1PzeB2v05Xf0-vQX1chk</t>
  </si>
  <si>
    <t>https://appfollow.io/gp/97454/review/127402699?s=global2</t>
  </si>
  <si>
    <t>https://watch.appfollow.io/apps/my-first-workspace/reviews/413088?review_id=127402699</t>
  </si>
  <si>
    <t>2021-12-05 14:15:21</t>
  </si>
  <si>
    <t>Виталий Хвостенко</t>
  </si>
  <si>
    <t>Всё заработало</t>
  </si>
  <si>
    <t>2021-12-05 15:24:28</t>
  </si>
  <si>
    <t>https://play.google.com/console/u/0/developer//app//user-feedback/review-details?reviewId=gp:AOqpTOFf5nemKXPNZMwMoayRmEU5D6BgFVa5Rz8c5H4aHBenKhuHbxK91vELJYuWcOpE9py_ZDK75jA_ZcudODQ</t>
  </si>
  <si>
    <t>https://appfollow.io/gp/97454/review/949723651?s=global2</t>
  </si>
  <si>
    <t>https://watch.appfollow.io/apps/my-first-workspace/reviews/413088?review_id=949723651</t>
  </si>
  <si>
    <t>2021-12-05 06:31:12</t>
  </si>
  <si>
    <t>Дима Панов</t>
  </si>
  <si>
    <t>Мне одобряют кредит под 12,5% годовых, хотелось бы получить его без страховых услуг, рассмотрите моё предложение как проверенного клиента в случае чего скините мне смс! Если банк актуальный могли бы упростить программу кредитования без страхования под новый год, так как по закону клиент вправе отказаться от страховки но ему это не грозило 3 года назад повышением процентов по кредиту. Банки и так имеют доходность от клиентов от процентов. Я думаю в св-зи этих правил число кли-тов резко сократило</t>
  </si>
  <si>
    <t>2021-12-04 14:37:10</t>
  </si>
  <si>
    <t>Да, действительно, если вы хотите оформить кредит без страховки, то процентная ставка увеличится.</t>
  </si>
  <si>
    <t>https://play.google.com/console/u/0/developer//app//user-feedback/review-details?reviewId=gp:AOqpTOHAAA9RWi2q9IVujDAExJ7bRL5p2jID3UVpRXHL7vNUA2VX25yi5Nuh_2G0ZWeD1hYF3NfvhjKwl7K0-WY</t>
  </si>
  <si>
    <t>https://appfollow.io/gp/97454/review/2473358347?s=global2</t>
  </si>
  <si>
    <t>https://watch.appfollow.io/apps/my-first-workspace/reviews/413088?review_id=2473358347</t>
  </si>
  <si>
    <t>2021-12-05 00:23:33</t>
  </si>
  <si>
    <t>Sygiret PC</t>
  </si>
  <si>
    <t>Очень удобно им пользоваться.</t>
  </si>
  <si>
    <t>2021-12-05 06:17:48</t>
  </si>
  <si>
    <t>https://play.google.com/console/u/0/developer//app//user-feedback/review-details?reviewId=gp:AOqpTOGiMTGXYo-UtEN2dGqnCCgFO2Cq-sN61KR8c-uGpj-9xuNwcbMJJXJLyp0J7fia8ca1JbML3NvszpPilbU</t>
  </si>
  <si>
    <t>https://appfollow.io/gp/97454/review/2476397906?s=global2</t>
  </si>
  <si>
    <t>https://watch.appfollow.io/apps/my-first-workspace/reviews/413088?review_id=2476397906</t>
  </si>
  <si>
    <t>2021-12-05 08:44:31</t>
  </si>
  <si>
    <t>Aftube Studio</t>
  </si>
  <si>
    <t>Разработчики, пожалуйста, снизите комиссию. Перевожу 20р - 50р комиссия. А так приложение нормальное.</t>
  </si>
  <si>
    <t>2021-12-05 09:31:45</t>
  </si>
  <si>
    <t>Скажите, откуда и куда вы переводите средства?</t>
  </si>
  <si>
    <t>https://play.google.com/console/u/0/developer//app//user-feedback/review-details?reviewId=gp:AOqpTOGMmcA27R-nFOCFm82upXZ5w616lf-LDgrMxHBXZC15AE2oyLt6osae2pdxraMddnx9F0evaO5LY69XnMs</t>
  </si>
  <si>
    <t>https://appfollow.io/gp/97454/review/2476681451?s=global2</t>
  </si>
  <si>
    <t>https://watch.appfollow.io/apps/my-first-workspace/reviews/413088?review_id=2476681451</t>
  </si>
  <si>
    <t>2021-12-05 10:48:48</t>
  </si>
  <si>
    <t>Ирина Фокс</t>
  </si>
  <si>
    <t>Приложение зависает при входе, неудобное меню, кроме счетов и карт ещё кошелёк и кэшбэк в меню, доп лишние строчки. Но так как есть вклад и бесплатная виртуальная карта, то пользуюсь этим банком, в целом нормально на 4ку.</t>
  </si>
  <si>
    <t>2021-12-05 12:36:49</t>
  </si>
  <si>
    <t>https://play.google.com/console/u/0/developer//app//user-feedback/review-details?reviewId=gp:AOqpTOG7ksPulTh-AZdneZgBc3R2xqBpynCq1ykHUg7pbT5JYt8wW13EXVJ6XjA4VNq-U6wTB6duJH_7aRolxPc</t>
  </si>
  <si>
    <t>https://appfollow.io/gp/97454/review/2476801679?s=global2</t>
  </si>
  <si>
    <t>https://watch.appfollow.io/apps/my-first-workspace/reviews/413088?review_id=2476801679</t>
  </si>
  <si>
    <t>2021-12-05 11:03:34</t>
  </si>
  <si>
    <t>Александр Ананьев</t>
  </si>
  <si>
    <t>Не могу проверить проверить проверить проверить проверить проверить баланс, и активный спонсорский аккаунт подтвердить</t>
  </si>
  <si>
    <t>2021-12-05 12:37:23</t>
  </si>
  <si>
    <t>Опишите, проблему подробнее.</t>
  </si>
  <si>
    <t>https://play.google.com/console/u/0/developer//app//user-feedback/review-details?reviewId=gp:AOqpTOEZ8rVddeAeizW5pzvQLhRocWz9A8uEyu1UYq0HKq15t4CzIedZ2NXqw7wCipXkXdvU8hgAJPgh2QjYA0w</t>
  </si>
  <si>
    <t>https://appfollow.io/gp/97454/review/2476801680?s=global2</t>
  </si>
  <si>
    <t>https://watch.appfollow.io/apps/my-first-workspace/reviews/413088?review_id=2476801680</t>
  </si>
  <si>
    <t>2021-12-05 11:25:56</t>
  </si>
  <si>
    <t>Владимир Ганага</t>
  </si>
  <si>
    <t>Удобное приложение, всё легко</t>
  </si>
  <si>
    <t>2021-12-05 12:37:33</t>
  </si>
  <si>
    <t>https://play.google.com/console/u/0/developer//app//user-feedback/review-details?reviewId=gp:AOqpTOF9rLyofqHGNVZDf6ucIpygrJDcehYkGxFrJXdCakghHnClE-rwIoYnq2EG8JQ349lU3xXcf9dVxOA1xJM</t>
  </si>
  <si>
    <t>https://appfollow.io/gp/97454/review/2476801681?s=global2</t>
  </si>
  <si>
    <t>https://watch.appfollow.io/apps/my-first-workspace/reviews/413088?review_id=2476801681</t>
  </si>
  <si>
    <t>2021-12-05 11:58:55</t>
  </si>
  <si>
    <t>Александр А</t>
  </si>
  <si>
    <t>Проблематично увидеть информацию по своим же операциям.</t>
  </si>
  <si>
    <t>2021-12-05 12:37:59</t>
  </si>
  <si>
    <t>Расскажите, подробнее, с какими проблемами вы столкнулись?</t>
  </si>
  <si>
    <t>https://play.google.com/console/u/0/developer//app//user-feedback/review-details?reviewId=gp:AOqpTOGHRwOQBG-FbljI3Rqp6a6MCZrkiLmZL_miag3OlycATvUEPOZl58q9kl6yAMU5IYuubLLzp3hrE4HsQlk</t>
  </si>
  <si>
    <t>https://appfollow.io/gp/97454/review/2476839698?s=global2</t>
  </si>
  <si>
    <t>https://watch.appfollow.io/apps/my-first-workspace/reviews/413088?review_id=2476839698</t>
  </si>
  <si>
    <t>2021-12-05 12:40:18</t>
  </si>
  <si>
    <t>Артем Пронь</t>
  </si>
  <si>
    <t>2021-12-05 13:48:54</t>
  </si>
  <si>
    <t>https://play.google.com/console/u/0/developer//app//user-feedback/review-details?reviewId=gp:AOqpTOHixT6Y7c71kpccrJnZEaqXTZAaMSH5ijdVPZ-aA8jfYvgJiOI5UMdNKEGTdmHhcBivbcb_f-Rrc8J68Tw</t>
  </si>
  <si>
    <t>https://appfollow.io/gp/97454/review/2476839699?s=global2</t>
  </si>
  <si>
    <t>https://watch.appfollow.io/apps/my-first-workspace/reviews/413088?review_id=2476839699</t>
  </si>
  <si>
    <t>2021-12-05 12:43:20</t>
  </si>
  <si>
    <t>дмитрий</t>
  </si>
  <si>
    <t>2021-12-05 13:49:02</t>
  </si>
  <si>
    <t>https://play.google.com/console/u/0/developer//app//user-feedback/review-details?reviewId=gp:AOqpTOFEjZHYRafL1bfN8_WVszL2KdGY0u7M7MiZg6n_SBEqD09JPkpEgkrvWz2WtatyIx37-ePgdU8oCNPmLUk</t>
  </si>
  <si>
    <t>https://appfollow.io/gp/97454/review/2476839700?s=global2</t>
  </si>
  <si>
    <t>https://watch.appfollow.io/apps/my-first-workspace/reviews/413088?review_id=2476839700</t>
  </si>
  <si>
    <t>2021-12-05 13:25:00</t>
  </si>
  <si>
    <t>Науша Кушалиева</t>
  </si>
  <si>
    <t>Отличный приложение</t>
  </si>
  <si>
    <t>2021-12-05 13:49:13</t>
  </si>
  <si>
    <t>https://play.google.com/console/u/0/developer//app//user-feedback/review-details?reviewId=gp:AOqpTOGOiEmdOSNVSZd1knuXiqeLM2QxQqEHYkTKEerq5JlXaxG-qvB3IdWOCok2eWQMMXJUhm0X3eO91PEIbmM</t>
  </si>
  <si>
    <t>https://appfollow.io/gp/97454/review/2476905682?s=global2</t>
  </si>
  <si>
    <t>https://watch.appfollow.io/apps/my-first-workspace/reviews/413088?review_id=2476905682</t>
  </si>
  <si>
    <t>2021-12-05 14:07:39</t>
  </si>
  <si>
    <t>Максим Прохоров</t>
  </si>
  <si>
    <t>Очень хорошее приложение</t>
  </si>
  <si>
    <t>2021-12-05 15:24:16</t>
  </si>
  <si>
    <t>https://play.google.com/console/u/0/developer//app//user-feedback/review-details?reviewId=gp:AOqpTOE8rgbywbZKBHXQUr-vRBTLl_C1IIzsje-CYkF_I4LRGtX1t3_JVaR_If4AfgkmUH_F0nQgv8JVeoEb7ew</t>
  </si>
  <si>
    <t>https://appfollow.io/gp/97454/review/2476905683?s=global2</t>
  </si>
  <si>
    <t>https://watch.appfollow.io/apps/my-first-workspace/reviews/413088?review_id=2476905683</t>
  </si>
  <si>
    <t>2021-12-05 15:13:46</t>
  </si>
  <si>
    <t>Tatiana Kovalyova</t>
  </si>
  <si>
    <t>Очень часто " сервис временно не работает"</t>
  </si>
  <si>
    <t>2021-12-05 15:24:40</t>
  </si>
  <si>
    <t>https://play.google.com/console/u/0/developer//app//user-feedback/review-details?reviewId=gp:AOqpTOEgGdSUjDMXN3ka7Hs9DO9uzWJkVfzETEU92RDFdxCIDkCocK0BuwcWHwQenjpDGAu4OQo4j-BWB24dJuA</t>
  </si>
  <si>
    <t>https://appfollow.io/gp/97454/review/2477183930?s=global2</t>
  </si>
  <si>
    <t>https://watch.appfollow.io/apps/my-first-workspace/reviews/413088?review_id=2477183930</t>
  </si>
  <si>
    <t>2021-12-05 15:16:20</t>
  </si>
  <si>
    <t>Алексей Сидоркин</t>
  </si>
  <si>
    <t>Неработает перевод с номера тел на любую карту, жду смс с кодом чтоб подтвердить операцию, смс пришла набираю а тут бац пишет неправильный код, а именно: СМС с кодом ЗАПАЗДЫВАЕТ НА ВЕЧНОСТЬ</t>
  </si>
  <si>
    <t>2021-12-05 15:25:29</t>
  </si>
  <si>
    <t>https://play.google.com/console/u/0/developer//app//user-feedback/review-details?reviewId=gp:AOqpTOHUwmcKnHsAi9QxfOOxop0filLFnjN0CgORWt_-37RLixJBdROegIlxaxA5exbMs7F0Es24TAg8QFYKmtU</t>
  </si>
  <si>
    <t>https://appfollow.io/gp/97454/review/2477183931?s=global2</t>
  </si>
  <si>
    <t>https://watch.appfollow.io/apps/my-first-workspace/reviews/413088?review_id=2477183931</t>
  </si>
  <si>
    <t>2021-12-05 15:43:35</t>
  </si>
  <si>
    <t>Кумысхан Абдулхаликова</t>
  </si>
  <si>
    <t>Оплачиваю кредит,не надо бежать в банк</t>
  </si>
  <si>
    <t>2021-12-05 15:58:49</t>
  </si>
  <si>
    <t>https://play.google.com/console/u/0/developer//app//user-feedback/review-details?reviewId=gp:AOqpTOH2QgOYfwFIJsMQPf7G_yjrJVHcHyKJiGNPuET-3mrIcJ8jaaljctSejuA3Ey_nj_EmgS-u4A8cXtyY-Ac</t>
  </si>
  <si>
    <t>https://appfollow.io/gp/97454/review/2477183932?s=global2</t>
  </si>
  <si>
    <t>https://watch.appfollow.io/apps/my-first-workspace/reviews/413088?review_id=2477183932</t>
  </si>
  <si>
    <t>2021-12-05 15:53:16</t>
  </si>
  <si>
    <t>Дункан Macleod</t>
  </si>
  <si>
    <t>Самое глючное приложение из всех банковских... Чтобы просто с зарплатой карты сбера закрыть месячный кредит надо 10 раз попробовать оплатить и потом возможно один из 20 кодов которые разом придут подойдут. Бывает что просто чтобы узнать сколько осталось оплатить надо раза 3-4 перещацти в приложение иначе не грузит.</t>
  </si>
  <si>
    <t>2021-12-05 15:59:29</t>
  </si>
  <si>
    <t>Сожалеем, что доставили неудобства. Ситуация уже решена. Попробуйте переустановить приложение.</t>
  </si>
  <si>
    <t>https://play.google.com/console/u/0/developer//app//user-feedback/review-details?reviewId=gp:AOqpTOGvjagoUYHNql9Yr2wO_awS4_q01T6VALumLCXlxHUkKSdbBHmE-L0ZNzRZcqrMV0ZgggNsMtKq6gJ6xQM</t>
  </si>
  <si>
    <t>https://appfollow.io/gp/97454/review/2477183933?s=global2</t>
  </si>
  <si>
    <t>https://watch.appfollow.io/apps/my-first-workspace/reviews/413088?review_id=2477183933</t>
  </si>
  <si>
    <t>2021-12-05 15:56:48</t>
  </si>
  <si>
    <t>Даниил Мельников</t>
  </si>
  <si>
    <t>Спасибо. Ребят годно советую</t>
  </si>
  <si>
    <t>2021-12-05 16:04:53</t>
  </si>
  <si>
    <t>https://play.google.com/console/u/0/developer//app//user-feedback/review-details?reviewId=gp:AOqpTOGRGpjmis9bxFa3p6XAuMVixqS0qCmOyzfxL888Uf711EHV9taNRpo0do12J_tdrsb0skCyZbsoMonH1nw</t>
  </si>
  <si>
    <t>https://appfollow.io/gp/97454/review/2477183934?s=global2</t>
  </si>
  <si>
    <t>https://watch.appfollow.io/apps/my-first-workspace/reviews/413088?review_id=2477183934</t>
  </si>
  <si>
    <t>2021-12-05 15:56:58</t>
  </si>
  <si>
    <t>Расим Исхаков</t>
  </si>
  <si>
    <t>При оплате ЖКХ, не нашёл раздел показания приборов учёта, для газа, электроэнергии, отопления, расход воды.</t>
  </si>
  <si>
    <t>2021-12-05 16:22:28</t>
  </si>
  <si>
    <t>При оплате некоторых поставщиков данные счетчиков не заполняются.</t>
  </si>
  <si>
    <t>https://play.google.com/console/u/0/developer//app//user-feedback/review-details?reviewId=gp:AOqpTOEm-N7u0-ySEux1TzH5rCwp77M6pn2lFjwe6KJNGB6oQ6dV8NKeObXuYHwwrrenu11Crv_cq_nsZ9V9NGg</t>
  </si>
  <si>
    <t>https://appfollow.io/gp/97454/review/2477183935?s=global2</t>
  </si>
  <si>
    <t>https://watch.appfollow.io/apps/my-first-workspace/reviews/413088?review_id=2477183935</t>
  </si>
  <si>
    <t>2021-12-05 16:52:49</t>
  </si>
  <si>
    <t>Сергей Змеев</t>
  </si>
  <si>
    <t>Всё отлично</t>
  </si>
  <si>
    <t>2021-12-05 17:00:04</t>
  </si>
  <si>
    <t>https://play.google.com/console/u/0/developer//app//user-feedback/review-details?reviewId=gp:AOqpTOEnns8zT5jxwVoeGP6A_yXA4jWQkADmk2uoA3xJs5OXyOPkgo5Rdst7yWhRGHMmr2OnPfjChuAc3LIWvyA</t>
  </si>
  <si>
    <t>https://appfollow.io/gp/97454/review/2477283460?s=global2</t>
  </si>
  <si>
    <t>https://watch.appfollow.io/apps/my-first-workspace/reviews/413088?review_id=2477283460</t>
  </si>
  <si>
    <t>2021-12-05 17:06:39</t>
  </si>
  <si>
    <t>Владимир чипизубов</t>
  </si>
  <si>
    <t>Удобно, пока не плохо!</t>
  </si>
  <si>
    <t>https://play.google.com/console/u/0/developer//app//user-feedback/review-details?reviewId=gp:AOqpTOGI3FK7hHotMK7s8kl5Uu5G2TgMyqhoy_5_wW80hF4mQvgOPLYw7z4RrmRd8koPxyyH24ZRUTGd5zWU7xA</t>
  </si>
  <si>
    <t>https://appfollow.io/gp/97454/review/2477283461?s=global2</t>
  </si>
  <si>
    <t>https://watch.appfollow.io/apps/my-first-workspace/reviews/413088?review_id=2477283461</t>
  </si>
  <si>
    <t>2021-12-05 18:07:32</t>
  </si>
  <si>
    <t>Василий Владимирович</t>
  </si>
  <si>
    <t>Войти в приложение, просто не возможно, ужас, самое отвратительное, что я когда либо скачивал....</t>
  </si>
  <si>
    <t>https://play.google.com/console/u/0/developer//app//user-feedback/review-details?reviewId=gp:AOqpTOEP-qJ_LCyPsDrqOFdAls0f4yfZYgJzKCNazKU-NL_4nQm92czihoCh0lbn8nN10PuHr-qiPU2q2A3P_tc</t>
  </si>
  <si>
    <t>https://appfollow.io/gp/97454/review/2477350155?s=global2</t>
  </si>
  <si>
    <t>https://watch.appfollow.io/apps/my-first-workspace/reviews/413088?review_id=2477350155</t>
  </si>
  <si>
    <t>2021-12-05 18:20:09</t>
  </si>
  <si>
    <t>Denis Borshev</t>
  </si>
  <si>
    <t>Не вижу реквизиты и CV -коды своих карт из личного кабинета. Это не удобно. Нельзя делать досрочное частичное погашение кредита на любую дату, кроме даты платежа.</t>
  </si>
  <si>
    <t>https://play.google.com/console/u/0/developer//app//user-feedback/review-details?reviewId=gp:AOqpTOGzZUIax6z3VKRExWT0-7zqZqe6W-D5wh4b0DkMqfeM4wbRlqBrdU1ein6GbXGvlPYT855HwMx8hXxwvwo</t>
  </si>
  <si>
    <t>https://appfollow.io/gp/97454/review/2477350156?s=global2</t>
  </si>
  <si>
    <t>https://watch.appfollow.io/apps/my-first-workspace/reviews/413088?review_id=2477350156</t>
  </si>
  <si>
    <t>2021-12-05 20:48:46</t>
  </si>
  <si>
    <t>Андрей Шабуров</t>
  </si>
  <si>
    <t>ЧТО ЗА ГЛЮКИ ПОСТОЯННО ВЫДАЁТ КОД АШИБКУ 😡😡😡😡НЕВОЗМОЖНО ОПЛАТИТЬ ЕЖЕМЕСЯЧНЫЙ ПЛАТЁЖ ПО КРЕДИТУ🤬🤬🤬</t>
  </si>
  <si>
    <t>https://play.google.com/console/u/0/developer//app//user-feedback/review-details?reviewId=gp:AOqpTOE4xeL8mSgTi4rjEzuzfBBMVwjsc_X3Abwg3-lsjzenOJVCoz2cKiur-8j8zTsDSwB184qkLlxN_Jfr5zU</t>
  </si>
  <si>
    <t>https://appfollow.io/gp/97454/review/2477496285?s=global2</t>
  </si>
  <si>
    <t>https://watch.appfollow.io/apps/my-first-workspace/reviews/413088?review_id=2477496285</t>
  </si>
  <si>
    <t>2021-11-22 05:03:53</t>
  </si>
  <si>
    <t>1.35.0</t>
  </si>
  <si>
    <t>аыыыыыыыыый</t>
  </si>
  <si>
    <t>проблемка</t>
  </si>
  <si>
    <t>если вы пользуетесь номером, который изначально был оформлен на другого человека (вашего родственника, мать и тд), то не открывайте виртуальную карту в этом приложении, так как она откроется на паспортные данные владельца симки и личный кабинет перестанет быть доступным для вас, будет открываться лк хозяина симки
спасибо вонючему мтс банку за такой баг 🤕</t>
  </si>
  <si>
    <t>2021-11-23 16:36:58</t>
  </si>
  <si>
    <t>https://appstoreconnect.apple.com/WebObjects/iTunesConnect.woa/ra/ng/app/1184367593/ios/ratingsResponses?reviewId=8050062032</t>
  </si>
  <si>
    <t>https://appfollow.io/app/112129/review/236566363?s=global2</t>
  </si>
  <si>
    <t>https://watch.appfollow.io/apps/my-first-workspace/reviews/413087?review_id=236566363</t>
  </si>
  <si>
    <t>2021-11-22 09:55:26</t>
  </si>
  <si>
    <t>пошлинахуйблятт</t>
  </si>
  <si>
    <t>Сделайте уже что нибудь</t>
  </si>
  <si>
    <t>После очередного автоматического обновления слетели все кредиты и счета. Неделя понадобилась, чтобы ваши специалисты выяснили, что косяк в разработке. Вроде вчера все вернули как было, ан нет, счета я вижу, а сделать с ними ничего не могу, ни пополнить, ни открыть для просмотра. Ещё и приложение грузит миллион лет. Может вы чёт сделаете?</t>
  </si>
  <si>
    <t>https://appstoreconnect.apple.com/WebObjects/iTunesConnect.woa/ra/ng/app/1184367593/ios/ratingsResponses?reviewId=8050665783</t>
  </si>
  <si>
    <t>https://appfollow.io/app/112129/review/290663992?s=global2</t>
  </si>
  <si>
    <t>https://watch.appfollow.io/apps/my-first-workspace/reviews/413087?review_id=290663992</t>
  </si>
  <si>
    <t>2021-11-22 12:05:33</t>
  </si>
  <si>
    <t>Евгений2302</t>
  </si>
  <si>
    <t>Отвратительно!!!!</t>
  </si>
  <si>
    <t>Я заказал карту 
Сказали привезут в пятницу, с 9-18:00 никто даже не позвонил
Я САМ НАБРАЛ мне сказали извините, привезём в субботу, в субботу идентичная история. 
Я позвонил 
Сказали что только в понедельник, какое время вам удобнее 
Я сказал с 10-12 
Сказали извините 
Единственный период с 10-14:00 
Я согласился и что вы думаете ?)
ДА, они приехали часа в 4 только 
Я взял карту, меня сфоткали, я всё заполнил 
Карта была одобрена
После чего я вышел и через час мне заблокировали карту и сказали без объяснения причины 
Отвратительный банк 
Никому не порекомендую!!!</t>
  </si>
  <si>
    <t>По поводу блокировки напишите нам на почту mtsd@mtsbank.ru. Укажите ваши ФИО, дату рождения, номер телефона, указанный при регистрации в приложении. Мы проверим.</t>
  </si>
  <si>
    <t>https://appstoreconnect.apple.com/WebObjects/iTunesConnect.woa/ra/ng/app/1184367593/ios/ratingsResponses?reviewId=8050987975</t>
  </si>
  <si>
    <t>https://appfollow.io/app/112129/review/298759685?s=global2</t>
  </si>
  <si>
    <t>https://watch.appfollow.io/apps/my-first-workspace/reviews/413087?review_id=298759685</t>
  </si>
  <si>
    <t>2021-11-22 12:17:39</t>
  </si>
  <si>
    <t>кургански пацан45</t>
  </si>
  <si>
    <t>Ужасный банк</t>
  </si>
  <si>
    <t>Ждал долго, карту привезли , через 10 мин после получения пришли смс что ее не одобрили и закрыли 🤮 ужасное отношение к клиентам</t>
  </si>
  <si>
    <t xml:space="preserve">Сожалеем, что доставили неудобства. Окончательное решение по заявке принимается после проверки банком всех документов. </t>
  </si>
  <si>
    <t>https://appstoreconnect.apple.com/WebObjects/iTunesConnect.woa/ra/ng/app/1184367593/ios/ratingsResponses?reviewId=8051022129</t>
  </si>
  <si>
    <t>https://appfollow.io/app/112129/review/298759686?s=global2</t>
  </si>
  <si>
    <t>https://watch.appfollow.io/apps/my-first-workspace/reviews/413087?review_id=298759686</t>
  </si>
  <si>
    <t>2021-11-23 12:33:37</t>
  </si>
  <si>
    <t>StasyMelekhova</t>
  </si>
  <si>
    <t>Полное разочарование в банке и приложении..</t>
  </si>
  <si>
    <t>Приложение едедневно виснет- «ошибка загрузки», оплаты проходят со сбоями, в результате, ошибочная просрочка. Всё выяснилось, только когда позвонила по телефону горячей линии, все разрулили.. дичь какая-то. В других банках такого нет(( разочаровалась в банке и приложении..</t>
  </si>
  <si>
    <t xml:space="preserve">Приносим извинения за неудобства. Если вдруг ситуация повторится, напишите нам на почту mtsd@mtsbank.ru, поможем разобраться. </t>
  </si>
  <si>
    <t>https://appstoreconnect.apple.com/WebObjects/iTunesConnect.woa/ra/ng/app/1184367593/ios/ratingsResponses?reviewId=8054534801</t>
  </si>
  <si>
    <t>https://appfollow.io/app/112129/review/298960046?s=global2</t>
  </si>
  <si>
    <t>https://watch.appfollow.io/apps/my-first-workspace/reviews/413087?review_id=298960046</t>
  </si>
  <si>
    <t>2021-11-24 05:21:53</t>
  </si>
  <si>
    <t>Жукжиг</t>
  </si>
  <si>
    <t>Сыро...</t>
  </si>
  <si>
    <t>Приложение не доработано! Когда переводишь со счёта на свой же счёт, в одном месте сумма показывается на новом счёте, в другом ещё «висит» на старом... Перевод СБП не работает, хотя выпустили аж 2 виртуальные карты (во многих банках работает без всяких виртуальных)-решили через поддержку... при переводе показывается надпись «нет доступа», хотя не препятствует переводу, а только смущает клиента!
Платный перевод внутри банка, да ещё с такой «конской» комиссией - это вообще что-то новенькое, ни в одном банке с таким не сталкивались :(</t>
  </si>
  <si>
    <t xml:space="preserve">Напишите нам о ситуации на почту mtsd@mtsbank.ru, укажите ваши ФИО, дату рождения и номер телефона. К письму прикрепите скриншоты. Разберемся, в чем дело. </t>
  </si>
  <si>
    <t>https://appstoreconnect.apple.com/WebObjects/iTunesConnect.woa/ra/ng/app/1184367593/ios/ratingsResponses?reviewId=8056967229</t>
  </si>
  <si>
    <t>https://appfollow.io/app/112129/review/298759684?s=global2</t>
  </si>
  <si>
    <t>https://watch.appfollow.io/apps/my-first-workspace/reviews/413087?review_id=298759684</t>
  </si>
  <si>
    <t>2021-11-24 06:00:51</t>
  </si>
  <si>
    <t>wtboy_18</t>
  </si>
  <si>
    <t>Худший мобильный банк</t>
  </si>
  <si>
    <t>Худший мобильный банк который пользовался.
Крайне не удобная логистика внутри приложения.
Постоянно зависает. Пользоваться рядом сервисов перманентно невозможно.</t>
  </si>
  <si>
    <t xml:space="preserve">Сожалеем, что у вас сложилось такое впечатление о банке. Скажите, какими сервисами не получилось воспользоваться? </t>
  </si>
  <si>
    <t>https://appstoreconnect.apple.com/WebObjects/iTunesConnect.woa/ra/ng/app/1184367593/ios/ratingsResponses?reviewId=8057046642</t>
  </si>
  <si>
    <t>https://appfollow.io/app/112129/review/299009299?s=global2</t>
  </si>
  <si>
    <t>https://watch.appfollow.io/apps/my-first-workspace/reviews/413087?review_id=299009299</t>
  </si>
  <si>
    <t>2021-11-24 08:52:33</t>
  </si>
  <si>
    <t>Zondor74</t>
  </si>
  <si>
    <t>Нет возможности оплаты Apple Pay</t>
  </si>
  <si>
    <t>Скачал приложение только для проверки и оплаты кредита 
Возможности оплатить кредит через Apple Pay теперь нет, перестал работать. В техподдержке кормят завтраками, не решают проблему, выходят из диалога и не хотят общаться. Один из самых ужасных сервисов, больше не буду обращаться в данную компанию. 
Девочкам которые работает в чат поддержке поставил бы отдельный 1 балл из 10, за что они хотя бы умеет нажимать на шаблоны скриптов «ожидайте пожалуйста» 
Само приложение уже 4 месяца как работает криво. Суммы в разных окнах на одном счете показывает разные, виснет и выключается.</t>
  </si>
  <si>
    <t xml:space="preserve">Наши специалисты уже занимаются данным вопросом. Приносим извинения за эти трудности. По поводу некорректного отображения остатка, напишите нам на почту mtsd@mtsbank.ru, укажите ваши ФИО, дату рождения и номер телефона. К письму прикрепите скриншоты, где отображаются разные суммы. Разберемся, в чем дело. </t>
  </si>
  <si>
    <t>https://appstoreconnect.apple.com/WebObjects/iTunesConnect.woa/ra/ng/app/1184367593/ios/ratingsResponses?reviewId=8057408398</t>
  </si>
  <si>
    <t>https://appfollow.io/app/112129/review/299009300?s=global2</t>
  </si>
  <si>
    <t>https://watch.appfollow.io/apps/my-first-workspace/reviews/413087?review_id=299009300</t>
  </si>
  <si>
    <t>2021-11-24 15:48:42</t>
  </si>
  <si>
    <t>ghhyugfff.-</t>
  </si>
  <si>
    <t>Мтс деньги го’но сервис СКАМ</t>
  </si>
  <si>
    <t>Не рекомендую пользоваться данным сервисом, постоянно блокирую деньги, даже если не привышае лимиты, блокируют. Поддержка работает нормально, но нечего решает. Трижды обращался в банк, сами операторы нечего сказать немогу причины блокировки, написал кучу заявлений о снятии блокировок. Дошло до маразма просят чеки о пополнение счета, ну даже и это не помогает Снять блок. Вообщем сервис го’но.</t>
  </si>
  <si>
    <t xml:space="preserve">Чтобы мы смогли разобраться в ситуации, напишите нам на почту mtsd@mtsbank.ru, укажите ваши ФИО, дату рождения и номер телефона. Проверим информацию. </t>
  </si>
  <si>
    <t>https://appstoreconnect.apple.com/WebObjects/iTunesConnect.woa/ra/ng/app/1184367593/ios/ratingsResponses?reviewId=8058548725</t>
  </si>
  <si>
    <t>https://appfollow.io/app/112129/review/299115621?s=global2</t>
  </si>
  <si>
    <t>https://watch.appfollow.io/apps/my-first-workspace/reviews/413087?review_id=299115621</t>
  </si>
  <si>
    <t>2021-11-25 20:02:33</t>
  </si>
  <si>
    <t>nickm12</t>
  </si>
  <si>
    <t>Хотел заплатить за коммуналку</t>
  </si>
  <si>
    <t>Но почему-то выпили платежи в сторону АО Татэнергосбыт. Полезность приложения стремится к 0.</t>
  </si>
  <si>
    <t xml:space="preserve">Если поставщика нет в приложении, вы можете оплатить по реквизитам. </t>
  </si>
  <si>
    <t>https://appstoreconnect.apple.com/WebObjects/iTunesConnect.woa/ra/ng/app/1184367593/ios/ratingsResponses?reviewId=8062707659</t>
  </si>
  <si>
    <t>https://appfollow.io/app/112129/review/66644819?s=global2</t>
  </si>
  <si>
    <t>https://watch.appfollow.io/apps/my-first-workspace/reviews/413087?review_id=66644819</t>
  </si>
  <si>
    <t>2021-11-25 10:21:10</t>
  </si>
  <si>
    <t>да/ нет</t>
  </si>
  <si>
    <t>Всевисит!</t>
  </si>
  <si>
    <t>Очень сложно выполнять операции, по сто раз нужно нажать на выполнение операции, чтоб она была выполнена ... иногда - проще бросить …. Сечам вообще кнопки не работают , вышла - назад войти не могу … исправьте !!!!</t>
  </si>
  <si>
    <t xml:space="preserve">Напишите нам о ситуации на почту mtsd@mtsbank.ru, укажите ваши ФИО, дату рождения и номер телефона. Если приложение при входе выдает ошибку, прикрепите к письму скриншот. Поможем разобраться. </t>
  </si>
  <si>
    <t>https://appstoreconnect.apple.com/WebObjects/iTunesConnect.woa/ra/ng/app/1184367593/ios/ratingsResponses?reviewId=8061089910</t>
  </si>
  <si>
    <t>https://appfollow.io/app/112129/review/250220355?s=global2</t>
  </si>
  <si>
    <t>https://watch.appfollow.io/apps/my-first-workspace/reviews/413087?review_id=250220355</t>
  </si>
  <si>
    <t>2021-11-25 10:30:01</t>
  </si>
  <si>
    <t>Z@шЕБИ$ь</t>
  </si>
  <si>
    <t>Может быть лучше</t>
  </si>
  <si>
    <t>У меня 2 карты. В приложении под одной есть кнопка реквизиты, где можно увидеть номер, дату и cvc, а под другой нет. Почему? Как увидеть данные?</t>
  </si>
  <si>
    <t xml:space="preserve">Полный номер карты и cvc код можно посмотреть только по виртуальной карте. </t>
  </si>
  <si>
    <t>https://appstoreconnect.apple.com/WebObjects/iTunesConnect.woa/ra/ng/app/1184367593/ios/ratingsResponses?reviewId=8061111017</t>
  </si>
  <si>
    <t>https://appfollow.io/app/112129/review/299155019?s=global2</t>
  </si>
  <si>
    <t>https://watch.appfollow.io/apps/my-first-workspace/reviews/413087?review_id=299155019</t>
  </si>
  <si>
    <t>2021-11-25 10:30:59</t>
  </si>
  <si>
    <t>Арте Савеле</t>
  </si>
  <si>
    <t>Одно улучшат, другое сломают.</t>
  </si>
  <si>
    <t>И так часто после обновления. Например сегодня программа обновилась. И, как на зло, моя оплата попала именно на этот момент. Платеж не пошёл, воспользоваться приложением проблематично - сервер еле шевелится. А ещё убрали возможность пополнять карту с собственного счёта мтс-банка.</t>
  </si>
  <si>
    <t xml:space="preserve">Напишите нам подробнее о ситуации на почту mtsd@mtsbank.ru. Если при этом в приложении возникает ошибка, прикрепите к письму скриншот. Поможем разобраться. </t>
  </si>
  <si>
    <t>https://appstoreconnect.apple.com/WebObjects/iTunesConnect.woa/ra/ng/app/1184367593/ios/ratingsResponses?reviewId=8061113437</t>
  </si>
  <si>
    <t>https://appfollow.io/app/112129/review/299155020?s=global2</t>
  </si>
  <si>
    <t>https://watch.appfollow.io/apps/my-first-workspace/reviews/413087?review_id=299155020</t>
  </si>
  <si>
    <t>2021-11-25 11:19:06</t>
  </si>
  <si>
    <t>Мельников А</t>
  </si>
  <si>
    <t>МТС банк</t>
  </si>
  <si>
    <t>Приложение ужасное. Тормозит, нестабильно указывает информацию. Вообще паршивое приложение</t>
  </si>
  <si>
    <t>Сожалеем, что у вас сложилось такое впечатление о приложении. Напишите нам о ситуации на почту mtsd@mtsbank.ru, укажите ваши ФИО, дату рождения и номер телефона. К письму прикрепите скриншот, где отображается некорректная информация. Разберемся, в чем дело.</t>
  </si>
  <si>
    <t>https://appstoreconnect.apple.com/WebObjects/iTunesConnect.woa/ra/ng/app/1184367593/ios/ratingsResponses?reviewId=8061230993</t>
  </si>
  <si>
    <t>https://appfollow.io/app/112129/review/299155021?s=global2</t>
  </si>
  <si>
    <t>https://watch.appfollow.io/apps/my-first-workspace/reviews/413087?review_id=299155021</t>
  </si>
  <si>
    <t>2021-11-25 12:04:46</t>
  </si>
  <si>
    <t>Dimch80</t>
  </si>
  <si>
    <t>шляпа</t>
  </si>
  <si>
    <t>все работало но…. надо обновить. .. и все, конец, постоянные ошибки загрузки, плюс неактивные кнопки погасить итд, благодаря вам, не буду пользоваться услугами мтс банка.</t>
  </si>
  <si>
    <t xml:space="preserve">Напишите нам подробнее о ситуации на почту mtsd@mtsbank.ru, укажите ваши ФИО, дату рождения и номер телефона. К письму прикрепите скриншот ошибок. Разберемся, в чем дело. </t>
  </si>
  <si>
    <t>https://appstoreconnect.apple.com/WebObjects/iTunesConnect.woa/ra/ng/app/1184367593/ios/ratingsResponses?reviewId=8061345749</t>
  </si>
  <si>
    <t>https://appfollow.io/app/112129/review/299155022?s=global2</t>
  </si>
  <si>
    <t>https://watch.appfollow.io/apps/my-first-workspace/reviews/413087?review_id=299155022</t>
  </si>
  <si>
    <t>2021-11-25 14:55:28</t>
  </si>
  <si>
    <t>popov_box</t>
  </si>
  <si>
    <t>Самый глючный банк</t>
  </si>
  <si>
    <t>Проблематично закинуть деньги , приложение глючит и зависает, надоело. Подключал ради кэшбека с азс, в половине случаев оплатить не получается,</t>
  </si>
  <si>
    <t>Приносим извинения за доставленные неудобства. Работаем над оптимизацией и быстродействием. Скажите, какая ошибка возникает при оплате?</t>
  </si>
  <si>
    <t>https://appstoreconnect.apple.com/WebObjects/iTunesConnect.woa/ra/ng/app/1184367593/ios/ratingsResponses?reviewId=8061861554</t>
  </si>
  <si>
    <t>https://appfollow.io/app/112129/review/299166911?s=global2</t>
  </si>
  <si>
    <t>https://watch.appfollow.io/apps/my-first-workspace/reviews/413087?review_id=299166911</t>
  </si>
  <si>
    <t>2021-11-25 15:17:21</t>
  </si>
  <si>
    <t>123"@&amp;.</t>
  </si>
  <si>
    <t>Полное де₽мо</t>
  </si>
  <si>
    <t>В чёрную пятницу. Когда весь мир что-то покупает. Мтс банк просто висит. Приложение толком не работает. Тех. Поддержка не чего не делает. И желает хорошего дня!!!!!
Просто глумятся!!!!
Конченное отношение!!!</t>
  </si>
  <si>
    <t xml:space="preserve">В банке проводились регламентные работы, поэтому могли наблюдаться проблемы в работе сервиса. Ситуация уже решена. Приносим извинения за неудобства. </t>
  </si>
  <si>
    <t>https://appstoreconnect.apple.com/WebObjects/iTunesConnect.woa/ra/ng/app/1184367593/ios/ratingsResponses?reviewId=8061928999</t>
  </si>
  <si>
    <t>https://appfollow.io/app/112129/review/299166912?s=global2</t>
  </si>
  <si>
    <t>https://watch.appfollow.io/apps/my-first-workspace/reviews/413087?review_id=299166912</t>
  </si>
  <si>
    <t>2021-11-27 10:07:14</t>
  </si>
  <si>
    <t>Chesterzoom</t>
  </si>
  <si>
    <t>ничего не работает</t>
  </si>
  <si>
    <t>приложение еле живое. постоянно что-то не работает или ведутся работы по исправлению. кэшбэк не начисляется совсем. просто 0 за любые покупки.</t>
  </si>
  <si>
    <t>https://appstoreconnect.apple.com/WebObjects/iTunesConnect.woa/ra/ng/app/1184367593/ios/ratingsResponses?reviewId=8068385832</t>
  </si>
  <si>
    <t>https://appfollow.io/app/112129/review/299344453?s=global2</t>
  </si>
  <si>
    <t>https://watch.appfollow.io/apps/my-first-workspace/reviews/413087?review_id=299344453</t>
  </si>
  <si>
    <t>2021-11-27 23:47:41</t>
  </si>
  <si>
    <t>мподддд</t>
  </si>
  <si>
    <t>Спролддждопро</t>
  </si>
  <si>
    <t>В приложении все мои продукты не активны уже месяц. Также месяц назад было создано обращение с которым псевдо-специалисты до сих пор разбираются. Уровень школьников! Очень не рекомендую!</t>
  </si>
  <si>
    <t>https://appstoreconnect.apple.com/WebObjects/iTunesConnect.woa/ra/ng/app/1184367593/ios/ratingsResponses?reviewId=8070635820</t>
  </si>
  <si>
    <t>https://appfollow.io/app/112129/review/299365806?s=global2</t>
  </si>
  <si>
    <t>https://watch.appfollow.io/apps/my-first-workspace/reviews/413087?review_id=299365806</t>
  </si>
  <si>
    <t>2021-11-29 17:22:45</t>
  </si>
  <si>
    <t>1.35.1</t>
  </si>
  <si>
    <t>123RUS.RU</t>
  </si>
  <si>
    <t>Вашу карту нельзя привязать к оплате App Store.Не могу купить валюту для игры в PUBGM)))))</t>
  </si>
  <si>
    <t>Вашу карту нельзя привязать к оплате App Store. Не могу купить валюту для игры в PUBGM)))))</t>
  </si>
  <si>
    <t>https://appstoreconnect.apple.com/WebObjects/iTunesConnect.woa/ra/ng/app/1184367593/ios/ratingsResponses?reviewId=8076919842</t>
  </si>
  <si>
    <t>https://appfollow.io/app/112129/review/184274829?s=global2</t>
  </si>
  <si>
    <t>https://watch.appfollow.io/apps/my-first-workspace/reviews/413087?review_id=184274829</t>
  </si>
  <si>
    <t>2021-11-29 05:21:49</t>
  </si>
  <si>
    <t>Лена281187</t>
  </si>
  <si>
    <t>Программа выдаёт ошибку входа</t>
  </si>
  <si>
    <t>При загрузи приложения выдаёт ошибку отсутствует подключения к интернету, хотя интернет на телефоне есть и все другие приложения открываются , невозможно зайти оплатить кредит из за этого начинаются просрочки по платежам , кого в этом винить ?!!!!</t>
  </si>
  <si>
    <t xml:space="preserve">Напишите нам о ситуации на почту mtsd@mtsbank.ru, укажите ваши ФИО, дату рождения и номер телефона. К письму прикрепите скриншот ошибки. Разберемся, в чем дело. </t>
  </si>
  <si>
    <t>https://appstoreconnect.apple.com/WebObjects/iTunesConnect.woa/ra/ng/app/1184367593/ios/ratingsResponses?reviewId=8075099669</t>
  </si>
  <si>
    <t>https://appfollow.io/app/112129/review/299433133?s=global2</t>
  </si>
  <si>
    <t>https://watch.appfollow.io/apps/my-first-workspace/reviews/413087?review_id=299433133</t>
  </si>
  <si>
    <t>2021-11-29 10:22:13</t>
  </si>
  <si>
    <t>Perov766</t>
  </si>
  <si>
    <t>Не верьте смскам об одобрении кредита. Это ложь</t>
  </si>
  <si>
    <t>Отвратительный банк. Пишет смс одобрен кредит. Следующая смс кредит готов к выдаче. Прихожу в банк. Выясняется что еще не одобрена заявка. Я бы к ним не пришел</t>
  </si>
  <si>
    <t xml:space="preserve">Скорее всего, кредит был предварительно одобрен. Окончательное решение по заявке банк принимает после проверки всех документов. </t>
  </si>
  <si>
    <t>https://appstoreconnect.apple.com/WebObjects/iTunesConnect.woa/ra/ng/app/1184367593/ios/ratingsResponses?reviewId=8075717950</t>
  </si>
  <si>
    <t>https://appfollow.io/app/112129/review/299440802?s=global2</t>
  </si>
  <si>
    <t>https://watch.appfollow.io/apps/my-first-workspace/reviews/413087?review_id=299440802</t>
  </si>
  <si>
    <t>2021-11-29 21:02:25</t>
  </si>
  <si>
    <t>osloooo77777</t>
  </si>
  <si>
    <t>Не работает сбп, все тормозит</t>
  </si>
  <si>
    <t>Уже несколько дней не работает перевод по системе СБП, и обычный перевод тоже, в чат обращался несколько раз ответ один «ожидайте, чиним»
Я не могу распорядится своими деньгами, онлайн.
Объясните на кой *** мне тогда ваше приложение?
+ оно постоянно тормозит, вылетает и работает некорректно, для такой «экосистемы» как МТСище исправлять проблему почти неделю это норма?</t>
  </si>
  <si>
    <t>https://appstoreconnect.apple.com/WebObjects/iTunesConnect.woa/ra/ng/app/1184367593/ios/ratingsResponses?reviewId=8077465624</t>
  </si>
  <si>
    <t>https://appfollow.io/app/112129/review/299461703?s=global2</t>
  </si>
  <si>
    <t>https://watch.appfollow.io/apps/my-first-workspace/reviews/413087?review_id=299461703</t>
  </si>
  <si>
    <t>2021-11-30 05:45:44</t>
  </si>
  <si>
    <t>pranik89</t>
  </si>
  <si>
    <t>СБП</t>
  </si>
  <si>
    <t>Нет возможности включить СБП, приложение висит на данной вкладке</t>
  </si>
  <si>
    <t>https://appstoreconnect.apple.com/WebObjects/iTunesConnect.woa/ra/ng/app/1184367593/ios/ratingsResponses?reviewId=8078662495</t>
  </si>
  <si>
    <t>https://appfollow.io/app/112129/review/299480998?s=global2</t>
  </si>
  <si>
    <t>https://watch.appfollow.io/apps/my-first-workspace/reviews/413087?review_id=299480998</t>
  </si>
  <si>
    <t>2021-11-30 16:22:07</t>
  </si>
  <si>
    <t>VictoriesMrrr</t>
  </si>
  <si>
    <t>Самый ужасный банк</t>
  </si>
  <si>
    <t>К приложению претензий нет.</t>
  </si>
  <si>
    <t>Сожалеем, что у вас сложилось такое мнение о банке. Уточните, с какой проблемой вы столкнулись?</t>
  </si>
  <si>
    <t>https://appstoreconnect.apple.com/WebObjects/iTunesConnect.woa/ra/ng/app/1184367593/ios/ratingsResponses?reviewId=8080306574</t>
  </si>
  <si>
    <t>https://appfollow.io/app/112129/review/299500642?s=global2</t>
  </si>
  <si>
    <t>https://watch.appfollow.io/apps/my-first-workspace/reviews/413087?review_id=299500642</t>
  </si>
  <si>
    <t>2021-11-30 19:07:07</t>
  </si>
  <si>
    <t>иооолавы</t>
  </si>
  <si>
    <t>Сервис временно не работает</t>
  </si>
  <si>
    <t>Уже второй день не могу сделать досрочное гашение кредита, выдаёт ошибку что сервис временно не работает, повторите позднее
Не пойму, это вам выгодно, или что?
Отвратительный сервис</t>
  </si>
  <si>
    <t>https://appstoreconnect.apple.com/WebObjects/iTunesConnect.woa/ra/ng/app/1184367593/ios/ratingsResponses?reviewId=8080739085</t>
  </si>
  <si>
    <t>https://appfollow.io/app/112129/review/299508959?s=global2</t>
  </si>
  <si>
    <t>https://watch.appfollow.io/apps/my-first-workspace/reviews/413087?review_id=299508959</t>
  </si>
  <si>
    <t>2021-12-01 07:19:32</t>
  </si>
  <si>
    <t>Dinar718</t>
  </si>
  <si>
    <t>Плохо работает</t>
  </si>
  <si>
    <t>Самое ужасное приложение банка которое я встречал. Просто не загружает карты, даже после обновления. Зато банеры с предложениями кредита даже при слабом интернете прогружаются. Соответсвенно не могу закрыть карты, колл центр некомпетентен от слова совсем. Сотрудники переводят между собой, с ожиданиями до 15 мин и говорят что закроют. А по факту не закрывается. Комиссия за «использование» копится</t>
  </si>
  <si>
    <t>Попробуйте очистить кэш, удалить приложение и установить заново. После чего повторите проверку. Если ситуация со входом сохраняется, напишите нам на почту mtsd@mtsbank.ru ваши ФИО, дату рождения и номер телефона в приложении. Прикрепите к письму скриншот ошибки. Поможем разобраться, почему так происходит.</t>
  </si>
  <si>
    <t>https://appstoreconnect.apple.com/WebObjects/iTunesConnect.woa/ra/ng/app/1184367593/ios/ratingsResponses?reviewId=8082390040</t>
  </si>
  <si>
    <t>https://appfollow.io/app/112129/review/270133951?s=global2</t>
  </si>
  <si>
    <t>https://watch.appfollow.io/apps/my-first-workspace/reviews/413087?review_id=270133951</t>
  </si>
  <si>
    <t>2021-12-01 13:52:06</t>
  </si>
  <si>
    <t>валерий1958</t>
  </si>
  <si>
    <t>Приложение просто помойка. Постоянные ошибки выскакивают, еле загружается. Невозможно нормально пользоваться и осуществлять необходимые операции в приложении.</t>
  </si>
  <si>
    <t xml:space="preserve">Сожалеем, что у вас сложилось такое впечатление. Напишите нам на почту mtsd@mtsbank.ru, укажите ваши ФИО, дату рождения, номер телефона и прикрепите к письму скриншоты ошибок. Разберемся, в чем дело. </t>
  </si>
  <si>
    <t>https://appstoreconnect.apple.com/WebObjects/iTunesConnect.woa/ra/ng/app/1184367593/ios/ratingsResponses?reviewId=8083428548</t>
  </si>
  <si>
    <t>https://appfollow.io/app/112129/review/299563216?s=global2</t>
  </si>
  <si>
    <t>https://watch.appfollow.io/apps/my-first-workspace/reviews/413087?review_id=299563216</t>
  </si>
  <si>
    <t>2021-12-01 15:57:03</t>
  </si>
  <si>
    <t>город Орел</t>
  </si>
  <si>
    <t>Не банк а шляпа под лого МТС</t>
  </si>
  <si>
    <t>Не вздумайте лезть в этот недобанк ! Обратитесь в адекватные учреждения ! Поддержка операторов словно их только посадили , скрипты сырые и глупые ! Прежде чем оформлять , задал вопросы , ответов нет - все вокруг да около ! Скрины сохранил ! Не банк ! Скорее микрофинансы ! Дело не в одобрении , одобряют ещё как , аж достали писать и звонить ! Просто это дно а не банк !</t>
  </si>
  <si>
    <t xml:space="preserve">Скажите, на какие вопросы вы не получили ответ? </t>
  </si>
  <si>
    <t>https://appstoreconnect.apple.com/WebObjects/iTunesConnect.woa/ra/ng/app/1184367593/ios/ratingsResponses?reviewId=8083819272</t>
  </si>
  <si>
    <t>https://appfollow.io/app/112129/review/299563217?s=global2</t>
  </si>
  <si>
    <t>https://watch.appfollow.io/apps/my-first-workspace/reviews/413087?review_id=299563217</t>
  </si>
  <si>
    <t>2021-12-02 07:48:32</t>
  </si>
  <si>
    <t>kdv20001214</t>
  </si>
  <si>
    <t>Самое ублюдское приложение на свете</t>
  </si>
  <si>
    <t>Каждый месяц новые правила, кредит оплатить невозможно!!!</t>
  </si>
  <si>
    <t xml:space="preserve">Опишите, пожалуйста, ситуацию подробнее. С какими трудностями вы столкнулись? </t>
  </si>
  <si>
    <t>https://appstoreconnect.apple.com/WebObjects/iTunesConnect.woa/ra/ng/app/1184367593/ios/ratingsResponses?reviewId=8086027812</t>
  </si>
  <si>
    <t>https://appfollow.io/app/112129/review/299592749?s=global2</t>
  </si>
  <si>
    <t>https://watch.appfollow.io/apps/my-first-workspace/reviews/413087?review_id=299592749</t>
  </si>
  <si>
    <t>2021-12-02 17:37:07</t>
  </si>
  <si>
    <t>Also454f</t>
  </si>
  <si>
    <t>МТС блокирует симки, будьте осторожнее</t>
  </si>
  <si>
    <t>МТС блокирует симки будьте осторожнее и вы ничего не докажите</t>
  </si>
  <si>
    <t>Простите за неудобства. Система может заблокировать подозрительные переводы для безопасности ваших финансов. По поводу блокировки напишите нам на почту mtsd@mtsbank.ru. Укажите ваши ФИО, дату рождения, номер телефона, указанный при регистрации в приложении. Мы проверим.</t>
  </si>
  <si>
    <t>https://appstoreconnect.apple.com/WebObjects/iTunesConnect.woa/ra/ng/app/1184367593/ios/ratingsResponses?reviewId=8087606001</t>
  </si>
  <si>
    <t>https://appfollow.io/app/112129/review/299977195?s=global2</t>
  </si>
  <si>
    <t>https://watch.appfollow.io/apps/my-first-workspace/reviews/413087?review_id=299977195</t>
  </si>
  <si>
    <t>2021-12-02 19:36:07</t>
  </si>
  <si>
    <t>Summer.Letto</t>
  </si>
  <si>
    <t>Хуже всех</t>
  </si>
  <si>
    <t>Пользовалась многими кредитными картами и сервисами платежей, мтс банк и их Карты по с кому мнению самые ужасные. Зачисления и списания все проходят по максиму, если срок 14 дней, то все 14 дней будете ждать! Баланс из-за этого неудобно отслеживать. Сервис тоже странный, обращаешься с одним и тем же вопросом, ответ можно получить только на 3 раз обращения. Если банка нет в вашем городе, то ждите проблем.</t>
  </si>
  <si>
    <t>Скажите, как вы пополняете карту? Максимальный срок зачисления средств до 5 рабочих дней при межбанковском переводе.</t>
  </si>
  <si>
    <t>https://appstoreconnect.apple.com/WebObjects/iTunesConnect.woa/ra/ng/app/1184367593/ios/ratingsResponses?reviewId=8087888540</t>
  </si>
  <si>
    <t>https://appfollow.io/app/112129/review/299977196?s=global2</t>
  </si>
  <si>
    <t>https://watch.appfollow.io/apps/my-first-workspace/reviews/413087?review_id=299977196</t>
  </si>
  <si>
    <t>2021-12-03 07:06:25</t>
  </si>
  <si>
    <t>Ave_Irina</t>
  </si>
  <si>
    <t>Нет возможности оплатить кредит в приложении</t>
  </si>
  <si>
    <t>После обновлений, в приложении исчезли мои действующие кредиты. Раньше можно было зайти и посмотреть график платежей, сумму к погашению, историю и произвести оплату…сейчас всего этого нет((( А приложение я скачивала именно для оплаты кредита. Чат не работает! Постоянно пишет робот, что он не смог мне помочь, но всё время учится! С оператором не соединяет! А скоро оплата по кредиту и я не понимаю как мне теперь платить, если я уехала за город, где нет салонов мтс?! Исправьте, верните всё как было!</t>
  </si>
  <si>
    <t>https://appstoreconnect.apple.com/WebObjects/iTunesConnect.woa/ra/ng/app/1184367593/ios/ratingsResponses?reviewId=8089404685</t>
  </si>
  <si>
    <t>https://appfollow.io/app/112129/review/299993305?s=global2</t>
  </si>
  <si>
    <t>https://watch.appfollow.io/apps/my-first-workspace/reviews/413087?review_id=299993305</t>
  </si>
  <si>
    <t>2021-12-04 03:35:42</t>
  </si>
  <si>
    <t>Matevos2001</t>
  </si>
  <si>
    <t>Неполадки</t>
  </si>
  <si>
    <t>Здравствуй! Являюсь сотрудником компании РТК МТС, получил зарплатную карту, зашёл, все было хорошо, домой приехал карта слетела из кошелька. Итог уже месяц не могу зайти на карту
Позвонил на горячую линию, представился, сказали у меня блокировок никаких нет, ну я попробовал войти ещё раз, результат тот же, не удалось войти, удалял приложение, скачивал заново. Не помогает 
Есть предположения что это из-за телефона iPhone 6, но вряд ли из-за устройства такая проблема</t>
  </si>
  <si>
    <t>https://appstoreconnect.apple.com/WebObjects/iTunesConnect.woa/ra/ng/app/1184367593/ios/ratingsResponses?reviewId=8092502132</t>
  </si>
  <si>
    <t>https://appfollow.io/app/112129/review/300094112?s=global2</t>
  </si>
  <si>
    <t>https://watch.appfollow.io/apps/my-first-workspace/reviews/413087?review_id=300094112</t>
  </si>
  <si>
    <t>2021-12-04 07:50:05</t>
  </si>
  <si>
    <t>Влада Сон</t>
  </si>
  <si>
    <t>Неудобный интерфейс</t>
  </si>
  <si>
    <t>Самое неудобное приложение из всех представленных банков, даже у банка СПб удобнее. Совершенно непонятный и неудобный интерфейс,слишком все замудрено. Также нет ночного режима,что в наше время,где данный режим есть даже у заметок-это неудобно.</t>
  </si>
  <si>
    <t>https://appstoreconnect.apple.com/WebObjects/iTunesConnect.woa/ra/ng/app/1184367593/ios/ratingsResponses?reviewId=8093093790</t>
  </si>
  <si>
    <t>https://appfollow.io/app/112129/review/300098202?s=global2</t>
  </si>
  <si>
    <t>https://watch.appfollow.io/apps/my-first-workspace/reviews/413087?review_id=300098202</t>
  </si>
  <si>
    <t>2021-12-04 13:17:37</t>
  </si>
  <si>
    <t>Алексей Жданов</t>
  </si>
  <si>
    <t>Не рекомендую</t>
  </si>
  <si>
    <t>Подводит в самый ответственный момент. Когда надо перевести деньги не работает. Поддержка только «угукает».</t>
  </si>
  <si>
    <t>https://appstoreconnect.apple.com/WebObjects/iTunesConnect.woa/ra/ng/app/1184367593/ios/ratingsResponses?reviewId=8093991913</t>
  </si>
  <si>
    <t>https://appfollow.io/app/112129/review/300124399?s=global2</t>
  </si>
  <si>
    <t>https://watch.appfollow.io/apps/my-first-workspace/reviews/413087?review_id=300124399</t>
  </si>
  <si>
    <t>Date</t>
  </si>
  <si>
    <t>AppID</t>
  </si>
  <si>
    <t>AppName</t>
  </si>
  <si>
    <t>Language</t>
  </si>
  <si>
    <t>Version</t>
  </si>
  <si>
    <t>VersionCode</t>
  </si>
  <si>
    <t>OS</t>
  </si>
  <si>
    <t>Author</t>
  </si>
  <si>
    <t>Rating</t>
  </si>
  <si>
    <t>Title 1</t>
  </si>
  <si>
    <t>Title 2</t>
  </si>
  <si>
    <t>Review</t>
  </si>
  <si>
    <t>Translated title</t>
  </si>
  <si>
    <t>Translated review</t>
  </si>
  <si>
    <t>Reply Date</t>
  </si>
  <si>
    <t>Developer Reply</t>
  </si>
  <si>
    <t>User</t>
  </si>
  <si>
    <t>Device</t>
  </si>
  <si>
    <t>Device Type</t>
  </si>
  <si>
    <t>Tags</t>
  </si>
  <si>
    <t>Categories</t>
  </si>
  <si>
    <t>Notes</t>
  </si>
  <si>
    <t>Likes</t>
  </si>
  <si>
    <t>Dislikes</t>
  </si>
  <si>
    <t>Link</t>
  </si>
  <si>
    <t>Permalink</t>
  </si>
  <si>
    <t>AF Link</t>
  </si>
  <si>
    <t>Store</t>
  </si>
  <si>
    <t>Android</t>
  </si>
  <si>
    <t>IOS</t>
  </si>
  <si>
    <t>2021-11-23 16:36:59</t>
  </si>
  <si>
    <t>2021-11-23 16:36:60</t>
  </si>
  <si>
    <t>2021-11-23 16:36:61</t>
  </si>
  <si>
    <t>2021-11-23 16:36:62</t>
  </si>
  <si>
    <t>2021-11-23 16:36:63</t>
  </si>
  <si>
    <t>2021-11-23 16:36:64</t>
  </si>
  <si>
    <t>2021-11-23 16:36:65</t>
  </si>
  <si>
    <t>2021-11-23 16:36:66</t>
  </si>
  <si>
    <t>2021-11-23 16:36:67</t>
  </si>
  <si>
    <t>2021-11-23 16:36:68</t>
  </si>
  <si>
    <t>2021-11-23 16:36:69</t>
  </si>
  <si>
    <t>2021-11-23 16:36:70</t>
  </si>
  <si>
    <t>2021-11-23 16:36:71</t>
  </si>
  <si>
    <t>2021-11-23 16:36:72</t>
  </si>
  <si>
    <t>2021-11-23 16:36:73</t>
  </si>
  <si>
    <t>2021-11-23 16:36:74</t>
  </si>
  <si>
    <t>2021-11-23 16:36:75</t>
  </si>
  <si>
    <t>2021-11-23 16:36:76</t>
  </si>
  <si>
    <t>2021-11-23 16:36:77</t>
  </si>
  <si>
    <t>2021-11-23 16:36:78</t>
  </si>
  <si>
    <t>2021-11-23 16:36:79</t>
  </si>
  <si>
    <t>2021-11-23 16:36:80</t>
  </si>
  <si>
    <t>2021-11-23 16:36:81</t>
  </si>
  <si>
    <t>2021-11-23 16:36:82</t>
  </si>
  <si>
    <t>2021-11-23 16:36:83</t>
  </si>
  <si>
    <t>2021-11-23 16:36:84</t>
  </si>
  <si>
    <t>2021-11-23 16:36:85</t>
  </si>
  <si>
    <t>2021-11-23 16:36:86</t>
  </si>
  <si>
    <t>2021-11-23 16:36:87</t>
  </si>
  <si>
    <t>2021-11-23 16:36:88</t>
  </si>
  <si>
    <t>2021-11-23 16:36:89</t>
  </si>
  <si>
    <t>2021-11-23 16:36:90</t>
  </si>
  <si>
    <t>2021-11-23 16:36:91</t>
  </si>
  <si>
    <t>2021-11-23 16:36:92</t>
  </si>
  <si>
    <t>2021-11-23 16:36:93</t>
  </si>
  <si>
    <t>Медленная работа</t>
  </si>
  <si>
    <t>Проблемы со входом</t>
  </si>
  <si>
    <t>Works Slowly</t>
  </si>
  <si>
    <t>Broken App</t>
  </si>
  <si>
    <t>Feedback</t>
  </si>
  <si>
    <t>(Все)</t>
  </si>
  <si>
    <t>Week of User's Review</t>
  </si>
  <si>
    <t>Week of Reply</t>
  </si>
  <si>
    <t>Day of Reply</t>
  </si>
  <si>
    <t>Day of User's Review</t>
  </si>
  <si>
    <t>Month of Review</t>
  </si>
  <si>
    <t>Day of week Reply</t>
  </si>
  <si>
    <t>Mount of Reply</t>
  </si>
  <si>
    <t>Time of Answer (h)</t>
  </si>
  <si>
    <t>Месяц</t>
  </si>
  <si>
    <t>День</t>
  </si>
  <si>
    <t>Магазин</t>
  </si>
  <si>
    <t>Сумма</t>
  </si>
  <si>
    <t>Проблемы с функционалом</t>
  </si>
  <si>
    <t>Версия кода</t>
  </si>
  <si>
    <t>Версия приложения</t>
  </si>
  <si>
    <t>Day of week User's Review</t>
  </si>
  <si>
    <t>Число</t>
  </si>
  <si>
    <t>Неделя</t>
  </si>
  <si>
    <t>\</t>
  </si>
  <si>
    <t>Столбец</t>
  </si>
  <si>
    <t>Количество отзывов:</t>
  </si>
  <si>
    <t>Обработанных отзывов:</t>
  </si>
  <si>
    <t>Unknown</t>
  </si>
  <si>
    <t xml:space="preserve">   Фильтры:</t>
  </si>
  <si>
    <t>Для состовления отчета я сделал:</t>
  </si>
  <si>
    <t>2) Создал 3 графика:</t>
  </si>
  <si>
    <t>0 - вхождений нет.</t>
  </si>
  <si>
    <t>Значения столбцов:</t>
  </si>
  <si>
    <t>Problems With Log In</t>
  </si>
  <si>
    <t>2.1) Vis 1. Количество жалоб по каждой проблеме для каждой операционной системы.</t>
  </si>
  <si>
    <t>Problems With Log In - проблемы со входом в приложение.</t>
  </si>
  <si>
    <t>Broken App - иные проблемы в функционале приложения.</t>
  </si>
  <si>
    <t>1.2) Создал новые столбцы на основе выбранных для более детального отчета, и с целью достать дополнительную информацию из-за не малого количества пропущенных значений в столбцах.</t>
  </si>
  <si>
    <t>2.2) Vis 2. Количество жалоб по каждой проблеме в зависимости от версии приложения.</t>
  </si>
  <si>
    <t>2.3) Vis 3. Количество жалоб в зависимости от типа проблемы по числам.</t>
  </si>
  <si>
    <t>3) Создал сводную таблицу, в которой можно посмотреть долю каждого типа жалобы в зависимости от недели и числа.</t>
  </si>
  <si>
    <t>4) Создал дашборд со всеми визуализациями, сводной талблицей, добавил информацию о количестве отзывов и долю обработанных.</t>
  </si>
  <si>
    <t xml:space="preserve">   Анализ по тематикам негативных отзывов</t>
  </si>
  <si>
    <t>1) Соединил таблицы Android и IOS с целью упростить анализ.</t>
  </si>
  <si>
    <t>1.1) Отобрал только те столбцы, которые могли бы быть полезными в рамках данного анализа.</t>
  </si>
  <si>
    <t xml:space="preserve">1.2.1) Созданные столбцы Works Slowly, Problems With Log In и Broken App хранят флаговые значения: </t>
  </si>
  <si>
    <t>1 - есть вхождение из отзыва клиента хотя бы 1 слова из списка (списки хранят значения, которые описывают  ниже перечисленные столбцы).</t>
  </si>
  <si>
    <t>Works Slowly - приложение долго выполняет пользовательский запрос.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</si>
</sst>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204"/>
      <scheme val="minor"/>
    </font>
    <font>
      <u/>
      <sz val="11"/>
      <color theme="10"/>
      <name val="Calibri"/>
      <family val="2"/>
    </font>
    <font>
      <sz val="8"/>
      <name val="Calibri"/>
      <family val="2"/>
      <charset val="204"/>
      <scheme val="minor"/>
    </font>
    <font>
      <sz val="11"/>
      <color theme="4"/>
      <name val="Calibri"/>
      <family val="2"/>
      <charset val="204"/>
      <scheme val="minor"/>
    </font>
    <font>
      <sz val="11"/>
      <name val="Calibri"/>
      <family val="2"/>
      <charset val="204"/>
      <scheme val="minor"/>
    </font>
    <font>
      <sz val="16"/>
      <color theme="1"/>
      <name val="Calibri"/>
      <family val="2"/>
      <charset val="204"/>
      <scheme val="minor"/>
    </font>
    <font>
      <sz val="15"/>
      <name val="Calibri"/>
      <family val="2"/>
      <charset val="204"/>
      <scheme val="minor"/>
    </font>
    <font>
      <b/>
      <sz val="15"/>
      <name val="Calibri"/>
      <family val="2"/>
      <charset val="204"/>
      <scheme val="minor"/>
    </font>
    <font>
      <b/>
      <sz val="16"/>
      <color theme="1"/>
      <name val="Calibri"/>
      <family val="2"/>
      <charset val="204"/>
      <scheme val="minor"/>
    </font>
    <font>
      <b/>
      <sz val="11"/>
      <color theme="4"/>
      <name val="Calibri"/>
      <family val="2"/>
      <charset val="204"/>
      <scheme val="minor"/>
    </font>
    <font>
      <sz val="24"/>
      <color rgb="FF2C2D2E"/>
      <name val="MTS Sans"/>
    </font>
    <font>
      <sz val="24"/>
      <name val="Calibri"/>
      <family val="2"/>
      <charset val="204"/>
      <scheme val="minor"/>
    </font>
    <font>
      <sz val="20"/>
      <name val="Calibri"/>
      <family val="2"/>
      <charset val="204"/>
      <scheme val="minor"/>
    </font>
    <font>
      <sz val="14"/>
      <color theme="1"/>
      <name val="Calibri"/>
      <family val="2"/>
      <charset val="204"/>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1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bottom>
      <diagonal/>
    </border>
    <border>
      <left/>
      <right/>
      <top style="thin">
        <color theme="4"/>
      </top>
      <bottom/>
      <diagonal/>
    </border>
    <border>
      <left/>
      <right/>
      <top/>
      <bottom style="medium">
        <color theme="4"/>
      </bottom>
      <diagonal/>
    </border>
  </borders>
  <cellStyleXfs count="2">
    <xf numFmtId="0" fontId="0" fillId="0" borderId="0"/>
    <xf numFmtId="0" fontId="1" fillId="0" borderId="0" applyNumberFormat="0" applyFill="0" applyBorder="0" applyAlignment="0" applyProtection="0">
      <alignment vertical="top"/>
      <protection locked="0"/>
    </xf>
  </cellStyleXfs>
  <cellXfs count="58">
    <xf numFmtId="0" fontId="0" fillId="0" borderId="0" xfId="0"/>
    <xf numFmtId="0" fontId="0" fillId="2" borderId="1" xfId="0" applyFont="1" applyFill="1" applyBorder="1"/>
    <xf numFmtId="0" fontId="0" fillId="2" borderId="2" xfId="0" applyFont="1" applyFill="1" applyBorder="1"/>
    <xf numFmtId="0" fontId="1" fillId="2" borderId="2" xfId="1" applyFont="1" applyFill="1" applyBorder="1" applyAlignment="1" applyProtection="1"/>
    <xf numFmtId="0" fontId="0" fillId="0" borderId="1" xfId="0" applyFont="1" applyBorder="1"/>
    <xf numFmtId="0" fontId="0" fillId="0" borderId="2" xfId="0" applyFont="1" applyBorder="1"/>
    <xf numFmtId="0" fontId="1" fillId="0" borderId="2" xfId="1" applyFont="1" applyBorder="1" applyAlignment="1" applyProtection="1"/>
    <xf numFmtId="0" fontId="1" fillId="0" borderId="2" xfId="1" applyBorder="1" applyAlignment="1" applyProtection="1"/>
    <xf numFmtId="1" fontId="0" fillId="0" borderId="0" xfId="0" applyNumberFormat="1"/>
    <xf numFmtId="0" fontId="0" fillId="3" borderId="3" xfId="0" applyFill="1" applyBorder="1"/>
    <xf numFmtId="0" fontId="0" fillId="3" borderId="3" xfId="0" applyFont="1" applyFill="1" applyBorder="1"/>
    <xf numFmtId="1" fontId="0" fillId="3" borderId="3" xfId="0" applyNumberFormat="1" applyFont="1" applyFill="1" applyBorder="1"/>
    <xf numFmtId="1" fontId="0" fillId="3" borderId="3" xfId="0" applyNumberFormat="1" applyFill="1" applyBorder="1"/>
    <xf numFmtId="0" fontId="0" fillId="4" borderId="3" xfId="0" applyFont="1" applyFill="1" applyBorder="1"/>
    <xf numFmtId="1" fontId="0" fillId="4" borderId="3" xfId="0" applyNumberFormat="1" applyFont="1" applyFill="1" applyBorder="1"/>
    <xf numFmtId="0" fontId="0" fillId="3" borderId="4" xfId="0" applyFont="1" applyFill="1" applyBorder="1"/>
    <xf numFmtId="0" fontId="0" fillId="4" borderId="4" xfId="0" applyFont="1" applyFill="1" applyBorder="1"/>
    <xf numFmtId="1" fontId="0" fillId="3" borderId="5" xfId="0" applyNumberFormat="1" applyFill="1" applyBorder="1"/>
    <xf numFmtId="0" fontId="0" fillId="3" borderId="10" xfId="0" applyFont="1" applyFill="1" applyBorder="1"/>
    <xf numFmtId="1" fontId="0" fillId="3" borderId="10" xfId="0" applyNumberFormat="1" applyFill="1" applyBorder="1"/>
    <xf numFmtId="1" fontId="0" fillId="3" borderId="11" xfId="0" applyNumberFormat="1" applyFill="1" applyBorder="1"/>
    <xf numFmtId="0" fontId="3" fillId="3" borderId="6" xfId="0" applyFont="1" applyFill="1" applyBorder="1"/>
    <xf numFmtId="0" fontId="3" fillId="3" borderId="7" xfId="0" applyFont="1" applyFill="1" applyBorder="1"/>
    <xf numFmtId="0" fontId="3" fillId="3" borderId="8" xfId="0" applyFont="1" applyFill="1" applyBorder="1"/>
    <xf numFmtId="0" fontId="0" fillId="0" borderId="0" xfId="0" pivotButton="1"/>
    <xf numFmtId="0" fontId="0" fillId="0" borderId="0" xfId="0" applyNumberFormat="1"/>
    <xf numFmtId="0" fontId="0" fillId="0" borderId="0" xfId="0" applyAlignment="1">
      <alignment horizontal="left"/>
    </xf>
    <xf numFmtId="0" fontId="0" fillId="3" borderId="4" xfId="0" applyNumberFormat="1" applyFont="1" applyFill="1" applyBorder="1"/>
    <xf numFmtId="0" fontId="0" fillId="4" borderId="4" xfId="0" applyNumberFormat="1" applyFont="1" applyFill="1" applyBorder="1"/>
    <xf numFmtId="0" fontId="0" fillId="3" borderId="9" xfId="0" applyFont="1" applyFill="1" applyBorder="1"/>
    <xf numFmtId="1" fontId="0" fillId="3" borderId="10" xfId="0" applyNumberFormat="1" applyFont="1" applyFill="1" applyBorder="1"/>
    <xf numFmtId="0" fontId="0" fillId="3" borderId="10" xfId="0" applyFill="1" applyBorder="1"/>
    <xf numFmtId="0" fontId="0" fillId="3" borderId="9" xfId="0" applyNumberFormat="1" applyFont="1" applyFill="1" applyBorder="1"/>
    <xf numFmtId="0" fontId="0" fillId="3" borderId="3" xfId="0" applyNumberFormat="1" applyFont="1" applyFill="1" applyBorder="1"/>
    <xf numFmtId="0" fontId="0" fillId="4" borderId="3" xfId="0" applyNumberFormat="1" applyFont="1" applyFill="1" applyBorder="1"/>
    <xf numFmtId="0" fontId="0" fillId="3" borderId="3" xfId="0" applyNumberFormat="1" applyFill="1" applyBorder="1"/>
    <xf numFmtId="0" fontId="0" fillId="3" borderId="10" xfId="0" applyNumberFormat="1" applyFill="1" applyBorder="1"/>
    <xf numFmtId="0" fontId="4" fillId="3" borderId="0" xfId="0" applyFont="1" applyFill="1" applyBorder="1"/>
    <xf numFmtId="0" fontId="0" fillId="3" borderId="0" xfId="0" applyFill="1" applyBorder="1"/>
    <xf numFmtId="0" fontId="1" fillId="3" borderId="0" xfId="1" applyFill="1" applyBorder="1" applyAlignment="1" applyProtection="1"/>
    <xf numFmtId="0" fontId="0" fillId="3" borderId="0" xfId="0" applyFill="1"/>
    <xf numFmtId="0" fontId="5" fillId="3" borderId="0" xfId="0" applyFont="1" applyFill="1" applyBorder="1"/>
    <xf numFmtId="10" fontId="5" fillId="3" borderId="0" xfId="0" applyNumberFormat="1" applyFont="1" applyFill="1" applyBorder="1"/>
    <xf numFmtId="0" fontId="7" fillId="3" borderId="0" xfId="0" applyFont="1" applyFill="1" applyBorder="1"/>
    <xf numFmtId="10" fontId="6" fillId="3" borderId="0" xfId="0" applyNumberFormat="1" applyFont="1" applyFill="1" applyBorder="1" applyAlignment="1">
      <alignment horizontal="left"/>
    </xf>
    <xf numFmtId="0" fontId="11" fillId="3" borderId="0" xfId="0" applyFont="1" applyFill="1" applyBorder="1" applyAlignment="1">
      <alignment horizontal="center"/>
    </xf>
    <xf numFmtId="0" fontId="7" fillId="3" borderId="12" xfId="0" applyFont="1" applyFill="1" applyBorder="1"/>
    <xf numFmtId="0" fontId="6" fillId="3" borderId="12" xfId="0" applyFont="1" applyFill="1" applyBorder="1" applyAlignment="1">
      <alignment horizontal="left"/>
    </xf>
    <xf numFmtId="0" fontId="4" fillId="3" borderId="13" xfId="0" applyFont="1" applyFill="1" applyBorder="1"/>
    <xf numFmtId="0" fontId="12" fillId="3" borderId="0" xfId="0" applyFont="1" applyFill="1" applyBorder="1"/>
    <xf numFmtId="0" fontId="8" fillId="3" borderId="0" xfId="0" applyFont="1" applyFill="1" applyBorder="1" applyAlignment="1">
      <alignment horizontal="left"/>
    </xf>
    <xf numFmtId="0" fontId="9" fillId="3" borderId="0" xfId="0" applyFont="1" applyFill="1" applyBorder="1"/>
    <xf numFmtId="0" fontId="0" fillId="5" borderId="0" xfId="0" applyFill="1"/>
    <xf numFmtId="0" fontId="0" fillId="6" borderId="0" xfId="0" applyFill="1"/>
    <xf numFmtId="0" fontId="0" fillId="7" borderId="0" xfId="0" applyFill="1"/>
    <xf numFmtId="0" fontId="4" fillId="3" borderId="14" xfId="0" applyFont="1" applyFill="1" applyBorder="1"/>
    <xf numFmtId="0" fontId="10" fillId="3" borderId="14" xfId="0" applyFont="1" applyFill="1" applyBorder="1"/>
    <xf numFmtId="0" fontId="13" fillId="3" borderId="0" xfId="0" applyFont="1" applyFill="1"/>
  </cellXfs>
  <cellStyles count="2">
    <cellStyle name="Гиперссылка" xfId="1" builtinId="8"/>
    <cellStyle name="Обычный" xfId="0" builtinId="0"/>
  </cellStyles>
  <dxfs count="98">
    <dxf>
      <fill>
        <patternFill>
          <bgColor theme="0"/>
        </patternFill>
      </fill>
    </dxf>
    <dxf>
      <fill>
        <patternFill>
          <bgColor theme="0"/>
        </patternFill>
      </fill>
    </dxf>
    <dxf>
      <fill>
        <patternFill>
          <bgColor theme="0"/>
        </patternFill>
      </fill>
    </dxf>
    <dxf>
      <fill>
        <patternFill>
          <bgColor theme="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ont>
        <b/>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sz val="16"/>
      </font>
    </dxf>
    <dxf>
      <font>
        <sz val="16"/>
      </font>
    </dxf>
    <dxf>
      <font>
        <sz val="16"/>
      </font>
    </dxf>
    <dxf>
      <font>
        <sz val="16"/>
      </font>
    </dxf>
    <dxf>
      <font>
        <sz val="16"/>
      </font>
    </dxf>
    <dxf>
      <font>
        <i val="0"/>
      </font>
    </dxf>
    <dxf>
      <font>
        <b val="0"/>
      </font>
    </dxf>
    <dxf>
      <numFmt numFmtId="1" formatCode="0"/>
      <fill>
        <patternFill patternType="solid">
          <fgColor indexed="64"/>
          <bgColor theme="0"/>
        </patternFill>
      </fill>
      <border diagonalUp="0" diagonalDown="0" outline="0">
        <left/>
        <right/>
        <top style="thin">
          <color indexed="64"/>
        </top>
        <bottom style="thin">
          <color indexed="64"/>
        </bottom>
      </border>
    </dxf>
    <dxf>
      <numFmt numFmtId="1"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solid">
          <fgColor indexed="64"/>
          <bgColor theme="0"/>
        </patternFill>
      </fill>
      <border diagonalUp="0" diagonalDown="0" outline="0">
        <left style="thin">
          <color indexed="64"/>
        </left>
        <right/>
        <top style="thin">
          <color indexed="64"/>
        </top>
        <bottom style="thin">
          <color indexed="64"/>
        </bottom>
      </border>
    </dxf>
    <dxf>
      <numFmt numFmtId="1"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1"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numFmt numFmtId="0" formatCode="General"/>
      <fill>
        <patternFill patternType="solid">
          <fgColor theme="4" tint="0.79998168889431442"/>
          <bgColor theme="0"/>
        </patternFill>
      </fill>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theme="4" tint="0.79998168889431442"/>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strike val="0"/>
        <outline val="0"/>
        <shadow val="0"/>
        <u val="none"/>
        <vertAlign val="baseline"/>
        <sz val="11"/>
        <color theme="4"/>
        <name val="Calibri"/>
        <family val="2"/>
        <charset val="204"/>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ertAlign val="baseline"/>
        <sz val="11"/>
        <color theme="10"/>
        <name val="Calibri"/>
        <family val="2"/>
        <scheme val="none"/>
      </font>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protection locked="1" hidden="0"/>
    </dxf>
    <dxf>
      <font>
        <b val="0"/>
        <i val="0"/>
        <strike val="0"/>
        <condense val="0"/>
        <extend val="0"/>
        <outline val="0"/>
        <shadow val="0"/>
        <u/>
        <vertAlign val="baseline"/>
        <sz val="11"/>
        <color theme="10"/>
        <name val="Calibri"/>
        <family val="2"/>
        <scheme val="none"/>
      </font>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protection locked="1" hidden="0"/>
    </dxf>
    <dxf>
      <font>
        <b val="0"/>
        <i val="0"/>
        <strike val="0"/>
        <condense val="0"/>
        <extend val="0"/>
        <outline val="0"/>
        <shadow val="0"/>
        <u/>
        <vertAlign val="baseline"/>
        <sz val="11"/>
        <color theme="10"/>
        <name val="Calibri"/>
        <family val="2"/>
        <scheme val="none"/>
      </font>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protection locked="1" hidden="0"/>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04"/>
        <scheme val="minor"/>
      </font>
      <border diagonalUp="0" diagonalDown="0">
        <left style="thin">
          <color theme="4" tint="0.39997558519241921"/>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[Отзывы Google Play и App Strore 47-48 неделя Задание (1).xlsx]Vis 1!Сводная таблица7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808477399343547E-2"/>
          <c:y val="5.0925925925925923E-2"/>
          <c:w val="0.68862186601915654"/>
          <c:h val="0.77960496927502709"/>
        </c:manualLayout>
      </c:layout>
      <c:barChart>
        <c:barDir val="col"/>
        <c:grouping val="clustered"/>
        <c:varyColors val="0"/>
        <c:ser>
          <c:idx val="0"/>
          <c:order val="0"/>
          <c:tx>
            <c:strRef>
              <c:f>'Vis 1'!$B$6</c:f>
              <c:strCache>
                <c:ptCount val="1"/>
                <c:pt idx="0">
                  <c:v>Медленная работа</c:v>
                </c:pt>
              </c:strCache>
            </c:strRef>
          </c:tx>
          <c:spPr>
            <a:solidFill>
              <a:schemeClr val="accent1"/>
            </a:solidFill>
            <a:ln>
              <a:noFill/>
            </a:ln>
            <a:effectLst/>
          </c:spPr>
          <c:invertIfNegative val="0"/>
          <c:cat>
            <c:strRef>
              <c:f>'Vis 1'!$A$7:$A$9</c:f>
              <c:strCache>
                <c:ptCount val="2"/>
                <c:pt idx="0">
                  <c:v>Android</c:v>
                </c:pt>
                <c:pt idx="1">
                  <c:v>IOS</c:v>
                </c:pt>
              </c:strCache>
            </c:strRef>
          </c:cat>
          <c:val>
            <c:numRef>
              <c:f>'Vis 1'!$B$7:$B$9</c:f>
              <c:numCache>
                <c:formatCode>General</c:formatCode>
                <c:ptCount val="2"/>
                <c:pt idx="0">
                  <c:v>43</c:v>
                </c:pt>
                <c:pt idx="1">
                  <c:v>6</c:v>
                </c:pt>
              </c:numCache>
            </c:numRef>
          </c:val>
          <c:extLst>
            <c:ext xmlns:c16="http://schemas.microsoft.com/office/drawing/2014/chart" uri="{C3380CC4-5D6E-409C-BE32-E72D297353CC}">
              <c16:uniqueId val="{00000000-9AB8-41BA-8BC3-A600B615D65A}"/>
            </c:ext>
          </c:extLst>
        </c:ser>
        <c:ser>
          <c:idx val="1"/>
          <c:order val="1"/>
          <c:tx>
            <c:strRef>
              <c:f>'Vis 1'!$C$6</c:f>
              <c:strCache>
                <c:ptCount val="1"/>
                <c:pt idx="0">
                  <c:v>Проблемы с функционалом</c:v>
                </c:pt>
              </c:strCache>
            </c:strRef>
          </c:tx>
          <c:spPr>
            <a:solidFill>
              <a:schemeClr val="accent2"/>
            </a:solidFill>
            <a:ln>
              <a:noFill/>
            </a:ln>
            <a:effectLst/>
          </c:spPr>
          <c:invertIfNegative val="0"/>
          <c:cat>
            <c:strRef>
              <c:f>'Vis 1'!$A$7:$A$9</c:f>
              <c:strCache>
                <c:ptCount val="2"/>
                <c:pt idx="0">
                  <c:v>Android</c:v>
                </c:pt>
                <c:pt idx="1">
                  <c:v>IOS</c:v>
                </c:pt>
              </c:strCache>
            </c:strRef>
          </c:cat>
          <c:val>
            <c:numRef>
              <c:f>'Vis 1'!$C$7:$C$9</c:f>
              <c:numCache>
                <c:formatCode>General</c:formatCode>
                <c:ptCount val="2"/>
                <c:pt idx="0">
                  <c:v>66</c:v>
                </c:pt>
                <c:pt idx="1">
                  <c:v>15</c:v>
                </c:pt>
              </c:numCache>
            </c:numRef>
          </c:val>
          <c:extLst>
            <c:ext xmlns:c16="http://schemas.microsoft.com/office/drawing/2014/chart" uri="{C3380CC4-5D6E-409C-BE32-E72D297353CC}">
              <c16:uniqueId val="{00000001-9AB8-41BA-8BC3-A600B615D65A}"/>
            </c:ext>
          </c:extLst>
        </c:ser>
        <c:ser>
          <c:idx val="2"/>
          <c:order val="2"/>
          <c:tx>
            <c:strRef>
              <c:f>'Vis 1'!$D$6</c:f>
              <c:strCache>
                <c:ptCount val="1"/>
                <c:pt idx="0">
                  <c:v>Проблемы со входом</c:v>
                </c:pt>
              </c:strCache>
            </c:strRef>
          </c:tx>
          <c:spPr>
            <a:solidFill>
              <a:schemeClr val="accent3"/>
            </a:solidFill>
            <a:ln>
              <a:noFill/>
            </a:ln>
            <a:effectLst/>
          </c:spPr>
          <c:invertIfNegative val="0"/>
          <c:cat>
            <c:strRef>
              <c:f>'Vis 1'!$A$7:$A$9</c:f>
              <c:strCache>
                <c:ptCount val="2"/>
                <c:pt idx="0">
                  <c:v>Android</c:v>
                </c:pt>
                <c:pt idx="1">
                  <c:v>IOS</c:v>
                </c:pt>
              </c:strCache>
            </c:strRef>
          </c:cat>
          <c:val>
            <c:numRef>
              <c:f>'Vis 1'!$D$7:$D$9</c:f>
              <c:numCache>
                <c:formatCode>General</c:formatCode>
                <c:ptCount val="2"/>
                <c:pt idx="0">
                  <c:v>19</c:v>
                </c:pt>
                <c:pt idx="1">
                  <c:v>0</c:v>
                </c:pt>
              </c:numCache>
            </c:numRef>
          </c:val>
          <c:extLst>
            <c:ext xmlns:c16="http://schemas.microsoft.com/office/drawing/2014/chart" uri="{C3380CC4-5D6E-409C-BE32-E72D297353CC}">
              <c16:uniqueId val="{00000002-9AB8-41BA-8BC3-A600B615D65A}"/>
            </c:ext>
          </c:extLst>
        </c:ser>
        <c:dLbls>
          <c:showLegendKey val="0"/>
          <c:showVal val="0"/>
          <c:showCatName val="0"/>
          <c:showSerName val="0"/>
          <c:showPercent val="0"/>
          <c:showBubbleSize val="0"/>
        </c:dLbls>
        <c:gapWidth val="219"/>
        <c:overlap val="-27"/>
        <c:axId val="547797952"/>
        <c:axId val="547808768"/>
      </c:barChart>
      <c:catAx>
        <c:axId val="547797952"/>
        <c:scaling>
          <c:orientation val="minMax"/>
        </c:scaling>
        <c:delete val="0"/>
        <c:axPos val="b"/>
        <c:title>
          <c:tx>
            <c:rich>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ru-RU" sz="1500"/>
                  <a:t>ОС</a:t>
                </a:r>
                <a:endParaRPr lang="en-US" sz="1500"/>
              </a:p>
            </c:rich>
          </c:tx>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crossAx val="547808768"/>
        <c:crosses val="autoZero"/>
        <c:auto val="1"/>
        <c:lblAlgn val="ctr"/>
        <c:lblOffset val="100"/>
        <c:noMultiLvlLbl val="0"/>
      </c:catAx>
      <c:valAx>
        <c:axId val="54780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ru-RU" sz="1500"/>
                  <a:t>Количество</a:t>
                </a:r>
                <a:r>
                  <a:rPr lang="ru-RU" sz="1500" baseline="0"/>
                  <a:t> жалоб</a:t>
                </a:r>
              </a:p>
            </c:rich>
          </c:tx>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crossAx val="547797952"/>
        <c:crosses val="autoZero"/>
        <c:crossBetween val="between"/>
      </c:valAx>
      <c:spPr>
        <a:noFill/>
        <a:ln>
          <a:noFill/>
        </a:ln>
        <a:effectLst/>
      </c:spPr>
    </c:plotArea>
    <c:legend>
      <c:legendPos val="r"/>
      <c:layout>
        <c:manualLayout>
          <c:xMode val="edge"/>
          <c:yMode val="edge"/>
          <c:x val="0.79303404335310745"/>
          <c:y val="0.12981280751368937"/>
          <c:w val="0.19029934579671953"/>
          <c:h val="0.72555037742254602"/>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[Отзывы Google Play и App Strore 47-48 неделя Задание (1).xlsx]Vis3!Сводная таблица9</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7504885431387E-2"/>
          <c:y val="4.240187017439704E-2"/>
          <c:w val="0.63797802022265437"/>
          <c:h val="0.76290312887558254"/>
        </c:manualLayout>
      </c:layout>
      <c:lineChart>
        <c:grouping val="standard"/>
        <c:varyColors val="0"/>
        <c:ser>
          <c:idx val="0"/>
          <c:order val="0"/>
          <c:tx>
            <c:strRef>
              <c:f>'Vis3'!$B$6</c:f>
              <c:strCache>
                <c:ptCount val="1"/>
                <c:pt idx="0">
                  <c:v>Медленная работа</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'Vis3'!$A$7:$A$21</c:f>
              <c:strCache>
                <c:ptCount val="14"/>
                <c:pt idx="0">
                  <c:v>1</c:v>
                </c:pt>
                <c:pt idx="1">
                  <c:v>2</c:v>
                </c:pt>
                <c:pt idx="2">
                  <c:v>3</c:v>
                </c:pt>
                <c:pt idx="3">
                  <c:v>4</c:v>
                </c:pt>
                <c:pt idx="4">
                  <c:v>5</c:v>
                </c:pt>
                <c:pt idx="5">
                  <c:v>22</c:v>
                </c:pt>
                <c:pt idx="6">
                  <c:v>23</c:v>
                </c:pt>
                <c:pt idx="7">
                  <c:v>24</c:v>
                </c:pt>
                <c:pt idx="8">
                  <c:v>25</c:v>
                </c:pt>
                <c:pt idx="9">
                  <c:v>26</c:v>
                </c:pt>
                <c:pt idx="10">
                  <c:v>27</c:v>
                </c:pt>
                <c:pt idx="11">
                  <c:v>28</c:v>
                </c:pt>
                <c:pt idx="12">
                  <c:v>29</c:v>
                </c:pt>
                <c:pt idx="13">
                  <c:v>30</c:v>
                </c:pt>
              </c:strCache>
            </c:strRef>
          </c:cat>
          <c:val>
            <c:numRef>
              <c:f>'Vis3'!$B$7:$B$21</c:f>
              <c:numCache>
                <c:formatCode>General</c:formatCode>
                <c:ptCount val="14"/>
                <c:pt idx="0">
                  <c:v>4</c:v>
                </c:pt>
                <c:pt idx="1">
                  <c:v>1</c:v>
                </c:pt>
                <c:pt idx="2">
                  <c:v>2</c:v>
                </c:pt>
                <c:pt idx="3">
                  <c:v>4</c:v>
                </c:pt>
                <c:pt idx="4">
                  <c:v>0</c:v>
                </c:pt>
                <c:pt idx="5">
                  <c:v>1</c:v>
                </c:pt>
                <c:pt idx="6">
                  <c:v>2</c:v>
                </c:pt>
                <c:pt idx="7">
                  <c:v>6</c:v>
                </c:pt>
                <c:pt idx="8">
                  <c:v>20</c:v>
                </c:pt>
                <c:pt idx="9">
                  <c:v>1</c:v>
                </c:pt>
                <c:pt idx="10">
                  <c:v>3</c:v>
                </c:pt>
                <c:pt idx="11">
                  <c:v>1</c:v>
                </c:pt>
                <c:pt idx="12">
                  <c:v>3</c:v>
                </c:pt>
                <c:pt idx="13">
                  <c:v>1</c:v>
                </c:pt>
              </c:numCache>
            </c:numRef>
          </c:val>
          <c:smooth val="0"/>
          <c:extLst>
            <c:ext xmlns:c16="http://schemas.microsoft.com/office/drawing/2014/chart" uri="{C3380CC4-5D6E-409C-BE32-E72D297353CC}">
              <c16:uniqueId val="{00000000-3D0B-4EFC-98F8-558FF80EDA90}"/>
            </c:ext>
          </c:extLst>
        </c:ser>
        <c:ser>
          <c:idx val="1"/>
          <c:order val="1"/>
          <c:tx>
            <c:strRef>
              <c:f>'Vis3'!$C$6</c:f>
              <c:strCache>
                <c:ptCount val="1"/>
                <c:pt idx="0">
                  <c:v>Проблемы с функционалом</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'Vis3'!$A$7:$A$21</c:f>
              <c:strCache>
                <c:ptCount val="14"/>
                <c:pt idx="0">
                  <c:v>1</c:v>
                </c:pt>
                <c:pt idx="1">
                  <c:v>2</c:v>
                </c:pt>
                <c:pt idx="2">
                  <c:v>3</c:v>
                </c:pt>
                <c:pt idx="3">
                  <c:v>4</c:v>
                </c:pt>
                <c:pt idx="4">
                  <c:v>5</c:v>
                </c:pt>
                <c:pt idx="5">
                  <c:v>22</c:v>
                </c:pt>
                <c:pt idx="6">
                  <c:v>23</c:v>
                </c:pt>
                <c:pt idx="7">
                  <c:v>24</c:v>
                </c:pt>
                <c:pt idx="8">
                  <c:v>25</c:v>
                </c:pt>
                <c:pt idx="9">
                  <c:v>26</c:v>
                </c:pt>
                <c:pt idx="10">
                  <c:v>27</c:v>
                </c:pt>
                <c:pt idx="11">
                  <c:v>28</c:v>
                </c:pt>
                <c:pt idx="12">
                  <c:v>29</c:v>
                </c:pt>
                <c:pt idx="13">
                  <c:v>30</c:v>
                </c:pt>
              </c:strCache>
            </c:strRef>
          </c:cat>
          <c:val>
            <c:numRef>
              <c:f>'Vis3'!$C$7:$C$21</c:f>
              <c:numCache>
                <c:formatCode>General</c:formatCode>
                <c:ptCount val="14"/>
                <c:pt idx="0">
                  <c:v>6</c:v>
                </c:pt>
                <c:pt idx="1">
                  <c:v>3</c:v>
                </c:pt>
                <c:pt idx="2">
                  <c:v>2</c:v>
                </c:pt>
                <c:pt idx="3">
                  <c:v>2</c:v>
                </c:pt>
                <c:pt idx="4">
                  <c:v>1</c:v>
                </c:pt>
                <c:pt idx="5">
                  <c:v>10</c:v>
                </c:pt>
                <c:pt idx="6">
                  <c:v>5</c:v>
                </c:pt>
                <c:pt idx="7">
                  <c:v>7</c:v>
                </c:pt>
                <c:pt idx="8">
                  <c:v>20</c:v>
                </c:pt>
                <c:pt idx="9">
                  <c:v>7</c:v>
                </c:pt>
                <c:pt idx="10">
                  <c:v>7</c:v>
                </c:pt>
                <c:pt idx="11">
                  <c:v>1</c:v>
                </c:pt>
                <c:pt idx="12">
                  <c:v>7</c:v>
                </c:pt>
                <c:pt idx="13">
                  <c:v>3</c:v>
                </c:pt>
              </c:numCache>
            </c:numRef>
          </c:val>
          <c:smooth val="0"/>
          <c:extLst>
            <c:ext xmlns:c16="http://schemas.microsoft.com/office/drawing/2014/chart" uri="{C3380CC4-5D6E-409C-BE32-E72D297353CC}">
              <c16:uniqueId val="{00000001-3D0B-4EFC-98F8-558FF80EDA90}"/>
            </c:ext>
          </c:extLst>
        </c:ser>
        <c:ser>
          <c:idx val="2"/>
          <c:order val="2"/>
          <c:tx>
            <c:strRef>
              <c:f>'Vis3'!$D$6</c:f>
              <c:strCache>
                <c:ptCount val="1"/>
                <c:pt idx="0">
                  <c:v>Проблемы со входом</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'Vis3'!$A$7:$A$21</c:f>
              <c:strCache>
                <c:ptCount val="14"/>
                <c:pt idx="0">
                  <c:v>1</c:v>
                </c:pt>
                <c:pt idx="1">
                  <c:v>2</c:v>
                </c:pt>
                <c:pt idx="2">
                  <c:v>3</c:v>
                </c:pt>
                <c:pt idx="3">
                  <c:v>4</c:v>
                </c:pt>
                <c:pt idx="4">
                  <c:v>5</c:v>
                </c:pt>
                <c:pt idx="5">
                  <c:v>22</c:v>
                </c:pt>
                <c:pt idx="6">
                  <c:v>23</c:v>
                </c:pt>
                <c:pt idx="7">
                  <c:v>24</c:v>
                </c:pt>
                <c:pt idx="8">
                  <c:v>25</c:v>
                </c:pt>
                <c:pt idx="9">
                  <c:v>26</c:v>
                </c:pt>
                <c:pt idx="10">
                  <c:v>27</c:v>
                </c:pt>
                <c:pt idx="11">
                  <c:v>28</c:v>
                </c:pt>
                <c:pt idx="12">
                  <c:v>29</c:v>
                </c:pt>
                <c:pt idx="13">
                  <c:v>30</c:v>
                </c:pt>
              </c:strCache>
            </c:strRef>
          </c:cat>
          <c:val>
            <c:numRef>
              <c:f>'Vis3'!$D$7:$D$21</c:f>
              <c:numCache>
                <c:formatCode>General</c:formatCode>
                <c:ptCount val="14"/>
                <c:pt idx="0">
                  <c:v>1</c:v>
                </c:pt>
                <c:pt idx="1">
                  <c:v>1</c:v>
                </c:pt>
                <c:pt idx="2">
                  <c:v>0</c:v>
                </c:pt>
                <c:pt idx="3">
                  <c:v>1</c:v>
                </c:pt>
                <c:pt idx="4">
                  <c:v>0</c:v>
                </c:pt>
                <c:pt idx="5">
                  <c:v>2</c:v>
                </c:pt>
                <c:pt idx="6">
                  <c:v>1</c:v>
                </c:pt>
                <c:pt idx="7">
                  <c:v>3</c:v>
                </c:pt>
                <c:pt idx="8">
                  <c:v>6</c:v>
                </c:pt>
                <c:pt idx="9">
                  <c:v>1</c:v>
                </c:pt>
                <c:pt idx="10">
                  <c:v>2</c:v>
                </c:pt>
                <c:pt idx="11">
                  <c:v>0</c:v>
                </c:pt>
                <c:pt idx="12">
                  <c:v>1</c:v>
                </c:pt>
                <c:pt idx="13">
                  <c:v>0</c:v>
                </c:pt>
              </c:numCache>
            </c:numRef>
          </c:val>
          <c:smooth val="0"/>
          <c:extLst>
            <c:ext xmlns:c16="http://schemas.microsoft.com/office/drawing/2014/chart" uri="{C3380CC4-5D6E-409C-BE32-E72D297353CC}">
              <c16:uniqueId val="{00000002-3D0B-4EFC-98F8-558FF80EDA90}"/>
            </c:ext>
          </c:extLst>
        </c:ser>
        <c:dLbls>
          <c:showLegendKey val="0"/>
          <c:showVal val="0"/>
          <c:showCatName val="0"/>
          <c:showSerName val="0"/>
          <c:showPercent val="0"/>
          <c:showBubbleSize val="0"/>
        </c:dLbls>
        <c:marker val="1"/>
        <c:smooth val="0"/>
        <c:axId val="547826240"/>
        <c:axId val="547821664"/>
      </c:lineChart>
      <c:catAx>
        <c:axId val="547826240"/>
        <c:scaling>
          <c:orientation val="minMax"/>
        </c:scaling>
        <c:delete val="0"/>
        <c:axPos val="b"/>
        <c:title>
          <c:tx>
            <c:rich>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ru-RU" sz="1500"/>
                  <a:t>Число</a:t>
                </a:r>
              </a:p>
            </c:rich>
          </c:tx>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crossAx val="547821664"/>
        <c:crosses val="autoZero"/>
        <c:auto val="1"/>
        <c:lblAlgn val="ctr"/>
        <c:lblOffset val="100"/>
        <c:noMultiLvlLbl val="0"/>
      </c:catAx>
      <c:valAx>
        <c:axId val="547821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ru-RU" sz="1600"/>
                  <a:t>Количество</a:t>
                </a:r>
                <a:r>
                  <a:rPr lang="ru-RU" sz="1600" baseline="0"/>
                  <a:t> жалоб</a:t>
                </a:r>
                <a:endParaRPr lang="ru-RU" sz="1600"/>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crossAx val="547826240"/>
        <c:crosses val="autoZero"/>
        <c:crossBetween val="between"/>
      </c:valAx>
      <c:spPr>
        <a:noFill/>
        <a:ln>
          <a:noFill/>
        </a:ln>
        <a:effectLst/>
      </c:spPr>
    </c:plotArea>
    <c:legend>
      <c:legendPos val="r"/>
      <c:legendEntry>
        <c:idx val="2"/>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legendEntry>
      <c:layout>
        <c:manualLayout>
          <c:xMode val="edge"/>
          <c:yMode val="edge"/>
          <c:x val="0.75984883729064934"/>
          <c:y val="0.20555740703306496"/>
          <c:w val="0.22163272516125421"/>
          <c:h val="0.56424687661814577"/>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[Отзывы Google Play и App Strore 47-48 неделя Задание (1).xlsx]Vis 2!Сводная таблица8</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89194137866895"/>
          <c:y val="0.16778532876740562"/>
          <c:w val="0.53356789056700205"/>
          <c:h val="0.7070277531073671"/>
        </c:manualLayout>
      </c:layout>
      <c:barChart>
        <c:barDir val="bar"/>
        <c:grouping val="stacked"/>
        <c:varyColors val="0"/>
        <c:ser>
          <c:idx val="0"/>
          <c:order val="0"/>
          <c:tx>
            <c:strRef>
              <c:f>'Vis 2'!$B$6</c:f>
              <c:strCache>
                <c:ptCount val="1"/>
                <c:pt idx="0">
                  <c:v>Медленная работа</c:v>
                </c:pt>
              </c:strCache>
            </c:strRef>
          </c:tx>
          <c:spPr>
            <a:solidFill>
              <a:schemeClr val="accent1"/>
            </a:solidFill>
            <a:ln>
              <a:noFill/>
            </a:ln>
            <a:effectLst/>
          </c:spPr>
          <c:invertIfNegative val="0"/>
          <c:cat>
            <c:strRef>
              <c:f>'Vis 2'!$A$7:$A$21</c:f>
              <c:strCache>
                <c:ptCount val="14"/>
                <c:pt idx="0">
                  <c:v>1.18.1</c:v>
                </c:pt>
                <c:pt idx="1">
                  <c:v>1.22.1</c:v>
                </c:pt>
                <c:pt idx="2">
                  <c:v>1.23.1</c:v>
                </c:pt>
                <c:pt idx="3">
                  <c:v>1.29.0</c:v>
                </c:pt>
                <c:pt idx="4">
                  <c:v>1.30.2</c:v>
                </c:pt>
                <c:pt idx="5">
                  <c:v>1.31.0</c:v>
                </c:pt>
                <c:pt idx="6">
                  <c:v>1.32.0</c:v>
                </c:pt>
                <c:pt idx="7">
                  <c:v>1.33.0</c:v>
                </c:pt>
                <c:pt idx="8">
                  <c:v>1.34.0</c:v>
                </c:pt>
                <c:pt idx="9">
                  <c:v>1.35.0</c:v>
                </c:pt>
                <c:pt idx="10">
                  <c:v>1.35.0_RC</c:v>
                </c:pt>
                <c:pt idx="11">
                  <c:v>1.35.1</c:v>
                </c:pt>
                <c:pt idx="12">
                  <c:v>1.9.6</c:v>
                </c:pt>
                <c:pt idx="13">
                  <c:v>Unknown</c:v>
                </c:pt>
              </c:strCache>
            </c:strRef>
          </c:cat>
          <c:val>
            <c:numRef>
              <c:f>'Vis 2'!$B$7:$B$21</c:f>
              <c:numCache>
                <c:formatCode>General</c:formatCode>
                <c:ptCount val="14"/>
                <c:pt idx="0">
                  <c:v>0</c:v>
                </c:pt>
                <c:pt idx="1">
                  <c:v>0</c:v>
                </c:pt>
                <c:pt idx="2">
                  <c:v>1</c:v>
                </c:pt>
                <c:pt idx="3">
                  <c:v>0</c:v>
                </c:pt>
                <c:pt idx="4">
                  <c:v>0</c:v>
                </c:pt>
                <c:pt idx="5">
                  <c:v>0</c:v>
                </c:pt>
                <c:pt idx="6">
                  <c:v>0</c:v>
                </c:pt>
                <c:pt idx="7">
                  <c:v>0</c:v>
                </c:pt>
                <c:pt idx="8">
                  <c:v>22</c:v>
                </c:pt>
                <c:pt idx="9">
                  <c:v>5</c:v>
                </c:pt>
                <c:pt idx="10">
                  <c:v>11</c:v>
                </c:pt>
                <c:pt idx="11">
                  <c:v>1</c:v>
                </c:pt>
                <c:pt idx="12">
                  <c:v>0</c:v>
                </c:pt>
                <c:pt idx="13">
                  <c:v>9</c:v>
                </c:pt>
              </c:numCache>
            </c:numRef>
          </c:val>
          <c:extLst>
            <c:ext xmlns:c16="http://schemas.microsoft.com/office/drawing/2014/chart" uri="{C3380CC4-5D6E-409C-BE32-E72D297353CC}">
              <c16:uniqueId val="{00000000-01DE-4549-AD6D-48BBC59DC96B}"/>
            </c:ext>
          </c:extLst>
        </c:ser>
        <c:ser>
          <c:idx val="1"/>
          <c:order val="1"/>
          <c:tx>
            <c:strRef>
              <c:f>'Vis 2'!$C$6</c:f>
              <c:strCache>
                <c:ptCount val="1"/>
                <c:pt idx="0">
                  <c:v>Проблемы с функционалом</c:v>
                </c:pt>
              </c:strCache>
            </c:strRef>
          </c:tx>
          <c:spPr>
            <a:solidFill>
              <a:schemeClr val="accent2"/>
            </a:solidFill>
            <a:ln>
              <a:noFill/>
            </a:ln>
            <a:effectLst/>
          </c:spPr>
          <c:invertIfNegative val="0"/>
          <c:cat>
            <c:strRef>
              <c:f>'Vis 2'!$A$7:$A$21</c:f>
              <c:strCache>
                <c:ptCount val="14"/>
                <c:pt idx="0">
                  <c:v>1.18.1</c:v>
                </c:pt>
                <c:pt idx="1">
                  <c:v>1.22.1</c:v>
                </c:pt>
                <c:pt idx="2">
                  <c:v>1.23.1</c:v>
                </c:pt>
                <c:pt idx="3">
                  <c:v>1.29.0</c:v>
                </c:pt>
                <c:pt idx="4">
                  <c:v>1.30.2</c:v>
                </c:pt>
                <c:pt idx="5">
                  <c:v>1.31.0</c:v>
                </c:pt>
                <c:pt idx="6">
                  <c:v>1.32.0</c:v>
                </c:pt>
                <c:pt idx="7">
                  <c:v>1.33.0</c:v>
                </c:pt>
                <c:pt idx="8">
                  <c:v>1.34.0</c:v>
                </c:pt>
                <c:pt idx="9">
                  <c:v>1.35.0</c:v>
                </c:pt>
                <c:pt idx="10">
                  <c:v>1.35.0_RC</c:v>
                </c:pt>
                <c:pt idx="11">
                  <c:v>1.35.1</c:v>
                </c:pt>
                <c:pt idx="12">
                  <c:v>1.9.6</c:v>
                </c:pt>
                <c:pt idx="13">
                  <c:v>Unknown</c:v>
                </c:pt>
              </c:strCache>
            </c:strRef>
          </c:cat>
          <c:val>
            <c:numRef>
              <c:f>'Vis 2'!$C$7:$C$21</c:f>
              <c:numCache>
                <c:formatCode>General</c:formatCode>
                <c:ptCount val="14"/>
                <c:pt idx="0">
                  <c:v>1</c:v>
                </c:pt>
                <c:pt idx="1">
                  <c:v>0</c:v>
                </c:pt>
                <c:pt idx="2">
                  <c:v>0</c:v>
                </c:pt>
                <c:pt idx="3">
                  <c:v>0</c:v>
                </c:pt>
                <c:pt idx="4">
                  <c:v>0</c:v>
                </c:pt>
                <c:pt idx="5">
                  <c:v>0</c:v>
                </c:pt>
                <c:pt idx="6">
                  <c:v>0</c:v>
                </c:pt>
                <c:pt idx="7">
                  <c:v>1</c:v>
                </c:pt>
                <c:pt idx="8">
                  <c:v>35</c:v>
                </c:pt>
                <c:pt idx="9">
                  <c:v>9</c:v>
                </c:pt>
                <c:pt idx="10">
                  <c:v>18</c:v>
                </c:pt>
                <c:pt idx="11">
                  <c:v>6</c:v>
                </c:pt>
                <c:pt idx="12">
                  <c:v>1</c:v>
                </c:pt>
                <c:pt idx="13">
                  <c:v>10</c:v>
                </c:pt>
              </c:numCache>
            </c:numRef>
          </c:val>
          <c:extLst>
            <c:ext xmlns:c16="http://schemas.microsoft.com/office/drawing/2014/chart" uri="{C3380CC4-5D6E-409C-BE32-E72D297353CC}">
              <c16:uniqueId val="{00000001-01DE-4549-AD6D-48BBC59DC96B}"/>
            </c:ext>
          </c:extLst>
        </c:ser>
        <c:ser>
          <c:idx val="2"/>
          <c:order val="2"/>
          <c:tx>
            <c:strRef>
              <c:f>'Vis 2'!$D$6</c:f>
              <c:strCache>
                <c:ptCount val="1"/>
                <c:pt idx="0">
                  <c:v>Проблемы со входом</c:v>
                </c:pt>
              </c:strCache>
            </c:strRef>
          </c:tx>
          <c:spPr>
            <a:solidFill>
              <a:schemeClr val="accent3"/>
            </a:solidFill>
            <a:ln>
              <a:noFill/>
            </a:ln>
            <a:effectLst/>
          </c:spPr>
          <c:invertIfNegative val="0"/>
          <c:cat>
            <c:strRef>
              <c:f>'Vis 2'!$A$7:$A$21</c:f>
              <c:strCache>
                <c:ptCount val="14"/>
                <c:pt idx="0">
                  <c:v>1.18.1</c:v>
                </c:pt>
                <c:pt idx="1">
                  <c:v>1.22.1</c:v>
                </c:pt>
                <c:pt idx="2">
                  <c:v>1.23.1</c:v>
                </c:pt>
                <c:pt idx="3">
                  <c:v>1.29.0</c:v>
                </c:pt>
                <c:pt idx="4">
                  <c:v>1.30.2</c:v>
                </c:pt>
                <c:pt idx="5">
                  <c:v>1.31.0</c:v>
                </c:pt>
                <c:pt idx="6">
                  <c:v>1.32.0</c:v>
                </c:pt>
                <c:pt idx="7">
                  <c:v>1.33.0</c:v>
                </c:pt>
                <c:pt idx="8">
                  <c:v>1.34.0</c:v>
                </c:pt>
                <c:pt idx="9">
                  <c:v>1.35.0</c:v>
                </c:pt>
                <c:pt idx="10">
                  <c:v>1.35.0_RC</c:v>
                </c:pt>
                <c:pt idx="11">
                  <c:v>1.35.1</c:v>
                </c:pt>
                <c:pt idx="12">
                  <c:v>1.9.6</c:v>
                </c:pt>
                <c:pt idx="13">
                  <c:v>Unknown</c:v>
                </c:pt>
              </c:strCache>
            </c:strRef>
          </c:cat>
          <c:val>
            <c:numRef>
              <c:f>'Vis 2'!$D$7:$D$21</c:f>
              <c:numCache>
                <c:formatCode>General</c:formatCode>
                <c:ptCount val="14"/>
                <c:pt idx="0">
                  <c:v>0</c:v>
                </c:pt>
                <c:pt idx="1">
                  <c:v>0</c:v>
                </c:pt>
                <c:pt idx="2">
                  <c:v>0</c:v>
                </c:pt>
                <c:pt idx="3">
                  <c:v>0</c:v>
                </c:pt>
                <c:pt idx="4">
                  <c:v>0</c:v>
                </c:pt>
                <c:pt idx="5">
                  <c:v>0</c:v>
                </c:pt>
                <c:pt idx="6">
                  <c:v>0</c:v>
                </c:pt>
                <c:pt idx="7">
                  <c:v>0</c:v>
                </c:pt>
                <c:pt idx="8">
                  <c:v>12</c:v>
                </c:pt>
                <c:pt idx="9">
                  <c:v>0</c:v>
                </c:pt>
                <c:pt idx="10">
                  <c:v>4</c:v>
                </c:pt>
                <c:pt idx="11">
                  <c:v>0</c:v>
                </c:pt>
                <c:pt idx="12">
                  <c:v>0</c:v>
                </c:pt>
                <c:pt idx="13">
                  <c:v>3</c:v>
                </c:pt>
              </c:numCache>
            </c:numRef>
          </c:val>
          <c:extLst>
            <c:ext xmlns:c16="http://schemas.microsoft.com/office/drawing/2014/chart" uri="{C3380CC4-5D6E-409C-BE32-E72D297353CC}">
              <c16:uniqueId val="{00000002-01DE-4549-AD6D-48BBC59DC96B}"/>
            </c:ext>
          </c:extLst>
        </c:ser>
        <c:dLbls>
          <c:showLegendKey val="0"/>
          <c:showVal val="0"/>
          <c:showCatName val="0"/>
          <c:showSerName val="0"/>
          <c:showPercent val="0"/>
          <c:showBubbleSize val="0"/>
        </c:dLbls>
        <c:gapWidth val="150"/>
        <c:overlap val="100"/>
        <c:axId val="583620368"/>
        <c:axId val="583625360"/>
      </c:barChart>
      <c:catAx>
        <c:axId val="583620368"/>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ru-RU" sz="1600" b="0"/>
                  <a:t>Версия кода</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ru-RU"/>
          </a:p>
        </c:txPr>
        <c:crossAx val="583625360"/>
        <c:crosses val="autoZero"/>
        <c:auto val="1"/>
        <c:lblAlgn val="ctr"/>
        <c:lblOffset val="100"/>
        <c:noMultiLvlLbl val="0"/>
      </c:catAx>
      <c:valAx>
        <c:axId val="583625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sz="1600" b="0"/>
                  <a:t>Количество</a:t>
                </a:r>
                <a:r>
                  <a:rPr lang="ru-RU" sz="1600" b="0" baseline="0"/>
                  <a:t> жалоб</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ru-RU"/>
          </a:p>
        </c:txPr>
        <c:crossAx val="583620368"/>
        <c:crosses val="autoZero"/>
        <c:crossBetween val="between"/>
      </c:valAx>
      <c:spPr>
        <a:noFill/>
        <a:ln>
          <a:noFill/>
        </a:ln>
        <a:effectLst/>
      </c:spPr>
    </c:plotArea>
    <c:legend>
      <c:legendPos val="r"/>
      <c:layout>
        <c:manualLayout>
          <c:xMode val="edge"/>
          <c:yMode val="edge"/>
          <c:x val="0.73632860997083815"/>
          <c:y val="0.25285665977971672"/>
          <c:w val="0.21740826832503743"/>
          <c:h val="0.4594940215806357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[Отзывы Google Play и App Strore 47-48 неделя Задание (1).xlsx]Vis 1!Сводная таблица7</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48381452318461"/>
          <c:y val="5.0925925925925923E-2"/>
          <c:w val="0.57319247594050748"/>
          <c:h val="0.74350320793234181"/>
        </c:manualLayout>
      </c:layout>
      <c:barChart>
        <c:barDir val="col"/>
        <c:grouping val="clustered"/>
        <c:varyColors val="0"/>
        <c:ser>
          <c:idx val="0"/>
          <c:order val="0"/>
          <c:tx>
            <c:strRef>
              <c:f>'Vis 1'!$B$6</c:f>
              <c:strCache>
                <c:ptCount val="1"/>
                <c:pt idx="0">
                  <c:v>Медленная работа</c:v>
                </c:pt>
              </c:strCache>
            </c:strRef>
          </c:tx>
          <c:spPr>
            <a:solidFill>
              <a:schemeClr val="accent1"/>
            </a:solidFill>
            <a:ln>
              <a:noFill/>
            </a:ln>
            <a:effectLst/>
          </c:spPr>
          <c:invertIfNegative val="0"/>
          <c:cat>
            <c:strRef>
              <c:f>'Vis 1'!$A$7:$A$9</c:f>
              <c:strCache>
                <c:ptCount val="2"/>
                <c:pt idx="0">
                  <c:v>Android</c:v>
                </c:pt>
                <c:pt idx="1">
                  <c:v>IOS</c:v>
                </c:pt>
              </c:strCache>
            </c:strRef>
          </c:cat>
          <c:val>
            <c:numRef>
              <c:f>'Vis 1'!$B$7:$B$9</c:f>
              <c:numCache>
                <c:formatCode>General</c:formatCode>
                <c:ptCount val="2"/>
                <c:pt idx="0">
                  <c:v>43</c:v>
                </c:pt>
                <c:pt idx="1">
                  <c:v>6</c:v>
                </c:pt>
              </c:numCache>
            </c:numRef>
          </c:val>
          <c:extLst>
            <c:ext xmlns:c16="http://schemas.microsoft.com/office/drawing/2014/chart" uri="{C3380CC4-5D6E-409C-BE32-E72D297353CC}">
              <c16:uniqueId val="{00000000-772F-40FC-8B4E-B8B1F89971AB}"/>
            </c:ext>
          </c:extLst>
        </c:ser>
        <c:ser>
          <c:idx val="1"/>
          <c:order val="1"/>
          <c:tx>
            <c:strRef>
              <c:f>'Vis 1'!$C$6</c:f>
              <c:strCache>
                <c:ptCount val="1"/>
                <c:pt idx="0">
                  <c:v>Проблемы с функционалом</c:v>
                </c:pt>
              </c:strCache>
            </c:strRef>
          </c:tx>
          <c:spPr>
            <a:solidFill>
              <a:schemeClr val="accent2"/>
            </a:solidFill>
            <a:ln>
              <a:noFill/>
            </a:ln>
            <a:effectLst/>
          </c:spPr>
          <c:invertIfNegative val="0"/>
          <c:cat>
            <c:strRef>
              <c:f>'Vis 1'!$A$7:$A$9</c:f>
              <c:strCache>
                <c:ptCount val="2"/>
                <c:pt idx="0">
                  <c:v>Android</c:v>
                </c:pt>
                <c:pt idx="1">
                  <c:v>IOS</c:v>
                </c:pt>
              </c:strCache>
            </c:strRef>
          </c:cat>
          <c:val>
            <c:numRef>
              <c:f>'Vis 1'!$C$7:$C$9</c:f>
              <c:numCache>
                <c:formatCode>General</c:formatCode>
                <c:ptCount val="2"/>
                <c:pt idx="0">
                  <c:v>66</c:v>
                </c:pt>
                <c:pt idx="1">
                  <c:v>15</c:v>
                </c:pt>
              </c:numCache>
            </c:numRef>
          </c:val>
          <c:extLst>
            <c:ext xmlns:c16="http://schemas.microsoft.com/office/drawing/2014/chart" uri="{C3380CC4-5D6E-409C-BE32-E72D297353CC}">
              <c16:uniqueId val="{00000001-772F-40FC-8B4E-B8B1F89971AB}"/>
            </c:ext>
          </c:extLst>
        </c:ser>
        <c:ser>
          <c:idx val="2"/>
          <c:order val="2"/>
          <c:tx>
            <c:strRef>
              <c:f>'Vis 1'!$D$6</c:f>
              <c:strCache>
                <c:ptCount val="1"/>
                <c:pt idx="0">
                  <c:v>Проблемы со входом</c:v>
                </c:pt>
              </c:strCache>
            </c:strRef>
          </c:tx>
          <c:spPr>
            <a:solidFill>
              <a:schemeClr val="accent3"/>
            </a:solidFill>
            <a:ln>
              <a:noFill/>
            </a:ln>
            <a:effectLst/>
          </c:spPr>
          <c:invertIfNegative val="0"/>
          <c:cat>
            <c:strRef>
              <c:f>'Vis 1'!$A$7:$A$9</c:f>
              <c:strCache>
                <c:ptCount val="2"/>
                <c:pt idx="0">
                  <c:v>Android</c:v>
                </c:pt>
                <c:pt idx="1">
                  <c:v>IOS</c:v>
                </c:pt>
              </c:strCache>
            </c:strRef>
          </c:cat>
          <c:val>
            <c:numRef>
              <c:f>'Vis 1'!$D$7:$D$9</c:f>
              <c:numCache>
                <c:formatCode>General</c:formatCode>
                <c:ptCount val="2"/>
                <c:pt idx="0">
                  <c:v>19</c:v>
                </c:pt>
                <c:pt idx="1">
                  <c:v>0</c:v>
                </c:pt>
              </c:numCache>
            </c:numRef>
          </c:val>
          <c:extLst>
            <c:ext xmlns:c16="http://schemas.microsoft.com/office/drawing/2014/chart" uri="{C3380CC4-5D6E-409C-BE32-E72D297353CC}">
              <c16:uniqueId val="{00000002-772F-40FC-8B4E-B8B1F89971AB}"/>
            </c:ext>
          </c:extLst>
        </c:ser>
        <c:dLbls>
          <c:showLegendKey val="0"/>
          <c:showVal val="0"/>
          <c:showCatName val="0"/>
          <c:showSerName val="0"/>
          <c:showPercent val="0"/>
          <c:showBubbleSize val="0"/>
        </c:dLbls>
        <c:gapWidth val="219"/>
        <c:overlap val="-27"/>
        <c:axId val="547797952"/>
        <c:axId val="547808768"/>
      </c:barChart>
      <c:catAx>
        <c:axId val="54779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ОС</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47808768"/>
        <c:crosses val="autoZero"/>
        <c:auto val="1"/>
        <c:lblAlgn val="ctr"/>
        <c:lblOffset val="100"/>
        <c:noMultiLvlLbl val="0"/>
      </c:catAx>
      <c:valAx>
        <c:axId val="54780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Количество</a:t>
                </a:r>
                <a:r>
                  <a:rPr lang="ru-RU" baseline="0"/>
                  <a:t> жалоб</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47797952"/>
        <c:crosses val="autoZero"/>
        <c:crossBetween val="between"/>
      </c:valAx>
      <c:spPr>
        <a:noFill/>
        <a:ln>
          <a:noFill/>
        </a:ln>
        <a:effectLst/>
      </c:spPr>
    </c:plotArea>
    <c:legend>
      <c:legendPos val="r"/>
      <c:layout>
        <c:manualLayout>
          <c:xMode val="edge"/>
          <c:yMode val="edge"/>
          <c:x val="0.73200962379702539"/>
          <c:y val="0.29484871682706326"/>
          <c:w val="0.25132370953630795"/>
          <c:h val="0.359376640419947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[Отзывы Google Play и App Strore 47-48 неделя Задание (1).xlsx]Vis 2!Сводная таблица8</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65444389003153"/>
          <c:y val="5.0925925925925923E-2"/>
          <c:w val="0.53356789056700205"/>
          <c:h val="0.74350320793234181"/>
        </c:manualLayout>
      </c:layout>
      <c:barChart>
        <c:barDir val="bar"/>
        <c:grouping val="stacked"/>
        <c:varyColors val="0"/>
        <c:ser>
          <c:idx val="0"/>
          <c:order val="0"/>
          <c:tx>
            <c:strRef>
              <c:f>'Vis 2'!$B$6</c:f>
              <c:strCache>
                <c:ptCount val="1"/>
                <c:pt idx="0">
                  <c:v>Медленная работа</c:v>
                </c:pt>
              </c:strCache>
            </c:strRef>
          </c:tx>
          <c:spPr>
            <a:solidFill>
              <a:schemeClr val="accent1"/>
            </a:solidFill>
            <a:ln>
              <a:noFill/>
            </a:ln>
            <a:effectLst/>
          </c:spPr>
          <c:invertIfNegative val="0"/>
          <c:cat>
            <c:strRef>
              <c:f>'Vis 2'!$A$7:$A$21</c:f>
              <c:strCache>
                <c:ptCount val="14"/>
                <c:pt idx="0">
                  <c:v>1.18.1</c:v>
                </c:pt>
                <c:pt idx="1">
                  <c:v>1.22.1</c:v>
                </c:pt>
                <c:pt idx="2">
                  <c:v>1.23.1</c:v>
                </c:pt>
                <c:pt idx="3">
                  <c:v>1.29.0</c:v>
                </c:pt>
                <c:pt idx="4">
                  <c:v>1.30.2</c:v>
                </c:pt>
                <c:pt idx="5">
                  <c:v>1.31.0</c:v>
                </c:pt>
                <c:pt idx="6">
                  <c:v>1.32.0</c:v>
                </c:pt>
                <c:pt idx="7">
                  <c:v>1.33.0</c:v>
                </c:pt>
                <c:pt idx="8">
                  <c:v>1.34.0</c:v>
                </c:pt>
                <c:pt idx="9">
                  <c:v>1.35.0</c:v>
                </c:pt>
                <c:pt idx="10">
                  <c:v>1.35.0_RC</c:v>
                </c:pt>
                <c:pt idx="11">
                  <c:v>1.35.1</c:v>
                </c:pt>
                <c:pt idx="12">
                  <c:v>1.9.6</c:v>
                </c:pt>
                <c:pt idx="13">
                  <c:v>Unknown</c:v>
                </c:pt>
              </c:strCache>
            </c:strRef>
          </c:cat>
          <c:val>
            <c:numRef>
              <c:f>'Vis 2'!$B$7:$B$21</c:f>
              <c:numCache>
                <c:formatCode>General</c:formatCode>
                <c:ptCount val="14"/>
                <c:pt idx="0">
                  <c:v>0</c:v>
                </c:pt>
                <c:pt idx="1">
                  <c:v>0</c:v>
                </c:pt>
                <c:pt idx="2">
                  <c:v>1</c:v>
                </c:pt>
                <c:pt idx="3">
                  <c:v>0</c:v>
                </c:pt>
                <c:pt idx="4">
                  <c:v>0</c:v>
                </c:pt>
                <c:pt idx="5">
                  <c:v>0</c:v>
                </c:pt>
                <c:pt idx="6">
                  <c:v>0</c:v>
                </c:pt>
                <c:pt idx="7">
                  <c:v>0</c:v>
                </c:pt>
                <c:pt idx="8">
                  <c:v>22</c:v>
                </c:pt>
                <c:pt idx="9">
                  <c:v>5</c:v>
                </c:pt>
                <c:pt idx="10">
                  <c:v>11</c:v>
                </c:pt>
                <c:pt idx="11">
                  <c:v>1</c:v>
                </c:pt>
                <c:pt idx="12">
                  <c:v>0</c:v>
                </c:pt>
                <c:pt idx="13">
                  <c:v>9</c:v>
                </c:pt>
              </c:numCache>
            </c:numRef>
          </c:val>
          <c:extLst>
            <c:ext xmlns:c16="http://schemas.microsoft.com/office/drawing/2014/chart" uri="{C3380CC4-5D6E-409C-BE32-E72D297353CC}">
              <c16:uniqueId val="{00000000-43E3-4EDC-91E1-8657573E9EB4}"/>
            </c:ext>
          </c:extLst>
        </c:ser>
        <c:ser>
          <c:idx val="1"/>
          <c:order val="1"/>
          <c:tx>
            <c:strRef>
              <c:f>'Vis 2'!$C$6</c:f>
              <c:strCache>
                <c:ptCount val="1"/>
                <c:pt idx="0">
                  <c:v>Проблемы с функционалом</c:v>
                </c:pt>
              </c:strCache>
            </c:strRef>
          </c:tx>
          <c:spPr>
            <a:solidFill>
              <a:schemeClr val="accent2"/>
            </a:solidFill>
            <a:ln>
              <a:noFill/>
            </a:ln>
            <a:effectLst/>
          </c:spPr>
          <c:invertIfNegative val="0"/>
          <c:cat>
            <c:strRef>
              <c:f>'Vis 2'!$A$7:$A$21</c:f>
              <c:strCache>
                <c:ptCount val="14"/>
                <c:pt idx="0">
                  <c:v>1.18.1</c:v>
                </c:pt>
                <c:pt idx="1">
                  <c:v>1.22.1</c:v>
                </c:pt>
                <c:pt idx="2">
                  <c:v>1.23.1</c:v>
                </c:pt>
                <c:pt idx="3">
                  <c:v>1.29.0</c:v>
                </c:pt>
                <c:pt idx="4">
                  <c:v>1.30.2</c:v>
                </c:pt>
                <c:pt idx="5">
                  <c:v>1.31.0</c:v>
                </c:pt>
                <c:pt idx="6">
                  <c:v>1.32.0</c:v>
                </c:pt>
                <c:pt idx="7">
                  <c:v>1.33.0</c:v>
                </c:pt>
                <c:pt idx="8">
                  <c:v>1.34.0</c:v>
                </c:pt>
                <c:pt idx="9">
                  <c:v>1.35.0</c:v>
                </c:pt>
                <c:pt idx="10">
                  <c:v>1.35.0_RC</c:v>
                </c:pt>
                <c:pt idx="11">
                  <c:v>1.35.1</c:v>
                </c:pt>
                <c:pt idx="12">
                  <c:v>1.9.6</c:v>
                </c:pt>
                <c:pt idx="13">
                  <c:v>Unknown</c:v>
                </c:pt>
              </c:strCache>
            </c:strRef>
          </c:cat>
          <c:val>
            <c:numRef>
              <c:f>'Vis 2'!$C$7:$C$21</c:f>
              <c:numCache>
                <c:formatCode>General</c:formatCode>
                <c:ptCount val="14"/>
                <c:pt idx="0">
                  <c:v>1</c:v>
                </c:pt>
                <c:pt idx="1">
                  <c:v>0</c:v>
                </c:pt>
                <c:pt idx="2">
                  <c:v>0</c:v>
                </c:pt>
                <c:pt idx="3">
                  <c:v>0</c:v>
                </c:pt>
                <c:pt idx="4">
                  <c:v>0</c:v>
                </c:pt>
                <c:pt idx="5">
                  <c:v>0</c:v>
                </c:pt>
                <c:pt idx="6">
                  <c:v>0</c:v>
                </c:pt>
                <c:pt idx="7">
                  <c:v>1</c:v>
                </c:pt>
                <c:pt idx="8">
                  <c:v>35</c:v>
                </c:pt>
                <c:pt idx="9">
                  <c:v>9</c:v>
                </c:pt>
                <c:pt idx="10">
                  <c:v>18</c:v>
                </c:pt>
                <c:pt idx="11">
                  <c:v>6</c:v>
                </c:pt>
                <c:pt idx="12">
                  <c:v>1</c:v>
                </c:pt>
                <c:pt idx="13">
                  <c:v>10</c:v>
                </c:pt>
              </c:numCache>
            </c:numRef>
          </c:val>
          <c:extLst>
            <c:ext xmlns:c16="http://schemas.microsoft.com/office/drawing/2014/chart" uri="{C3380CC4-5D6E-409C-BE32-E72D297353CC}">
              <c16:uniqueId val="{00000001-43E3-4EDC-91E1-8657573E9EB4}"/>
            </c:ext>
          </c:extLst>
        </c:ser>
        <c:ser>
          <c:idx val="2"/>
          <c:order val="2"/>
          <c:tx>
            <c:strRef>
              <c:f>'Vis 2'!$D$6</c:f>
              <c:strCache>
                <c:ptCount val="1"/>
                <c:pt idx="0">
                  <c:v>Проблемы со входом</c:v>
                </c:pt>
              </c:strCache>
            </c:strRef>
          </c:tx>
          <c:spPr>
            <a:solidFill>
              <a:schemeClr val="accent3"/>
            </a:solidFill>
            <a:ln>
              <a:noFill/>
            </a:ln>
            <a:effectLst/>
          </c:spPr>
          <c:invertIfNegative val="0"/>
          <c:cat>
            <c:strRef>
              <c:f>'Vis 2'!$A$7:$A$21</c:f>
              <c:strCache>
                <c:ptCount val="14"/>
                <c:pt idx="0">
                  <c:v>1.18.1</c:v>
                </c:pt>
                <c:pt idx="1">
                  <c:v>1.22.1</c:v>
                </c:pt>
                <c:pt idx="2">
                  <c:v>1.23.1</c:v>
                </c:pt>
                <c:pt idx="3">
                  <c:v>1.29.0</c:v>
                </c:pt>
                <c:pt idx="4">
                  <c:v>1.30.2</c:v>
                </c:pt>
                <c:pt idx="5">
                  <c:v>1.31.0</c:v>
                </c:pt>
                <c:pt idx="6">
                  <c:v>1.32.0</c:v>
                </c:pt>
                <c:pt idx="7">
                  <c:v>1.33.0</c:v>
                </c:pt>
                <c:pt idx="8">
                  <c:v>1.34.0</c:v>
                </c:pt>
                <c:pt idx="9">
                  <c:v>1.35.0</c:v>
                </c:pt>
                <c:pt idx="10">
                  <c:v>1.35.0_RC</c:v>
                </c:pt>
                <c:pt idx="11">
                  <c:v>1.35.1</c:v>
                </c:pt>
                <c:pt idx="12">
                  <c:v>1.9.6</c:v>
                </c:pt>
                <c:pt idx="13">
                  <c:v>Unknown</c:v>
                </c:pt>
              </c:strCache>
            </c:strRef>
          </c:cat>
          <c:val>
            <c:numRef>
              <c:f>'Vis 2'!$D$7:$D$21</c:f>
              <c:numCache>
                <c:formatCode>General</c:formatCode>
                <c:ptCount val="14"/>
                <c:pt idx="0">
                  <c:v>0</c:v>
                </c:pt>
                <c:pt idx="1">
                  <c:v>0</c:v>
                </c:pt>
                <c:pt idx="2">
                  <c:v>0</c:v>
                </c:pt>
                <c:pt idx="3">
                  <c:v>0</c:v>
                </c:pt>
                <c:pt idx="4">
                  <c:v>0</c:v>
                </c:pt>
                <c:pt idx="5">
                  <c:v>0</c:v>
                </c:pt>
                <c:pt idx="6">
                  <c:v>0</c:v>
                </c:pt>
                <c:pt idx="7">
                  <c:v>0</c:v>
                </c:pt>
                <c:pt idx="8">
                  <c:v>12</c:v>
                </c:pt>
                <c:pt idx="9">
                  <c:v>0</c:v>
                </c:pt>
                <c:pt idx="10">
                  <c:v>4</c:v>
                </c:pt>
                <c:pt idx="11">
                  <c:v>0</c:v>
                </c:pt>
                <c:pt idx="12">
                  <c:v>0</c:v>
                </c:pt>
                <c:pt idx="13">
                  <c:v>3</c:v>
                </c:pt>
              </c:numCache>
            </c:numRef>
          </c:val>
          <c:extLst>
            <c:ext xmlns:c16="http://schemas.microsoft.com/office/drawing/2014/chart" uri="{C3380CC4-5D6E-409C-BE32-E72D297353CC}">
              <c16:uniqueId val="{00000002-43E3-4EDC-91E1-8657573E9EB4}"/>
            </c:ext>
          </c:extLst>
        </c:ser>
        <c:dLbls>
          <c:showLegendKey val="0"/>
          <c:showVal val="0"/>
          <c:showCatName val="0"/>
          <c:showSerName val="0"/>
          <c:showPercent val="0"/>
          <c:showBubbleSize val="0"/>
        </c:dLbls>
        <c:gapWidth val="150"/>
        <c:overlap val="100"/>
        <c:axId val="583620368"/>
        <c:axId val="583625360"/>
      </c:barChart>
      <c:catAx>
        <c:axId val="5836203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Версия приложения</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83625360"/>
        <c:crosses val="autoZero"/>
        <c:auto val="1"/>
        <c:lblAlgn val="ctr"/>
        <c:lblOffset val="100"/>
        <c:noMultiLvlLbl val="0"/>
      </c:catAx>
      <c:valAx>
        <c:axId val="583625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Количество</a:t>
                </a:r>
                <a:r>
                  <a:rPr lang="ru-RU" baseline="0"/>
                  <a:t> жалоб</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83620368"/>
        <c:crosses val="autoZero"/>
        <c:crossBetween val="between"/>
      </c:valAx>
      <c:spPr>
        <a:noFill/>
        <a:ln>
          <a:noFill/>
        </a:ln>
        <a:effectLst/>
      </c:spPr>
    </c:plotArea>
    <c:legend>
      <c:legendPos val="r"/>
      <c:layout>
        <c:manualLayout>
          <c:xMode val="edge"/>
          <c:yMode val="edge"/>
          <c:x val="0.76404459102581268"/>
          <c:y val="0.2332159521726451"/>
          <c:w val="0.21740826832503743"/>
          <c:h val="0.459494021580635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[Отзывы Google Play и App Strore 47-48 неделя Задание (1).xlsx]Vis3!Сводная таблица9</c:name>
    <c:fmtId val="0"/>
  </c:pivotSource>
  <c:chart>
    <c:autoTitleDeleted val="0"/>
    <c:pivotFmts>
      <c:pivotFmt>
        <c:idx val="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'Vis3'!$B$6</c:f>
              <c:strCache>
                <c:ptCount val="1"/>
                <c:pt idx="0">
                  <c:v>Медленная работа</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'Vis3'!$A$7:$A$21</c:f>
              <c:strCache>
                <c:ptCount val="14"/>
                <c:pt idx="0">
                  <c:v>1</c:v>
                </c:pt>
                <c:pt idx="1">
                  <c:v>2</c:v>
                </c:pt>
                <c:pt idx="2">
                  <c:v>3</c:v>
                </c:pt>
                <c:pt idx="3">
                  <c:v>4</c:v>
                </c:pt>
                <c:pt idx="4">
                  <c:v>5</c:v>
                </c:pt>
                <c:pt idx="5">
                  <c:v>22</c:v>
                </c:pt>
                <c:pt idx="6">
                  <c:v>23</c:v>
                </c:pt>
                <c:pt idx="7">
                  <c:v>24</c:v>
                </c:pt>
                <c:pt idx="8">
                  <c:v>25</c:v>
                </c:pt>
                <c:pt idx="9">
                  <c:v>26</c:v>
                </c:pt>
                <c:pt idx="10">
                  <c:v>27</c:v>
                </c:pt>
                <c:pt idx="11">
                  <c:v>28</c:v>
                </c:pt>
                <c:pt idx="12">
                  <c:v>29</c:v>
                </c:pt>
                <c:pt idx="13">
                  <c:v>30</c:v>
                </c:pt>
              </c:strCache>
            </c:strRef>
          </c:cat>
          <c:val>
            <c:numRef>
              <c:f>'Vis3'!$B$7:$B$21</c:f>
              <c:numCache>
                <c:formatCode>General</c:formatCode>
                <c:ptCount val="14"/>
                <c:pt idx="0">
                  <c:v>4</c:v>
                </c:pt>
                <c:pt idx="1">
                  <c:v>1</c:v>
                </c:pt>
                <c:pt idx="2">
                  <c:v>2</c:v>
                </c:pt>
                <c:pt idx="3">
                  <c:v>4</c:v>
                </c:pt>
                <c:pt idx="4">
                  <c:v>0</c:v>
                </c:pt>
                <c:pt idx="5">
                  <c:v>1</c:v>
                </c:pt>
                <c:pt idx="6">
                  <c:v>2</c:v>
                </c:pt>
                <c:pt idx="7">
                  <c:v>6</c:v>
                </c:pt>
                <c:pt idx="8">
                  <c:v>20</c:v>
                </c:pt>
                <c:pt idx="9">
                  <c:v>1</c:v>
                </c:pt>
                <c:pt idx="10">
                  <c:v>3</c:v>
                </c:pt>
                <c:pt idx="11">
                  <c:v>1</c:v>
                </c:pt>
                <c:pt idx="12">
                  <c:v>3</c:v>
                </c:pt>
                <c:pt idx="13">
                  <c:v>1</c:v>
                </c:pt>
              </c:numCache>
            </c:numRef>
          </c:val>
          <c:smooth val="0"/>
          <c:extLst>
            <c:ext xmlns:c16="http://schemas.microsoft.com/office/drawing/2014/chart" uri="{C3380CC4-5D6E-409C-BE32-E72D297353CC}">
              <c16:uniqueId val="{00000000-BCC4-4970-9D96-1828C0B4B076}"/>
            </c:ext>
          </c:extLst>
        </c:ser>
        <c:ser>
          <c:idx val="1"/>
          <c:order val="1"/>
          <c:tx>
            <c:strRef>
              <c:f>'Vis3'!$C$6</c:f>
              <c:strCache>
                <c:ptCount val="1"/>
                <c:pt idx="0">
                  <c:v>Проблемы с функционалом</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'Vis3'!$A$7:$A$21</c:f>
              <c:strCache>
                <c:ptCount val="14"/>
                <c:pt idx="0">
                  <c:v>1</c:v>
                </c:pt>
                <c:pt idx="1">
                  <c:v>2</c:v>
                </c:pt>
                <c:pt idx="2">
                  <c:v>3</c:v>
                </c:pt>
                <c:pt idx="3">
                  <c:v>4</c:v>
                </c:pt>
                <c:pt idx="4">
                  <c:v>5</c:v>
                </c:pt>
                <c:pt idx="5">
                  <c:v>22</c:v>
                </c:pt>
                <c:pt idx="6">
                  <c:v>23</c:v>
                </c:pt>
                <c:pt idx="7">
                  <c:v>24</c:v>
                </c:pt>
                <c:pt idx="8">
                  <c:v>25</c:v>
                </c:pt>
                <c:pt idx="9">
                  <c:v>26</c:v>
                </c:pt>
                <c:pt idx="10">
                  <c:v>27</c:v>
                </c:pt>
                <c:pt idx="11">
                  <c:v>28</c:v>
                </c:pt>
                <c:pt idx="12">
                  <c:v>29</c:v>
                </c:pt>
                <c:pt idx="13">
                  <c:v>30</c:v>
                </c:pt>
              </c:strCache>
            </c:strRef>
          </c:cat>
          <c:val>
            <c:numRef>
              <c:f>'Vis3'!$C$7:$C$21</c:f>
              <c:numCache>
                <c:formatCode>General</c:formatCode>
                <c:ptCount val="14"/>
                <c:pt idx="0">
                  <c:v>6</c:v>
                </c:pt>
                <c:pt idx="1">
                  <c:v>3</c:v>
                </c:pt>
                <c:pt idx="2">
                  <c:v>2</c:v>
                </c:pt>
                <c:pt idx="3">
                  <c:v>2</c:v>
                </c:pt>
                <c:pt idx="4">
                  <c:v>1</c:v>
                </c:pt>
                <c:pt idx="5">
                  <c:v>10</c:v>
                </c:pt>
                <c:pt idx="6">
                  <c:v>5</c:v>
                </c:pt>
                <c:pt idx="7">
                  <c:v>7</c:v>
                </c:pt>
                <c:pt idx="8">
                  <c:v>20</c:v>
                </c:pt>
                <c:pt idx="9">
                  <c:v>7</c:v>
                </c:pt>
                <c:pt idx="10">
                  <c:v>7</c:v>
                </c:pt>
                <c:pt idx="11">
                  <c:v>1</c:v>
                </c:pt>
                <c:pt idx="12">
                  <c:v>7</c:v>
                </c:pt>
                <c:pt idx="13">
                  <c:v>3</c:v>
                </c:pt>
              </c:numCache>
            </c:numRef>
          </c:val>
          <c:smooth val="0"/>
          <c:extLst>
            <c:ext xmlns:c16="http://schemas.microsoft.com/office/drawing/2014/chart" uri="{C3380CC4-5D6E-409C-BE32-E72D297353CC}">
              <c16:uniqueId val="{00000001-BCC4-4970-9D96-1828C0B4B076}"/>
            </c:ext>
          </c:extLst>
        </c:ser>
        <c:ser>
          <c:idx val="2"/>
          <c:order val="2"/>
          <c:tx>
            <c:strRef>
              <c:f>'Vis3'!$D$6</c:f>
              <c:strCache>
                <c:ptCount val="1"/>
                <c:pt idx="0">
                  <c:v>Проблемы со входом</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'Vis3'!$A$7:$A$21</c:f>
              <c:strCache>
                <c:ptCount val="14"/>
                <c:pt idx="0">
                  <c:v>1</c:v>
                </c:pt>
                <c:pt idx="1">
                  <c:v>2</c:v>
                </c:pt>
                <c:pt idx="2">
                  <c:v>3</c:v>
                </c:pt>
                <c:pt idx="3">
                  <c:v>4</c:v>
                </c:pt>
                <c:pt idx="4">
                  <c:v>5</c:v>
                </c:pt>
                <c:pt idx="5">
                  <c:v>22</c:v>
                </c:pt>
                <c:pt idx="6">
                  <c:v>23</c:v>
                </c:pt>
                <c:pt idx="7">
                  <c:v>24</c:v>
                </c:pt>
                <c:pt idx="8">
                  <c:v>25</c:v>
                </c:pt>
                <c:pt idx="9">
                  <c:v>26</c:v>
                </c:pt>
                <c:pt idx="10">
                  <c:v>27</c:v>
                </c:pt>
                <c:pt idx="11">
                  <c:v>28</c:v>
                </c:pt>
                <c:pt idx="12">
                  <c:v>29</c:v>
                </c:pt>
                <c:pt idx="13">
                  <c:v>30</c:v>
                </c:pt>
              </c:strCache>
            </c:strRef>
          </c:cat>
          <c:val>
            <c:numRef>
              <c:f>'Vis3'!$D$7:$D$21</c:f>
              <c:numCache>
                <c:formatCode>General</c:formatCode>
                <c:ptCount val="14"/>
                <c:pt idx="0">
                  <c:v>1</c:v>
                </c:pt>
                <c:pt idx="1">
                  <c:v>1</c:v>
                </c:pt>
                <c:pt idx="2">
                  <c:v>0</c:v>
                </c:pt>
                <c:pt idx="3">
                  <c:v>1</c:v>
                </c:pt>
                <c:pt idx="4">
                  <c:v>0</c:v>
                </c:pt>
                <c:pt idx="5">
                  <c:v>2</c:v>
                </c:pt>
                <c:pt idx="6">
                  <c:v>1</c:v>
                </c:pt>
                <c:pt idx="7">
                  <c:v>3</c:v>
                </c:pt>
                <c:pt idx="8">
                  <c:v>6</c:v>
                </c:pt>
                <c:pt idx="9">
                  <c:v>1</c:v>
                </c:pt>
                <c:pt idx="10">
                  <c:v>2</c:v>
                </c:pt>
                <c:pt idx="11">
                  <c:v>0</c:v>
                </c:pt>
                <c:pt idx="12">
                  <c:v>1</c:v>
                </c:pt>
                <c:pt idx="13">
                  <c:v>0</c:v>
                </c:pt>
              </c:numCache>
            </c:numRef>
          </c:val>
          <c:smooth val="0"/>
          <c:extLst>
            <c:ext xmlns:c16="http://schemas.microsoft.com/office/drawing/2014/chart" uri="{C3380CC4-5D6E-409C-BE32-E72D297353CC}">
              <c16:uniqueId val="{00000002-BCC4-4970-9D96-1828C0B4B076}"/>
            </c:ext>
          </c:extLst>
        </c:ser>
        <c:dLbls>
          <c:showLegendKey val="0"/>
          <c:showVal val="0"/>
          <c:showCatName val="0"/>
          <c:showSerName val="0"/>
          <c:showPercent val="0"/>
          <c:showBubbleSize val="0"/>
        </c:dLbls>
        <c:marker val="1"/>
        <c:smooth val="0"/>
        <c:axId val="547826240"/>
        <c:axId val="547821664"/>
      </c:lineChart>
      <c:catAx>
        <c:axId val="54782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Число</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47821664"/>
        <c:crosses val="autoZero"/>
        <c:auto val="1"/>
        <c:lblAlgn val="ctr"/>
        <c:lblOffset val="100"/>
        <c:noMultiLvlLbl val="0"/>
      </c:catAx>
      <c:valAx>
        <c:axId val="547821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Количество</a:t>
                </a:r>
                <a:r>
                  <a:rPr lang="ru-RU" baseline="0"/>
                  <a:t> жалоб</a:t>
                </a:r>
                <a:endParaRPr lang="ru-R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47826240"/>
        <c:crosses val="autoZero"/>
        <c:crossBetween val="between"/>
      </c:valAx>
      <c:spPr>
        <a:noFill/>
        <a:ln>
          <a:noFill/>
        </a:ln>
        <a:effectLst/>
      </c:spPr>
    </c:plotArea>
    <c:legend>
      <c:legendPos val="r"/>
      <c:layout>
        <c:manualLayout>
          <c:xMode val="edge"/>
          <c:yMode val="edge"/>
          <c:x val="0.70061728395061729"/>
          <c:y val="0.34432706328375617"/>
          <c:w val="0.28086419753086422"/>
          <c:h val="0.348382910469524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9</xdr:col>
      <xdr:colOff>94473</xdr:colOff>
      <xdr:row>22</xdr:row>
      <xdr:rowOff>158579</xdr:rowOff>
    </xdr:from>
    <xdr:to>
      <xdr:col>13</xdr:col>
      <xdr:colOff>321623</xdr:colOff>
      <xdr:row>34</xdr:row>
      <xdr:rowOff>16494</xdr:rowOff>
    </xdr:to>
    <xdr:graphicFrame macro="">
      <xdr:nvGraphicFramePr>
        <xdr:cNvPr id="2" name="Диаграмма 1">
          <a:extLst>
            <a:ext uri="{FF2B5EF4-FFF2-40B4-BE49-F238E27FC236}">
              <a16:creationId xmlns:a16="http://schemas.microsoft.com/office/drawing/2014/main" id="{61DD53CF-C939-4112-AF9F-56186453A0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96876</xdr:colOff>
      <xdr:row>4</xdr:row>
      <xdr:rowOff>93974</xdr:rowOff>
    </xdr:from>
    <xdr:to>
      <xdr:col>13</xdr:col>
      <xdr:colOff>317499</xdr:colOff>
      <xdr:row>22</xdr:row>
      <xdr:rowOff>95250</xdr:rowOff>
    </xdr:to>
    <xdr:graphicFrame macro="">
      <xdr:nvGraphicFramePr>
        <xdr:cNvPr id="8" name="Диаграмма 7">
          <a:extLst>
            <a:ext uri="{FF2B5EF4-FFF2-40B4-BE49-F238E27FC236}">
              <a16:creationId xmlns:a16="http://schemas.microsoft.com/office/drawing/2014/main" id="{7F5BC321-5C12-4962-AA79-700CE9C5B3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1937</xdr:colOff>
      <xdr:row>4</xdr:row>
      <xdr:rowOff>98382</xdr:rowOff>
    </xdr:from>
    <xdr:to>
      <xdr:col>9</xdr:col>
      <xdr:colOff>734</xdr:colOff>
      <xdr:row>27</xdr:row>
      <xdr:rowOff>144318</xdr:rowOff>
    </xdr:to>
    <xdr:graphicFrame macro="">
      <xdr:nvGraphicFramePr>
        <xdr:cNvPr id="9" name="Диаграмма 8">
          <a:extLst>
            <a:ext uri="{FF2B5EF4-FFF2-40B4-BE49-F238E27FC236}">
              <a16:creationId xmlns:a16="http://schemas.microsoft.com/office/drawing/2014/main" id="{81A38D2D-77AF-4671-84F0-D5DD75E79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207953</xdr:colOff>
      <xdr:row>10</xdr:row>
      <xdr:rowOff>64796</xdr:rowOff>
    </xdr:from>
    <xdr:to>
      <xdr:col>3</xdr:col>
      <xdr:colOff>220</xdr:colOff>
      <xdr:row>15</xdr:row>
      <xdr:rowOff>1243</xdr:rowOff>
    </xdr:to>
    <mc:AlternateContent xmlns:mc="http://schemas.openxmlformats.org/markup-compatibility/2006" xmlns:a14="http://schemas.microsoft.com/office/drawing/2010/main">
      <mc:Choice Requires="a14">
        <xdr:graphicFrame macro="">
          <xdr:nvGraphicFramePr>
            <xdr:cNvPr id="7" name="Месяц">
              <a:extLst>
                <a:ext uri="{FF2B5EF4-FFF2-40B4-BE49-F238E27FC236}">
                  <a16:creationId xmlns:a16="http://schemas.microsoft.com/office/drawing/2014/main" id="{E90DA77C-B205-48DD-88E4-EA82F18F588A}"/>
                </a:ext>
              </a:extLst>
            </xdr:cNvPr>
            <xdr:cNvGraphicFramePr/>
          </xdr:nvGraphicFramePr>
          <xdr:xfrm>
            <a:off x="0" y="0"/>
            <a:ext cx="0" cy="0"/>
          </xdr:xfrm>
          <a:graphic>
            <a:graphicData uri="http://schemas.microsoft.com/office/drawing/2010/slicer">
              <sle:slicer xmlns:sle="http://schemas.microsoft.com/office/drawing/2010/slicer" name="Месяц"/>
            </a:graphicData>
          </a:graphic>
        </xdr:graphicFrame>
      </mc:Choice>
      <mc:Fallback xmlns="">
        <xdr:sp macro="" textlink="">
          <xdr:nvSpPr>
            <xdr:cNvPr id="0" name=""/>
            <xdr:cNvSpPr>
              <a:spLocks noTextEdit="1"/>
            </xdr:cNvSpPr>
          </xdr:nvSpPr>
          <xdr:spPr>
            <a:xfrm>
              <a:off x="194388" y="1879082"/>
              <a:ext cx="1840204" cy="842347"/>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xdr:col>
      <xdr:colOff>201378</xdr:colOff>
      <xdr:row>22</xdr:row>
      <xdr:rowOff>82443</xdr:rowOff>
    </xdr:from>
    <xdr:to>
      <xdr:col>3</xdr:col>
      <xdr:colOff>1942</xdr:colOff>
      <xdr:row>34</xdr:row>
      <xdr:rowOff>2226</xdr:rowOff>
    </xdr:to>
    <mc:AlternateContent xmlns:mc="http://schemas.openxmlformats.org/markup-compatibility/2006" xmlns:a14="http://schemas.microsoft.com/office/drawing/2010/main">
      <mc:Choice Requires="a14">
        <xdr:graphicFrame macro="">
          <xdr:nvGraphicFramePr>
            <xdr:cNvPr id="10" name="День">
              <a:extLst>
                <a:ext uri="{FF2B5EF4-FFF2-40B4-BE49-F238E27FC236}">
                  <a16:creationId xmlns:a16="http://schemas.microsoft.com/office/drawing/2014/main" id="{6AB24AAA-CA3E-4E69-8789-0F23CEDBF5F1}"/>
                </a:ext>
              </a:extLst>
            </xdr:cNvPr>
            <xdr:cNvGraphicFramePr/>
          </xdr:nvGraphicFramePr>
          <xdr:xfrm>
            <a:off x="0" y="0"/>
            <a:ext cx="0" cy="0"/>
          </xdr:xfrm>
          <a:graphic>
            <a:graphicData uri="http://schemas.microsoft.com/office/drawing/2010/slicer">
              <sle:slicer xmlns:sle="http://schemas.microsoft.com/office/drawing/2010/slicer" name="День"/>
            </a:graphicData>
          </a:graphic>
        </xdr:graphicFrame>
      </mc:Choice>
      <mc:Fallback xmlns="">
        <xdr:sp macro="" textlink="">
          <xdr:nvSpPr>
            <xdr:cNvPr id="0" name=""/>
            <xdr:cNvSpPr>
              <a:spLocks noTextEdit="1"/>
            </xdr:cNvSpPr>
          </xdr:nvSpPr>
          <xdr:spPr>
            <a:xfrm>
              <a:off x="201378" y="4107697"/>
              <a:ext cx="1834718" cy="2509294"/>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xdr:col>
      <xdr:colOff>207953</xdr:colOff>
      <xdr:row>15</xdr:row>
      <xdr:rowOff>99810</xdr:rowOff>
    </xdr:from>
    <xdr:to>
      <xdr:col>3</xdr:col>
      <xdr:colOff>1431</xdr:colOff>
      <xdr:row>22</xdr:row>
      <xdr:rowOff>25918</xdr:rowOff>
    </xdr:to>
    <mc:AlternateContent xmlns:mc="http://schemas.openxmlformats.org/markup-compatibility/2006" xmlns:a14="http://schemas.microsoft.com/office/drawing/2010/main">
      <mc:Choice Requires="a14">
        <xdr:graphicFrame macro="">
          <xdr:nvGraphicFramePr>
            <xdr:cNvPr id="11" name="Неделя">
              <a:extLst>
                <a:ext uri="{FF2B5EF4-FFF2-40B4-BE49-F238E27FC236}">
                  <a16:creationId xmlns:a16="http://schemas.microsoft.com/office/drawing/2014/main" id="{5E6B261A-B936-4AA8-8220-4D3FF6081275}"/>
                </a:ext>
              </a:extLst>
            </xdr:cNvPr>
            <xdr:cNvGraphicFramePr/>
          </xdr:nvGraphicFramePr>
          <xdr:xfrm>
            <a:off x="0" y="0"/>
            <a:ext cx="0" cy="0"/>
          </xdr:xfrm>
          <a:graphic>
            <a:graphicData uri="http://schemas.microsoft.com/office/drawing/2010/slicer">
              <sle:slicer xmlns:sle="http://schemas.microsoft.com/office/drawing/2010/slicer" name="Неделя"/>
            </a:graphicData>
          </a:graphic>
        </xdr:graphicFrame>
      </mc:Choice>
      <mc:Fallback xmlns="">
        <xdr:sp macro="" textlink="">
          <xdr:nvSpPr>
            <xdr:cNvPr id="0" name=""/>
            <xdr:cNvSpPr>
              <a:spLocks noTextEdit="1"/>
            </xdr:cNvSpPr>
          </xdr:nvSpPr>
          <xdr:spPr>
            <a:xfrm>
              <a:off x="200867" y="2821239"/>
              <a:ext cx="1835157" cy="1196107"/>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3</xdr:col>
      <xdr:colOff>71967</xdr:colOff>
      <xdr:row>4</xdr:row>
      <xdr:rowOff>100555</xdr:rowOff>
    </xdr:from>
    <xdr:to>
      <xdr:col>4</xdr:col>
      <xdr:colOff>805595</xdr:colOff>
      <xdr:row>34</xdr:row>
      <xdr:rowOff>19</xdr:rowOff>
    </xdr:to>
    <mc:AlternateContent xmlns:mc="http://schemas.openxmlformats.org/markup-compatibility/2006" xmlns:a14="http://schemas.microsoft.com/office/drawing/2010/main">
      <mc:Choice Requires="a14">
        <xdr:graphicFrame macro="">
          <xdr:nvGraphicFramePr>
            <xdr:cNvPr id="12" name="Версия кода">
              <a:extLst>
                <a:ext uri="{FF2B5EF4-FFF2-40B4-BE49-F238E27FC236}">
                  <a16:creationId xmlns:a16="http://schemas.microsoft.com/office/drawing/2014/main" id="{8BCC29DD-8F98-48BA-9EA0-FD90AC857437}"/>
                </a:ext>
              </a:extLst>
            </xdr:cNvPr>
            <xdr:cNvGraphicFramePr/>
          </xdr:nvGraphicFramePr>
          <xdr:xfrm>
            <a:off x="0" y="0"/>
            <a:ext cx="0" cy="0"/>
          </xdr:xfrm>
          <a:graphic>
            <a:graphicData uri="http://schemas.microsoft.com/office/drawing/2010/slicer">
              <sle:slicer xmlns:sle="http://schemas.microsoft.com/office/drawing/2010/slicer" name="Версия кода"/>
            </a:graphicData>
          </a:graphic>
        </xdr:graphicFrame>
      </mc:Choice>
      <mc:Fallback xmlns="">
        <xdr:sp macro="" textlink="">
          <xdr:nvSpPr>
            <xdr:cNvPr id="0" name=""/>
            <xdr:cNvSpPr>
              <a:spLocks noTextEdit="1"/>
            </xdr:cNvSpPr>
          </xdr:nvSpPr>
          <xdr:spPr>
            <a:xfrm>
              <a:off x="2106120" y="832419"/>
              <a:ext cx="1842186" cy="5786333"/>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xdr:col>
      <xdr:colOff>214464</xdr:colOff>
      <xdr:row>4</xdr:row>
      <xdr:rowOff>94537</xdr:rowOff>
    </xdr:from>
    <xdr:to>
      <xdr:col>3</xdr:col>
      <xdr:colOff>220</xdr:colOff>
      <xdr:row>10</xdr:row>
      <xdr:rowOff>517</xdr:rowOff>
    </xdr:to>
    <mc:AlternateContent xmlns:mc="http://schemas.openxmlformats.org/markup-compatibility/2006" xmlns:a14="http://schemas.microsoft.com/office/drawing/2010/main">
      <mc:Choice Requires="a14">
        <xdr:graphicFrame macro="">
          <xdr:nvGraphicFramePr>
            <xdr:cNvPr id="13" name="ОС">
              <a:extLst>
                <a:ext uri="{FF2B5EF4-FFF2-40B4-BE49-F238E27FC236}">
                  <a16:creationId xmlns:a16="http://schemas.microsoft.com/office/drawing/2014/main" id="{E43AD517-6D5A-4422-8414-761E681665A3}"/>
                </a:ext>
              </a:extLst>
            </xdr:cNvPr>
            <xdr:cNvGraphicFramePr/>
          </xdr:nvGraphicFramePr>
          <xdr:xfrm>
            <a:off x="0" y="0"/>
            <a:ext cx="0" cy="0"/>
          </xdr:xfrm>
          <a:graphic>
            <a:graphicData uri="http://schemas.microsoft.com/office/drawing/2010/slicer">
              <sle:slicer xmlns:sle="http://schemas.microsoft.com/office/drawing/2010/slicer" name="ОС"/>
            </a:graphicData>
          </a:graphic>
        </xdr:graphicFrame>
      </mc:Choice>
      <mc:Fallback xmlns="">
        <xdr:sp macro="" textlink="">
          <xdr:nvSpPr>
            <xdr:cNvPr id="0" name=""/>
            <xdr:cNvSpPr>
              <a:spLocks noTextEdit="1"/>
            </xdr:cNvSpPr>
          </xdr:nvSpPr>
          <xdr:spPr>
            <a:xfrm>
              <a:off x="214464" y="820251"/>
              <a:ext cx="1820128" cy="994035"/>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419100</xdr:colOff>
      <xdr:row>1</xdr:row>
      <xdr:rowOff>136525</xdr:rowOff>
    </xdr:from>
    <xdr:to>
      <xdr:col>12</xdr:col>
      <xdr:colOff>114300</xdr:colOff>
      <xdr:row>16</xdr:row>
      <xdr:rowOff>117475</xdr:rowOff>
    </xdr:to>
    <xdr:graphicFrame macro="">
      <xdr:nvGraphicFramePr>
        <xdr:cNvPr id="3" name="Диаграмма 2">
          <a:extLst>
            <a:ext uri="{FF2B5EF4-FFF2-40B4-BE49-F238E27FC236}">
              <a16:creationId xmlns:a16="http://schemas.microsoft.com/office/drawing/2014/main" id="{65DFC508-B21E-4569-839A-E436A2C90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2</xdr:row>
      <xdr:rowOff>60325</xdr:rowOff>
    </xdr:from>
    <xdr:to>
      <xdr:col>12</xdr:col>
      <xdr:colOff>31750</xdr:colOff>
      <xdr:row>17</xdr:row>
      <xdr:rowOff>41275</xdr:rowOff>
    </xdr:to>
    <xdr:graphicFrame macro="">
      <xdr:nvGraphicFramePr>
        <xdr:cNvPr id="2" name="Диаграмма 1">
          <a:extLst>
            <a:ext uri="{FF2B5EF4-FFF2-40B4-BE49-F238E27FC236}">
              <a16:creationId xmlns:a16="http://schemas.microsoft.com/office/drawing/2014/main" id="{81E52931-405C-4D8B-A45A-C81C6CD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260350</xdr:colOff>
      <xdr:row>0</xdr:row>
      <xdr:rowOff>127000</xdr:rowOff>
    </xdr:from>
    <xdr:to>
      <xdr:col>12</xdr:col>
      <xdr:colOff>107950</xdr:colOff>
      <xdr:row>15</xdr:row>
      <xdr:rowOff>107950</xdr:rowOff>
    </xdr:to>
    <xdr:graphicFrame macro="">
      <xdr:nvGraphicFramePr>
        <xdr:cNvPr id="2" name="Диаграмма 1">
          <a:extLst>
            <a:ext uri="{FF2B5EF4-FFF2-40B4-BE49-F238E27FC236}">
              <a16:creationId xmlns:a16="http://schemas.microsoft.com/office/drawing/2014/main" id="{FA79A8B5-16CC-49A8-9A7D-0A3FA0A61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l" refreshedDate="44543.116296064814" createdVersion="6" refreshedVersion="6" minRefreshableVersion="3" recordCount="231" xr:uid="{271BA876-17D3-48B7-8B6E-13EEF6AD53BB}">
  <cacheSource type="worksheet">
    <worksheetSource name="Prepared_Table"/>
  </cacheSource>
  <cacheFields count="24">
    <cacheField name="Date" numFmtId="0">
      <sharedItems/>
    </cacheField>
    <cacheField name="Month of Review" numFmtId="0">
      <sharedItems containsMixedTypes="1" containsNumber="1" containsInteger="1" minValue="11" maxValue="12" count="4">
        <s v="Ноябрь"/>
        <s v="Декабрь"/>
        <n v="11" u="1"/>
        <n v="12" u="1"/>
      </sharedItems>
    </cacheField>
    <cacheField name="Day of User's Review" numFmtId="0">
      <sharedItems containsSemiMixedTypes="0" containsString="0" containsNumber="1" containsInteger="1" minValue="1" maxValue="30" count="14">
        <n v="22"/>
        <n v="23"/>
        <n v="24"/>
        <n v="25"/>
        <n v="26"/>
        <n v="27"/>
        <n v="28"/>
        <n v="29"/>
        <n v="30"/>
        <n v="1"/>
        <n v="2"/>
        <n v="3"/>
        <n v="4"/>
        <n v="5"/>
      </sharedItems>
    </cacheField>
    <cacheField name="Week of User's Review" numFmtId="0">
      <sharedItems containsSemiMixedTypes="0" containsString="0" containsNumber="1" containsInteger="1" minValue="48" maxValue="50" count="3">
        <n v="48"/>
        <n v="49"/>
        <n v="50"/>
      </sharedItems>
    </cacheField>
    <cacheField name="Day of week User's Review" numFmtId="0">
      <sharedItems/>
    </cacheField>
    <cacheField name="VersionCode" numFmtId="0">
      <sharedItems containsBlank="1" count="15">
        <s v="1.33.0"/>
        <s v="1.34.0"/>
        <s v="1.32.0"/>
        <s v="1.35.0_RC"/>
        <s v="1.35.0"/>
        <s v="Unknown"/>
        <s v="1.9.6"/>
        <s v="1.30.2"/>
        <s v="1.22.1"/>
        <s v="1.23.1"/>
        <s v="1.18.1"/>
        <s v="1.35.1"/>
        <s v="1.29.0"/>
        <s v="1.31.0"/>
        <m u="1"/>
      </sharedItems>
    </cacheField>
    <cacheField name="Store" numFmtId="0">
      <sharedItems count="2">
        <s v="Android"/>
        <s v="IOS"/>
      </sharedItems>
    </cacheField>
    <cacheField name="Rating" numFmtId="1">
      <sharedItems containsSemiMixedTypes="0" containsString="0" containsNumber="1" containsInteger="1" minValue="1" maxValue="2"/>
    </cacheField>
    <cacheField name="Review" numFmtId="0">
      <sharedItems longText="1"/>
    </cacheField>
    <cacheField name="Reply Date" numFmtId="0">
      <sharedItems containsBlank="1"/>
    </cacheField>
    <cacheField name="Mount of Reply" numFmtId="0">
      <sharedItems/>
    </cacheField>
    <cacheField name="Day of Reply" numFmtId="0">
      <sharedItems containsSemiMixedTypes="0" containsString="0" containsNumber="1" containsInteger="1" minValue="0" maxValue="30"/>
    </cacheField>
    <cacheField name="Week of Reply" numFmtId="0">
      <sharedItems containsSemiMixedTypes="0" containsString="0" containsNumber="1" containsInteger="1" minValue="0" maxValue="50"/>
    </cacheField>
    <cacheField name="Day of week Reply" numFmtId="0">
      <sharedItems/>
    </cacheField>
    <cacheField name="Developer Reply" numFmtId="0">
      <sharedItems containsBlank="1" longText="1"/>
    </cacheField>
    <cacheField name="Works Slowly" numFmtId="1">
      <sharedItems containsSemiMixedTypes="0" containsString="0" containsNumber="1" containsInteger="1" minValue="0" maxValue="1"/>
    </cacheField>
    <cacheField name="Broblems With Log In" numFmtId="1">
      <sharedItems containsSemiMixedTypes="0" containsString="0" containsNumber="1" containsInteger="1" minValue="0" maxValue="1"/>
    </cacheField>
    <cacheField name="Broken App" numFmtId="1">
      <sharedItems containsSemiMixedTypes="0" containsString="0" containsNumber="1" containsInteger="1" minValue="0" maxValue="1"/>
    </cacheField>
    <cacheField name="Feedback" numFmtId="1">
      <sharedItems containsSemiMixedTypes="0" containsString="0" containsNumber="1" containsInteger="1" minValue="0" maxValue="1"/>
    </cacheField>
    <cacheField name="Столбец" numFmtId="0">
      <sharedItems containsSemiMixedTypes="0" containsString="0" containsNumber="1" containsInteger="1" minValue="231" maxValue="231"/>
    </cacheField>
    <cacheField name="Time of Answer (h)" numFmtId="1">
      <sharedItems containsSemiMixedTypes="0" containsString="0" containsNumber="1" minValue="0.1" maxValue="23.1"/>
    </cacheField>
    <cacheField name="Столбец1" numFmtId="0">
      <sharedItems containsString="0" containsBlank="1" containsNumber="1" containsInteger="1" minValue="221" maxValue="221"/>
    </cacheField>
    <cacheField name="Доля" numFmtId="0" formula="Столбец/Feedback*100" databaseField="0"/>
    <cacheField name="Поле1" numFmtId="0" formula=" COUNTA(Review) - COUNTA(Feedback)" databaseField="0"/>
  </cacheFields>
  <extLst>
    <ext xmlns:x14="http://schemas.microsoft.com/office/spreadsheetml/2009/9/main" uri="{725AE2AE-9491-48be-B2B4-4EB974FC3084}">
      <x14:pivotCacheDefinition pivotCacheId="309459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s v="2021-11-22 18:11:48"/>
    <x v="0"/>
    <x v="0"/>
    <x v="0"/>
    <s v="понедельник"/>
    <x v="0"/>
    <x v="0"/>
    <n v="1"/>
    <s v="Уважаемые сделайте так чтобы отображалась комиссия при переводе кредитных средств. Я уже не первый раз попадаю на 699руб. При оплате с МТС КЭШ нет комиссии а когда оплатил свой кредит МТС БАНКА тогда только появляется комиссия. Это называется наедалово! При переводе ниже написано комиссия 0 руб. В мобильном приложении."/>
    <s v="2021-11-23 06:30:40"/>
    <s v="Ноябрь"/>
    <n v="23"/>
    <n v="48"/>
    <s v="вторник"/>
    <s v="Сожалеем, что вы столкнулись с такой ситуации. При переводе кредитных средств с карты, взимается комиссия по тарифу карты. Направьте, пожалуйста, нам на почту mtsd@mtsbank.ru скриншот. Также укажите ваши ФИО, дату рождения и номер телефона, указанный при регистрации. Проверим."/>
    <n v="0"/>
    <n v="0"/>
    <n v="0"/>
    <n v="1"/>
    <n v="231"/>
    <n v="12.1"/>
    <n v="221"/>
  </r>
  <r>
    <s v="2021-11-22 19:57:09"/>
    <x v="0"/>
    <x v="0"/>
    <x v="0"/>
    <s v="понедельник"/>
    <x v="1"/>
    <x v="0"/>
    <n v="1"/>
    <s v="Почему я не могу до сих пор зайти в приложение? Уже почти месяц!"/>
    <s v="2021-11-12 10:07:38"/>
    <s v="Ноябрь"/>
    <n v="12"/>
    <n v="46"/>
    <s v="пятница"/>
    <s v="Скажите, какая ошибка возникает при входе?"/>
    <n v="0"/>
    <n v="1"/>
    <n v="1"/>
    <n v="1"/>
    <n v="231"/>
    <n v="9.1"/>
    <m/>
  </r>
  <r>
    <s v="2021-11-22 06:44:58"/>
    <x v="0"/>
    <x v="0"/>
    <x v="0"/>
    <s v="понедельник"/>
    <x v="1"/>
    <x v="0"/>
    <n v="1"/>
    <s v="Upd. Направил все запрошенные данные по указанному адресу. Меня в ответ накормили очередным завтраком. Ждите мы починим. Как такой серьезный банк может столкнуться с ошибкой, которую 2 недели не может решить? Увольте свой IT отдел или посадите на сухой паёк. Это несерьёзно. Все также 1. Закрою кредит и распрощаюсь с Вами. Лодыри. Никакой клиентоориентированности."/>
    <s v="2021-11-22 18:10:50"/>
    <s v="Ноябрь"/>
    <n v="22"/>
    <n v="48"/>
    <s v="понедельник"/>
    <s v="Ваш вопрос находится в работе. Мы проинформируем вас по результатам рассмотрения."/>
    <n v="0"/>
    <n v="0"/>
    <n v="0"/>
    <n v="1"/>
    <n v="231"/>
    <n v="11.1"/>
    <m/>
  </r>
  <r>
    <s v="2021-11-22 05:09:18"/>
    <x v="0"/>
    <x v="0"/>
    <x v="0"/>
    <s v="понедельник"/>
    <x v="1"/>
    <x v="0"/>
    <n v="1"/>
    <s v="Не входит в личный кабинет"/>
    <s v="2021-11-22 09:23:26"/>
    <s v="Ноябрь"/>
    <n v="22"/>
    <n v="48"/>
    <s v="понедельник"/>
    <s v="Скажите, при входе возникает ошибка?"/>
    <n v="0"/>
    <n v="1"/>
    <n v="1"/>
    <n v="1"/>
    <n v="231"/>
    <n v="4.0999999999999996"/>
    <m/>
  </r>
  <r>
    <s v="2021-11-22 11:11:04"/>
    <x v="0"/>
    <x v="0"/>
    <x v="0"/>
    <s v="понедельник"/>
    <x v="2"/>
    <x v="0"/>
    <n v="2"/>
    <s v="Не дозвониться,ни денег невнести"/>
    <s v="2021-11-22 18:03:04"/>
    <s v="Ноябрь"/>
    <n v="22"/>
    <n v="48"/>
    <s v="понедельник"/>
    <s v="Расскажите подробнее, с какими трудностями вы столкнулись?"/>
    <n v="0"/>
    <n v="0"/>
    <n v="0"/>
    <n v="1"/>
    <n v="231"/>
    <n v="6.1"/>
    <m/>
  </r>
  <r>
    <s v="2021-11-22 11:38:37"/>
    <x v="0"/>
    <x v="0"/>
    <x v="0"/>
    <s v="понедельник"/>
    <x v="1"/>
    <x v="0"/>
    <n v="1"/>
    <s v="Приложение ужасное. Я пользуюсь им для погашения рассрочки, и мне очень не нравится то, что оно постоянно вылетает, очень часто я не могу нормально перевести деньги на счёт, потому &quot;Сервер временно недоступен&quot;, приходится несколько раз вводить коды подтверждения из-за того, что приложение тормозит, и уж я не говорю об обновлении информации - приложение может обновлять информацию в течение 5 минут и все равно без результата."/>
    <s v="2021-11-22 18:03:40"/>
    <s v="Ноябрь"/>
    <n v="22"/>
    <n v="48"/>
    <s v="понедельник"/>
    <s v="Напишите нам о ситуации на почту mtsd@mtsbank.ru, укажите ваши ФИО, дату рождения, номер телефона и модель устройства. К письму прикрепите скриншот ошибки. Разберемся, в чем дело."/>
    <n v="1"/>
    <n v="0"/>
    <n v="1"/>
    <n v="1"/>
    <n v="231"/>
    <n v="6.1"/>
    <m/>
  </r>
  <r>
    <s v="2021-11-22 12:06:51"/>
    <x v="0"/>
    <x v="0"/>
    <x v="0"/>
    <s v="понедельник"/>
    <x v="1"/>
    <x v="0"/>
    <n v="1"/>
    <s v="Кривое уёбище, невозможно зайти"/>
    <s v="2021-11-22 18:03:56"/>
    <s v="Ноябрь"/>
    <n v="22"/>
    <n v="48"/>
    <s v="понедельник"/>
    <s v="Скажите, при входе возникает ошибка?"/>
    <n v="0"/>
    <n v="0"/>
    <n v="0"/>
    <n v="1"/>
    <n v="231"/>
    <n v="5.0999999999999996"/>
    <m/>
  </r>
  <r>
    <s v="2021-11-22 12:14:01"/>
    <x v="0"/>
    <x v="0"/>
    <x v="0"/>
    <s v="понедельник"/>
    <x v="1"/>
    <x v="0"/>
    <n v="1"/>
    <s v="Приложение вот уже второй месяц выдает ошибку 20998 при оплате налога, невозможно оплатить. Служба поддержки вообще ни о чем, кроме как &quot;напишите попозже&quot; ничего не отвечает, ужасный сервис, не банк, а шаражка."/>
    <s v="2021-11-22 18:04:13"/>
    <s v="Ноябрь"/>
    <n v="22"/>
    <n v="48"/>
    <s v="понедельник"/>
    <s v="Напишите нам о ситуации на почту mtsd@mtsbank.ru, укажите ваши ФИО, дату рождения, номер телефона и модель устройства. К письму прикрепите скриншот ошибки. Разберемся, в чем дело."/>
    <n v="0"/>
    <n v="0"/>
    <n v="1"/>
    <n v="1"/>
    <n v="231"/>
    <n v="5.0999999999999996"/>
    <m/>
  </r>
  <r>
    <s v="2021-11-22 12:36:59"/>
    <x v="0"/>
    <x v="0"/>
    <x v="0"/>
    <s v="понедельник"/>
    <x v="1"/>
    <x v="0"/>
    <n v="1"/>
    <s v="Что вечно с приложением происходит, то не загружает, то деньги не зачисояет на счёт, постоянно висит, то выкидывает из приложения, невозможно работать! ИСПРАВЬТЕ ПОЖАЛУЙСТА, 🙏🙏🙏🙏🙏🙏🙏"/>
    <s v="2021-11-22 18:04:19"/>
    <s v="Ноябрь"/>
    <n v="22"/>
    <n v="48"/>
    <s v="понедельник"/>
    <s v="Напишите нам о ситуации на почту mtsd@mtsbank.ru, укажите ваши ФИО, дату рождения, номер телефона и модель устройства. К письму прикрепите скриншот ошибки. Разберемся, в чем дело."/>
    <n v="0"/>
    <n v="0"/>
    <n v="0"/>
    <n v="1"/>
    <n v="231"/>
    <n v="5.0999999999999996"/>
    <m/>
  </r>
  <r>
    <s v="2021-11-22 20:41:50"/>
    <x v="0"/>
    <x v="0"/>
    <x v="0"/>
    <s v="понедельник"/>
    <x v="0"/>
    <x v="0"/>
    <n v="1"/>
    <s v="МОШЕННИКИ С БОЛЬШОЙ БУКВЫ. КАК ОКАЗАЛОСЬ РАБОТНИК БАНКА НЕ УЧЁЛ ПОСЛЕДНИЙ ДЕНЬ КОМИССИИ ПРИ ПОГАШЕНИИ ДОЛГА НА КРЕДИТНОЙ КАРТЕ. ВСЮ СУММУ ОЗВУЧЕННУЮ ВНЁС, КАРТУ ПОРЕЗАЛИ. А ТУТ РАЗ И ЧЗ МЕСЯЦ ПОЛТОРА ПРИШЛО СМС О ЗАДОЛЖНОСТИ. 28 С копейками СРАНЫХ РУБЛЕЙ. ВОТ ТАК ТО... БАНК МТС ДЕЛАЕТ ЧЁРНЫЕ СВОИ ДЕЛА! БОЛЬШЕ НИ НОГОЙ В БАНК МТС🤙"/>
    <s v="2021-11-23 06:36:33"/>
    <s v="Ноябрь"/>
    <n v="23"/>
    <n v="48"/>
    <s v="вторник"/>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1"/>
    <n v="1"/>
    <n v="231"/>
    <n v="9.1"/>
    <m/>
  </r>
  <r>
    <s v="2021-11-22 15:34:45"/>
    <x v="0"/>
    <x v="0"/>
    <x v="0"/>
    <s v="понедельник"/>
    <x v="1"/>
    <x v="0"/>
    <n v="2"/>
    <s v="Ужасно. Оформила кредитку, перестала дозваниваться до банка, авто информатор перестал предлагать связь со специалистом. Ранее проблем не было. Зашла в приложение, хотела автоплатеж подключить по кредиту. Реквизиты дают только номер договора. Автоплатеж требует номер счета. И дозвониться невозможно. Отвратительный сервис."/>
    <s v="2021-11-22 18:07:59"/>
    <s v="Ноябрь"/>
    <n v="22"/>
    <n v="48"/>
    <s v="понедельник"/>
    <s v="Чтобы узнать номер счета карты, выберите карту на главной странице, нажмите на значок &quot;i&quot; и зайдите в раздел &quot;Реквизиты&quot;."/>
    <n v="0"/>
    <n v="0"/>
    <n v="0"/>
    <n v="1"/>
    <n v="231"/>
    <n v="2.1"/>
    <m/>
  </r>
  <r>
    <s v="2021-11-22 15:54:04"/>
    <x v="0"/>
    <x v="0"/>
    <x v="0"/>
    <s v="понедельник"/>
    <x v="3"/>
    <x v="0"/>
    <n v="1"/>
    <s v="Мне нужен Отчет по кредитной истории, а я не могу оплатить кредит все время ошибки и не показывает сколько мне осталось платить"/>
    <s v="2021-11-22 18:08:19"/>
    <s v="Ноябрь"/>
    <n v="22"/>
    <n v="48"/>
    <s v="понедельник"/>
    <s v="Напишите нам о ситуации на почту mtsd@mtsbank.ru, укажите ваши ФИО, дату рождения, номер телефона и модель устройства. К письму прикрепите скриншот с главной страницы приложения. Разберемся, в чем дело."/>
    <n v="0"/>
    <n v="0"/>
    <n v="1"/>
    <n v="1"/>
    <n v="231"/>
    <n v="2.1"/>
    <m/>
  </r>
  <r>
    <s v="2021-11-22 05:03:53"/>
    <x v="0"/>
    <x v="0"/>
    <x v="0"/>
    <s v="понедельник"/>
    <x v="4"/>
    <x v="1"/>
    <n v="2"/>
    <s v="если вы пользуетесь номером, который изначально был оформлен на другого человека (вашего родственника, мать и тд), то не открывайте виртуальную карту в этом приложении, так как она откроется на паспортные данные владельца симки и личный кабинет перестанет быть доступным для вас, будет открываться лк хозяина симки_x000a_спасибо вонючему мтс банку за такой баг 🤕"/>
    <s v="2021-11-23 16:36:58"/>
    <s v="Ноябрь"/>
    <n v="23"/>
    <n v="48"/>
    <s v="вторник"/>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1"/>
    <n v="1"/>
    <n v="231"/>
    <n v="11.1"/>
    <m/>
  </r>
  <r>
    <s v="2021-11-22 09:55:26"/>
    <x v="0"/>
    <x v="0"/>
    <x v="0"/>
    <s v="понедельник"/>
    <x v="4"/>
    <x v="1"/>
    <n v="1"/>
    <s v="После очередного автоматического обновления слетели все кредиты и счета. Неделя понадобилась, чтобы ваши специалисты выяснили, что косяк в разработке. Вроде вчера все вернули как было, ан нет, счета я вижу, а сделать с ними ничего не могу, ни пополнить, ни открыть для просмотра. Ещё и приложение грузит миллион лет. Может вы чёт сделаете?"/>
    <s v="2021-11-23 16:36:59"/>
    <s v="Ноябрь"/>
    <n v="23"/>
    <n v="48"/>
    <s v="вторник"/>
    <s v="Рекомендуем выйти из аккаунта (Ещё - Выйти), авторизоваться заново и проверить отображение информации. Если проблема сохраняется, напишите нам о ситуации на почту mtsd@mtsbank.ru, укажите ваши ФИО, дату рождения и номер телефона в приложении. К письму прикрепите скриншот с главной страницы. Поможем разобраться."/>
    <n v="0"/>
    <n v="0"/>
    <n v="1"/>
    <n v="1"/>
    <n v="231"/>
    <n v="6.1"/>
    <m/>
  </r>
  <r>
    <s v="2021-11-22 12:05:33"/>
    <x v="0"/>
    <x v="0"/>
    <x v="0"/>
    <s v="понедельник"/>
    <x v="4"/>
    <x v="1"/>
    <n v="1"/>
    <s v="Я заказал карту _x000a_Сказали привезут в пятницу, с 9-18:00 никто даже не позвонил_x000a_Я САМ НАБРАЛ мне сказали извините, привезём в субботу, в субботу идентичная история. _x000a_Я позвонил _x000a_Сказали что только в понедельник, какое время вам удобнее _x000a_Я сказал с 10-12 _x000a_Сказали извините _x000a_Единственный период с 10-14:00 _x000a_Я согласился и что вы думаете ?)_x000a_ДА, они приехали часа в 4 только _x000a_Я взял карту, меня сфоткали, я всё заполнил _x000a_Карта была одобрена_x000a_После чего я вышел и через час мне заблокировали карту и сказали без объяснения причины _x000a_Отвратительный банк _x000a_Никому не порекомендую!!!"/>
    <s v="2021-11-23 16:36:60"/>
    <s v="Ноябрь"/>
    <n v="23"/>
    <n v="48"/>
    <s v="вторник"/>
    <s v="По поводу блокировки напишите нам на почту mtsd@mtsbank.ru. Укажите ваши ФИО, дату рождения, номер телефона, указанный при регистрации в приложении. Мы проверим."/>
    <n v="0"/>
    <n v="0"/>
    <n v="1"/>
    <n v="1"/>
    <n v="231"/>
    <n v="4.0999999999999996"/>
    <m/>
  </r>
  <r>
    <s v="2021-11-22 12:17:39"/>
    <x v="0"/>
    <x v="0"/>
    <x v="0"/>
    <s v="понедельник"/>
    <x v="4"/>
    <x v="1"/>
    <n v="1"/>
    <s v="Ждал долго, карту привезли , через 10 мин после получения пришли смс что ее не одобрили и закрыли 🤮 ужасное отношение к клиентам"/>
    <s v="2021-11-23 16:36:61"/>
    <s v="Ноябрь"/>
    <n v="23"/>
    <n v="48"/>
    <s v="вторник"/>
    <s v="Сожалеем, что доставили неудобства. Окончательное решение по заявке принимается после проверки банком всех документов. "/>
    <n v="0"/>
    <n v="0"/>
    <n v="1"/>
    <n v="1"/>
    <n v="231"/>
    <n v="4.0999999999999996"/>
    <m/>
  </r>
  <r>
    <s v="2021-11-23 12:20:52"/>
    <x v="0"/>
    <x v="1"/>
    <x v="0"/>
    <s v="вторник"/>
    <x v="1"/>
    <x v="0"/>
    <n v="2"/>
    <s v="Приложение открывается только со второго раза"/>
    <s v="2021-11-23 12:32:01"/>
    <s v="Ноябрь"/>
    <n v="23"/>
    <n v="48"/>
    <s v="вторник"/>
    <s v="Попробуйте очистить кэш, удалить приложение и установить заново. После чего повторите проверку."/>
    <n v="0"/>
    <n v="0"/>
    <n v="0"/>
    <n v="1"/>
    <n v="231"/>
    <n v="0.1"/>
    <m/>
  </r>
  <r>
    <s v="2021-11-23 15:21:26"/>
    <x v="0"/>
    <x v="1"/>
    <x v="0"/>
    <s v="вторник"/>
    <x v="1"/>
    <x v="0"/>
    <n v="1"/>
    <s v="Уебанские приложение!!!! Ввел все данные, зашёл, оплатил. Вышел, ты перь по новой все вводить. Уебки.!!"/>
    <s v="2021-11-23 15:58:49"/>
    <s v="Ноябрь"/>
    <n v="23"/>
    <n v="48"/>
    <s v="вторник"/>
    <s v="Подскажите, пожалуйста, как вы выходите из приложения? В случае использования клавиши в приложении &quot;Еще - Выход&quot; короткий код сбрасывается, так как происходит выхода из аккаунта."/>
    <n v="0"/>
    <n v="0"/>
    <n v="0"/>
    <n v="1"/>
    <n v="231"/>
    <n v="0.1"/>
    <m/>
  </r>
  <r>
    <s v="2021-11-23 03:47:25"/>
    <x v="0"/>
    <x v="1"/>
    <x v="0"/>
    <s v="вторник"/>
    <x v="1"/>
    <x v="0"/>
    <n v="1"/>
    <s v="Скрытые комиссии, которые отображаются исключительно в детализации, но в приложении вы их не найдёте."/>
    <s v="2021-11-23 06:38:17"/>
    <s v="Ноябрь"/>
    <n v="23"/>
    <n v="48"/>
    <s v="вторник"/>
    <s v="Уточните, какую комиссию вы имеете ввиду? Информация о комиссии за проведение платежей/переводов отображается в приложении после ввода всех реквизитов до момента подтверждения."/>
    <n v="0"/>
    <n v="0"/>
    <n v="0"/>
    <n v="1"/>
    <n v="231"/>
    <n v="2.1"/>
    <m/>
  </r>
  <r>
    <s v="2021-11-23 11:21:51"/>
    <x v="0"/>
    <x v="1"/>
    <x v="0"/>
    <s v="вторник"/>
    <x v="5"/>
    <x v="0"/>
    <n v="1"/>
    <s v="Я не являюсь клиентом вашего банка, исползование моих персональных данных незаконно. Хватит слать мне смс. Если не прекратите буду подавать на вас в суд."/>
    <s v="2021-11-23 11:02:32"/>
    <s v="Ноябрь"/>
    <n v="23"/>
    <n v="48"/>
    <s v="вторник"/>
    <s v="Напишите нам о ситуации на почту mtsd@mtsbank.ru, укажите ваши ФИО, дату рождения и номер телефона. Проверим информацию и исключим ваш номер из рекламной рассылки."/>
    <n v="0"/>
    <n v="0"/>
    <n v="1"/>
    <n v="1"/>
    <n v="231"/>
    <n v="0.1"/>
    <m/>
  </r>
  <r>
    <s v="2021-11-23 10:29:16"/>
    <x v="0"/>
    <x v="1"/>
    <x v="0"/>
    <s v="вторник"/>
    <x v="1"/>
    <x v="0"/>
    <n v="1"/>
    <s v="Хуже приложения в банковской системе в мире нет"/>
    <s v="2021-11-23 11:03:27"/>
    <s v="Ноябрь"/>
    <n v="23"/>
    <n v="48"/>
    <s v="вторник"/>
    <s v="Сожалеем, что у вас сложилось такое мнение о банке и приложении. Уточните, чем именно не понравилось приложение?"/>
    <n v="0"/>
    <n v="0"/>
    <n v="0"/>
    <n v="1"/>
    <n v="231"/>
    <n v="0.1"/>
    <m/>
  </r>
  <r>
    <s v="2021-11-23 12:43:32"/>
    <x v="0"/>
    <x v="1"/>
    <x v="0"/>
    <s v="вторник"/>
    <x v="1"/>
    <x v="0"/>
    <n v="1"/>
    <s v="У меня зарегистрированный номер телефона уже давно не существует, а на эту приложению не могу зайти из за того что пин код требует"/>
    <s v="2021-11-23 14:10:42"/>
    <s v="Ноябрь"/>
    <n v="23"/>
    <n v="48"/>
    <s v="вторник"/>
    <s v="Скажите, вы входите по номеру который указан основным в банке?"/>
    <n v="0"/>
    <n v="1"/>
    <n v="1"/>
    <n v="1"/>
    <n v="231"/>
    <n v="1.1000000000000001"/>
    <m/>
  </r>
  <r>
    <s v="2021-11-23 18:45:47"/>
    <x v="0"/>
    <x v="1"/>
    <x v="0"/>
    <s v="вторник"/>
    <x v="1"/>
    <x v="0"/>
    <n v="1"/>
    <s v="Вечно-висящее, вылетающее приложение. Полный отстой."/>
    <s v="2021-11-24 05:45:16"/>
    <s v="Ноябрь"/>
    <n v="24"/>
    <n v="48"/>
    <s v="среда"/>
    <s v="Приносим извинения за неудобства. Мы работаем над оптимизацией приложения. Надеемся, что в дальнейших обновлениях вам всё понравится!"/>
    <n v="1"/>
    <n v="0"/>
    <n v="1"/>
    <n v="1"/>
    <n v="231"/>
    <n v="10.1"/>
    <m/>
  </r>
  <r>
    <s v="2021-11-23 20:25:38"/>
    <x v="0"/>
    <x v="1"/>
    <x v="0"/>
    <s v="вторник"/>
    <x v="6"/>
    <x v="0"/>
    <n v="1"/>
    <s v="Приложение хорошо часто пользуюсь виртуальной картой но сегодня когда зашла в приложение меня вообще выкинул с него пишет что подозрительно активность! Я теперь не могу даже деньги вывести!!!"/>
    <s v="2021-11-24 05:51:06"/>
    <s v="Ноябрь"/>
    <n v="24"/>
    <n v="48"/>
    <s v="среда"/>
    <s v="Видим ваше обращение в почте поддержки. Запросили данные."/>
    <n v="0"/>
    <n v="0"/>
    <n v="1"/>
    <n v="1"/>
    <n v="231"/>
    <n v="9.1"/>
    <m/>
  </r>
  <r>
    <s v="2021-11-23 12:33:37"/>
    <x v="0"/>
    <x v="1"/>
    <x v="0"/>
    <s v="вторник"/>
    <x v="4"/>
    <x v="1"/>
    <n v="1"/>
    <s v="Приложение едедневно виснет- «ошибка загрузки», оплаты проходят со сбоями, в результате, ошибочная просрочка. Всё выяснилось, только когда позвонила по телефону горячей линии, все разрулили.. дичь какая-то. В других банках такого нет(( разочаровалась в банке и приложении.."/>
    <s v="2021-11-23 16:36:62"/>
    <s v="Ноябрь"/>
    <n v="23"/>
    <n v="48"/>
    <s v="вторник"/>
    <s v="Приносим извинения за неудобства. Если вдруг ситуация повторится, напишите нам на почту mtsd@mtsbank.ru, поможем разобраться. "/>
    <n v="1"/>
    <n v="0"/>
    <n v="1"/>
    <n v="1"/>
    <n v="231"/>
    <n v="4.0999999999999996"/>
    <m/>
  </r>
  <r>
    <s v="2021-11-24 06:54:43"/>
    <x v="0"/>
    <x v="2"/>
    <x v="0"/>
    <s v="среда"/>
    <x v="1"/>
    <x v="0"/>
    <n v="1"/>
    <s v="Как жаль, что нельзя поставить отрицательный рейтинг. Приложение не просто тормозное - оно вообще неживое. Перед каждым запуском приходится убивать системный процесс, или приложение не сможет войти - будет висеть после сканирования отпечатка. Дизайн - отстой, разместите сверху не ненужную рекламу, а счета! Я уже ваш клиент, я уже храню у вас свои деньги - не надо мне себя рекламировать на главной странице, треть верхней части экрана занимает только рекламная каруселька. Зачем показывать баннер &quot;нет счетов на оплату&quot;, нет счетов - не надо и показывать! Дурацкие плашки: Всего/Обобрено/Расходы...- сделайте их отключаемыми, уверен, что многим, как и мне они не нужны - ниже счета есть, я там вижу сколько у меня денег. А ваше одобрение кредитов уже бесит! Сколько говорить, что хватит их навязывать! На первом экране ТРИ точки с предложением кредита: рекламный баннер в шапке, плашка обобрено, и под счетами. Зачем делать крестик для закрытия плашки, если вы этого не запоминаете и при следующем входе снова покажете?"/>
    <s v="2021-11-24 07:05:36"/>
    <s v="Ноябрь"/>
    <n v="24"/>
    <n v="48"/>
    <s v="среда"/>
    <s v="Приносим извинения за доставленные неудобства. Учтем ваши замечания в доработках приложения."/>
    <n v="1"/>
    <n v="0"/>
    <n v="0"/>
    <n v="1"/>
    <n v="231"/>
    <n v="0.1"/>
    <m/>
  </r>
  <r>
    <s v="2021-11-24 01:50:40"/>
    <x v="0"/>
    <x v="2"/>
    <x v="0"/>
    <s v="среда"/>
    <x v="1"/>
    <x v="0"/>
    <n v="1"/>
    <s v="Что с приложением, ничего не работает, только и делает, что грузится."/>
    <s v="2021-11-24 05:52:36"/>
    <s v="Ноябрь"/>
    <n v="24"/>
    <n v="48"/>
    <s v="среда"/>
    <s v="Рекомендуем переустановить приложение и повторить проверку."/>
    <n v="0"/>
    <n v="0"/>
    <n v="1"/>
    <n v="1"/>
    <n v="231"/>
    <n v="4.0999999999999996"/>
    <m/>
  </r>
  <r>
    <s v="2021-11-24 04:16:27"/>
    <x v="0"/>
    <x v="2"/>
    <x v="0"/>
    <s v="среда"/>
    <x v="1"/>
    <x v="0"/>
    <n v="1"/>
    <s v="Банк 0 из 5. Приложение постоянно лагает. Специалисты невменяемые, на вопросы отвечают шаблонами. Никому не рекомендую."/>
    <s v="2021-11-24 05:53:25"/>
    <s v="Ноябрь"/>
    <n v="24"/>
    <n v="48"/>
    <s v="среда"/>
    <s v="Уточните, с какой проблемой вы столкнулись?"/>
    <n v="1"/>
    <n v="0"/>
    <n v="0"/>
    <n v="1"/>
    <n v="231"/>
    <n v="1.1000000000000001"/>
    <m/>
  </r>
  <r>
    <s v="2021-11-24 05:26:37"/>
    <x v="0"/>
    <x v="2"/>
    <x v="0"/>
    <s v="среда"/>
    <x v="1"/>
    <x v="0"/>
    <n v="1"/>
    <s v="Не работает. Приложениенеприходят. Эсмс"/>
    <s v="2021-11-24 05:58:41"/>
    <s v="Ноябрь"/>
    <n v="24"/>
    <n v="48"/>
    <s v="среда"/>
    <s v="Если проблема сохраняется, напишите нам о ситуации на почту mtsd@mtsbank.ru, укажите ваши ФИО, дату рождения и номер телефона в приложении. Проверим."/>
    <n v="0"/>
    <n v="0"/>
    <n v="1"/>
    <n v="1"/>
    <n v="231"/>
    <n v="0.1"/>
    <m/>
  </r>
  <r>
    <s v="2021-11-24 05:55:02"/>
    <x v="0"/>
    <x v="2"/>
    <x v="0"/>
    <s v="среда"/>
    <x v="1"/>
    <x v="0"/>
    <n v="2"/>
    <s v="Постояно проблемы с доступом. В самы нужный момент у кассы ты не можешь зайти в приложение"/>
    <s v="2021-11-24 06:00:36"/>
    <s v="Ноябрь"/>
    <n v="24"/>
    <n v="48"/>
    <s v="среда"/>
    <s v="Приносим извинения за неудобства. Сейчас могут возникать трудности со входом. Ситуация уже решается и будет исправлена в ближайшее время."/>
    <n v="0"/>
    <n v="1"/>
    <n v="1"/>
    <n v="1"/>
    <n v="231"/>
    <n v="0.1"/>
    <m/>
  </r>
  <r>
    <s v="2021-11-24 06:48:32"/>
    <x v="0"/>
    <x v="2"/>
    <x v="0"/>
    <s v="среда"/>
    <x v="1"/>
    <x v="0"/>
    <n v="1"/>
    <s v="Вечно не работает. То проблемы со входом, то какая то ошибка, какие то сбои постоянные. В общем подводит сильно когда нужно."/>
    <s v="2021-11-24 07:03:50"/>
    <s v="Ноябрь"/>
    <n v="24"/>
    <n v="48"/>
    <s v="среда"/>
    <s v="На текущий момент могут наблюдаться проблемы в работе сервиса. Ситуация уже решается и в ближайшее время будет исправлена. Приносим извинения за неудобства."/>
    <n v="0"/>
    <n v="0"/>
    <n v="1"/>
    <n v="1"/>
    <n v="231"/>
    <n v="0.1"/>
    <m/>
  </r>
  <r>
    <s v="2021-11-24 06:14:58"/>
    <x v="0"/>
    <x v="2"/>
    <x v="0"/>
    <s v="среда"/>
    <x v="3"/>
    <x v="0"/>
    <n v="1"/>
    <s v="После ввода пароля в приложении не заходит отличное приложение респект"/>
    <s v="2021-11-24 06:24:36"/>
    <s v="Ноябрь"/>
    <n v="24"/>
    <n v="48"/>
    <s v="среда"/>
    <s v="Приносим извинения за неудобства. Ситуация уже решается и в ближайшее время будет исправлена. Попробуйте войти немного позднее."/>
    <n v="0"/>
    <n v="1"/>
    <n v="0"/>
    <n v="1"/>
    <n v="231"/>
    <n v="0.1"/>
    <m/>
  </r>
  <r>
    <s v="2021-11-24 06:29:13"/>
    <x v="0"/>
    <x v="2"/>
    <x v="0"/>
    <s v="среда"/>
    <x v="3"/>
    <x v="0"/>
    <n v="1"/>
    <s v="Не работает приложение даже не открывает"/>
    <s v="2021-11-24 07:03:19"/>
    <s v="Ноябрь"/>
    <n v="24"/>
    <n v="48"/>
    <s v="среда"/>
    <s v="Мы уже знаем об этой ситуации, в ближайшее время изменим это. Приносим извинения за эти трудности."/>
    <n v="0"/>
    <n v="0"/>
    <n v="1"/>
    <n v="1"/>
    <n v="231"/>
    <n v="0.1"/>
    <m/>
  </r>
  <r>
    <s v="2021-11-24 15:58:03"/>
    <x v="0"/>
    <x v="2"/>
    <x v="0"/>
    <s v="среда"/>
    <x v="1"/>
    <x v="0"/>
    <n v="1"/>
    <s v="Лагает"/>
    <s v="2021-11-24 16:03:09"/>
    <s v="Ноябрь"/>
    <n v="24"/>
    <n v="48"/>
    <s v="среда"/>
    <s v="Приносим извинения за доставленные неудобства. Работаем над оптимизацией и быстродействием."/>
    <n v="1"/>
    <n v="0"/>
    <n v="0"/>
    <n v="1"/>
    <n v="231"/>
    <n v="0.1"/>
    <m/>
  </r>
  <r>
    <s v="2021-11-24 11:03:10"/>
    <x v="0"/>
    <x v="2"/>
    <x v="0"/>
    <s v="среда"/>
    <x v="1"/>
    <x v="0"/>
    <n v="1"/>
    <s v="Умный самый да, не закрывается ещё варианты есть..."/>
    <s v="2021-11-24 12:40:38"/>
    <s v="Ноябрь"/>
    <n v="24"/>
    <n v="48"/>
    <s v="среда"/>
    <s v="Напишите нам на почту mtsd@mtsbank.ru, укажите ваши ФИО, дату рождения и номер телефона указанный при регистрации, подробное описание ситуации. Проверим."/>
    <n v="0"/>
    <n v="0"/>
    <n v="0"/>
    <n v="1"/>
    <n v="231"/>
    <n v="1.1000000000000001"/>
    <m/>
  </r>
  <r>
    <s v="2021-11-24 08:38:41"/>
    <x v="0"/>
    <x v="2"/>
    <x v="0"/>
    <s v="среда"/>
    <x v="1"/>
    <x v="0"/>
    <n v="1"/>
    <s v="Отвратительный банк. Списали деньги по требованию ФССП и даже не удосужились сообщить об этом. В поддержке по-хамски заявили, что и не обязаны сообщать. Потребовал что-бы немедленно закрыли счёт и карту - якобы закрыли. В итоге - проходит больше года и теперь уже мне названивают коллекторы и говорят, что я должен МТСбанку 600 рублей за обслуживание за прошедшее время, Шарашкина контора, не связывайтесь с ними. Само приложение - жутко глючное, то не войти, то не оплатить."/>
    <s v="2021-11-24 09:30:07"/>
    <s v="Ноябрь"/>
    <n v="24"/>
    <n v="48"/>
    <s v="среда"/>
    <s v="В банке проводились регламентные работы, поэтому могли наблюдаться проблемы в работе сервиса. Ситуация уже решена. Приносим извинения за неудобства."/>
    <n v="1"/>
    <n v="0"/>
    <n v="0"/>
    <n v="1"/>
    <n v="231"/>
    <n v="0.1"/>
    <m/>
  </r>
  <r>
    <s v="2021-11-24 08:58:02"/>
    <x v="0"/>
    <x v="2"/>
    <x v="0"/>
    <s v="среда"/>
    <x v="3"/>
    <x v="0"/>
    <n v="1"/>
    <s v="Абсолютно глючное приложение, работает через раз. Переводы через браузер - тоже, в лучшем случае, раз в сутки. Зато главный красуется по телеку, на цифровизацию он курс взял, ну-ну)))"/>
    <s v="2021-11-24 09:31:11"/>
    <s v="Ноябрь"/>
    <n v="24"/>
    <n v="48"/>
    <s v="среда"/>
    <s v="В банке проводились регламентные работы, поэтому могли наблюдаться проблемы в работе сервиса. Ситуация уже решена. Приносим извинения за неудобства. Попробуйте очистить кэш, удалить приложение и установить заново. После чего повторите проверку."/>
    <n v="0"/>
    <n v="0"/>
    <n v="0"/>
    <n v="1"/>
    <n v="231"/>
    <n v="0.1"/>
    <m/>
  </r>
  <r>
    <s v="2021-11-24 09:09:51"/>
    <x v="0"/>
    <x v="2"/>
    <x v="0"/>
    <s v="среда"/>
    <x v="1"/>
    <x v="0"/>
    <n v="1"/>
    <s v="РЕБЯТ Мне открыли карту на работе для получения зарплаты(викенд), так как там я уже не работаю, картой не пользовалась Решила спустя долгое время зайти в кабинет, а там сняли 600 рублей &quot;комиссия за ведение счета&quot; если не совершаешь никаких операций в течение 180 дней (снимается будут эти деньги потом ежемесячно) Будьте внимательны и закрывайте счёт (именно счёт), если не пользуетесь картой"/>
    <s v="2021-11-24 09:31:45"/>
    <s v="Ноябрь"/>
    <n v="24"/>
    <n v="48"/>
    <s v="среда"/>
    <s v="Напишите нам о ситуации на почту mtsd@mtsbank.ru, укажите ваши ФИО, дату рождения и номер телефона указанный при регистрации, подробное описание ситуации. Проверим."/>
    <n v="0"/>
    <n v="0"/>
    <n v="0"/>
    <n v="1"/>
    <n v="231"/>
    <n v="0.1"/>
    <m/>
  </r>
  <r>
    <s v="2021-11-24 13:46:39"/>
    <x v="0"/>
    <x v="2"/>
    <x v="0"/>
    <s v="среда"/>
    <x v="1"/>
    <x v="0"/>
    <n v="1"/>
    <s v="Очень уж туповатое приложение"/>
    <s v="2021-11-24 13:59:32"/>
    <s v="Ноябрь"/>
    <n v="24"/>
    <n v="48"/>
    <s v="среда"/>
    <s v="Уточните, чем именно не понравилось приложение?"/>
    <n v="0"/>
    <n v="0"/>
    <n v="0"/>
    <n v="1"/>
    <n v="231"/>
    <n v="0.1"/>
    <m/>
  </r>
  <r>
    <s v="2021-11-24 16:53:46"/>
    <x v="0"/>
    <x v="2"/>
    <x v="0"/>
    <s v="среда"/>
    <x v="1"/>
    <x v="0"/>
    <n v="1"/>
    <s v="Приложение не работает корректно не заходит в разделы, обращался в тех поддержку а они даже не шевелятся, не устанавливайте"/>
    <s v="2021-11-25 05:08:46"/>
    <s v="Ноябрь"/>
    <n v="25"/>
    <n v="48"/>
    <s v="четверг"/>
    <s v="Напишите нам подробнее о ситуации на почту mtsd@mtsbank.ru, укажите ваши ФИО, дату рождения, модель вашего устройства и версию ОС. По возможности, прикрепите к письму скриншоты из разделов приложения. Разберемся, в чем дело."/>
    <n v="0"/>
    <n v="1"/>
    <n v="1"/>
    <n v="1"/>
    <n v="231"/>
    <n v="12.1"/>
    <m/>
  </r>
  <r>
    <s v="2021-11-24 18:04:28"/>
    <x v="0"/>
    <x v="2"/>
    <x v="0"/>
    <s v="среда"/>
    <x v="1"/>
    <x v="0"/>
    <n v="1"/>
    <s v="Постоянные проблемы с переводами между счетами в т.ч. своими в других банках. Несколько раз попадал в неприятные ситуации. Деньги просто блокируются и не можешь воспользоваться. Решают долго от 2х дней и дольше."/>
    <s v="2021-11-25 05:09:43"/>
    <s v="Ноябрь"/>
    <n v="25"/>
    <n v="48"/>
    <s v="четверг"/>
    <s v="Напишите нам о ситуации на почту mtsd@mtsbank.ru, укажите ваши ФИО, дату рождения и номер телефона. Если в приложении возникает ошибка, прикрепите к письму скриншот. Проверим информацию."/>
    <n v="0"/>
    <n v="0"/>
    <n v="1"/>
    <n v="1"/>
    <n v="231"/>
    <n v="11.1"/>
    <m/>
  </r>
  <r>
    <s v="2021-11-24 06:00:51"/>
    <x v="0"/>
    <x v="2"/>
    <x v="0"/>
    <s v="среда"/>
    <x v="4"/>
    <x v="1"/>
    <n v="1"/>
    <s v="Худший мобильный банк который пользовался._x000a_Крайне не удобная логистика внутри приложения._x000a_Постоянно зависает. Пользоваться рядом сервисов перманентно невозможно."/>
    <s v="2021-11-23 16:36:64"/>
    <s v="Ноябрь"/>
    <n v="23"/>
    <n v="48"/>
    <s v="вторник"/>
    <s v="Сожалеем, что у вас сложилось такое впечатление о банке. Скажите, какими сервисами не получилось воспользоваться? "/>
    <n v="1"/>
    <n v="0"/>
    <n v="0"/>
    <n v="1"/>
    <n v="231"/>
    <n v="13.1"/>
    <m/>
  </r>
  <r>
    <s v="2021-11-24 08:52:33"/>
    <x v="0"/>
    <x v="2"/>
    <x v="0"/>
    <s v="среда"/>
    <x v="4"/>
    <x v="1"/>
    <n v="1"/>
    <s v="Скачал приложение только для проверки и оплаты кредита _x000a_Возможности оплатить кредит через Apple Pay теперь нет, перестал работать. В техподдержке кормят завтраками, не решают проблему, выходят из диалога и не хотят общаться. Один из самых ужасных сервисов, больше не буду обращаться в данную компанию. _x000a_Девочкам которые работает в чат поддержке поставил бы отдельный 1 балл из 10, за что они хотя бы умеет нажимать на шаблоны скриптов «ожидайте пожалуйста» _x000a_Само приложение уже 4 месяца как работает криво. Суммы в разных окнах на одном счете показывает разные, виснет и выключается."/>
    <s v="2021-11-23 16:36:65"/>
    <s v="Ноябрь"/>
    <n v="23"/>
    <n v="48"/>
    <s v="вторник"/>
    <s v="Наши специалисты уже занимаются данным вопросом. Приносим извинения за эти трудности. По поводу некорректного отображения остатка, напишите нам на почту mtsd@mtsbank.ru, укажите ваши ФИО, дату рождения и номер телефона. К письму прикрепите скриншоты, где отображаются разные суммы. Разберемся, в чем дело. "/>
    <n v="1"/>
    <n v="0"/>
    <n v="0"/>
    <n v="1"/>
    <n v="231"/>
    <n v="16.100000000000001"/>
    <m/>
  </r>
  <r>
    <s v="2021-11-24 15:48:42"/>
    <x v="0"/>
    <x v="2"/>
    <x v="0"/>
    <s v="среда"/>
    <x v="4"/>
    <x v="1"/>
    <n v="1"/>
    <s v="Не рекомендую пользоваться данным сервисом, постоянно блокирую деньги, даже если не привышае лимиты, блокируют. Поддержка работает нормально, но нечего решает. Трижды обращался в банк, сами операторы нечего сказать немогу причины блокировки, написал кучу заявлений о снятии блокировок. Дошло до маразма просят чеки о пополнение счета, ну даже и это не помогает Снять блок. Вообщем сервис го’но."/>
    <s v="2021-11-23 16:36:66"/>
    <s v="Ноябрь"/>
    <n v="23"/>
    <n v="48"/>
    <s v="вторник"/>
    <s v="Чтобы мы смогли разобраться в ситуации, напишите нам на почту mtsd@mtsbank.ru, укажите ваши ФИО, дату рождения и номер телефона. Проверим информацию. "/>
    <n v="0"/>
    <n v="0"/>
    <n v="0"/>
    <n v="1"/>
    <n v="231"/>
    <n v="23.1"/>
    <m/>
  </r>
  <r>
    <s v="2021-11-25 00:32:59"/>
    <x v="0"/>
    <x v="3"/>
    <x v="0"/>
    <s v="четверг"/>
    <x v="1"/>
    <x v="0"/>
    <n v="1"/>
    <s v="После обновы все шаблоны, вся история улетела. Я думал это обнова стёрла настройки, а это оказывается вы выкинули из списка платежей моего провайдера и мою игрушку. Провайдер Мск обл - Virgin connect(Спиди-лайн). Автоплатеж создавал в приложении когда оно еще было мтс деньги. На данный момент - не отображается. И емнип на сайте по ссылке из смс тоже. У вас нет в списке того кому автоплатеж. Будут еще какие каменты или так и будете слать смс &quot;ой автоплатеж не удался&quot;, которого нигде нет. //_-"/>
    <s v="2021-09-28 06:22:32"/>
    <s v="Сентябрь"/>
    <n v="28"/>
    <n v="40"/>
    <s v="вторник"/>
    <s v="Уточните, автоплатеж подключали в приложении? На текущий момент автоплатеж в списке отображается?"/>
    <n v="0"/>
    <n v="0"/>
    <n v="1"/>
    <n v="1"/>
    <n v="231"/>
    <n v="18.100000000000001"/>
    <m/>
  </r>
  <r>
    <s v="2021-11-25 14:18:51"/>
    <x v="0"/>
    <x v="3"/>
    <x v="0"/>
    <s v="четверг"/>
    <x v="1"/>
    <x v="0"/>
    <n v="1"/>
    <s v="Как же я ненавижу это приложение... Ну не можете сделать нормально одолжите разрабов у тинькоф 😂 ощущение что приложение работает минута в месяц все остальное время глючит тупит висит"/>
    <s v="2021-11-25 16:12:25"/>
    <s v="Ноябрь"/>
    <n v="25"/>
    <n v="48"/>
    <s v="четверг"/>
    <s v="Опишите, пожалуйста, ситуацию подробнее. Что именно не работает? Приложение выдает ошибку?"/>
    <n v="1"/>
    <n v="0"/>
    <n v="0"/>
    <n v="1"/>
    <n v="231"/>
    <n v="1.1000000000000001"/>
    <m/>
  </r>
  <r>
    <s v="2021-11-25 09:42:23"/>
    <x v="0"/>
    <x v="3"/>
    <x v="0"/>
    <s v="четверг"/>
    <x v="3"/>
    <x v="0"/>
    <n v="1"/>
    <s v="В нужный момент невозможно воспользоваться, нужно перевести не работает, в такси нужно было перевод сделать на карту так и не зашёл! Получаю зп и сразу перевожу на другой банк, подругому никак! Придётся отказаться от такого сервиса, неужели нельзя сделать приложение как в тинькофф? Чтобы всё нормально работало! Вот сейчас пришла зп, в истории отображается что зачисление зп, а на карте ноль, час полтора потом на карте появятся! Это сервис? Сделайте нормальное полностью новое приложение!"/>
    <s v="2021-11-25 18:35:58"/>
    <s v="Ноябрь"/>
    <n v="25"/>
    <n v="48"/>
    <s v="четверг"/>
    <s v="Приносим извинения за неудобства. Сегодня проводились технические работы и могли возникать трудности с переводами. На данный момент ситуация исправлена."/>
    <n v="0"/>
    <n v="0"/>
    <n v="1"/>
    <n v="1"/>
    <n v="231"/>
    <n v="8.1"/>
    <m/>
  </r>
  <r>
    <s v="2021-11-25 15:36:13"/>
    <x v="0"/>
    <x v="3"/>
    <x v="0"/>
    <s v="четверг"/>
    <x v="1"/>
    <x v="0"/>
    <n v="1"/>
    <s v="Очень часто тупит приложение. Либо заходит не сразу, виснет на загрузке. Либо данные карты не открывает. Просто грузит и все. Приходится постоянно перезагружать. Надоело уже это. Телефон Honor View 10, Андройд 10. (гугл сервисы есть, это старая модель Honor)"/>
    <s v="2021-11-25 18:49:52"/>
    <s v="Ноябрь"/>
    <n v="25"/>
    <n v="48"/>
    <s v="четверг"/>
    <s v="Приносим извинения за неудобства. Сегодня проводились технические работы и могли возникать трудности при входе в приложение. На данный момент ситуация исправлена. Если проблема сохраняется, напишите нам на почту mtsd@mtsbank.ru, поможем разобраться."/>
    <n v="1"/>
    <n v="0"/>
    <n v="0"/>
    <n v="1"/>
    <n v="231"/>
    <n v="3.1"/>
    <m/>
  </r>
  <r>
    <s v="2021-11-25 13:52:26"/>
    <x v="0"/>
    <x v="3"/>
    <x v="0"/>
    <s v="четверг"/>
    <x v="1"/>
    <x v="0"/>
    <n v="1"/>
    <s v="Отвратительное качество - и стабильность и функционал. Стабильность низкая, функционал абсурдно мал по сравнению с сайтом. И с другими банковскими приложениями тоже. Словом, никого не хочу оскорбить, но тестировщики и разработчики, горите в котле :-)"/>
    <s v="2021-11-25 18:48:12"/>
    <s v="Ноябрь"/>
    <n v="25"/>
    <n v="48"/>
    <s v="четверг"/>
    <s v="Мы работаем над оптимизацией приложения. Скажите, какие функции вы бы хотели видеть?"/>
    <n v="0"/>
    <n v="0"/>
    <n v="0"/>
    <n v="1"/>
    <n v="231"/>
    <n v="4.0999999999999996"/>
    <m/>
  </r>
  <r>
    <s v="2021-11-25 15:24:56"/>
    <x v="0"/>
    <x v="3"/>
    <x v="0"/>
    <s v="четверг"/>
    <x v="1"/>
    <x v="0"/>
    <n v="1"/>
    <s v="приложение тупит жёстко) очень долго грузит всё"/>
    <s v="2021-11-25 18:49:14"/>
    <s v="Ноябрь"/>
    <n v="25"/>
    <n v="48"/>
    <s v="четверг"/>
    <s v="Приносим извинения за неудобства. Сегодня проводились технические работы и могли возникать трудности с загрузкой информации в приложении. На данный момент ситуация исправлена."/>
    <n v="1"/>
    <n v="0"/>
    <n v="0"/>
    <n v="1"/>
    <n v="231"/>
    <n v="3.1"/>
    <m/>
  </r>
  <r>
    <s v="2021-11-25 14:28:01"/>
    <x v="0"/>
    <x v="3"/>
    <x v="0"/>
    <s v="четверг"/>
    <x v="1"/>
    <x v="0"/>
    <n v="1"/>
    <s v="Постоянно зависает. Нет возможности оплатить через гугл пэй"/>
    <s v="2021-11-25 16:18:07"/>
    <s v="Ноябрь"/>
    <n v="25"/>
    <n v="48"/>
    <s v="четверг"/>
    <s v="Опишите, пожалуйста, ситуацию подробнее. На каком этапе приложение зависает? Выдает ли при этом ошибку?"/>
    <n v="1"/>
    <n v="0"/>
    <n v="0"/>
    <n v="1"/>
    <n v="231"/>
    <n v="1.1000000000000001"/>
    <m/>
  </r>
  <r>
    <s v="2021-11-25 14:32:20"/>
    <x v="0"/>
    <x v="3"/>
    <x v="0"/>
    <s v="четверг"/>
    <x v="1"/>
    <x v="0"/>
    <n v="1"/>
    <s v="Разработчики,зачем выпускать обновление,если вы убиваете приложение.Если выпускаете обновления,то делайте так, чтобы оно работало"/>
    <s v="2021-11-25 14:22:50"/>
    <s v="Ноябрь"/>
    <n v="25"/>
    <n v="48"/>
    <s v="четверг"/>
    <s v="Опишите, пожалуйста, ситуацию подробнее. Что произошло?"/>
    <n v="0"/>
    <n v="0"/>
    <n v="0"/>
    <n v="1"/>
    <n v="231"/>
    <n v="0.1"/>
    <m/>
  </r>
  <r>
    <s v="2021-11-25 14:06:13"/>
    <x v="0"/>
    <x v="3"/>
    <x v="0"/>
    <s v="четверг"/>
    <x v="1"/>
    <x v="0"/>
    <n v="1"/>
    <s v="Зависло приложение после слияния МТС банк и МТС деньги. Наличные заблокированы, снять не могу. Перевести на другую карту приложение не дает, так как там какой-то сбой! Прошло 2 месяца с момента написания комментария. А сбои в приложении как были, так и продолжаются!"/>
    <s v="2021-11-25 18:48:42"/>
    <s v="Ноябрь"/>
    <n v="25"/>
    <n v="48"/>
    <s v="четверг"/>
    <s v="Приносим извинения за неудобства. Сегодня проводились технические работы и могли возникать трудности с переводами. На данный момент ситуация исправлена."/>
    <n v="1"/>
    <n v="0"/>
    <n v="1"/>
    <n v="1"/>
    <n v="231"/>
    <n v="4.0999999999999996"/>
    <m/>
  </r>
  <r>
    <s v="2021-11-25 04:10:56"/>
    <x v="0"/>
    <x v="3"/>
    <x v="0"/>
    <s v="четверг"/>
    <x v="1"/>
    <x v="0"/>
    <n v="1"/>
    <s v="Захожу в приложение через &quot;плэймаркет&quot;"/>
    <s v="2021-11-25 05:03:42"/>
    <s v="Ноябрь"/>
    <n v="25"/>
    <n v="48"/>
    <s v="четверг"/>
    <s v="Опишите, пожалуйста, ситуацию подробнее."/>
    <n v="0"/>
    <n v="0"/>
    <n v="0"/>
    <n v="1"/>
    <n v="231"/>
    <n v="0.1"/>
    <m/>
  </r>
  <r>
    <s v="2021-11-25 04:18:41"/>
    <x v="0"/>
    <x v="3"/>
    <x v="0"/>
    <s v="четверг"/>
    <x v="1"/>
    <x v="0"/>
    <n v="1"/>
    <s v="Очень долго открывается"/>
    <s v="2021-11-25 05:04:25"/>
    <s v="Ноябрь"/>
    <n v="25"/>
    <n v="48"/>
    <s v="четверг"/>
    <s v="Мы уже работаем над оптимизацией и быстродействием приложения. Приносим извинения за доставленные неудобства."/>
    <n v="0"/>
    <n v="1"/>
    <n v="0"/>
    <n v="1"/>
    <n v="231"/>
    <n v="0.1"/>
    <m/>
  </r>
  <r>
    <s v="2021-11-25 04:28:29"/>
    <x v="0"/>
    <x v="3"/>
    <x v="0"/>
    <s v="четверг"/>
    <x v="1"/>
    <x v="0"/>
    <n v="1"/>
    <s v="Тормаз а не приложения"/>
    <s v="2021-11-25 05:05:01"/>
    <s v="Ноябрь"/>
    <n v="25"/>
    <n v="48"/>
    <s v="четверг"/>
    <s v="Простите за неудобства. Мы уже работаем над оптимизацией приложения."/>
    <n v="1"/>
    <n v="0"/>
    <n v="0"/>
    <n v="1"/>
    <n v="231"/>
    <n v="0.1"/>
    <m/>
  </r>
  <r>
    <s v="2021-11-25 04:34:17"/>
    <x v="0"/>
    <x v="3"/>
    <x v="0"/>
    <s v="четверг"/>
    <x v="1"/>
    <x v="0"/>
    <n v="1"/>
    <s v="МТС, вам не стыдно за такое приложение?"/>
    <s v="2021-11-25 08:32:35"/>
    <s v="Ноябрь"/>
    <n v="25"/>
    <n v="48"/>
    <s v="четверг"/>
    <s v="Скажите, что произошло?"/>
    <n v="0"/>
    <n v="0"/>
    <n v="0"/>
    <n v="1"/>
    <n v="231"/>
    <n v="3.1"/>
    <m/>
  </r>
  <r>
    <s v="2021-11-25 04:37:41"/>
    <x v="0"/>
    <x v="3"/>
    <x v="0"/>
    <s v="четверг"/>
    <x v="1"/>
    <x v="0"/>
    <n v="1"/>
    <s v="Не зайти в приложение приложение висит на входе и мелькают 3 точки"/>
    <s v="2021-11-25 08:32:24"/>
    <s v="Ноябрь"/>
    <n v="25"/>
    <n v="48"/>
    <s v="четверг"/>
    <s v="Переустановите приложение и повторите попытку входа. Если ситуация сохраняется, напишите нам на почту mtsd@mtsbank.ru ваши ФИО, дату рождения. номер телефона, модель устройства и версию ОС. К письму прикрепите скриншот. Разберемся, в чем дело."/>
    <n v="0"/>
    <n v="1"/>
    <n v="0"/>
    <n v="1"/>
    <n v="231"/>
    <n v="3.1"/>
    <m/>
  </r>
  <r>
    <s v="2021-11-25 04:40:09"/>
    <x v="0"/>
    <x v="3"/>
    <x v="0"/>
    <s v="четверг"/>
    <x v="1"/>
    <x v="0"/>
    <n v="1"/>
    <s v="&quot;код доступа успешно введён&quot; и все. приложение даже не запускается"/>
    <s v="2021-11-25 08:31:25"/>
    <s v="Ноябрь"/>
    <n v="25"/>
    <n v="48"/>
    <s v="четверг"/>
    <s v="Напишите нам о ситуации на почту mtsd@mtsbank.ru, укажите ваши ФИО, дату рождения, номер телефона, модель устройства и версию ОС. К письму прикрепите скриншот из приложения. Поможем разобраться."/>
    <n v="0"/>
    <n v="0"/>
    <n v="1"/>
    <n v="1"/>
    <n v="231"/>
    <n v="3.1"/>
    <m/>
  </r>
  <r>
    <s v="2021-11-25 05:52:26"/>
    <x v="0"/>
    <x v="3"/>
    <x v="0"/>
    <s v="четверг"/>
    <x v="1"/>
    <x v="0"/>
    <n v="1"/>
    <s v="Ужасно тормозящие и неудобное приложение. Переводы, выполняющиеся внутри банка между своими же счетами сутки. Поддержка, которой нужно позвонить раз десять, что бы хоть что то внятное сказали. Просто жесть."/>
    <s v="2021-11-25 11:46:36"/>
    <s v="Ноябрь"/>
    <n v="25"/>
    <n v="48"/>
    <s v="четверг"/>
    <s v="Сожалеем, что у вас сложилось такое мнение о приложении. Скажите, как вы переводили деньги?"/>
    <n v="1"/>
    <n v="0"/>
    <n v="0"/>
    <n v="1"/>
    <n v="231"/>
    <n v="5.0999999999999996"/>
    <m/>
  </r>
  <r>
    <s v="2021-11-25 06:37:54"/>
    <x v="0"/>
    <x v="3"/>
    <x v="0"/>
    <s v="четверг"/>
    <x v="1"/>
    <x v="0"/>
    <n v="2"/>
    <s v="У меня есть виртуальная карта &quot;Магнит&quot; от МТС-банка. Ранее пополнял ее через карту стороннего банка, один раз запомнив шаблон. Недавно потребовалось пополнять виртуалку с карты другого банка, и тут возникла проблема. Теперь в приложении нет возможности создать нормальный шаблон! Точнее возможность есть (можно даже несколькими способами), но на выходе получается бракованный шаблон или вообще ничего. Например, при переводе с карты стороннего банка на виртуалку &quot;Магнит&quot; можно сдвинуть ползунок &quot;Создать шаблон&quot;, шаблон создается, но в созданном шаблоне карта-отправитель и карта-получатель указана виртуалка &quot;Магнит&quot; от МТС-банка. Теперь, если недостаточно денег на карте, приходится каждый раз вбивать руками реквизиты карты-донора. Звонил в банк, но там такая &quot;сказочная&quot; поддержка, что сотрудница похоже вообще не поняла, о чем я ей говорю. Поправьте создание шаблонов при пополнении карт банка сторонними картами!"/>
    <m/>
    <s v="Январь"/>
    <n v="0"/>
    <n v="0"/>
    <s v="суббота"/>
    <m/>
    <n v="0"/>
    <n v="0"/>
    <n v="0"/>
    <n v="0"/>
    <n v="231"/>
    <n v="6.1"/>
    <m/>
  </r>
  <r>
    <s v="2021-11-25 07:13:59"/>
    <x v="0"/>
    <x v="3"/>
    <x v="0"/>
    <s v="четверг"/>
    <x v="1"/>
    <x v="0"/>
    <n v="1"/>
    <s v="Что за ХАМКА СИДИТ У ВАС В ОТДЕЛЕ ПО ЗАДОЛЖЕННОСТИ???Деньги внесены ещё 14 ноября, на депозите деньги есть,банк не списывает в счёт погашения задолженности, вгоняет в просрочку специально???Два обращения составленно, ноль реакции,долг растёт, просрочка растёт, не по моей причине, в БКИ внесены изменился ,кредит.история по ВАШЕЙ ВИНЕ ИСПОРЧЕНА.В ЧЕМ ПРОБЛЕМА???"/>
    <s v="2021-11-25 18:06:43"/>
    <s v="Ноябрь"/>
    <n v="25"/>
    <n v="48"/>
    <s v="четверг"/>
    <s v="Чтобы мы смогли проверить информацию, потребуются ваши данные. Напишите нам на почту mtsd@mtsbank.ru ваши ФИО, дату рождения и номер телефона. Посмотрим."/>
    <n v="0"/>
    <n v="0"/>
    <n v="0"/>
    <n v="1"/>
    <n v="231"/>
    <n v="10.1"/>
    <m/>
  </r>
  <r>
    <s v="2021-11-25 08:07:47"/>
    <x v="0"/>
    <x v="3"/>
    <x v="0"/>
    <s v="четверг"/>
    <x v="1"/>
    <x v="0"/>
    <n v="1"/>
    <s v="Постоянно ошибка,вы для чего обновляете его три раза в неделю,если оно становится ещё хуже?"/>
    <s v="2021-11-25 11:47:19"/>
    <s v="Ноябрь"/>
    <n v="25"/>
    <n v="48"/>
    <s v="четверг"/>
    <s v="Опишите, пожалуйста, подробнее. На каком этапе возникает ошибка?"/>
    <n v="0"/>
    <n v="0"/>
    <n v="1"/>
    <n v="1"/>
    <n v="231"/>
    <n v="3.1"/>
    <m/>
  </r>
  <r>
    <s v="2021-11-25 08:24:14"/>
    <x v="0"/>
    <x v="3"/>
    <x v="0"/>
    <s v="четверг"/>
    <x v="1"/>
    <x v="0"/>
    <n v="1"/>
    <s v="Стрёмное приложение.баланс карты другой показывают.кредитную карту хотел погасить там прям проблема с этим.закинул сколько показано,там ещё просят.закинул еще.опять минус какой то."/>
    <s v="2021-11-25 08:35:06"/>
    <s v="Ноябрь"/>
    <n v="25"/>
    <n v="48"/>
    <s v="четверг"/>
    <s v="Чтобы мы смогли разобраться в ситуации, напишите нам на почту mtsd@mtsbank.ru, укажите ваши ФИО, дату рождения и номер телефона. К письму прикрепите скриншот, где некорректно отображается баланс. Проверим информацию."/>
    <n v="0"/>
    <n v="0"/>
    <n v="0"/>
    <n v="1"/>
    <n v="231"/>
    <n v="0.1"/>
    <m/>
  </r>
  <r>
    <s v="2021-11-25 09:44:29"/>
    <x v="0"/>
    <x v="3"/>
    <x v="0"/>
    <s v="четверг"/>
    <x v="5"/>
    <x v="0"/>
    <n v="1"/>
    <s v="Дорого не выгодно.. Удалил"/>
    <s v="2021-11-25 17:42:02"/>
    <s v="Ноябрь"/>
    <n v="25"/>
    <n v="48"/>
    <s v="четверг"/>
    <s v="Скажите, что вам не понравилось в приложении?"/>
    <n v="0"/>
    <n v="0"/>
    <n v="0"/>
    <n v="1"/>
    <n v="231"/>
    <n v="7.1"/>
    <m/>
  </r>
  <r>
    <s v="2021-11-25 10:02:38"/>
    <x v="0"/>
    <x v="3"/>
    <x v="0"/>
    <s v="четверг"/>
    <x v="1"/>
    <x v="0"/>
    <n v="2"/>
    <s v="До ужаса ужасный бэкенд , очень долгие обработки"/>
    <s v="2021-11-25 17:43:19"/>
    <s v="Ноябрь"/>
    <n v="25"/>
    <n v="48"/>
    <s v="четверг"/>
    <s v="Приносим извинения за неудобства. Мы уже работаем над оптимизацией приложения."/>
    <n v="0"/>
    <n v="0"/>
    <n v="0"/>
    <n v="1"/>
    <n v="231"/>
    <n v="7.1"/>
    <m/>
  </r>
  <r>
    <s v="2021-11-25 10:05:05"/>
    <x v="0"/>
    <x v="3"/>
    <x v="0"/>
    <s v="четверг"/>
    <x v="1"/>
    <x v="0"/>
    <n v="1"/>
    <s v="Научитесь у Тинькофф каким должно быть приложение,там все доступно понятно,у вас ни хера не понятно,да и грузит долго"/>
    <s v="2021-11-25 17:46:12"/>
    <s v="Ноябрь"/>
    <n v="25"/>
    <n v="48"/>
    <s v="четверг"/>
    <s v="Мы уже работаем над оптимизацией и стабильностью приложения. В ближайшее время ситуация будет исправлена."/>
    <n v="0"/>
    <n v="0"/>
    <n v="1"/>
    <n v="1"/>
    <n v="231"/>
    <n v="7.1"/>
    <m/>
  </r>
  <r>
    <s v="2021-11-25 10:16:03"/>
    <x v="0"/>
    <x v="3"/>
    <x v="0"/>
    <s v="четверг"/>
    <x v="1"/>
    <x v="0"/>
    <n v="1"/>
    <s v="Самое неудобное и медленное приложение. Каждый раз &quot;тупит&quot;."/>
    <s v="2021-11-25 16:17:05"/>
    <s v="Ноябрь"/>
    <n v="25"/>
    <n v="48"/>
    <s v="четверг"/>
    <s v="Простите за неудобства. Мы уже работаем над оптимизацией приложения."/>
    <n v="1"/>
    <n v="0"/>
    <n v="0"/>
    <n v="1"/>
    <n v="231"/>
    <n v="6.1"/>
    <m/>
  </r>
  <r>
    <s v="2021-11-25 10:17:05"/>
    <x v="0"/>
    <x v="3"/>
    <x v="0"/>
    <s v="четверг"/>
    <x v="1"/>
    <x v="0"/>
    <n v="1"/>
    <s v="Отвратное приложение даже одной звезды не заслуживает"/>
    <s v="2021-11-25 16:17:37"/>
    <s v="Ноябрь"/>
    <n v="25"/>
    <n v="48"/>
    <s v="четверг"/>
    <s v="Скажите, что произошло?"/>
    <n v="0"/>
    <n v="0"/>
    <n v="0"/>
    <n v="1"/>
    <n v="231"/>
    <n v="6.1"/>
    <m/>
  </r>
  <r>
    <s v="2021-11-25 10:20:29"/>
    <x v="0"/>
    <x v="3"/>
    <x v="0"/>
    <s v="четверг"/>
    <x v="1"/>
    <x v="0"/>
    <n v="1"/>
    <s v="Убейте уже это чудовище !! У него реакция на вход, на движение средств, отражение операций НИКАКАЯ !! Оценка приложению: минус 0 !! Потрудитесь, наконец, над усовершенствованием вашего приложения !! У нас 21 век !! Берите пример с других, хотя бы со Сбера..."/>
    <s v="2021-11-25 16:19:19"/>
    <s v="Ноябрь"/>
    <n v="25"/>
    <n v="48"/>
    <s v="четверг"/>
    <s v="Мы уже работаем над оптимизацией и быстродействием приложения. В ближайшее время ситуация будет исправлена. Скажите, в истории операции отображается некорректная информация?"/>
    <n v="0"/>
    <n v="0"/>
    <n v="0"/>
    <n v="1"/>
    <n v="231"/>
    <n v="5.0999999999999996"/>
    <m/>
  </r>
  <r>
    <s v="2021-11-25 16:47:54"/>
    <x v="0"/>
    <x v="3"/>
    <x v="0"/>
    <s v="четверг"/>
    <x v="1"/>
    <x v="0"/>
    <n v="1"/>
    <s v="Неработает приложение. Посмотрите обращение N Sr00702245."/>
    <s v="2021-11-25 16:15:14"/>
    <s v="Ноябрь"/>
    <n v="25"/>
    <n v="48"/>
    <s v="четверг"/>
    <s v="Опишите, пожалуйста, подробнее, что именно не работает в приложении?"/>
    <n v="0"/>
    <n v="0"/>
    <n v="1"/>
    <n v="1"/>
    <n v="231"/>
    <n v="0.1"/>
    <m/>
  </r>
  <r>
    <s v="2021-11-25 11:11:51"/>
    <x v="0"/>
    <x v="3"/>
    <x v="0"/>
    <s v="четверг"/>
    <x v="1"/>
    <x v="0"/>
    <n v="1"/>
    <s v="Самое отстойное приложение из всех что я знаю. Вечно висящее и вылетающее. Отзывы не пишу но это приложение настолько овно что не удержалась."/>
    <s v="2021-11-25 16:14:57"/>
    <s v="Ноябрь"/>
    <n v="25"/>
    <n v="48"/>
    <s v="четверг"/>
    <s v="Опишите, пожалуйста, ситуацию подробнее. На каком этапе приложение вылетает? Выдает ли ошибку?"/>
    <n v="1"/>
    <n v="0"/>
    <n v="1"/>
    <n v="1"/>
    <n v="231"/>
    <n v="5.0999999999999996"/>
    <m/>
  </r>
  <r>
    <s v="2021-11-25 11:18:04"/>
    <x v="0"/>
    <x v="3"/>
    <x v="0"/>
    <s v="четверг"/>
    <x v="1"/>
    <x v="0"/>
    <n v="1"/>
    <s v="Почему, когда я щелкаю по своим картам, ничего не происходит? Как теперь смотреть историю операций по картам?"/>
    <s v="2021-11-25 15:53:43"/>
    <s v="Ноябрь"/>
    <n v="25"/>
    <n v="48"/>
    <s v="четверг"/>
    <s v="Рекомендуем переустановить приложение и повторить попытку. Если ситуация не изменится, напишите нам на почту mtsd@mtsbank.ru, укажите ваши ФИО, дату рождения, номер телефона и модель устройства. Поможем разобраться."/>
    <n v="0"/>
    <n v="0"/>
    <n v="0"/>
    <n v="1"/>
    <n v="231"/>
    <n v="4.0999999999999996"/>
    <m/>
  </r>
  <r>
    <s v="2021-11-25 11:18:20"/>
    <x v="0"/>
    <x v="3"/>
    <x v="0"/>
    <s v="четверг"/>
    <x v="1"/>
    <x v="0"/>
    <n v="1"/>
    <s v="Не могу зайти в приложение, ввожу по коду или отпечатку и все дальше ничего не происходит, переустановил, не могу зайти, ввожу код с смс, ошибка соединения. Redmi note 8 pro"/>
    <s v="2021-11-25 15:54:21"/>
    <s v="Ноябрь"/>
    <n v="25"/>
    <n v="48"/>
    <s v="четверг"/>
    <s v="Напишите нам о ситуации на почту mtsd@mtsbank.ru, укажите ваши ФИО, дату рождения и номер телефона. К письму прикрепите скриншот ошибки. Разберемся, в чем дело."/>
    <n v="0"/>
    <n v="1"/>
    <n v="1"/>
    <n v="1"/>
    <n v="231"/>
    <n v="4.0999999999999996"/>
    <m/>
  </r>
  <r>
    <s v="2021-11-25 11:36:31"/>
    <x v="0"/>
    <x v="3"/>
    <x v="0"/>
    <s v="четверг"/>
    <x v="1"/>
    <x v="0"/>
    <n v="1"/>
    <s v="Самый конченный банк как и мтс"/>
    <s v="2021-11-25 15:54:31"/>
    <s v="Ноябрь"/>
    <n v="25"/>
    <n v="48"/>
    <s v="четверг"/>
    <s v="Скажите, что произошло?"/>
    <n v="0"/>
    <n v="0"/>
    <n v="0"/>
    <n v="1"/>
    <n v="231"/>
    <n v="4.0999999999999996"/>
    <m/>
  </r>
  <r>
    <s v="2021-11-25 11:38:10"/>
    <x v="0"/>
    <x v="3"/>
    <x v="0"/>
    <s v="четверг"/>
    <x v="1"/>
    <x v="0"/>
    <n v="1"/>
    <s v="Неужели сложно рассчитать нагрузку, чтобы 10го и 25го числа каждого месяца приложение не лагало??????"/>
    <s v="2021-11-25 14:19:49"/>
    <s v="Ноябрь"/>
    <n v="25"/>
    <n v="48"/>
    <s v="четверг"/>
    <s v="Мы уже работаем над оптимизацией приложения. Приносим извинения за неудобства."/>
    <n v="1"/>
    <n v="0"/>
    <n v="0"/>
    <n v="1"/>
    <n v="231"/>
    <n v="2.1"/>
    <m/>
  </r>
  <r>
    <s v="2021-11-25 12:03:29"/>
    <x v="0"/>
    <x v="3"/>
    <x v="0"/>
    <s v="четверг"/>
    <x v="5"/>
    <x v="0"/>
    <n v="2"/>
    <s v="Не могу посмотреть информацию по кредитам потому что не загружается страница. Я хочу заплатить но не могу."/>
    <s v="2021-11-25 14:21:15"/>
    <s v="Ноябрь"/>
    <n v="25"/>
    <n v="48"/>
    <s v="четверг"/>
    <s v="Переустановите приложение и повторите попытку. Если ситуация сохраняется, напишите нам на почту mtsd@mtsbank.ru ваши ФИО, дату рождения и номер телефона. К письму прикрепите скриншот с главной страницы приложения. Разберемся, в чем дело."/>
    <n v="0"/>
    <n v="0"/>
    <n v="1"/>
    <n v="1"/>
    <n v="231"/>
    <n v="2.1"/>
    <m/>
  </r>
  <r>
    <s v="2021-11-25 12:09:31"/>
    <x v="0"/>
    <x v="3"/>
    <x v="0"/>
    <s v="четверг"/>
    <x v="1"/>
    <x v="0"/>
    <n v="1"/>
    <s v="Не могу пополнить карту в приложении... ((( Что случилось у Вас???"/>
    <s v="2021-11-25 14:20:04"/>
    <s v="Ноябрь"/>
    <n v="25"/>
    <n v="48"/>
    <s v="четверг"/>
    <s v="Уточните, при попытке пополнить карту приложение выдает ошибку?"/>
    <n v="0"/>
    <n v="0"/>
    <n v="1"/>
    <n v="1"/>
    <n v="231"/>
    <n v="2.1"/>
    <m/>
  </r>
  <r>
    <s v="2021-11-25 12:12:27"/>
    <x v="0"/>
    <x v="3"/>
    <x v="0"/>
    <s v="четверг"/>
    <x v="1"/>
    <x v="0"/>
    <n v="1"/>
    <s v="Не приложение, даже не знаю как его описать,ни чего постоянно не работает"/>
    <s v="2021-11-25 16:10:51"/>
    <s v="Ноябрь"/>
    <n v="25"/>
    <n v="48"/>
    <s v="четверг"/>
    <s v="Опишите, пожалуйста, подробнее, что именно не работает?"/>
    <n v="0"/>
    <n v="0"/>
    <n v="1"/>
    <n v="1"/>
    <n v="231"/>
    <n v="3.1"/>
    <m/>
  </r>
  <r>
    <s v="2021-11-25 12:56:17"/>
    <x v="0"/>
    <x v="3"/>
    <x v="0"/>
    <s v="четверг"/>
    <x v="1"/>
    <x v="0"/>
    <n v="1"/>
    <s v="В приложении пропали все кредиты , все карты вообще нихрена не понятно. Зачем вы лезете туда??? Звоню в поддержку говорят удалите и заново скачайте приложение...."/>
    <s v="2021-11-25 16:11:55"/>
    <s v="Ноябрь"/>
    <n v="25"/>
    <n v="48"/>
    <s v="четверг"/>
    <s v="Напишите нам о ситуации на почту mtsd@mtsbank.ru, укажите ваши ФИО, дату рождения и номер телефона. К письму прикрепите скриншот с главной страницы приложения. Разберемся, в чем дело."/>
    <n v="0"/>
    <n v="0"/>
    <n v="0"/>
    <n v="1"/>
    <n v="231"/>
    <n v="3.1"/>
    <m/>
  </r>
  <r>
    <s v="2021-11-25 14:42:22"/>
    <x v="0"/>
    <x v="3"/>
    <x v="0"/>
    <s v="четверг"/>
    <x v="1"/>
    <x v="0"/>
    <n v="1"/>
    <s v="Каждый раз чтоб положить деньги по часу трачу то смс не приходит для подтверждения, то если пономеру карты, карта не открывается чтоб по номеру ввести три точки качается. Рассрочку выплачу и забуду этот банк как страшный сон."/>
    <s v="2021-11-25 18:01:19"/>
    <s v="Ноябрь"/>
    <n v="25"/>
    <n v="48"/>
    <s v="четверг"/>
    <s v="Приносим извинения за неудобства. Сегодня проводились технические работы и могли возникать трудности с совершением переводов. На данный момент ситуация исправлена."/>
    <n v="0"/>
    <n v="1"/>
    <n v="1"/>
    <n v="1"/>
    <n v="231"/>
    <n v="3.1"/>
    <m/>
  </r>
  <r>
    <s v="2021-11-25 14:46:30"/>
    <x v="0"/>
    <x v="3"/>
    <x v="0"/>
    <s v="четверг"/>
    <x v="1"/>
    <x v="0"/>
    <n v="1"/>
    <s v="Очень тормознутое приложение"/>
    <s v="2021-11-25 16:14:04"/>
    <s v="Ноябрь"/>
    <n v="25"/>
    <n v="48"/>
    <s v="четверг"/>
    <s v="Простите за неудобства. Мы уже работаем над оптимизацией и стабильностью приложения."/>
    <n v="1"/>
    <n v="0"/>
    <n v="0"/>
    <n v="1"/>
    <n v="231"/>
    <n v="1.1000000000000001"/>
    <m/>
  </r>
  <r>
    <s v="2021-11-25 14:52:26"/>
    <x v="0"/>
    <x v="3"/>
    <x v="0"/>
    <s v="четверг"/>
    <x v="1"/>
    <x v="0"/>
    <n v="2"/>
    <s v="Очень сильно тупит приложение!!!! Не прогружает нифига!!! В других банках все грузит без проблем!!"/>
    <s v="2021-11-25 16:13:26"/>
    <s v="Ноябрь"/>
    <n v="25"/>
    <n v="48"/>
    <s v="четверг"/>
    <s v="Мы уже работаем над оптимизацией и быстродействием приложения. В ближайшее время ситуация будет исправлена."/>
    <n v="1"/>
    <n v="0"/>
    <n v="0"/>
    <n v="1"/>
    <n v="231"/>
    <n v="1.1000000000000001"/>
    <m/>
  </r>
  <r>
    <s v="2021-11-25 14:54:29"/>
    <x v="0"/>
    <x v="3"/>
    <x v="0"/>
    <s v="четверг"/>
    <x v="3"/>
    <x v="0"/>
    <n v="1"/>
    <s v="Приложение объективно дрянь. Как может себе позволить компания, являющаяся поставщиком банковских услуг, выпускать такое на рынок - непонятно. Несколько переустановок ради того, чтобы просто пополнить свою карту - в итоге оно просто зависло на этапе авторизации. Потеря времени и нервов, не советую с этим связываться."/>
    <s v="2021-11-25 17:44:06"/>
    <s v="Ноябрь"/>
    <n v="25"/>
    <n v="48"/>
    <s v="четверг"/>
    <s v="Сожалеем, что у вас возникло такое мнение о приложении. Напишите нам о ситуации на почту mtsd@mtsbank.ru, укажите ваши ФИО, дату рождения и номер телефона. К письму прикрепите скриншот ошибки. Разберемся, в чем дело."/>
    <n v="1"/>
    <n v="0"/>
    <n v="0"/>
    <n v="1"/>
    <n v="231"/>
    <n v="2.1"/>
    <m/>
  </r>
  <r>
    <s v="2021-11-25 15:03:19"/>
    <x v="0"/>
    <x v="3"/>
    <x v="0"/>
    <s v="четверг"/>
    <x v="3"/>
    <x v="0"/>
    <n v="1"/>
    <s v="Настолько недоработаной, багованой и убогой программы я еще не видел. Чтобы оплатить кредит через это приложение мне надо его раз десять перезагрузить, минут по десять ждать пока прогрузиться хоть что то в нем (интернет у меня хороший, другие банки погружает быстро), иногда просто от нефиг делать вылетает или просто виснет. Честно после такого у меня крайне негативное отношение к вашей компании."/>
    <s v="2021-11-25 18:02:28"/>
    <s v="Ноябрь"/>
    <n v="25"/>
    <n v="48"/>
    <s v="четверг"/>
    <s v="Приносим извинения за неудобства. Сегодня проводились технические работы и могли возникать трудности при входе в приложение. На данный момент приложение работает в штатном режиме. Если проблемы сохраняются, напишите нам на почту mtsd@mtsbank.ru, разберемся, в чем дело."/>
    <n v="1"/>
    <n v="0"/>
    <n v="1"/>
    <n v="1"/>
    <n v="231"/>
    <n v="2.1"/>
    <m/>
  </r>
  <r>
    <s v="2021-11-25 15:04:09"/>
    <x v="0"/>
    <x v="3"/>
    <x v="0"/>
    <s v="четверг"/>
    <x v="5"/>
    <x v="0"/>
    <n v="1"/>
    <s v="Самое ужасное и отвратительное приложение из существующих. Постоянно тупит, зависает, заходит через раз. Когда хочешь посмотреть данные по своей карты и платежам выдаёт какую то ошибку. Тонна разной ненужной херни."/>
    <s v="2021-11-25 18:01:40"/>
    <s v="Ноябрь"/>
    <n v="25"/>
    <n v="48"/>
    <s v="четверг"/>
    <s v="Приносим извинения за неудобства. Сегодня проводились технические работы и могли возникать трудности при входе в приложение. На данный момент ситуация исправлена."/>
    <n v="1"/>
    <n v="0"/>
    <n v="1"/>
    <n v="1"/>
    <n v="231"/>
    <n v="2.1"/>
    <m/>
  </r>
  <r>
    <s v="2021-11-25 15:15:13"/>
    <x v="0"/>
    <x v="3"/>
    <x v="0"/>
    <s v="четверг"/>
    <x v="1"/>
    <x v="0"/>
    <n v="1"/>
    <s v="Самое ужасное приложение из всех, которыми пользовалась. Постоянно зависает, ошибки какие-то, для погашения кредита надо постоянно средства с карты на счет переводить. Неудобный главный экран с излишками рекламы, почему нельзя в настойках сделать &quot;настройка главного экрана&quot;, где каждый под себя может его настроить и работать."/>
    <s v="2021-11-25 18:00:59"/>
    <s v="Ноябрь"/>
    <n v="25"/>
    <n v="48"/>
    <s v="четверг"/>
    <s v="Приносим извинения за неудобства. Сегодня проводились технические работы и могли возникать трудности при входе в приложения. На данный момент ситуация исправлена. Если ошибки сохраняются, напишите нам на почту mtsd@mtsbank.ru ваши ФИО, дату рождения и прикрепите к письму скриншот. Поможем разобраться."/>
    <n v="1"/>
    <n v="0"/>
    <n v="0"/>
    <n v="1"/>
    <n v="231"/>
    <n v="2.1"/>
    <m/>
  </r>
  <r>
    <s v="2021-11-25 15:16:10"/>
    <x v="0"/>
    <x v="3"/>
    <x v="0"/>
    <s v="четверг"/>
    <x v="5"/>
    <x v="0"/>
    <n v="1"/>
    <s v="Установил приложение. Работает криво, в него не зайти нормально. Оно зависает все время. Переустанавливаю заново."/>
    <s v="2021-11-25 18:00:17"/>
    <s v="Ноябрь"/>
    <n v="25"/>
    <n v="48"/>
    <s v="четверг"/>
    <s v="Приносим извинения за неудобства. Сегодня проводились технические работы и могли возникать трудности при входе в приложение. На данный момент ситуация исправлена."/>
    <n v="1"/>
    <n v="1"/>
    <n v="0"/>
    <n v="1"/>
    <n v="231"/>
    <n v="2.1"/>
    <m/>
  </r>
  <r>
    <s v="2021-11-25 15:18:45"/>
    <x v="0"/>
    <x v="3"/>
    <x v="0"/>
    <s v="четверг"/>
    <x v="5"/>
    <x v="0"/>
    <n v="1"/>
    <s v="Жесть как виснуть стало после обновления... Пополнить баланс не могу и информация загружается ооочень долго"/>
    <s v="2021-11-25 18:00:11"/>
    <s v="Ноябрь"/>
    <n v="25"/>
    <n v="48"/>
    <s v="четверг"/>
    <s v="Приносим извинения за неудобства. Сегодня проводились технические работы и могли возникать трудности с отображением информации в приложении. На данный момент ситуация исправлена."/>
    <n v="0"/>
    <n v="0"/>
    <n v="1"/>
    <n v="1"/>
    <n v="231"/>
    <n v="2.1"/>
    <m/>
  </r>
  <r>
    <s v="2021-11-25 15:31:52"/>
    <x v="0"/>
    <x v="3"/>
    <x v="0"/>
    <s v="четверг"/>
    <x v="1"/>
    <x v="0"/>
    <n v="1"/>
    <s v="Плохо работало приложение но после обновления стало ещё хуже работать , не знаю кто придумал такое приложение или как оно существует , ощущение что МТС не один из лидеров а мелкий стартап 👎"/>
    <s v="2021-11-25 17:55:48"/>
    <s v="Ноябрь"/>
    <n v="25"/>
    <n v="48"/>
    <s v="четверг"/>
    <s v="Сожалеем, что у вас сложилось такое впечатление. Расскажите подробнее, что именно не работает в приложении?"/>
    <n v="0"/>
    <n v="0"/>
    <n v="1"/>
    <n v="1"/>
    <n v="231"/>
    <n v="2.1"/>
    <m/>
  </r>
  <r>
    <s v="2021-11-25 16:21:53"/>
    <x v="0"/>
    <x v="3"/>
    <x v="0"/>
    <s v="четверг"/>
    <x v="1"/>
    <x v="0"/>
    <n v="2"/>
    <s v="Скачал приложение все как надо зарегистрировал, в биваю пароль, пароль принят, а зайти не могу."/>
    <s v="2021-11-25 17:54:59"/>
    <s v="Ноябрь"/>
    <n v="25"/>
    <n v="48"/>
    <s v="четверг"/>
    <s v="Напишите нам о ситуации на почту mtsd@mtsbank.ru, укажите ваши ФИО, дату рождения, номер телефона и модель устройства. К письму прикрепите скриншот из приложения. Разберемся, в чем дело."/>
    <n v="0"/>
    <n v="0"/>
    <n v="1"/>
    <n v="1"/>
    <n v="231"/>
    <n v="1.1000000000000001"/>
    <m/>
  </r>
  <r>
    <s v="2021-11-25 16:24:00"/>
    <x v="0"/>
    <x v="3"/>
    <x v="0"/>
    <s v="четверг"/>
    <x v="1"/>
    <x v="0"/>
    <n v="1"/>
    <s v="Ужасное приложение!!! Долго открывается, долго грузит страницы и не понятно ты оплатила или нет...если даже вай фай 4G зависает...все приложения которые есть у мтс, всё работает плохо"/>
    <s v="2021-11-25 17:53:26"/>
    <s v="Ноябрь"/>
    <n v="25"/>
    <n v="48"/>
    <s v="четверг"/>
    <s v="Приносим извинения за неудобства. Мы уже работаем над оптимизацией приложения."/>
    <n v="1"/>
    <n v="1"/>
    <n v="0"/>
    <n v="1"/>
    <n v="231"/>
    <n v="1.1000000000000001"/>
    <m/>
  </r>
  <r>
    <s v="2021-11-25 16:24:11"/>
    <x v="0"/>
    <x v="3"/>
    <x v="0"/>
    <s v="четверг"/>
    <x v="5"/>
    <x v="0"/>
    <n v="2"/>
    <s v="Самое ужасное приложение. Мобильный не оплатить деньги не перевести. Не советую потеряете нервы время."/>
    <s v="2021-11-25 17:24:59"/>
    <s v="Ноябрь"/>
    <n v="25"/>
    <n v="48"/>
    <s v="четверг"/>
    <s v="Скажите, при оплате или переводе возникает ошибка?"/>
    <n v="0"/>
    <n v="0"/>
    <n v="0"/>
    <n v="1"/>
    <n v="231"/>
    <n v="1.1000000000000001"/>
    <m/>
  </r>
  <r>
    <s v="2021-11-25 19:03:44"/>
    <x v="0"/>
    <x v="3"/>
    <x v="0"/>
    <s v="четверг"/>
    <x v="1"/>
    <x v="0"/>
    <n v="1"/>
    <s v="Наёбщ... и не то слово теперь всех родных и близких буду простить у кого мтс что бы отключались или не когда не подключались и ещё если буду проходить мимо мтс салона постораюсь быть убедительным что бы не подключались к ним и не брали кредит иТ.Д. .P.S. МТС ВЫ пиздаболы"/>
    <s v="2021-11-26 06:02:39"/>
    <s v="Ноябрь"/>
    <n v="26"/>
    <n v="48"/>
    <s v="пятница"/>
    <s v="Расскажите, что произошло?"/>
    <n v="0"/>
    <n v="0"/>
    <n v="0"/>
    <n v="1"/>
    <n v="231"/>
    <n v="10.1"/>
    <m/>
  </r>
  <r>
    <s v="2021-11-25 21:22:56"/>
    <x v="0"/>
    <x v="3"/>
    <x v="0"/>
    <s v="четверг"/>
    <x v="7"/>
    <x v="0"/>
    <n v="1"/>
    <s v="Очень плохой банк."/>
    <s v="2021-11-26 05:04:37"/>
    <s v="Ноябрь"/>
    <n v="26"/>
    <n v="48"/>
    <s v="пятница"/>
    <s v="Расскажите, почему у вас сложилось такое впечатление?"/>
    <n v="0"/>
    <n v="0"/>
    <n v="0"/>
    <n v="1"/>
    <n v="231"/>
    <n v="7.1"/>
    <m/>
  </r>
  <r>
    <s v="2021-11-25 10:21:10"/>
    <x v="0"/>
    <x v="3"/>
    <x v="0"/>
    <s v="четверг"/>
    <x v="4"/>
    <x v="1"/>
    <n v="1"/>
    <s v="Очень сложно выполнять операции, по сто раз нужно нажать на выполнение операции, чтоб она была выполнена ... иногда - проще бросить …. Сечам вообще кнопки не работают , вышла - назад войти не могу … исправьте !!!!"/>
    <s v="2021-11-23 16:36:68"/>
    <s v="Ноябрь"/>
    <n v="23"/>
    <n v="48"/>
    <s v="вторник"/>
    <s v="Напишите нам о ситуации на почту mtsd@mtsbank.ru, укажите ваши ФИО, дату рождения и номер телефона. Если приложение при входе выдает ошибку, прикрепите к письму скриншот. Поможем разобраться. "/>
    <n v="0"/>
    <n v="0"/>
    <n v="1"/>
    <n v="1"/>
    <n v="231"/>
    <n v="17.100000000000001"/>
    <m/>
  </r>
  <r>
    <s v="2021-11-25 11:19:06"/>
    <x v="0"/>
    <x v="3"/>
    <x v="0"/>
    <s v="четверг"/>
    <x v="4"/>
    <x v="1"/>
    <n v="1"/>
    <s v="Приложение ужасное. Тормозит, нестабильно указывает информацию. Вообще паршивое приложение"/>
    <s v="2021-11-23 16:36:71"/>
    <s v="Ноябрь"/>
    <n v="23"/>
    <n v="48"/>
    <s v="вторник"/>
    <s v="Сожалеем, что у вас сложилось такое впечатление о приложении. Напишите нам о ситуации на почту mtsd@mtsbank.ru, укажите ваши ФИО, дату рождения и номер телефона. К письму прикрепите скриншот, где отображается некорректная информация. Разберемся, в чем дело."/>
    <n v="1"/>
    <n v="0"/>
    <n v="0"/>
    <n v="1"/>
    <n v="231"/>
    <n v="18.100000000000001"/>
    <m/>
  </r>
  <r>
    <s v="2021-11-25 12:04:46"/>
    <x v="0"/>
    <x v="3"/>
    <x v="0"/>
    <s v="четверг"/>
    <x v="4"/>
    <x v="1"/>
    <n v="1"/>
    <s v="все работало но…. надо обновить. .. и все, конец, постоянные ошибки загрузки, плюс неактивные кнопки погасить итд, благодаря вам, не буду пользоваться услугами мтс банка."/>
    <s v="2021-11-23 16:36:72"/>
    <s v="Ноябрь"/>
    <n v="23"/>
    <n v="48"/>
    <s v="вторник"/>
    <s v="Напишите нам подробнее о ситуации на почту mtsd@mtsbank.ru, укажите ваши ФИО, дату рождения и номер телефона. К письму прикрепите скриншот ошибок. Разберемся, в чем дело. "/>
    <n v="0"/>
    <n v="0"/>
    <n v="0"/>
    <n v="1"/>
    <n v="231"/>
    <n v="19.100000000000001"/>
    <m/>
  </r>
  <r>
    <s v="2021-11-25 14:55:28"/>
    <x v="0"/>
    <x v="3"/>
    <x v="0"/>
    <s v="четверг"/>
    <x v="4"/>
    <x v="1"/>
    <n v="1"/>
    <s v="Проблематично закинуть деньги , приложение глючит и зависает, надоело. Подключал ради кэшбека с азс, в половине случаев оплатить не получается,"/>
    <s v="2021-11-23 16:36:73"/>
    <s v="Ноябрь"/>
    <n v="23"/>
    <n v="48"/>
    <s v="вторник"/>
    <s v="Приносим извинения за доставленные неудобства. Работаем над оптимизацией и быстродействием. Скажите, какая ошибка возникает при оплате?"/>
    <n v="1"/>
    <n v="0"/>
    <n v="0"/>
    <n v="1"/>
    <n v="231"/>
    <n v="22.1"/>
    <m/>
  </r>
  <r>
    <s v="2021-11-25 15:17:21"/>
    <x v="0"/>
    <x v="3"/>
    <x v="0"/>
    <s v="четверг"/>
    <x v="4"/>
    <x v="1"/>
    <n v="1"/>
    <s v="В чёрную пятницу. Когда весь мир что-то покупает. Мтс банк просто висит. Приложение толком не работает. Тех. Поддержка не чего не делает. И желает хорошего дня!!!!!_x000a_Просто глумятся!!!!_x000a_Конченное отношение!!!"/>
    <s v="2021-11-23 16:36:74"/>
    <s v="Ноябрь"/>
    <n v="23"/>
    <n v="48"/>
    <s v="вторник"/>
    <s v="В банке проводились регламентные работы, поэтому могли наблюдаться проблемы в работе сервиса. Ситуация уже решена. Приносим извинения за неудобства. "/>
    <n v="0"/>
    <n v="0"/>
    <n v="1"/>
    <n v="1"/>
    <n v="231"/>
    <n v="22.1"/>
    <m/>
  </r>
  <r>
    <s v="2021-11-26 15:16:11"/>
    <x v="0"/>
    <x v="4"/>
    <x v="0"/>
    <s v="пятница"/>
    <x v="3"/>
    <x v="0"/>
    <n v="2"/>
    <s v="Приложение нравится, НО! Не было ни одного месяца, чтобы я не обращался в тех. поддержку МТС банка. Постоянно какие-то глюки, или тех. работы. В начале года ждал, когда исправят в личном кабинете отсутствие перевода по номеру телефона. Через месяц написал отзыв в плей маркете. И тут же, в течение часа исправили. Сейчас неоднократно подаю заявку, чтобы при переводе платежа по номеру телефона не выскакивал Совкомбанк. Хотя у меня в Сбере приоритет карты. И только обещают и ничего не исправляют."/>
    <s v="2021-02-04 14:30:46"/>
    <s v="Февраль"/>
    <n v="4"/>
    <n v="6"/>
    <s v="четверг"/>
    <s v="Спасибо, что изменили оценку в лучшую сторону! Надеемся, что ситуация больше не повторится ;)"/>
    <n v="0"/>
    <n v="0"/>
    <n v="0"/>
    <n v="1"/>
    <n v="231"/>
    <n v="0.1"/>
    <m/>
  </r>
  <r>
    <s v="2021-11-26 14:59:19"/>
    <x v="0"/>
    <x v="4"/>
    <x v="0"/>
    <s v="пятница"/>
    <x v="1"/>
    <x v="0"/>
    <n v="1"/>
    <s v="Перевёл деньги через СБП . Деньги ушли на счёт карты, у которой уже три месяца, как закончился срок действия. А действующая карта для чего. Спрашиваю, почему в приложении не указан счёт, на который ушли деньги, отвечают:&quot; Счёт не указан потому, что у карты закончился срок действия &quot; Деньги переводят туда где ты их не увидишь и не сможешь ими воспользоваться. Вообщем, что хотят, то и воротит."/>
    <s v="2021-11-26 18:06:09"/>
    <s v="Ноябрь"/>
    <n v="26"/>
    <n v="48"/>
    <s v="пятница"/>
    <s v="Чтобы мы разобрались в ситуации, напишите нам на почту mtsd@mtsbank.ru, укажите ваши ФИО, дату рождения и номер телефона. Проверим информацию."/>
    <n v="0"/>
    <n v="0"/>
    <n v="0"/>
    <n v="1"/>
    <n v="231"/>
    <n v="3.1"/>
    <m/>
  </r>
  <r>
    <s v="2021-11-26 09:04:01"/>
    <x v="0"/>
    <x v="4"/>
    <x v="0"/>
    <s v="пятница"/>
    <x v="1"/>
    <x v="0"/>
    <n v="1"/>
    <s v="Не отображаются карты, кредиты, вообще всё, переустановка не помогает. Админы криворукие, проблеме уже больше недели, не чешутся. Говнобанк. Какое к черту письмо вам с ошибкой отослать, нет ошибки, все загружается, но ни карт ни счетов, ни средств, ничего не отображает в приложении."/>
    <s v="2021-11-26 18:04:40"/>
    <s v="Ноябрь"/>
    <n v="26"/>
    <n v="48"/>
    <s v="пятница"/>
    <s v="Напишите нам о ситуации на почту mtsd@mtsbank.ru, укажите ваши ФИО, дату рождения и номер телефона. К письму прикрепите скриншот с главной страницы приложения. Разберемся, в чем дело."/>
    <n v="0"/>
    <n v="0"/>
    <n v="0"/>
    <n v="1"/>
    <n v="231"/>
    <n v="9.1"/>
    <m/>
  </r>
  <r>
    <s v="2021-11-26 08:21:12"/>
    <x v="0"/>
    <x v="4"/>
    <x v="0"/>
    <s v="пятница"/>
    <x v="1"/>
    <x v="0"/>
    <n v="1"/>
    <s v="Отвратительно, мало того приложение совсем никакое так они ещё и как выяснилось свои карты навязывают при получении кредита или рассрочки и закрыть эту карту целая история. Служба поддержки вообше мышей не ловит."/>
    <s v="2021-11-26 18:01:28"/>
    <s v="Ноябрь"/>
    <n v="26"/>
    <n v="48"/>
    <s v="пятница"/>
    <s v="Сожалеем, что у вас сложилось такое впечатление. Карта оформляется по желанию клиента."/>
    <n v="0"/>
    <n v="0"/>
    <n v="0"/>
    <n v="1"/>
    <n v="231"/>
    <n v="9.1"/>
    <m/>
  </r>
  <r>
    <s v="2021-11-26 04:48:05"/>
    <x v="0"/>
    <x v="4"/>
    <x v="0"/>
    <s v="пятница"/>
    <x v="3"/>
    <x v="0"/>
    <n v="2"/>
    <s v="Здравствуйте! 20.11.2021 Подавал заявку на кредит. Одобрили, с тех пор не могут перечислить кредит на счет. Висит в приложении со статусом&quot; в обработке&quot; 22.11.2021 оператор составил заявку в техотдел. До сегодняшнего дня техническая ошибка так и не устранена.Сегодня 26.11.2021 оператор повторно составил заявку в техотдел, и сказал что будет заявка рассматриваться 5 рабочих дней. Это получается уже больше 10 дней мне не могут кредит зачислить на счет. Как то не солидно получается для банка"/>
    <s v="2021-11-26 18:00:17"/>
    <s v="Ноябрь"/>
    <n v="26"/>
    <n v="48"/>
    <s v="пятница"/>
    <s v="Чтобы мы смогли разобраться в ситуации, напишите нам на почту mtsd@mtsbank.ru, укажите ваши ФИО, дату рождения и номер телефона. Проверим информацию."/>
    <n v="0"/>
    <n v="0"/>
    <n v="1"/>
    <n v="1"/>
    <n v="231"/>
    <n v="13.1"/>
    <m/>
  </r>
  <r>
    <s v="2021-11-26 07:21:47"/>
    <x v="0"/>
    <x v="4"/>
    <x v="0"/>
    <s v="пятница"/>
    <x v="1"/>
    <x v="0"/>
    <n v="1"/>
    <s v="Не советую! Очень не удобное приложение, постоянно какие-то изменения. Вроде только ввёл и сохранил все данные, разобрался с приложением, но обязательно что-то меняется и сидишь методом тыка пытаешься найти то что тебе нужно. Интерфейс просто ужасный, много лишнего, интуитивно непонятно. 8 месяцев мучаюсь с этим приложением, а сегодня попросили комиссию за перевод... т.е. мтс приложение переводит деньги в мтс банк за деньги! Авто списания списываются через раз. Приходится вручную делать 👎"/>
    <s v="2021-11-26 11:09:42"/>
    <s v="Ноябрь"/>
    <n v="26"/>
    <n v="48"/>
    <s v="пятница"/>
    <s v="Сожалеем, что у вас сложилось такое впечатление о приложении. Скажите, что было сложно найти в приложении после обновления? Уточните, как вы переводили деньги?"/>
    <n v="0"/>
    <n v="0"/>
    <n v="0"/>
    <n v="1"/>
    <n v="231"/>
    <n v="3.1"/>
    <m/>
  </r>
  <r>
    <s v="2021-11-26 07:37:12"/>
    <x v="0"/>
    <x v="4"/>
    <x v="0"/>
    <s v="пятница"/>
    <x v="1"/>
    <x v="0"/>
    <n v="2"/>
    <s v="Приложение на половину не работает оплата в магазине не показывает уведомление о плотежах и остатка суммы"/>
    <s v="2021-11-26 09:43:35"/>
    <s v="Ноябрь"/>
    <n v="26"/>
    <n v="48"/>
    <s v="пятница"/>
    <s v="Уведомления с информацией об операциях поступают, если по карте подключена услуга &quot;Уведомления от банка&quot;."/>
    <n v="0"/>
    <n v="0"/>
    <n v="1"/>
    <n v="1"/>
    <n v="231"/>
    <n v="2.1"/>
    <m/>
  </r>
  <r>
    <s v="2021-11-26 13:56:08"/>
    <x v="0"/>
    <x v="4"/>
    <x v="0"/>
    <s v="пятница"/>
    <x v="1"/>
    <x v="0"/>
    <n v="1"/>
    <s v="Была бы возможность поставил бы минус 5, а так пока +1. Что хотят то и делают. И удаляют отзывы!"/>
    <s v="2021-11-26 18:05:07"/>
    <s v="Ноябрь"/>
    <n v="26"/>
    <n v="48"/>
    <s v="пятница"/>
    <s v="Скажите, что произошло? У нас нет технической возможности удалить отзыв на площадке Google Play."/>
    <n v="0"/>
    <n v="0"/>
    <n v="0"/>
    <n v="1"/>
    <n v="231"/>
    <n v="4.0999999999999996"/>
    <m/>
  </r>
  <r>
    <s v="2021-11-26 09:50:53"/>
    <x v="0"/>
    <x v="4"/>
    <x v="0"/>
    <s v="пятница"/>
    <x v="1"/>
    <x v="0"/>
    <n v="2"/>
    <s v="Не даёте возможность погасить досрочно кредит через приложение! Без визита в единственный офис в городе Казань, который далековато от дома. И операторы заблокировали чат в Приложении, никаких оскорблений или подобного с моей стороны не было."/>
    <s v="2021-11-26 14:37:19"/>
    <s v="Ноябрь"/>
    <n v="26"/>
    <n v="48"/>
    <s v="пятница"/>
    <s v="Напишите нам о ситуации на почту mtsd@mtsbank.ru, укажите ваши ФИО, дату рождения и номер телефона. Если при попытке досрочного погашения возникает ошибка, прикрепите к письму скриншот. Разберемся, в чем дело."/>
    <n v="0"/>
    <n v="0"/>
    <n v="1"/>
    <n v="1"/>
    <n v="231"/>
    <n v="4.0999999999999996"/>
    <m/>
  </r>
  <r>
    <s v="2021-11-26 10:12:34"/>
    <x v="0"/>
    <x v="4"/>
    <x v="0"/>
    <s v="пятница"/>
    <x v="1"/>
    <x v="0"/>
    <n v="1"/>
    <s v="Мошеники МТС еще дескриминируют народ с Крыма.Положил первый день 15000 на следуйщий 14000 и заблокировали всю сумму но абон плату сняли через два дня пишу в прокоротуру что бы разобрались."/>
    <s v="2021-11-26 17:59:47"/>
    <s v="Ноябрь"/>
    <n v="26"/>
    <n v="48"/>
    <s v="пятница"/>
    <s v="Напишите нам о ситуации на почту mtsd@mtsbank.ru, укажите ваши ФИО, дату рождения и номер телефона. Поможем разобраться."/>
    <n v="0"/>
    <n v="0"/>
    <n v="1"/>
    <n v="1"/>
    <n v="231"/>
    <n v="7.1"/>
    <m/>
  </r>
  <r>
    <s v="2021-11-26 12:31:44"/>
    <x v="0"/>
    <x v="4"/>
    <x v="0"/>
    <s v="пятница"/>
    <x v="8"/>
    <x v="0"/>
    <n v="2"/>
    <s v="Невозможно дозвониться до операторов, когда возникают вопросы!!! Это какой-то кошмар!"/>
    <s v="2021-11-26 16:15:29"/>
    <s v="Ноябрь"/>
    <n v="26"/>
    <n v="48"/>
    <s v="пятница"/>
    <s v="Операторы отвечают по очереди, которая зависит от общей нагрузки на контактный центр. Скажите, какой у вас был вопрос?"/>
    <n v="0"/>
    <n v="0"/>
    <n v="0"/>
    <n v="1"/>
    <n v="231"/>
    <n v="3.1"/>
    <m/>
  </r>
  <r>
    <s v="2021-11-26 13:08:43"/>
    <x v="0"/>
    <x v="4"/>
    <x v="0"/>
    <s v="пятница"/>
    <x v="1"/>
    <x v="0"/>
    <n v="1"/>
    <s v="Ничего не работает, руки растут не из плеч"/>
    <s v="2021-11-26 16:03:59"/>
    <s v="Ноябрь"/>
    <n v="26"/>
    <n v="48"/>
    <s v="пятница"/>
    <s v="Опишите, пожалуйста, ситуацию подробнее."/>
    <n v="0"/>
    <n v="0"/>
    <n v="1"/>
    <n v="1"/>
    <n v="231"/>
    <n v="2.1"/>
    <m/>
  </r>
  <r>
    <s v="2021-11-26 14:00:52"/>
    <x v="0"/>
    <x v="4"/>
    <x v="0"/>
    <s v="пятница"/>
    <x v="5"/>
    <x v="0"/>
    <n v="1"/>
    <s v="Не могу даже зайти Раньше заходил через карту или паспортным данным сейчас вообще не как не заходит"/>
    <s v="2021-11-26 16:16:34"/>
    <s v="Ноябрь"/>
    <n v="26"/>
    <n v="48"/>
    <s v="пятница"/>
    <s v="Уточните, при входе возникает ошибка?"/>
    <n v="0"/>
    <n v="1"/>
    <n v="1"/>
    <n v="1"/>
    <n v="231"/>
    <n v="2.1"/>
    <m/>
  </r>
  <r>
    <s v="2021-11-26 18:05:52"/>
    <x v="0"/>
    <x v="4"/>
    <x v="0"/>
    <s v="пятница"/>
    <x v="1"/>
    <x v="0"/>
    <n v="1"/>
    <s v="Пять дней решают мою проблему!!! И до сих пор ничего не решено. Личный кабинет тупит конкретно!!!!! Надоело писать в службу поддержки. Срочно нужен кабинет и не могу воспользоваться. Пока не исправите будет стоять оценка 2"/>
    <s v="2021-11-27 06:54:31"/>
    <s v="Ноябрь"/>
    <n v="27"/>
    <n v="48"/>
    <s v="суббота"/>
    <s v="Уточните, с какой проблемой вы столкнулись? Какая ошибка возникает в приложении?"/>
    <n v="1"/>
    <n v="0"/>
    <n v="1"/>
    <n v="1"/>
    <n v="231"/>
    <n v="12.1"/>
    <m/>
  </r>
  <r>
    <s v="2021-11-26 18:10:04"/>
    <x v="0"/>
    <x v="4"/>
    <x v="0"/>
    <s v="пятница"/>
    <x v="1"/>
    <x v="0"/>
    <n v="1"/>
    <s v="Приложение отстой"/>
    <s v="2021-11-27 06:54:48"/>
    <s v="Ноябрь"/>
    <n v="27"/>
    <n v="48"/>
    <s v="суббота"/>
    <s v="Скажите, чем именно не понравилось приложение?"/>
    <n v="0"/>
    <n v="0"/>
    <n v="0"/>
    <n v="1"/>
    <n v="231"/>
    <n v="12.1"/>
    <m/>
  </r>
  <r>
    <s v="2021-11-27 12:07:13"/>
    <x v="0"/>
    <x v="5"/>
    <x v="0"/>
    <s v="суббота"/>
    <x v="3"/>
    <x v="0"/>
    <n v="1"/>
    <s v="Я брала кредит в декабре 2020 года! Паспортные данные мои были указаны,а номер телефона указан мужа! Вы обновили приложение,не могу выйти в свой кабинет МТС банк! Выходит на мужа паспортные данные с этим же номером телефона!!! Я не изменю отзыв на все 5звезд! У нас нету МТС банка в нужном районе! А ехать за пределы 700км и обратно тупость! У филиалы и то МТС салон,толку от них нет! Купила новую сим-карту,и всё равно не могу выйти в свой личный кабинет! Отстой!И голосовой помощни мерзлость!"/>
    <s v="2021-10-30 13:04:06"/>
    <s v="Октябрь"/>
    <n v="30"/>
    <n v="44"/>
    <s v="суббота"/>
    <s v="Возможно, у вас в банке не установлен основной номер телефона. Номер можно изменить в голосовом помощнике, если есть доступ к старому основному номеру. Если у вас есть активная карта МТС Банка, изменить номер можно также в банкомате МТС Банка, салоне МТС или отделении банка."/>
    <n v="0"/>
    <n v="0"/>
    <n v="1"/>
    <n v="1"/>
    <n v="231"/>
    <n v="23.1"/>
    <m/>
  </r>
  <r>
    <s v="2021-11-27 08:33:18"/>
    <x v="0"/>
    <x v="5"/>
    <x v="0"/>
    <s v="суббота"/>
    <x v="1"/>
    <x v="0"/>
    <n v="1"/>
    <s v="Где смотреть номер карты!!!!!!!!!??????? Нету в приложении такой функцииии, идиотизм"/>
    <s v="2021-11-27 09:59:41"/>
    <s v="Ноябрь"/>
    <n v="27"/>
    <n v="48"/>
    <s v="суббота"/>
    <s v="Полный номер карты можно посмотреть в приложении только по виртуальным картам. Для этого выберите карту на Главной и нажмите Реквизиты карты."/>
    <n v="0"/>
    <n v="0"/>
    <n v="0"/>
    <n v="1"/>
    <n v="231"/>
    <n v="1.1000000000000001"/>
    <m/>
  </r>
  <r>
    <s v="2021-11-27 21:49:07"/>
    <x v="0"/>
    <x v="5"/>
    <x v="0"/>
    <s v="суббота"/>
    <x v="3"/>
    <x v="0"/>
    <n v="1"/>
    <s v="Не удобно пользоваться. &quot;Глючит&quot;, &quot;виснет&quot;, &quot;тупит&quot; и другие эпитеты. Деньги между своими счетами перевёл и ничего, пока не перегрузил приложение, их не увидел. Ну и вишенка на торт. Предлагают кредит под низкий процент, начинаешь пересчитывать, а там все 44% годовых."/>
    <s v="2021-11-28 05:49:23"/>
    <s v="Ноябрь"/>
    <n v="28"/>
    <n v="49"/>
    <s v="воскресенье"/>
    <s v="Приносим извинения за неудобства. Мы работаем над оптимизацией приложения. Надеемся, что в дальнейших обновлениях вам всё понравится!"/>
    <n v="1"/>
    <n v="0"/>
    <n v="0"/>
    <n v="1"/>
    <n v="231"/>
    <n v="8.1"/>
    <m/>
  </r>
  <r>
    <s v="2021-11-27 06:11:01"/>
    <x v="0"/>
    <x v="5"/>
    <x v="0"/>
    <s v="суббота"/>
    <x v="3"/>
    <x v="0"/>
    <n v="2"/>
    <s v="Приложение понравилось. Но плохо, что только на один номер. И порой подглючивает, не отображается сумма на балансе. А целом доволен, очень удобно. Заслуженные 4 звезды. Пожалуйста сделайте на два номера телефона."/>
    <s v="2021-08-18 15:46:33"/>
    <s v="Август"/>
    <n v="18"/>
    <n v="34"/>
    <s v="среда"/>
    <s v="Спасибо за отзыв. В приложении отображается основной номер телефона в банке. Основной номер может быть только один."/>
    <n v="0"/>
    <n v="0"/>
    <n v="0"/>
    <n v="1"/>
    <n v="231"/>
    <n v="14.1"/>
    <m/>
  </r>
  <r>
    <s v="2021-11-27 17:12:02"/>
    <x v="0"/>
    <x v="5"/>
    <x v="0"/>
    <s v="суббота"/>
    <x v="1"/>
    <x v="0"/>
    <n v="2"/>
    <s v="После запуска приложения и ввода кода - Отсутствует интернет соединение. Ну ладно, лечится это переподключением к Wi-Fi). Дальше. Хотел зайти в раздел Карты, жму на плюсик, а в ответ: Сервис недоступен. По этому поводу обращался в чат поддержки, ответили, что о проблеме известно и нужно ждать исправления. Было это с неделю назад. Уважаемые разработчики, Вам не кажется, что всё это уже не лезет ни в какие ворота) Оценка - двоечка (за труды)."/>
    <s v="2021-11-28 05:18:31"/>
    <s v="Ноябрь"/>
    <n v="28"/>
    <n v="49"/>
    <s v="воскресенье"/>
    <s v="Попробуйте очистить кэш, удалить приложение и установить заново. После чего повторите проверку. Если ситуация сохраняется, напишите нам на почту mtsd@mtsbank.ru, укажите ваши ФИО, дату рождения и номер телефона. Проверим информацию."/>
    <n v="0"/>
    <n v="0"/>
    <n v="1"/>
    <n v="1"/>
    <n v="231"/>
    <n v="12.1"/>
    <m/>
  </r>
  <r>
    <s v="2021-11-27 03:18:10"/>
    <x v="0"/>
    <x v="5"/>
    <x v="0"/>
    <s v="суббота"/>
    <x v="1"/>
    <x v="0"/>
    <n v="1"/>
    <s v="Сервис недоступен - и это вы называете банком ?! (Создание карты 3 день уже)"/>
    <s v="2021-11-27 06:58:33"/>
    <s v="Ноябрь"/>
    <n v="27"/>
    <n v="48"/>
    <s v="суббота"/>
    <s v="Направьте, пожалуйста, нам на почту mtsd@mtsbank.ru скриншот с ошибкой. Также укажите ваши ФИО, дату рождения и номер телефона, указанный при регистрации. Проверим."/>
    <n v="0"/>
    <n v="0"/>
    <n v="1"/>
    <n v="1"/>
    <n v="231"/>
    <n v="3.1"/>
    <m/>
  </r>
  <r>
    <s v="2021-11-27 10:57:45"/>
    <x v="0"/>
    <x v="5"/>
    <x v="0"/>
    <s v="суббота"/>
    <x v="1"/>
    <x v="0"/>
    <n v="1"/>
    <s v="При переходе в раздел расходы за месяц приложение зависает, позже выходит сообщение &quot;приложение МТС банк не отвечает, закрыть его?&quot;"/>
    <s v="2021-11-27 11:53:37"/>
    <s v="Ноябрь"/>
    <n v="27"/>
    <n v="48"/>
    <s v="суббота"/>
    <s v="Направьте, пожалуйста, нам на почту mtsd@mtsbank.ru скриншот с ошибкой. Также укажите ваши ФИО, дату рождения и номер телефона, указанный при регистрации. Проверим."/>
    <n v="1"/>
    <n v="0"/>
    <n v="0"/>
    <n v="1"/>
    <n v="231"/>
    <n v="0.1"/>
    <m/>
  </r>
  <r>
    <s v="2021-11-27 09:37:10"/>
    <x v="0"/>
    <x v="5"/>
    <x v="0"/>
    <s v="суббота"/>
    <x v="9"/>
    <x v="0"/>
    <n v="2"/>
    <s v="Постоянно виснет"/>
    <s v="2021-11-27 10:01:25"/>
    <s v="Ноябрь"/>
    <n v="27"/>
    <n v="48"/>
    <s v="суббота"/>
    <s v="Видим, что вы используете старую версию. Рекомендуем обновить приложение. В приложение на Android можно войти только с обновленной версией. Она уже доступна для установки. Приложение необходимо обновить до версии 1.30.2 или выше."/>
    <n v="1"/>
    <n v="0"/>
    <n v="0"/>
    <n v="1"/>
    <n v="231"/>
    <n v="0.1"/>
    <m/>
  </r>
  <r>
    <s v="2021-11-27 10:39:21"/>
    <x v="0"/>
    <x v="5"/>
    <x v="0"/>
    <s v="суббота"/>
    <x v="5"/>
    <x v="0"/>
    <n v="1"/>
    <s v="Невозможно оформит виртуальную карту пишет что я это делаю с незнакомого номера"/>
    <s v="2021-11-27 11:51:15"/>
    <s v="Ноябрь"/>
    <n v="27"/>
    <n v="48"/>
    <s v="суббота"/>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0"/>
    <n v="1"/>
    <n v="231"/>
    <n v="1.1000000000000001"/>
    <m/>
  </r>
  <r>
    <s v="2021-11-27 11:00:14"/>
    <x v="0"/>
    <x v="5"/>
    <x v="0"/>
    <s v="суббота"/>
    <x v="1"/>
    <x v="0"/>
    <n v="1"/>
    <s v="Приложение вылетает при входе."/>
    <s v="2021-11-27 11:54:00"/>
    <s v="Ноябрь"/>
    <n v="27"/>
    <n v="48"/>
    <s v="суббота"/>
    <s v="Попробуйте очистить кэш, удалить приложение и установить заново. После чего повторите проверку."/>
    <n v="0"/>
    <n v="1"/>
    <n v="1"/>
    <n v="1"/>
    <n v="231"/>
    <n v="0.1"/>
    <m/>
  </r>
  <r>
    <s v="2021-11-27 11:30:02"/>
    <x v="0"/>
    <x v="5"/>
    <x v="0"/>
    <s v="суббота"/>
    <x v="1"/>
    <x v="0"/>
    <n v="2"/>
    <s v="Обычное, каких десятки,привелегий по кредиту не дает!"/>
    <s v="2021-11-27 11:54:44"/>
    <s v="Ноябрь"/>
    <n v="27"/>
    <n v="48"/>
    <s v="суббота"/>
    <s v="Уточните, пожалуйста, чем именно не понравилось приложение, какие ошибки возникают при использовании?"/>
    <n v="0"/>
    <n v="0"/>
    <n v="0"/>
    <n v="1"/>
    <n v="231"/>
    <n v="0.1"/>
    <m/>
  </r>
  <r>
    <s v="2021-11-27 21:53:13"/>
    <x v="0"/>
    <x v="5"/>
    <x v="0"/>
    <s v="суббота"/>
    <x v="1"/>
    <x v="0"/>
    <n v="1"/>
    <s v="Верните приложение о счетах и кредитах!!! ваши глючные и не работающие приложение с брокерскими счетами оставьте себе, это г. Не работает."/>
    <s v="2021-11-27 14:32:13"/>
    <s v="Ноябрь"/>
    <n v="27"/>
    <n v="48"/>
    <s v="суббота"/>
    <s v="Уточните, у вас не отображаются карты в приложении?"/>
    <n v="0"/>
    <n v="0"/>
    <n v="1"/>
    <n v="1"/>
    <n v="231"/>
    <n v="7.1"/>
    <m/>
  </r>
  <r>
    <s v="2021-11-27 15:04:26"/>
    <x v="0"/>
    <x v="5"/>
    <x v="0"/>
    <s v="суббота"/>
    <x v="10"/>
    <x v="0"/>
    <n v="2"/>
    <s v="С начала всё было нормально, всё работало. Но в один прекрасный момент приложение перестало пускать. Не могу уже полгода ни баланс посмотреть, ни платёж. Пишет нет доступа к серверу, попробуйте позже. Я уже и в поддержку обращался всё без толку."/>
    <s v="2021-11-27 16:23:15"/>
    <s v="Ноябрь"/>
    <n v="27"/>
    <n v="48"/>
    <s v="суббота"/>
    <s v="Видим, что вы используете старую версию. Рекомендуем обновить приложение. В приложение на Android можно войти только с обновленной версией. Она уже доступна для установки. Приложение необходимо обновить до версии 1.30.2 или выше."/>
    <n v="0"/>
    <n v="0"/>
    <n v="1"/>
    <n v="1"/>
    <n v="231"/>
    <n v="1.1000000000000001"/>
    <m/>
  </r>
  <r>
    <s v="2021-11-27 16:56:49"/>
    <x v="0"/>
    <x v="5"/>
    <x v="0"/>
    <s v="суббота"/>
    <x v="1"/>
    <x v="0"/>
    <n v="1"/>
    <s v="Мне нужно было срочно зайти в приложение и проверить баланс, но у меня высветилось что надо обновить приложение.... Нажав кнопку обновить, уже как 15мин обновляет и никак не закончит!!! Ужас просто какой то!, интернет у меня скоростной."/>
    <s v="2021-11-27 17:10:31"/>
    <s v="Ноябрь"/>
    <n v="27"/>
    <n v="48"/>
    <s v="суббота"/>
    <s v="Попробуйте полностью удалить приложение и установить заново."/>
    <n v="0"/>
    <n v="1"/>
    <n v="0"/>
    <n v="1"/>
    <n v="231"/>
    <n v="0.1"/>
    <m/>
  </r>
  <r>
    <s v="2021-11-27 19:10:10"/>
    <x v="0"/>
    <x v="5"/>
    <x v="0"/>
    <s v="суббота"/>
    <x v="5"/>
    <x v="0"/>
    <n v="1"/>
    <s v="Убогое приложение оставил заявку на кредит ни ответа ни привета"/>
    <s v="2021-11-28 05:47:42"/>
    <s v="Ноябрь"/>
    <n v="28"/>
    <n v="49"/>
    <s v="воскресенье"/>
    <s v="Скажите, вы оставляли заявку в приложении? Заявка не отображается?"/>
    <n v="0"/>
    <n v="0"/>
    <n v="0"/>
    <n v="1"/>
    <n v="231"/>
    <n v="10.1"/>
    <m/>
  </r>
  <r>
    <s v="2021-11-27 10:07:14"/>
    <x v="0"/>
    <x v="5"/>
    <x v="0"/>
    <s v="суббота"/>
    <x v="4"/>
    <x v="1"/>
    <n v="2"/>
    <s v="приложение еле живое. постоянно что-то не работает или ведутся работы по исправлению. кэшбэк не начисляется совсем. просто 0 за любые покупки."/>
    <s v="2021-11-23 16:36:75"/>
    <s v="Ноябрь"/>
    <n v="23"/>
    <n v="48"/>
    <s v="вторник"/>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1"/>
    <n v="1"/>
    <n v="231"/>
    <n v="17.100000000000001"/>
    <m/>
  </r>
  <r>
    <s v="2021-11-27 23:47:41"/>
    <x v="0"/>
    <x v="5"/>
    <x v="0"/>
    <s v="суббота"/>
    <x v="4"/>
    <x v="1"/>
    <n v="1"/>
    <s v="В приложении все мои продукты не активны уже месяц. Также месяц назад было создано обращение с которым псевдо-специалисты до сих пор разбираются. Уровень школьников! Очень не рекомендую!"/>
    <s v="2021-11-23 16:36:76"/>
    <s v="Ноябрь"/>
    <n v="23"/>
    <n v="48"/>
    <s v="вторник"/>
    <m/>
    <n v="0"/>
    <n v="0"/>
    <n v="0"/>
    <n v="0"/>
    <n v="231"/>
    <n v="7.1"/>
    <m/>
  </r>
  <r>
    <s v="2021-11-28 03:03:48"/>
    <x v="0"/>
    <x v="6"/>
    <x v="1"/>
    <s v="воскресенье"/>
    <x v="3"/>
    <x v="0"/>
    <n v="1"/>
    <s v="&quot;...Это обновление изящное, как японская живопись, и незаметное, как ниндзя : мы кое-что исправили, и кое-что добавили, чтобы вам было удобнее работать с приложением. Как говорится, 変更はありますが、気付かないでしょう...&quot; Переводя на русский : &quot;...Мы убрали историю списаний по счёту, дабы вам сложнее было мониторить наше жульничество/измение остатка на счету...&quot; Как говорится : пока живут на свете такие Банки(ОпСоСы),- Вашим деньгам НЕ будет спокойно !.."/>
    <s v="2021-11-27 13:41:33"/>
    <s v="Ноябрь"/>
    <n v="27"/>
    <n v="48"/>
    <s v="суббота"/>
    <s v="Для отслеживания истории операций по номеру телефона, выберите Мой телефон на Главной. Для просмотра подробной информации по номеру, в том числе изменение тарифного плана, рекомендуем использовать приложение Мой МТС."/>
    <n v="0"/>
    <n v="0"/>
    <n v="0"/>
    <n v="1"/>
    <n v="231"/>
    <n v="13.1"/>
    <m/>
  </r>
  <r>
    <s v="2021-11-28 23:02:12"/>
    <x v="0"/>
    <x v="6"/>
    <x v="1"/>
    <s v="воскресенье"/>
    <x v="1"/>
    <x v="0"/>
    <n v="1"/>
    <s v="Очень долго обновляется остаток задолженности, через сутки. Сумму минимального платёжа по кредитной карте не возможно погасить в любой день, он просто будет висеть. В разделе расходы не могу посмотреть куда и за что уходили деньги - выкидывает с приложения! Очень большая комиссия за перевод с кредитной карты."/>
    <s v="2021-10-30 12:57:07"/>
    <s v="Октябрь"/>
    <n v="30"/>
    <n v="44"/>
    <s v="суббота"/>
    <s v="Сожалеем, что доставили неудобства. Работаем над оптимизацией и быстродействием. Надеемся, что в последующих обновлениях ваша ситуация изменится."/>
    <n v="0"/>
    <n v="0"/>
    <n v="1"/>
    <n v="1"/>
    <n v="231"/>
    <n v="10.1"/>
    <m/>
  </r>
  <r>
    <s v="2021-11-28 14:03:20"/>
    <x v="0"/>
    <x v="6"/>
    <x v="1"/>
    <s v="воскресенье"/>
    <x v="1"/>
    <x v="0"/>
    <n v="1"/>
    <s v="Да что за хрень! Вы когда-нибудь почините приложение! Не вижу ни карт, ни кредитов. Звоню в банк, результат нулевой!!! Вы вообще делаете что-нибудь?"/>
    <s v="2021-11-27 10:00:25"/>
    <s v="Ноябрь"/>
    <n v="27"/>
    <n v="48"/>
    <s v="суббота"/>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0"/>
    <n v="1"/>
    <n v="231"/>
    <n v="4.0999999999999996"/>
    <m/>
  </r>
  <r>
    <s v="2021-11-28 04:00:05"/>
    <x v="0"/>
    <x v="6"/>
    <x v="1"/>
    <s v="воскресенье"/>
    <x v="1"/>
    <x v="0"/>
    <n v="1"/>
    <s v="Сделайте чтобы приложение отображало достоверную (актуальную) сумму задолженности, с учетом начисленных процентов, на конкретный момент времени! Пока одна звезда, считаю это существенной недоработкой!"/>
    <s v="2021-11-28 05:53:07"/>
    <s v="Ноябрь"/>
    <n v="28"/>
    <n v="49"/>
    <s v="воскресенье"/>
    <s v="Уточните, по какому продукту смотрите информацию?"/>
    <n v="0"/>
    <n v="0"/>
    <n v="0"/>
    <n v="1"/>
    <n v="231"/>
    <n v="1.1000000000000001"/>
    <m/>
  </r>
  <r>
    <s v="2021-11-28 06:23:30"/>
    <x v="0"/>
    <x v="6"/>
    <x v="1"/>
    <s v="воскресенье"/>
    <x v="1"/>
    <x v="0"/>
    <n v="1"/>
    <s v="Функционал не полный, сами видели что понаделали, всё через ..опу, криворукие депилы"/>
    <s v="2021-11-28 08:00:13"/>
    <s v="Ноябрь"/>
    <n v="28"/>
    <n v="49"/>
    <s v="воскресенье"/>
    <s v="Уточните, чем именно не понравилось приложение?"/>
    <n v="0"/>
    <n v="0"/>
    <n v="0"/>
    <n v="1"/>
    <n v="231"/>
    <n v="1.1000000000000001"/>
    <m/>
  </r>
  <r>
    <s v="2021-11-28 12:00:14"/>
    <x v="0"/>
    <x v="6"/>
    <x v="1"/>
    <s v="воскресенье"/>
    <x v="5"/>
    <x v="0"/>
    <n v="1"/>
    <s v="Приложение не доработали!!!Не возможно оплатить коммуналку по куар коду"/>
    <s v="2021-11-28 12:14:09"/>
    <s v="Ноябрь"/>
    <n v="28"/>
    <n v="49"/>
    <s v="воскресенье"/>
    <s v="Проверьте наличие у приложения разрешения на доступ к памяти и камере. Сделать это можно в настройках телефона."/>
    <n v="0"/>
    <n v="0"/>
    <n v="0"/>
    <n v="1"/>
    <n v="231"/>
    <n v="0.1"/>
    <m/>
  </r>
  <r>
    <s v="2021-11-28 13:35:53"/>
    <x v="0"/>
    <x v="6"/>
    <x v="1"/>
    <s v="воскресенье"/>
    <x v="3"/>
    <x v="0"/>
    <n v="1"/>
    <s v="Конченое уродское приложение и такой же банк никому не советую пользоватся котегорически"/>
    <s v="2021-11-28 14:32:32"/>
    <s v="Ноябрь"/>
    <n v="28"/>
    <n v="49"/>
    <s v="воскресенье"/>
    <s v="Сожалеем, что у вас сложилось такое мнение о банке и приложении. Уточните, чем именно не понравилось приложение?"/>
    <n v="0"/>
    <n v="0"/>
    <n v="0"/>
    <n v="1"/>
    <n v="231"/>
    <n v="0.1"/>
    <m/>
  </r>
  <r>
    <s v="2021-11-28 14:54:56"/>
    <x v="0"/>
    <x v="6"/>
    <x v="1"/>
    <s v="воскресенье"/>
    <x v="5"/>
    <x v="0"/>
    <n v="1"/>
    <s v="При очередном обновлении зависло."/>
    <s v="2021-11-28 15:46:46"/>
    <s v="Ноябрь"/>
    <n v="28"/>
    <n v="49"/>
    <s v="воскресенье"/>
    <s v="Опишите, подробнее, с какой проблемой вы столкнулись?"/>
    <n v="1"/>
    <n v="0"/>
    <n v="0"/>
    <n v="1"/>
    <n v="231"/>
    <n v="0.1"/>
    <m/>
  </r>
  <r>
    <s v="2021-11-28 17:13:10"/>
    <x v="0"/>
    <x v="6"/>
    <x v="1"/>
    <s v="воскресенье"/>
    <x v="1"/>
    <x v="0"/>
    <n v="1"/>
    <s v="В других положениях банках можно посмотреть привязанные устройства и контролировать безопасность своих денег, то есть можно узнать с каких устройств выполнен вход в это приложение. А в данном приложении вы не узнаете как ушли ваши деньги."/>
    <s v="2021-11-29 05:16:13"/>
    <s v="Ноябрь"/>
    <n v="29"/>
    <n v="49"/>
    <s v="понедельник"/>
    <s v="Учтем ваше замечание."/>
    <n v="0"/>
    <n v="0"/>
    <n v="0"/>
    <n v="1"/>
    <n v="231"/>
    <n v="12.1"/>
    <m/>
  </r>
  <r>
    <s v="2021-11-28 15:57:48"/>
    <x v="0"/>
    <x v="6"/>
    <x v="1"/>
    <s v="воскресенье"/>
    <x v="1"/>
    <x v="0"/>
    <n v="1"/>
    <s v="Сделали какой-то бред, нельзя переводить деньги с телефона на карту или киви кошелек как раньше.Зачем так все усложнять, почему нельзя распоряжаться своими деньгами как хочется."/>
    <s v="2021-11-28 16:58:08"/>
    <s v="Ноябрь"/>
    <n v="28"/>
    <n v="49"/>
    <s v="воскресенье"/>
    <s v="Скажите, какая ошибка возникает при попытке перевода?"/>
    <n v="0"/>
    <n v="0"/>
    <n v="0"/>
    <n v="1"/>
    <n v="231"/>
    <n v="1.1000000000000001"/>
    <m/>
  </r>
  <r>
    <s v="2021-11-29 08:02:19"/>
    <x v="0"/>
    <x v="7"/>
    <x v="1"/>
    <s v="понедельник"/>
    <x v="3"/>
    <x v="0"/>
    <n v="1"/>
    <s v="Лицензия банка до какого года выдана? Без выпуска карты какую максимальную сумму я могу положить на счёт?"/>
    <m/>
    <s v="Январь"/>
    <n v="0"/>
    <n v="0"/>
    <s v="суббота"/>
    <m/>
    <n v="0"/>
    <n v="0"/>
    <n v="0"/>
    <n v="0"/>
    <n v="231"/>
    <n v="8.1"/>
    <m/>
  </r>
  <r>
    <s v="2021-11-29 05:34:12"/>
    <x v="0"/>
    <x v="7"/>
    <x v="1"/>
    <s v="понедельник"/>
    <x v="5"/>
    <x v="0"/>
    <n v="2"/>
    <s v="Зависает, надо переустанавливать"/>
    <s v="2021-11-29 09:25:17"/>
    <s v="Ноябрь"/>
    <n v="29"/>
    <n v="49"/>
    <s v="понедельник"/>
    <s v="Скажите, при зависании возникает ошибка?"/>
    <n v="1"/>
    <n v="0"/>
    <n v="0"/>
    <n v="1"/>
    <n v="231"/>
    <n v="3.1"/>
    <m/>
  </r>
  <r>
    <s v="2021-11-29 06:23:33"/>
    <x v="0"/>
    <x v="7"/>
    <x v="1"/>
    <s v="понедельник"/>
    <x v="5"/>
    <x v="0"/>
    <n v="1"/>
    <s v="Согласен со всеми плохими комментариями, так и есть и всегда было, пользуюсь 2 года"/>
    <s v="2021-11-29 09:25:01"/>
    <s v="Ноябрь"/>
    <n v="29"/>
    <n v="49"/>
    <s v="понедельник"/>
    <s v="Опишите, пожалуйста, подробнее. С какими трудностями вы столкнулись?"/>
    <n v="0"/>
    <n v="0"/>
    <n v="0"/>
    <n v="1"/>
    <n v="231"/>
    <n v="3.1"/>
    <m/>
  </r>
  <r>
    <s v="2021-11-29 07:30:26"/>
    <x v="0"/>
    <x v="7"/>
    <x v="1"/>
    <s v="понедельник"/>
    <x v="3"/>
    <x v="0"/>
    <n v="1"/>
    <s v="Данный банк это ШАРАШКА. Открыл виртуальную карту и перечислил на неё вначале 30т.р., затем 16т.р., через сутки захожу в приложение, а денег нет. Карту заблокировали, самостоятельно не разблокировать, нужно обращаться в отделение банка. Оформил в банке обращение, но деньги так и не вернули, а самое смешное через 2 дня звонят с горячей линии и информирую, что у меня ещё и задолженность в размере 99т.р. Не советую ни кому, денег так и невернули. Всё разбираются"/>
    <s v="2021-11-29 09:28:29"/>
    <s v="Ноябрь"/>
    <n v="29"/>
    <n v="49"/>
    <s v="понедельник"/>
    <s v="Чтобы мы смогли проверить информацию, напишите нам о ситуации на почту mtsd@mtsbank.ru, укажите ваши ФИО, дату рождения и номер телефона."/>
    <n v="0"/>
    <n v="0"/>
    <n v="1"/>
    <n v="1"/>
    <n v="231"/>
    <n v="1.1000000000000001"/>
    <m/>
  </r>
  <r>
    <s v="2021-11-29 09:40:13"/>
    <x v="0"/>
    <x v="7"/>
    <x v="1"/>
    <s v="понедельник"/>
    <x v="5"/>
    <x v="0"/>
    <n v="1"/>
    <s v="Не ведитесь на рекламу с Нагиевым и прочими. Получал карту в Москве, сейчас проживаю в Чебоксарах, и мне срочно понадобилась справка с моим ФИО, номером карты, и печатью банка, и чтобы ее получить мне нужно ехать в Казань, а это 2,5 часа только в одну сторону чтобы ее получить. Резимирую, получать карту этого банка, если в вашем городе нет офиса банка. И через чат в приложении, вам дадут только справку без печати банка. Создали обращение 16184962, и сказали что в среднем решение 5 рабочих дней"/>
    <s v="2021-11-29 18:03:46"/>
    <s v="Ноябрь"/>
    <n v="29"/>
    <n v="49"/>
    <s v="понедельник"/>
    <s v="Решение по этому обращению было отправлено вам в смс 28.10.2021."/>
    <n v="0"/>
    <n v="0"/>
    <n v="0"/>
    <n v="1"/>
    <n v="231"/>
    <n v="8.1"/>
    <m/>
  </r>
  <r>
    <s v="2021-11-29 09:57:59"/>
    <x v="0"/>
    <x v="7"/>
    <x v="1"/>
    <s v="понедельник"/>
    <x v="5"/>
    <x v="0"/>
    <n v="1"/>
    <s v="Полный бардак а не приложене"/>
    <s v="2021-11-29 12:42:29"/>
    <s v="Ноябрь"/>
    <n v="29"/>
    <n v="49"/>
    <s v="понедельник"/>
    <s v="Расскажите, что произошло?"/>
    <n v="0"/>
    <n v="0"/>
    <n v="0"/>
    <n v="1"/>
    <n v="231"/>
    <n v="2.1"/>
    <m/>
  </r>
  <r>
    <s v="2021-11-29 10:25:54"/>
    <x v="0"/>
    <x v="7"/>
    <x v="1"/>
    <s v="понедельник"/>
    <x v="5"/>
    <x v="0"/>
    <n v="1"/>
    <s v="Приложение не работает. Заходишь в него,оно начинает висеть и через 1-3 минуты пишет что приложение не отвечает. Я уже пару раз его переустанавливала. Всё бесполезно."/>
    <s v="2021-11-29 12:42:19"/>
    <s v="Ноябрь"/>
    <n v="29"/>
    <n v="49"/>
    <s v="понедельник"/>
    <s v="Напишите нам о ситуации на почту mtsd@mtsbank.ru, укажите ваши ФИО, дату рождения, номер телефона и модель устройства. К письму прикрепите скриншот ошибки. Разберемся, в чем дело."/>
    <n v="0"/>
    <n v="0"/>
    <n v="1"/>
    <n v="1"/>
    <n v="231"/>
    <n v="2.1"/>
    <m/>
  </r>
  <r>
    <s v="2021-11-29 11:11:28"/>
    <x v="0"/>
    <x v="7"/>
    <x v="1"/>
    <s v="понедельник"/>
    <x v="5"/>
    <x v="0"/>
    <n v="1"/>
    <s v="Постоянно глючит"/>
    <s v="2021-11-29 12:43:18"/>
    <s v="Ноябрь"/>
    <n v="29"/>
    <n v="49"/>
    <s v="понедельник"/>
    <s v="Простите за неудобства. Мы уже работаем над оптимизацией и быстродействием приложения."/>
    <n v="1"/>
    <n v="0"/>
    <n v="0"/>
    <n v="1"/>
    <n v="231"/>
    <n v="1.1000000000000001"/>
    <m/>
  </r>
  <r>
    <s v="2021-11-29 11:26:06"/>
    <x v="0"/>
    <x v="7"/>
    <x v="1"/>
    <s v="понедельник"/>
    <x v="5"/>
    <x v="0"/>
    <n v="1"/>
    <s v="Полная претензия к банку,с клиентами не работают одни отговорки, чтобы перевыпустить карту нужен офис банка,но в моем городе его нет,для этого мне нужно ехать за 300 км,чтобы перевыпустить карту,курьерские службы с которыми работает банк хамы,и тунеядцы,если вся страна так будет работать как работает банк,то будет хаос,не связывайтесь с этим банком."/>
    <s v="2021-11-29 13:24:36"/>
    <s v="Ноябрь"/>
    <n v="29"/>
    <n v="49"/>
    <s v="понедельник"/>
    <s v="Сожалеем, что у вас сложилось такое впечатление от банка. Чтобы мы смогли разобраться в ситуации, напишите нам о ней подробнее на почту mtsd@mtsbank.ru, проверим информацию."/>
    <n v="0"/>
    <n v="0"/>
    <n v="0"/>
    <n v="1"/>
    <n v="231"/>
    <n v="1.1000000000000001"/>
    <m/>
  </r>
  <r>
    <s v="2021-11-29 14:04:20"/>
    <x v="0"/>
    <x v="7"/>
    <x v="1"/>
    <s v="понедельник"/>
    <x v="3"/>
    <x v="0"/>
    <n v="1"/>
    <s v="Не открывается. 1час почти прождал."/>
    <s v="2021-11-29 18:09:41"/>
    <s v="Ноябрь"/>
    <n v="29"/>
    <n v="49"/>
    <s v="понедельник"/>
    <s v="Скажите, при входе возникает ошибка?"/>
    <n v="0"/>
    <n v="1"/>
    <n v="0"/>
    <n v="1"/>
    <n v="231"/>
    <n v="4.0999999999999996"/>
    <m/>
  </r>
  <r>
    <s v="2021-11-29 15:28:53"/>
    <x v="0"/>
    <x v="7"/>
    <x v="1"/>
    <s v="понедельник"/>
    <x v="5"/>
    <x v="0"/>
    <n v="1"/>
    <s v="Нахрена оно мне нужно, если есть ЛК? Все равно удаляют, возвращайте деньги на симку от куда брали, аферисты, ноль по всем пунктам"/>
    <s v="2021-11-29 18:19:14"/>
    <s v="Ноябрь"/>
    <n v="29"/>
    <n v="49"/>
    <s v="понедельник"/>
    <s v="Расскажите, что произошло?"/>
    <n v="0"/>
    <n v="0"/>
    <n v="0"/>
    <n v="1"/>
    <n v="231"/>
    <n v="2.1"/>
    <m/>
  </r>
  <r>
    <s v="2021-11-29 16:17:41"/>
    <x v="0"/>
    <x v="7"/>
    <x v="1"/>
    <s v="понедельник"/>
    <x v="5"/>
    <x v="0"/>
    <n v="1"/>
    <s v="Отвратительное приложение!!!!!"/>
    <s v="2021-11-29 18:20:35"/>
    <s v="Ноябрь"/>
    <n v="29"/>
    <n v="49"/>
    <s v="понедельник"/>
    <s v="Скажите, что случилось?"/>
    <n v="0"/>
    <n v="0"/>
    <n v="0"/>
    <n v="1"/>
    <n v="231"/>
    <n v="2.1"/>
    <m/>
  </r>
  <r>
    <s v="2021-11-29 17:06:23"/>
    <x v="0"/>
    <x v="7"/>
    <x v="1"/>
    <s v="понедельник"/>
    <x v="5"/>
    <x v="0"/>
    <n v="1"/>
    <s v="Хотел виртуальную карту кешбэк мобайл создать, так и не выходит. Ошибка выскакивает после ввода кода из смс как 1.5 мес.. Обращался в чат, толку нет, заявки какие то оформили 2 шт пол месяца назад, и тишина"/>
    <s v="2021-11-29 18:20:25"/>
    <s v="Ноябрь"/>
    <n v="29"/>
    <n v="49"/>
    <s v="понедельник"/>
    <s v="Напишите нам о ситуации на почту mtsd@mtsbank.ru, укажите ваши ФИО, дату рождения и номер телефона. Разберемся, в чем дело."/>
    <n v="0"/>
    <n v="0"/>
    <n v="1"/>
    <n v="1"/>
    <n v="231"/>
    <n v="1.1000000000000001"/>
    <m/>
  </r>
  <r>
    <s v="2021-11-29 22:20:19"/>
    <x v="0"/>
    <x v="7"/>
    <x v="1"/>
    <s v="понедельник"/>
    <x v="0"/>
    <x v="0"/>
    <n v="1"/>
    <s v="Банком доволен"/>
    <s v="2021-11-30 05:20:57"/>
    <s v="Ноябрь"/>
    <n v="30"/>
    <n v="49"/>
    <s v="вторник"/>
    <s v="Скажите, что повлияло на такую оценку?"/>
    <n v="0"/>
    <n v="0"/>
    <n v="0"/>
    <n v="1"/>
    <n v="231"/>
    <n v="7.1"/>
    <m/>
  </r>
  <r>
    <s v="2021-11-29 17:22:45"/>
    <x v="0"/>
    <x v="7"/>
    <x v="1"/>
    <s v="понедельник"/>
    <x v="11"/>
    <x v="1"/>
    <n v="1"/>
    <s v="Вашу карту нельзя привязать к оплате App Store. Не могу купить валюту для игры в PUBGM)))))"/>
    <s v="2021-11-23 16:36:77"/>
    <s v="Ноябрь"/>
    <n v="23"/>
    <n v="48"/>
    <s v="вторник"/>
    <m/>
    <n v="0"/>
    <n v="0"/>
    <n v="1"/>
    <n v="0"/>
    <n v="231"/>
    <n v="0.1"/>
    <m/>
  </r>
  <r>
    <s v="2021-11-29 05:21:49"/>
    <x v="0"/>
    <x v="7"/>
    <x v="1"/>
    <s v="понедельник"/>
    <x v="4"/>
    <x v="1"/>
    <n v="1"/>
    <s v="При загрузи приложения выдаёт ошибку отсутствует подключения к интернету, хотя интернет на телефоне есть и все другие приложения открываются , невозможно зайти оплатить кредит из за этого начинаются просрочки по платежам , кого в этом винить ?!!!!"/>
    <s v="2021-11-23 16:36:78"/>
    <s v="Ноябрь"/>
    <n v="23"/>
    <n v="48"/>
    <s v="вторник"/>
    <s v="Напишите нам о ситуации на почту mtsd@mtsbank.ru, укажите ваши ФИО, дату рождения и номер телефона. К письму прикрепите скриншот ошибки. Разберемся, в чем дело. "/>
    <n v="0"/>
    <n v="0"/>
    <n v="1"/>
    <n v="1"/>
    <n v="231"/>
    <n v="12.1"/>
    <m/>
  </r>
  <r>
    <s v="2021-11-29 10:22:13"/>
    <x v="0"/>
    <x v="7"/>
    <x v="1"/>
    <s v="понедельник"/>
    <x v="11"/>
    <x v="1"/>
    <n v="1"/>
    <s v="Отвратительный банк. Пишет смс одобрен кредит. Следующая смс кредит готов к выдаче. Прихожу в банк. Выясняется что еще не одобрена заявка. Я бы к ним не пришел"/>
    <s v="2021-11-23 16:36:79"/>
    <s v="Ноябрь"/>
    <n v="23"/>
    <n v="48"/>
    <s v="вторник"/>
    <s v="Скорее всего, кредит был предварительно одобрен. Окончательное решение по заявке банк принимает после проверки всех документов. "/>
    <n v="0"/>
    <n v="0"/>
    <n v="1"/>
    <n v="1"/>
    <n v="231"/>
    <n v="17.100000000000001"/>
    <m/>
  </r>
  <r>
    <s v="2021-11-29 21:02:25"/>
    <x v="0"/>
    <x v="7"/>
    <x v="1"/>
    <s v="понедельник"/>
    <x v="11"/>
    <x v="1"/>
    <n v="1"/>
    <s v="Уже несколько дней не работает перевод по системе СБП, и обычный перевод тоже, в чат обращался несколько раз ответ один «ожидайте, чиним»_x000a_Я не могу распорядится своими деньгами, онлайн._x000a_Объясните на кой *** мне тогда ваше приложение?_x000a_+ оно постоянно тормозит, вылетает и работает некорректно, для такой «экосистемы» как МТСище исправлять проблему почти неделю это норма?"/>
    <s v="2021-11-23 16:36:80"/>
    <s v="Ноябрь"/>
    <n v="23"/>
    <n v="48"/>
    <s v="вторник"/>
    <s v="Сожалеем, что доставили неудобства. Ситуация уже решена. Попробуйте переустановить приложение."/>
    <n v="1"/>
    <n v="0"/>
    <n v="1"/>
    <n v="1"/>
    <n v="231"/>
    <n v="4.0999999999999996"/>
    <m/>
  </r>
  <r>
    <s v="2021-11-30 14:10:14"/>
    <x v="0"/>
    <x v="8"/>
    <x v="1"/>
    <s v="вторник"/>
    <x v="3"/>
    <x v="0"/>
    <n v="2"/>
    <s v="Почему появилась проблема с переводом денег на карту.&quot;не удалось рассчитать комиссию попробуйте снова&quot; и так уже больше недели!!!! Исправти ситуацию, важно!!!"/>
    <s v="2021-11-30 16:28:41"/>
    <s v="Ноябрь"/>
    <n v="30"/>
    <n v="49"/>
    <s v="вторник"/>
    <s v="Напишите нам о ситуации на почту mtsd@mtsbank.ru, укажите ваши ФИО, дату рождения и номер телефона. К письму прикрепите скриншот ошибки. Разберемся, почему так происходит."/>
    <n v="0"/>
    <n v="0"/>
    <n v="0"/>
    <n v="1"/>
    <n v="231"/>
    <n v="2.1"/>
    <m/>
  </r>
  <r>
    <s v="2021-11-30 13:15:50"/>
    <x v="0"/>
    <x v="8"/>
    <x v="1"/>
    <s v="вторник"/>
    <x v="3"/>
    <x v="0"/>
    <n v="1"/>
    <s v="Приложение работает не корректно.может перевести,списать,пополнить внутри одного счета.как такое возможно? Пример с кредитной карты осуществлённых перевод средств на эту же карту.взята коммисия?"/>
    <s v="2021-11-13 14:29:41"/>
    <s v="Ноябрь"/>
    <n v="13"/>
    <n v="46"/>
    <s v="суббота"/>
    <s v="Если при переводе выбрать тот же счет, с которого хотите списать деньги, появляется уведомление &quot;Вы указали один и тот же счет для списания и для зачисления&quot;, если нажать на кнопку &quot;Перевести&quot;, появится ошибка &quot;В полях ввода данных имеются ошибки&quot;. Если вы перевели деньги таким способом, напишите нам о ситуации на почту mtsd@mtsbank.ru, разберемся."/>
    <n v="0"/>
    <n v="0"/>
    <n v="0"/>
    <n v="1"/>
    <n v="231"/>
    <n v="22.1"/>
    <m/>
  </r>
  <r>
    <s v="2021-11-30 08:42:12"/>
    <x v="0"/>
    <x v="8"/>
    <x v="1"/>
    <s v="вторник"/>
    <x v="3"/>
    <x v="0"/>
    <n v="1"/>
    <s v="Умный самый да, не закрывается ещё варианты есть..."/>
    <s v="2021-11-30 16:31:21"/>
    <s v="Ноябрь"/>
    <n v="30"/>
    <n v="49"/>
    <s v="вторник"/>
    <s v="Напишите нам о ситуации на почту mtsd@mtsbank.ru, если при закрытии карты возникает ошибка - прикрепите к письму скриншот. Разберемся, в чем дело."/>
    <n v="0"/>
    <n v="0"/>
    <n v="0"/>
    <n v="1"/>
    <n v="231"/>
    <n v="7.1"/>
    <m/>
  </r>
  <r>
    <s v="2021-11-30 05:57:53"/>
    <x v="0"/>
    <x v="8"/>
    <x v="1"/>
    <s v="вторник"/>
    <x v="3"/>
    <x v="0"/>
    <n v="1"/>
    <s v="Приложение постоянно глючит. 26.11.2021 делала заявку на частично-досрочное погашение ипотеки, деньги списали. Теперь самое интересное!!! Делала на погашение срока кредита, но почему-то вдруг сделался меньше ежемесячный платеж. Ок, ладно, думаю, пусть будет так. В субботу пытаюсь сделать ещё одно частично-досрочное погашение ипотеки, но мне постоянно выдает ошибку. Операторы за два выходных дня не смогли ничего сделать. Сегодня вечером думаю дай-ка я ещё раз попробую, но воз и ныне там."/>
    <s v="2021-11-30 05:22:21"/>
    <s v="Ноябрь"/>
    <n v="30"/>
    <n v="49"/>
    <s v="вторник"/>
    <s v="Напишите нам о ситуации на почту mtsd@mtsbank.ru, укажите ваши ФИО, дату рождения и номер телефона. К письму прикрепите скриншот ошибки. Поможем разобраться."/>
    <n v="1"/>
    <n v="0"/>
    <n v="1"/>
    <n v="1"/>
    <n v="231"/>
    <n v="0.1"/>
    <m/>
  </r>
  <r>
    <s v="2021-11-30 02:54:45"/>
    <x v="0"/>
    <x v="8"/>
    <x v="1"/>
    <s v="вторник"/>
    <x v="3"/>
    <x v="0"/>
    <n v="1"/>
    <s v="Я против ваших махинациях в договоре! Не советую никому! Распространение всей нашей информации, котигорически против! Нарушение всех статьёй закона! Я гражданин СССР, ЧИТАЮ ВСЁ ВНИМАТЕЛЬНО!"/>
    <s v="2021-11-30 05:22:52"/>
    <s v="Ноябрь"/>
    <n v="30"/>
    <n v="49"/>
    <s v="вторник"/>
    <s v="Опишите, пожалуйста, ситуацию подробнее."/>
    <n v="0"/>
    <n v="0"/>
    <n v="0"/>
    <n v="1"/>
    <n v="231"/>
    <n v="2.1"/>
    <m/>
  </r>
  <r>
    <s v="2021-11-30 09:08:11"/>
    <x v="0"/>
    <x v="8"/>
    <x v="1"/>
    <s v="вторник"/>
    <x v="5"/>
    <x v="0"/>
    <n v="1"/>
    <s v="А можно сделать так, чтобы приложение не &quot;слетало&quot; каждые 2 недели, и его не приходилось переустанавливать бесконечно? Как-то поднадоело видеть &quot;отсутствует соединение с интернетом&quot;, особенно, когда надо срочно"/>
    <s v="2021-11-30 14:43:41"/>
    <s v="Ноябрь"/>
    <n v="30"/>
    <n v="49"/>
    <s v="вторник"/>
    <s v="Если вдруг ситуация повторится, напишите нам о ней на почту mtsd@mtsbank.ru, укажите ваши ФИО, дату рождения, модель устройства и версию ОС. К письму прикрепите скриншот ошибки. Разберемся, в чем дело."/>
    <n v="0"/>
    <n v="0"/>
    <n v="0"/>
    <n v="1"/>
    <n v="231"/>
    <n v="5.0999999999999996"/>
    <m/>
  </r>
  <r>
    <s v="2021-11-30 15:59:14"/>
    <x v="0"/>
    <x v="8"/>
    <x v="1"/>
    <s v="вторник"/>
    <x v="3"/>
    <x v="0"/>
    <n v="1"/>
    <s v="Целый месяц прошу специалистов решить мою проблему. Не могу оплачивать по qr коду. Так ни кто со мной и не связался."/>
    <s v="2021-11-30 16:25:46"/>
    <s v="Ноябрь"/>
    <n v="30"/>
    <n v="49"/>
    <s v="вторник"/>
    <s v="Напишите нам о ситуации на почту mtsd@mtsbank.ru, укажите ваши ФИО, дату рождения и номер телефона. К письму прикрепите скриншот ошибки. Разберемся, в чем дело."/>
    <n v="0"/>
    <n v="0"/>
    <n v="1"/>
    <n v="1"/>
    <n v="231"/>
    <n v="0.1"/>
    <m/>
  </r>
  <r>
    <s v="2021-11-30 16:21:11"/>
    <x v="0"/>
    <x v="8"/>
    <x v="1"/>
    <s v="вторник"/>
    <x v="3"/>
    <x v="0"/>
    <n v="1"/>
    <s v="Перестало загружаться, пишет нет интернета, но интернет отличный"/>
    <s v="2021-11-30 16:58:02"/>
    <s v="Ноябрь"/>
    <n v="30"/>
    <n v="49"/>
    <s v="вторник"/>
    <s v="Напишите нам о ситуации на почту mtsd@mtsbank.ru, укажите ваши ФИО, дату рождения, модель устройства и версию ОС. К письму прикрепите скриншот ошибки. Разберемся, почему так происходит."/>
    <n v="0"/>
    <n v="0"/>
    <n v="0"/>
    <n v="1"/>
    <n v="231"/>
    <n v="0.1"/>
    <m/>
  </r>
  <r>
    <s v="2021-11-30 16:22:07"/>
    <x v="0"/>
    <x v="8"/>
    <x v="1"/>
    <s v="вторник"/>
    <x v="11"/>
    <x v="1"/>
    <n v="1"/>
    <s v="К приложению претензий нет."/>
    <s v="2021-11-23 16:36:82"/>
    <s v="Ноябрь"/>
    <n v="23"/>
    <n v="48"/>
    <s v="вторник"/>
    <s v="Сожалеем, что у вас сложилось такое мнение о банке. Уточните, с какой проблемой вы столкнулись?"/>
    <n v="0"/>
    <n v="0"/>
    <n v="0"/>
    <n v="1"/>
    <n v="231"/>
    <n v="23.1"/>
    <m/>
  </r>
  <r>
    <s v="2021-11-30 19:07:07"/>
    <x v="0"/>
    <x v="8"/>
    <x v="1"/>
    <s v="вторник"/>
    <x v="11"/>
    <x v="1"/>
    <n v="1"/>
    <s v="Уже второй день не могу сделать досрочное гашение кредита, выдаёт ошибку что сервис временно не работает, повторите позднее_x000a_Не пойму, это вам выгодно, или что?_x000a_Отвратительный сервис"/>
    <s v="2021-11-23 16:36:83"/>
    <s v="Ноябрь"/>
    <n v="23"/>
    <n v="48"/>
    <s v="вторник"/>
    <s v="В банке проводились регламентные работы, поэтому могли наблюдаться проблемы в работе сервиса. Ситуация уже решена. Приносим извинения за неудобства. "/>
    <n v="0"/>
    <n v="0"/>
    <n v="1"/>
    <n v="1"/>
    <n v="231"/>
    <n v="2.1"/>
    <m/>
  </r>
  <r>
    <s v="2021-12-01 11:59:13"/>
    <x v="1"/>
    <x v="9"/>
    <x v="1"/>
    <s v="среда"/>
    <x v="3"/>
    <x v="0"/>
    <n v="1"/>
    <s v="Третий месяц не могу оплатить интернет и ТВ через это приложение. При заполнении реквизитов карты в поле срок действия данные не вводятся👿"/>
    <s v="2021-12-01 12:28:31"/>
    <s v="Декабрь"/>
    <n v="1"/>
    <n v="49"/>
    <s v="среда"/>
    <s v="Попробуйте переустановить приложение. Это может решить проблему."/>
    <n v="0"/>
    <n v="0"/>
    <n v="1"/>
    <n v="1"/>
    <n v="231"/>
    <n v="0.1"/>
    <m/>
  </r>
  <r>
    <s v="2021-12-01 07:00:23"/>
    <x v="1"/>
    <x v="9"/>
    <x v="1"/>
    <s v="среда"/>
    <x v="3"/>
    <x v="0"/>
    <n v="1"/>
    <s v="Иногда не сразу показывает все счета. Часто глючит."/>
    <s v="2021-12-01 07:44:28"/>
    <s v="Декабрь"/>
    <n v="1"/>
    <n v="49"/>
    <s v="среда"/>
    <s v="На текущий момент могут наблюдаться проблемы в работе сервиса. Ситуация уже решается и в ближайшее время будет исправлена. Приносим извинения за неудобства."/>
    <n v="1"/>
    <n v="0"/>
    <n v="0"/>
    <n v="1"/>
    <n v="231"/>
    <n v="0.1"/>
    <m/>
  </r>
  <r>
    <s v="2021-12-01 07:20:35"/>
    <x v="1"/>
    <x v="9"/>
    <x v="1"/>
    <s v="среда"/>
    <x v="3"/>
    <x v="0"/>
    <n v="1"/>
    <s v="Невозможно открыть, вклад через приложение онлайн. Слабое приложение. Обслуживание тоже так себе, видать текучка кадров большая."/>
    <s v="2021-12-01 06:24:16"/>
    <s v="Декабрь"/>
    <n v="1"/>
    <n v="49"/>
    <s v="среда"/>
    <s v="Уточните, какая ошибка возникает при открытии вклада?"/>
    <n v="0"/>
    <n v="0"/>
    <n v="0"/>
    <n v="1"/>
    <n v="231"/>
    <n v="0.1"/>
    <m/>
  </r>
  <r>
    <s v="2021-12-01 06:00:42"/>
    <x v="1"/>
    <x v="9"/>
    <x v="1"/>
    <s v="среда"/>
    <x v="3"/>
    <x v="0"/>
    <n v="1"/>
    <s v="Ещё и кредитная карта пропала. Как гасить вопрос?"/>
    <s v="2021-12-01 06:49:31"/>
    <s v="Декабрь"/>
    <n v="1"/>
    <n v="49"/>
    <s v="среда"/>
    <s v="Рекомендуем выйти из аккаунта (Ещё - Выйти), авторизоваться заново и проверить отображение информации. Если проблема сохраняется, напишите нам о ситуации на почту mtsd@mtsbank.ru, укажите ваши ФИО, дату рождения и номер телефона в приложении. К письму прикрепите скриншот с главной страницы. Поможем разобраться."/>
    <n v="0"/>
    <n v="0"/>
    <n v="0"/>
    <n v="1"/>
    <n v="231"/>
    <n v="0.1"/>
    <m/>
  </r>
  <r>
    <s v="2021-12-01 06:49:57"/>
    <x v="1"/>
    <x v="9"/>
    <x v="1"/>
    <s v="среда"/>
    <x v="3"/>
    <x v="0"/>
    <n v="1"/>
    <s v="После обновления не могу войти в приложение , а если каким то чудом загружается , то постоянно выходит ошибка &quot;сервис не доступен&quot;!"/>
    <s v="2021-12-01 06:51:49"/>
    <s v="Декабрь"/>
    <n v="1"/>
    <n v="49"/>
    <s v="среда"/>
    <s v="Рекомендуем переустановить приложение и повторить проверку."/>
    <n v="0"/>
    <n v="1"/>
    <n v="1"/>
    <n v="1"/>
    <n v="231"/>
    <n v="0.1"/>
    <m/>
  </r>
  <r>
    <s v="2021-12-01 07:02:58"/>
    <x v="1"/>
    <x v="9"/>
    <x v="1"/>
    <s v="среда"/>
    <x v="3"/>
    <x v="0"/>
    <n v="1"/>
    <s v="С 10 раза только зашёл, а как зашёл так сразу же вылетел. Оптимизируйте приложение!"/>
    <s v="2021-12-01 07:44:43"/>
    <s v="Декабрь"/>
    <n v="1"/>
    <n v="49"/>
    <s v="среда"/>
    <s v="На текущий момент могут наблюдаться проблемы в работе сервиса. Попробуйте войти немного позднее."/>
    <n v="0"/>
    <n v="0"/>
    <n v="1"/>
    <n v="1"/>
    <n v="231"/>
    <n v="0.1"/>
    <m/>
  </r>
  <r>
    <s v="2021-12-01 07:12:49"/>
    <x v="1"/>
    <x v="9"/>
    <x v="1"/>
    <s v="среда"/>
    <x v="3"/>
    <x v="0"/>
    <n v="1"/>
    <s v="Приложение ужасное, постоянно зависает и глючит"/>
    <s v="2021-12-01 07:45:27"/>
    <s v="Декабрь"/>
    <n v="1"/>
    <n v="49"/>
    <s v="среда"/>
    <s v="Приносим извинения за доставленные неудобства. Работаем над оптимизацией и быстродействием."/>
    <n v="1"/>
    <n v="0"/>
    <n v="0"/>
    <n v="1"/>
    <n v="231"/>
    <n v="0.1"/>
    <m/>
  </r>
  <r>
    <s v="2021-12-01 07:15:50"/>
    <x v="1"/>
    <x v="9"/>
    <x v="1"/>
    <s v="среда"/>
    <x v="3"/>
    <x v="0"/>
    <n v="1"/>
    <s v="Постоянно тупит"/>
    <s v="2021-12-01 07:45:39"/>
    <s v="Декабрь"/>
    <n v="1"/>
    <n v="49"/>
    <s v="среда"/>
    <s v="Приносим извинения за неудобства. Мы работаем над оптимизацией приложения. Надеемся, что в дальнейших обновлениях вам всё понравится!"/>
    <n v="1"/>
    <n v="0"/>
    <n v="0"/>
    <n v="1"/>
    <n v="231"/>
    <n v="0.1"/>
    <m/>
  </r>
  <r>
    <s v="2021-12-01 07:35:47"/>
    <x v="1"/>
    <x v="9"/>
    <x v="1"/>
    <s v="среда"/>
    <x v="5"/>
    <x v="0"/>
    <n v="1"/>
    <s v="Наверное самое ужасное приложение за всю мою жизнь. Пришлось установить по причине оплаты кредита, пользовался в течение 8 месяцев. Ни разу не было такого чтобы оно не тормозило не глючило и чтобы всё работало как надо. Просто катастрофа!!!! Никому не советую!!!"/>
    <s v="2021-12-01 07:51:01"/>
    <s v="Декабрь"/>
    <n v="1"/>
    <n v="49"/>
    <s v="среда"/>
    <s v="Сожалеем, что у вас сложилось такое мнение о приложении. Мы работаем над улучшением приложения. Надеемся, что в дальнейших обновлениях вам всё понравится."/>
    <n v="1"/>
    <n v="0"/>
    <n v="0"/>
    <n v="1"/>
    <n v="231"/>
    <n v="0.1"/>
    <m/>
  </r>
  <r>
    <s v="2021-12-01 09:03:11"/>
    <x v="1"/>
    <x v="9"/>
    <x v="1"/>
    <s v="среда"/>
    <x v="5"/>
    <x v="0"/>
    <n v="1"/>
    <s v="Я нибуду писать целую книгу, а скажу так. Это всё развод! МТС самая плохая компания связи, хоть я и пользуюсь ей но я не могу поменять так как мои близкие тоже пользуються этой компанией. Люди, нас дурят! Не ведитесь что они говорят, это всё."/>
    <s v="2021-12-01 09:42:58"/>
    <s v="Декабрь"/>
    <n v="1"/>
    <n v="49"/>
    <s v="среда"/>
    <s v="Сожалеем, что у вас сложилось такое мнение. Уточните, чем именно не понравилось приложение?"/>
    <n v="0"/>
    <n v="0"/>
    <n v="1"/>
    <n v="1"/>
    <n v="231"/>
    <n v="0.1"/>
    <m/>
  </r>
  <r>
    <s v="2021-12-01 10:23:55"/>
    <x v="1"/>
    <x v="9"/>
    <x v="1"/>
    <s v="среда"/>
    <x v="3"/>
    <x v="0"/>
    <n v="1"/>
    <s v="Ужасно! Нельзя зарегистрировать карту!"/>
    <s v="2021-12-01 12:25:53"/>
    <s v="Декабрь"/>
    <n v="1"/>
    <n v="49"/>
    <s v="среда"/>
    <s v="Уточните вы хотите привязать карту стороннего банка в приложение?"/>
    <n v="0"/>
    <n v="0"/>
    <n v="0"/>
    <n v="1"/>
    <n v="231"/>
    <n v="2.1"/>
    <m/>
  </r>
  <r>
    <s v="2021-12-01 12:17:56"/>
    <x v="1"/>
    <x v="9"/>
    <x v="1"/>
    <s v="среда"/>
    <x v="3"/>
    <x v="0"/>
    <n v="1"/>
    <s v="Оформил кредит, но информация по самому кредиту, по остатку, по ежемесячному платежу все еще не отображается, первый раз в тех.поддержке предложили подождать сутки, во второй раз предложили подождать до 1 декабря, сегодня 1 декабря, как ничего не отображалось, так ничего и не отображается, понятия не имею, как платить кредит и по сколько, не берите здесь кредиты"/>
    <s v="2021-12-01 12:28:47"/>
    <s v="Декабрь"/>
    <n v="1"/>
    <n v="49"/>
    <s v="среда"/>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0"/>
    <n v="1"/>
    <n v="231"/>
    <n v="0.1"/>
    <m/>
  </r>
  <r>
    <s v="2021-12-01 17:47:50"/>
    <x v="1"/>
    <x v="9"/>
    <x v="1"/>
    <s v="среда"/>
    <x v="3"/>
    <x v="0"/>
    <n v="1"/>
    <s v="Недобанк и аферисты, воруют деньги и знают что им за это ничего не будет"/>
    <s v="2021-12-01 16:42:37"/>
    <s v="Декабрь"/>
    <n v="1"/>
    <n v="49"/>
    <s v="среда"/>
    <s v="Уточните, как вы пополняли карту? Если вы переводили по номеру карты, срок зачисления таких переводов: от нескольких минут до 3 рабочих дней."/>
    <n v="0"/>
    <n v="0"/>
    <n v="0"/>
    <n v="1"/>
    <n v="231"/>
    <n v="1.1000000000000001"/>
    <m/>
  </r>
  <r>
    <s v="2021-12-01 21:43:55"/>
    <x v="1"/>
    <x v="9"/>
    <x v="1"/>
    <s v="среда"/>
    <x v="3"/>
    <x v="0"/>
    <n v="1"/>
    <s v="Списали деньги. 12200 в несколько списаниий. Банк отказывается вернуть деньги. Ссылается на оператора МТС. Несут что-то про взлом и ещё какие-то версии из головы. Никто доступа к моему телефону не имеет и данные никакие я никому не передавал. Делайте выводы. В МТС банке ваши деньги могут в один не прекрасный момент вдруг куда-то перевестись и концов вы не найдёте. Надежда только на полицию. Оно вам надо? Вот так и работает МТС, как отвечает на отзыв."/>
    <s v="2021-12-02 05:34:43"/>
    <s v="Декабрь"/>
    <n v="2"/>
    <n v="49"/>
    <s v="четверг"/>
    <s v="Напишите нам о ситуации на почту mtsd@mtsbank.ru, укажите ваши ФИО, дату рождения и номер телефона указанный при регистрации, подробное описание ситуации. Проверим."/>
    <n v="0"/>
    <n v="0"/>
    <n v="1"/>
    <n v="1"/>
    <n v="231"/>
    <n v="7.1"/>
    <m/>
  </r>
  <r>
    <s v="2021-12-01 17:50:35"/>
    <x v="1"/>
    <x v="9"/>
    <x v="1"/>
    <s v="среда"/>
    <x v="2"/>
    <x v="0"/>
    <n v="1"/>
    <s v="Отвратительное приложение"/>
    <s v="2021-12-02 05:29:31"/>
    <s v="Декабрь"/>
    <n v="2"/>
    <n v="49"/>
    <s v="четверг"/>
    <s v="Скажите, чем именно не понравилось приложение?"/>
    <n v="0"/>
    <n v="0"/>
    <n v="0"/>
    <n v="1"/>
    <n v="231"/>
    <n v="11.1"/>
    <m/>
  </r>
  <r>
    <s v="2021-12-01 22:49:41"/>
    <x v="1"/>
    <x v="9"/>
    <x v="1"/>
    <s v="среда"/>
    <x v="3"/>
    <x v="0"/>
    <n v="1"/>
    <s v="Ужас . с карты мтс кэшбэк сняли комиссию 99 руб. хотя бесплатно обслуживание 2 месяца. Оставалось ещё 25 дней. Не предупредили в тихушку лишь бы содрать. Было бы за что а за это Г. жалко"/>
    <s v="2021-12-02 05:41:23"/>
    <s v="Декабрь"/>
    <n v="2"/>
    <n v="49"/>
    <s v="четверг"/>
    <s v="Приносим извинение за неудобства. Действительно по некоторым картам взимается комиссия за обслуживание. Информирование об этом производится если у вас подключена услуга &quot;Уведомления от банка&quot;."/>
    <n v="0"/>
    <n v="0"/>
    <n v="0"/>
    <n v="1"/>
    <n v="231"/>
    <n v="6.1"/>
    <m/>
  </r>
  <r>
    <s v="2021-12-01 07:19:32"/>
    <x v="1"/>
    <x v="9"/>
    <x v="1"/>
    <s v="среда"/>
    <x v="11"/>
    <x v="1"/>
    <n v="1"/>
    <s v="Самое ужасное приложение банка которое я встречал. Просто не загружает карты, даже после обновления. Зато банеры с предложениями кредита даже при слабом интернете прогружаются. Соответсвенно не могу закрыть карты, колл центр некомпетентен от слова совсем. Сотрудники переводят между собой, с ожиданиями до 15 мин и говорят что закроют. А по факту не закрывается. Комиссия за «использование» копится"/>
    <s v="2021-11-23 16:36:84"/>
    <s v="Ноябрь"/>
    <n v="23"/>
    <n v="48"/>
    <s v="вторник"/>
    <s v="Попробуйте очистить кэш, удалить приложение и установить заново. После чего повторите проверку. Если ситуация со входом сохраняется, напишите нам на почту mtsd@mtsbank.ru ваши ФИО, дату рождения и номер телефона в приложении. Прикрепите к письму скриншот ошибки. Поможем разобраться, почему так происходит."/>
    <n v="0"/>
    <n v="0"/>
    <n v="1"/>
    <n v="1"/>
    <n v="231"/>
    <n v="14.1"/>
    <m/>
  </r>
  <r>
    <s v="2021-12-01 13:52:06"/>
    <x v="1"/>
    <x v="9"/>
    <x v="1"/>
    <s v="среда"/>
    <x v="11"/>
    <x v="1"/>
    <n v="1"/>
    <s v="Приложение просто помойка. Постоянные ошибки выскакивают, еле загружается. Невозможно нормально пользоваться и осуществлять необходимые операции в приложении."/>
    <s v="2021-11-23 16:36:85"/>
    <s v="Ноябрь"/>
    <n v="23"/>
    <n v="48"/>
    <s v="вторник"/>
    <s v="Сожалеем, что у вас сложилось такое впечатление. Напишите нам на почту mtsd@mtsbank.ru, укажите ваши ФИО, дату рождения, номер телефона и прикрепите к письму скриншоты ошибок. Разберемся, в чем дело. "/>
    <n v="0"/>
    <n v="0"/>
    <n v="0"/>
    <n v="1"/>
    <n v="231"/>
    <n v="21.1"/>
    <m/>
  </r>
  <r>
    <s v="2021-12-01 15:57:03"/>
    <x v="1"/>
    <x v="9"/>
    <x v="1"/>
    <s v="среда"/>
    <x v="11"/>
    <x v="1"/>
    <n v="1"/>
    <s v="Не вздумайте лезть в этот недобанк ! Обратитесь в адекватные учреждения ! Поддержка операторов словно их только посадили , скрипты сырые и глупые ! Прежде чем оформлять , задал вопросы , ответов нет - все вокруг да около ! Скрины сохранил ! Не банк ! Скорее микрофинансы ! Дело не в одобрении , одобряют ещё как , аж достали писать и звонить ! Просто это дно а не банк !"/>
    <s v="2021-11-23 16:36:86"/>
    <s v="Ноябрь"/>
    <n v="23"/>
    <n v="48"/>
    <s v="вторник"/>
    <s v="Скажите, на какие вопросы вы не получили ответ? "/>
    <n v="0"/>
    <n v="0"/>
    <n v="0"/>
    <n v="1"/>
    <n v="231"/>
    <n v="23.1"/>
    <m/>
  </r>
  <r>
    <s v="2021-12-02 17:00:34"/>
    <x v="1"/>
    <x v="10"/>
    <x v="1"/>
    <s v="четверг"/>
    <x v="5"/>
    <x v="0"/>
    <n v="1"/>
    <s v="10 дней не могут устранить ошибку с невозможностью совершения платежа жку. Позор, 20 дней прошло, ошибка не устранена, или вообще не понимают, что делать или ничего не делают Дополнение, уже 9 месяцев не устранят ошибку, позор!!"/>
    <s v="2021-12-03 16:31:30"/>
    <s v="Декабрь"/>
    <n v="3"/>
    <n v="49"/>
    <s v="пятница"/>
    <s v="Напишите нам о ситуации на почту mtsd@mtsbank.ru, укажите ваши ФИО, дату рождения, номер телефона и модель устройства. К письму прикрепите скриншот ошибки. Разберемся, в чем дело."/>
    <n v="0"/>
    <n v="0"/>
    <n v="1"/>
    <n v="1"/>
    <n v="231"/>
    <n v="23.1"/>
    <m/>
  </r>
  <r>
    <s v="2021-12-02 13:31:01"/>
    <x v="1"/>
    <x v="10"/>
    <x v="1"/>
    <s v="четверг"/>
    <x v="3"/>
    <x v="0"/>
    <n v="1"/>
    <s v="При каждом входе в приложение настойчиво требует его оценить сиюминутно или позднее. Что это за принулодивка!? Вы что там с ума посходили!? Вам клиенты нужны или как!? Только сижу и жду как-бы оценить ваше суперприложение, которое за последние полчаса так и не открылось! Позор!"/>
    <s v="2021-12-02 16:50:30"/>
    <s v="Декабрь"/>
    <n v="2"/>
    <n v="49"/>
    <s v="четверг"/>
    <s v="Какая ошибка возникает при входе в приложение?"/>
    <n v="0"/>
    <n v="0"/>
    <n v="0"/>
    <n v="1"/>
    <n v="231"/>
    <n v="3.1"/>
    <m/>
  </r>
  <r>
    <s v="2021-12-02 05:50:09"/>
    <x v="1"/>
    <x v="10"/>
    <x v="1"/>
    <s v="четверг"/>
    <x v="3"/>
    <x v="0"/>
    <n v="1"/>
    <s v="Не отображает иногда прихода на счёт"/>
    <s v="2021-12-02 06:27:33"/>
    <s v="Декабрь"/>
    <n v="2"/>
    <n v="49"/>
    <s v="четверг"/>
    <s v="Уточните, операции отображаются с задержкой или не отображаются совсем?"/>
    <n v="0"/>
    <n v="0"/>
    <n v="0"/>
    <n v="1"/>
    <n v="231"/>
    <n v="0.1"/>
    <m/>
  </r>
  <r>
    <s v="2021-12-02 07:26:39"/>
    <x v="1"/>
    <x v="10"/>
    <x v="1"/>
    <s v="четверг"/>
    <x v="3"/>
    <x v="0"/>
    <n v="1"/>
    <s v="Не переводит деньги с номера телефона на мою же банковскую карту - пишет нехватает данных и сходите в салон МТС . Два раза ходил . До пенсии теперь ходить по салонам ? С банковской карты перевод на телефон проходит - паспортных данных не спрашивают. Отстойное приложение , не пользуйтесь - зависнут деньги - невернут."/>
    <s v="2021-12-02 08:08:15"/>
    <s v="Декабрь"/>
    <n v="2"/>
    <n v="49"/>
    <s v="четверг"/>
    <s v="Направьте, пожалуйста, нам на почту mtsd@mtsbank.ru скриншот с ошибкой. Также укажите ваши ФИО, дату рождения и номер телефона, указанный при регистрации. Проверим."/>
    <n v="0"/>
    <n v="0"/>
    <n v="0"/>
    <n v="1"/>
    <n v="231"/>
    <n v="0.1"/>
    <m/>
  </r>
  <r>
    <s v="2021-12-02 07:32:11"/>
    <x v="1"/>
    <x v="10"/>
    <x v="1"/>
    <s v="четверг"/>
    <x v="3"/>
    <x v="0"/>
    <n v="1"/>
    <s v="Самый ужасный банк, комиссии за всё"/>
    <s v="2021-12-02 08:11:43"/>
    <s v="Декабрь"/>
    <n v="2"/>
    <n v="49"/>
    <s v="четверг"/>
    <s v="Сожалеем, что у вас сложилось такое мнение о банке и приложении. Уточните, чем именно не понравилось приложение?"/>
    <n v="0"/>
    <n v="0"/>
    <n v="0"/>
    <n v="1"/>
    <n v="231"/>
    <n v="0.1"/>
    <m/>
  </r>
  <r>
    <s v="2021-12-02 08:26:31"/>
    <x v="1"/>
    <x v="10"/>
    <x v="1"/>
    <s v="четверг"/>
    <x v="3"/>
    <x v="0"/>
    <n v="1"/>
    <s v="Не работает !!!!!! Решайте проблемы с приложением быстрей !!!!!"/>
    <s v="2021-12-02 08:40:50"/>
    <s v="Декабрь"/>
    <n v="2"/>
    <n v="49"/>
    <s v="четверг"/>
    <s v="Скажите, что именно не работает?"/>
    <n v="0"/>
    <n v="0"/>
    <n v="1"/>
    <n v="1"/>
    <n v="231"/>
    <n v="0.1"/>
    <m/>
  </r>
  <r>
    <s v="2021-12-02 11:24:32"/>
    <x v="1"/>
    <x v="10"/>
    <x v="1"/>
    <s v="четверг"/>
    <x v="3"/>
    <x v="0"/>
    <n v="1"/>
    <s v="Отвечаю на вопрос разработчиков. Я зарегестрирован. Есть кредит в вашем банке. Он не отображаетая в приложении. Пару раз отображался, потом пропал. Очень неудобно. Нет даты платежей и суммы. Ещё раз повторюсь. Я зарегистрирован. И он пару раз появлялся. Потом пропал. Пробовал удалял приложение и заново устанавливал. Не помогло. Перегружал телефон. В общем беда какая то"/>
    <s v="2021-12-02 12:08:53"/>
    <s v="Декабрь"/>
    <n v="2"/>
    <n v="49"/>
    <s v="четверг"/>
    <s v="Напишите нам о ситуации на почту mtsd@mtsbank.ru, укажите ваши ФИО, дату рождения и номер телефона указанный при регистрации, подробное описание ситуации. К письму прикрепите скриншот демонстрирующий проблему. Проверим."/>
    <n v="0"/>
    <n v="0"/>
    <n v="0"/>
    <n v="1"/>
    <n v="231"/>
    <n v="0.1"/>
    <m/>
  </r>
  <r>
    <s v="2021-12-02 10:32:01"/>
    <x v="1"/>
    <x v="10"/>
    <x v="1"/>
    <s v="четверг"/>
    <x v="5"/>
    <x v="0"/>
    <n v="1"/>
    <s v="Ужасно все. Начиная от самого банка и заканчивая приложением. Виснет, лагает. Смс сообщения не приходят. Пуш уведомления тоже. Поменять номер телефона - целая эпопея. Голосовой помощник требует код из смс, который просто не приходит. Пошел в салон связи, написал заявление о смене номера. И после этого все равно требуется звонить и подтверждать через голосовой помощник. В чем смысл? Просто занять ваших клиентов, думаете у них дофига свободного времени решать ваши квесты и ребусы?"/>
    <s v="2021-12-02 11:00:03"/>
    <s v="Декабрь"/>
    <n v="2"/>
    <n v="49"/>
    <s v="четверг"/>
    <s v="Приносим извинения за доставленные неудобства. В голосовом помощнике можно изменить номер, только если есть доступ к старому основному номеру. Если у вас есть активная карта МТС Банка, изменить номер можно также в банкомате МТС Банка, салоне МТС или отделении банка."/>
    <n v="1"/>
    <n v="0"/>
    <n v="1"/>
    <n v="1"/>
    <n v="231"/>
    <n v="0.1"/>
    <m/>
  </r>
  <r>
    <s v="2021-12-02 10:39:02"/>
    <x v="1"/>
    <x v="10"/>
    <x v="1"/>
    <s v="четверг"/>
    <x v="3"/>
    <x v="0"/>
    <n v="1"/>
    <s v="Невозможно зайти в приложение!!! Уже неделю"/>
    <s v="2021-12-02 10:58:26"/>
    <s v="Декабрь"/>
    <n v="2"/>
    <n v="49"/>
    <s v="четверг"/>
    <s v="Какая ошибка возникает при входе?"/>
    <n v="0"/>
    <n v="1"/>
    <n v="0"/>
    <n v="1"/>
    <n v="231"/>
    <n v="0.1"/>
    <m/>
  </r>
  <r>
    <s v="2021-12-02 07:48:32"/>
    <x v="1"/>
    <x v="10"/>
    <x v="1"/>
    <s v="четверг"/>
    <x v="11"/>
    <x v="1"/>
    <n v="1"/>
    <s v="Каждый месяц новые правила, кредит оплатить невозможно!!!"/>
    <s v="2021-11-23 16:36:87"/>
    <s v="Ноябрь"/>
    <n v="23"/>
    <n v="48"/>
    <s v="вторник"/>
    <s v="Опишите, пожалуйста, ситуацию подробнее. С какими трудностями вы столкнулись? "/>
    <n v="0"/>
    <n v="0"/>
    <n v="0"/>
    <n v="1"/>
    <n v="231"/>
    <n v="15.1"/>
    <m/>
  </r>
  <r>
    <s v="2021-12-02 17:37:07"/>
    <x v="1"/>
    <x v="10"/>
    <x v="1"/>
    <s v="четверг"/>
    <x v="11"/>
    <x v="1"/>
    <n v="1"/>
    <s v="МТС блокирует симки будьте осторожнее и вы ничего не докажите"/>
    <s v="2021-11-23 16:36:88"/>
    <s v="Ноябрь"/>
    <n v="23"/>
    <n v="48"/>
    <s v="вторник"/>
    <s v="Простите за неудобства. Система может заблокировать подозрительные переводы для безопасности ваших финансов. По поводу блокировки напишите нам на почту mtsd@mtsbank.ru. Укажите ваши ФИО, дату рождения, номер телефона, указанный при регистрации в приложении. Мы проверим."/>
    <n v="0"/>
    <n v="0"/>
    <n v="0"/>
    <n v="1"/>
    <n v="231"/>
    <n v="0.1"/>
    <m/>
  </r>
  <r>
    <s v="2021-12-02 19:36:07"/>
    <x v="1"/>
    <x v="10"/>
    <x v="1"/>
    <s v="четверг"/>
    <x v="11"/>
    <x v="1"/>
    <n v="2"/>
    <s v="Пользовалась многими кредитными картами и сервисами платежей, мтс банк и их Карты по с кому мнению самые ужасные. Зачисления и списания все проходят по максиму, если срок 14 дней, то все 14 дней будете ждать! Баланс из-за этого неудобно отслеживать. Сервис тоже странный, обращаешься с одним и тем же вопросом, ответ можно получить только на 3 раз обращения. Если банка нет в вашем городе, то ждите проблем."/>
    <s v="2021-11-23 16:36:89"/>
    <s v="Ноябрь"/>
    <n v="23"/>
    <n v="48"/>
    <s v="вторник"/>
    <s v="Скажите, как вы пополняете карту? Максимальный срок зачисления средств до 5 рабочих дней при межбанковском переводе."/>
    <n v="0"/>
    <n v="0"/>
    <n v="0"/>
    <n v="1"/>
    <n v="231"/>
    <n v="2.1"/>
    <m/>
  </r>
  <r>
    <s v="2021-12-03 01:49:02"/>
    <x v="1"/>
    <x v="11"/>
    <x v="1"/>
    <s v="пятница"/>
    <x v="3"/>
    <x v="0"/>
    <n v="1"/>
    <s v="Отзыв написал правдивый а они его удаляют))) выводы делать только вам"/>
    <s v="2021-12-03 16:29:54"/>
    <s v="Декабрь"/>
    <n v="3"/>
    <n v="49"/>
    <s v="пятница"/>
    <s v="У нас нет технической возможности удалять отзывы на площадке Google Play."/>
    <n v="0"/>
    <n v="0"/>
    <n v="0"/>
    <n v="1"/>
    <n v="231"/>
    <n v="14.1"/>
    <m/>
  </r>
  <r>
    <s v="2021-12-03 03:35:01"/>
    <x v="1"/>
    <x v="11"/>
    <x v="1"/>
    <s v="пятница"/>
    <x v="3"/>
    <x v="0"/>
    <n v="1"/>
    <s v="В последнее время работает ужасно. Висит глючит. СБП работает в одну сторону, появляются постоянно ошибки. Баланс счёта неверный, соответственно перевести нужну сумму нет возможности . Ответ оператора один - нужно подождать, данные обновятся в течение дня. Это вообще нормально?"/>
    <s v="2021-12-03 09:57:22"/>
    <s v="Декабрь"/>
    <n v="3"/>
    <n v="49"/>
    <s v="пятница"/>
    <s v="Напишите нам о ситуации на почту mtsd@mtsbank.ru, укажите ваши ФИО, дату рождения и номер телефона. К письму прикрепите скриншот ошибки при переводи и скриншот, где некорректно отображается баланс. Разберемся, в чем дело."/>
    <n v="1"/>
    <n v="0"/>
    <n v="1"/>
    <n v="1"/>
    <n v="231"/>
    <n v="6.1"/>
    <m/>
  </r>
  <r>
    <s v="2021-12-03 08:59:39"/>
    <x v="1"/>
    <x v="11"/>
    <x v="1"/>
    <s v="пятница"/>
    <x v="7"/>
    <x v="0"/>
    <n v="1"/>
    <s v="Замечательный банк"/>
    <s v="2021-12-03 09:56:07"/>
    <s v="Декабрь"/>
    <n v="3"/>
    <n v="49"/>
    <s v="пятница"/>
    <s v="Скажите, что повлияло на такую оценку?"/>
    <n v="0"/>
    <n v="0"/>
    <n v="0"/>
    <n v="1"/>
    <n v="231"/>
    <n v="0.1"/>
    <m/>
  </r>
  <r>
    <s v="2021-12-03 12:15:00"/>
    <x v="1"/>
    <x v="11"/>
    <x v="1"/>
    <s v="пятница"/>
    <x v="5"/>
    <x v="0"/>
    <n v="1"/>
    <s v="Комиссия 899 руб кпц 😨"/>
    <s v="2021-12-03 14:33:49"/>
    <s v="Декабрь"/>
    <n v="3"/>
    <n v="49"/>
    <s v="пятница"/>
    <s v="Скажите, о какой комиссии идет речь?"/>
    <n v="0"/>
    <n v="0"/>
    <n v="0"/>
    <n v="1"/>
    <n v="231"/>
    <n v="2.1"/>
    <m/>
  </r>
  <r>
    <s v="2021-12-03 12:49:32"/>
    <x v="1"/>
    <x v="11"/>
    <x v="1"/>
    <s v="пятница"/>
    <x v="3"/>
    <x v="0"/>
    <n v="2"/>
    <s v="Хрен"/>
    <m/>
    <s v="Январь"/>
    <n v="0"/>
    <n v="0"/>
    <s v="суббота"/>
    <m/>
    <n v="0"/>
    <n v="0"/>
    <n v="0"/>
    <n v="0"/>
    <n v="231"/>
    <n v="12.1"/>
    <m/>
  </r>
  <r>
    <s v="2021-12-03 12:55:49"/>
    <x v="1"/>
    <x v="11"/>
    <x v="1"/>
    <s v="пятница"/>
    <x v="3"/>
    <x v="0"/>
    <n v="1"/>
    <s v="Худший банк в истории человечества. Никогда не пользуйтесь и отговаривайте всех!"/>
    <s v="2021-12-03 14:34:08"/>
    <s v="Декабрь"/>
    <n v="3"/>
    <n v="49"/>
    <s v="пятница"/>
    <s v="Расскажите, что произошло?"/>
    <n v="0"/>
    <n v="0"/>
    <n v="0"/>
    <n v="1"/>
    <n v="231"/>
    <n v="1.1000000000000001"/>
    <m/>
  </r>
  <r>
    <s v="2021-12-03 13:24:59"/>
    <x v="1"/>
    <x v="11"/>
    <x v="1"/>
    <s v="пятница"/>
    <x v="3"/>
    <x v="0"/>
    <n v="1"/>
    <s v="Ужасно &quot;глючит&quot;, постоянно зависает на странице, стрелки не реагируют, одни нервы.... Как вернуться на главную страницу????? Стрелки не реагируют, перезагрузка тоже! Оплатила кредит и никакой информации! Никакого подтверждения! Примите пожалуйста меры по удобству использования, не надо пожалуйста так издеваться над людьми"/>
    <s v="2021-12-03 16:23:24"/>
    <s v="Декабрь"/>
    <n v="3"/>
    <n v="49"/>
    <s v="пятница"/>
    <s v="Напишите нам о ситуации на почту mtsd@mtsbank.ru, укажите ваши ФИО, дату рождения и номер телефона. К письму прикрепите скриншот, где не отображается информация по кредиту. Разберемся, в чем дело."/>
    <n v="1"/>
    <n v="0"/>
    <n v="0"/>
    <n v="1"/>
    <n v="231"/>
    <n v="2.1"/>
    <m/>
  </r>
  <r>
    <s v="2021-12-03 14:06:06"/>
    <x v="1"/>
    <x v="11"/>
    <x v="1"/>
    <s v="пятница"/>
    <x v="3"/>
    <x v="0"/>
    <n v="1"/>
    <s v="Оформила заявку на досрочное погашение кредита 26.11, деньги списались, та же заявка висела 27.11 (как бы день списания прошел!). Написала в чат, заявку отменили, и (внимание!) досрочное погашение исчезло из графика, как будто его не было. То есть, сумму остатка вижу правильную, а график мне врёт. Самое забавное, что даже в официальной выписке по процентам досрочное погашение отсутствует. Банк говорит, что заявка заведена, но неделю не могут помочь решить проблему...."/>
    <m/>
    <s v="Январь"/>
    <n v="0"/>
    <n v="0"/>
    <s v="суббота"/>
    <m/>
    <n v="0"/>
    <n v="0"/>
    <n v="1"/>
    <n v="0"/>
    <n v="231"/>
    <n v="14.1"/>
    <m/>
  </r>
  <r>
    <s v="2021-12-03 15:50:44"/>
    <x v="1"/>
    <x v="11"/>
    <x v="1"/>
    <s v="пятница"/>
    <x v="5"/>
    <x v="0"/>
    <n v="1"/>
    <s v="Весь день пытаюсь скачать приложение....... Боюсь даже думать как с ним работать, интрнет МТС и не грузит ((("/>
    <s v="2021-12-04 05:29:03"/>
    <s v="Декабрь"/>
    <n v="4"/>
    <n v="49"/>
    <s v="суббота"/>
    <s v="Скажите, при установке возникает ошибка?"/>
    <n v="0"/>
    <n v="0"/>
    <n v="0"/>
    <n v="1"/>
    <n v="231"/>
    <n v="13.1"/>
    <m/>
  </r>
  <r>
    <s v="2021-12-03 17:33:45"/>
    <x v="1"/>
    <x v="11"/>
    <x v="1"/>
    <s v="пятница"/>
    <x v="5"/>
    <x v="0"/>
    <n v="1"/>
    <s v="Всё очень плохо, и банк завис и связь!!!!"/>
    <s v="2021-12-04 05:30:29"/>
    <s v="Декабрь"/>
    <n v="4"/>
    <n v="49"/>
    <s v="суббота"/>
    <s v="Опишите, пожалуйста, ситуацию подробнее."/>
    <n v="0"/>
    <n v="0"/>
    <n v="0"/>
    <n v="1"/>
    <n v="231"/>
    <n v="11.1"/>
    <m/>
  </r>
  <r>
    <s v="2021-12-03 20:39:32"/>
    <x v="1"/>
    <x v="11"/>
    <x v="1"/>
    <s v="пятница"/>
    <x v="5"/>
    <x v="0"/>
    <n v="1"/>
    <s v="Мтс списал мой баланс не сотрудники не операторы не хотят разбираться очень плохо это не советую не чего брать у них они очень без ответственные"/>
    <s v="2021-12-04 05:33:18"/>
    <s v="Декабрь"/>
    <n v="4"/>
    <n v="49"/>
    <s v="суббота"/>
    <s v="Напишите нам подробнее о ситуации на почту mtsd@mtsbank.ru, укажите ваши ФИО, дату рождения и номер телефона. Проверим информацию."/>
    <n v="0"/>
    <n v="0"/>
    <n v="0"/>
    <n v="1"/>
    <n v="231"/>
    <n v="8.1"/>
    <m/>
  </r>
  <r>
    <s v="2021-12-04 15:44:20"/>
    <x v="1"/>
    <x v="12"/>
    <x v="1"/>
    <s v="суббота"/>
    <x v="3"/>
    <x v="0"/>
    <n v="1"/>
    <s v="Тормоз ещё тот."/>
    <s v="2021-12-04 17:07:19"/>
    <s v="Декабрь"/>
    <n v="4"/>
    <n v="49"/>
    <s v="суббота"/>
    <s v="Мы уже работаем над оптимизацией приложения."/>
    <n v="1"/>
    <n v="0"/>
    <n v="0"/>
    <n v="1"/>
    <n v="231"/>
    <n v="1.1000000000000001"/>
    <m/>
  </r>
  <r>
    <s v="2021-12-04 06:05:20"/>
    <x v="1"/>
    <x v="12"/>
    <x v="1"/>
    <s v="суббота"/>
    <x v="5"/>
    <x v="0"/>
    <n v="1"/>
    <s v="Не возможно скачать уже 6 раз пытаюсь"/>
    <s v="2021-12-04 14:40:26"/>
    <s v="Декабрь"/>
    <n v="4"/>
    <n v="49"/>
    <s v="суббота"/>
    <s v="Скажите, при загрузке возникает ошибка?"/>
    <n v="0"/>
    <n v="0"/>
    <n v="0"/>
    <n v="1"/>
    <n v="231"/>
    <n v="8.1"/>
    <m/>
  </r>
  <r>
    <s v="2021-12-04 08:51:57"/>
    <x v="1"/>
    <x v="12"/>
    <x v="1"/>
    <s v="суббота"/>
    <x v="5"/>
    <x v="0"/>
    <n v="1"/>
    <s v="Все виснет, незаходит"/>
    <s v="2021-12-04 17:10:32"/>
    <s v="Декабрь"/>
    <n v="4"/>
    <n v="49"/>
    <s v="суббота"/>
    <s v="Напишите нам о ситуации на почту mtsd@mtsbank.ru, укажите ваши ФИО, дату рождения и номер телефона. Если при входе возникает ошибка, прикрепите к письму скриншот. Поможем разобраться."/>
    <n v="1"/>
    <n v="1"/>
    <n v="0"/>
    <n v="1"/>
    <n v="231"/>
    <n v="8.1"/>
    <m/>
  </r>
  <r>
    <s v="2021-12-04 11:13:44"/>
    <x v="1"/>
    <x v="12"/>
    <x v="1"/>
    <s v="суббота"/>
    <x v="3"/>
    <x v="0"/>
    <n v="1"/>
    <s v="Самый ущербный банк. Заказал карту месяц назад, объехал с десяток офисов их нет нигде в наличии. Работы с клиентами нет как таковой. Одним словом ФУ"/>
    <s v="2021-12-04 17:10:01"/>
    <s v="Декабрь"/>
    <n v="4"/>
    <n v="49"/>
    <s v="суббота"/>
    <s v="Скажите, какую карту вы оформляли?"/>
    <n v="0"/>
    <n v="0"/>
    <n v="0"/>
    <n v="1"/>
    <n v="231"/>
    <n v="5.0999999999999996"/>
    <m/>
  </r>
  <r>
    <s v="2021-12-04 11:23:10"/>
    <x v="1"/>
    <x v="12"/>
    <x v="1"/>
    <s v="суббота"/>
    <x v="3"/>
    <x v="0"/>
    <n v="1"/>
    <s v="Поддержка нулевая в чате."/>
    <s v="2021-12-04 12:48:25"/>
    <s v="Декабрь"/>
    <n v="4"/>
    <n v="49"/>
    <s v="суббота"/>
    <s v="Опишите, пожалуйста, ситуацию подробнее."/>
    <n v="0"/>
    <n v="0"/>
    <n v="0"/>
    <n v="1"/>
    <n v="231"/>
    <n v="1.1000000000000001"/>
    <m/>
  </r>
  <r>
    <s v="2021-12-04 12:12:09"/>
    <x v="1"/>
    <x v="12"/>
    <x v="1"/>
    <s v="суббота"/>
    <x v="2"/>
    <x v="0"/>
    <n v="1"/>
    <s v="Воруют деньги с карты"/>
    <s v="2021-12-04 12:32:49"/>
    <s v="Декабрь"/>
    <n v="4"/>
    <n v="49"/>
    <s v="суббота"/>
    <s v="Скажите, что произошло?"/>
    <n v="0"/>
    <n v="0"/>
    <n v="0"/>
    <n v="1"/>
    <n v="231"/>
    <n v="0.1"/>
    <m/>
  </r>
  <r>
    <s v="2021-12-04 12:29:34"/>
    <x v="1"/>
    <x v="12"/>
    <x v="1"/>
    <s v="суббота"/>
    <x v="5"/>
    <x v="0"/>
    <n v="2"/>
    <s v="Глючит виснет тупит ,ужасно. Не понятно почему это нельзя все исправить уже давным давно!!!!"/>
    <s v="2021-12-04 17:09:45"/>
    <s v="Декабрь"/>
    <n v="4"/>
    <n v="49"/>
    <s v="суббота"/>
    <s v="Простите за неудобства. Мы уже работаем над оптимизацией и стабильностью приложения."/>
    <n v="1"/>
    <n v="0"/>
    <n v="0"/>
    <n v="1"/>
    <n v="231"/>
    <n v="4.0999999999999996"/>
    <m/>
  </r>
  <r>
    <s v="2021-12-04 13:30:19"/>
    <x v="1"/>
    <x v="12"/>
    <x v="1"/>
    <s v="суббота"/>
    <x v="3"/>
    <x v="0"/>
    <n v="1"/>
    <s v="Ужасное приложение, сплошные глюки. Не показывает карту, счета не вижу по кредиту. Уже удаляла и заново устанавливала не помогло. Пишет нет счетов на оплату 😒"/>
    <s v="2021-12-04 17:09:27"/>
    <s v="Декабрь"/>
    <n v="4"/>
    <n v="49"/>
    <s v="суббота"/>
    <s v="Напишите нам о ситуации на почту mtsd@mtsbank.ru, укажите ваши ФИО, дату рождения и номер телефона. К письму прикрепите скриншот с главной страницы приложения. Разберемся, в чем дело."/>
    <n v="0"/>
    <n v="0"/>
    <n v="0"/>
    <n v="1"/>
    <n v="231"/>
    <n v="3.1"/>
    <m/>
  </r>
  <r>
    <s v="2021-12-04 16:09:45"/>
    <x v="1"/>
    <x v="12"/>
    <x v="1"/>
    <s v="суббота"/>
    <x v="3"/>
    <x v="0"/>
    <n v="1"/>
    <s v="Ацтой, вечно тормозит и пишет произошла ошибка"/>
    <s v="2021-12-04 16:53:40"/>
    <s v="Декабрь"/>
    <n v="4"/>
    <n v="49"/>
    <s v="суббота"/>
    <s v="Простите за неудобства. Напишите нам о ситуации на почту mtsd@mtsbank.ru, укажите ваши ФИО, дату рождения, номер телефона, модель устройства и версию приложения. К письму прикрепите скриншот ошибки. Разберемся, в чем дело."/>
    <n v="1"/>
    <n v="0"/>
    <n v="1"/>
    <n v="1"/>
    <n v="231"/>
    <n v="0.1"/>
    <m/>
  </r>
  <r>
    <s v="2021-12-04 18:52:41"/>
    <x v="1"/>
    <x v="12"/>
    <x v="1"/>
    <s v="суббота"/>
    <x v="3"/>
    <x v="0"/>
    <n v="1"/>
    <s v="Комиссия очень большая хотел перевести 100 рублей пришлось 60 рублей"/>
    <s v="2021-12-05 06:17:31"/>
    <s v="Декабрь"/>
    <n v="5"/>
    <n v="50"/>
    <s v="воскресенье"/>
    <s v="Уточните, откуда и куда вы переводили средства?"/>
    <n v="0"/>
    <n v="0"/>
    <n v="0"/>
    <n v="1"/>
    <n v="231"/>
    <n v="11.1"/>
    <m/>
  </r>
  <r>
    <s v="2021-12-04 07:50:05"/>
    <x v="1"/>
    <x v="12"/>
    <x v="1"/>
    <s v="суббота"/>
    <x v="11"/>
    <x v="1"/>
    <n v="1"/>
    <s v="Самое неудобное приложение из всех представленных банков, даже у банка СПб удобнее. Совершенно непонятный и неудобный интерфейс,слишком все замудрено. Также нет ночного режима,что в наше время,где данный режим есть даже у заметок-это неудобно."/>
    <s v="2021-11-23 16:36:92"/>
    <s v="Ноябрь"/>
    <n v="23"/>
    <n v="48"/>
    <s v="вторник"/>
    <m/>
    <n v="0"/>
    <n v="0"/>
    <n v="0"/>
    <n v="0"/>
    <n v="231"/>
    <n v="15.1"/>
    <m/>
  </r>
  <r>
    <s v="2021-12-04 13:17:37"/>
    <x v="1"/>
    <x v="12"/>
    <x v="1"/>
    <s v="суббота"/>
    <x v="11"/>
    <x v="1"/>
    <n v="1"/>
    <s v="Подводит в самый ответственный момент. Когда надо перевести деньги не работает. Поддержка только «угукает»."/>
    <s v="2021-11-23 16:36:93"/>
    <s v="Ноябрь"/>
    <n v="23"/>
    <n v="48"/>
    <s v="вторник"/>
    <m/>
    <n v="0"/>
    <n v="0"/>
    <n v="1"/>
    <n v="0"/>
    <n v="231"/>
    <n v="20.100000000000001"/>
    <m/>
  </r>
  <r>
    <s v="2021-12-05 06:23:38"/>
    <x v="1"/>
    <x v="13"/>
    <x v="2"/>
    <s v="воскресенье"/>
    <x v="12"/>
    <x v="0"/>
    <n v="1"/>
    <s v="01.12.2021 с виртуальной карты МТС мошейники как то сперли 225 руб, в описании транзакции отсутствует МСС код и описание мерчанта... Но мтс банку на это положить, он тупо шлет писать заявление в салон.... Удаляю такую кривую карту, чего и все советую, пока не украли больше"/>
    <s v="2021-12-05 06:51:39"/>
    <s v="Декабрь"/>
    <n v="5"/>
    <n v="50"/>
    <s v="воскресенье"/>
    <s v="Для рассмотрения обращения о несогласии с операцией требуется письменное заявление. Для этого нужно обратиться в отделение банка или салон МТС с паспортом. Также заявление можно падать через ЧАТ в приложении."/>
    <n v="0"/>
    <n v="0"/>
    <n v="0"/>
    <n v="1"/>
    <n v="231"/>
    <n v="0.1"/>
    <m/>
  </r>
  <r>
    <s v="2021-12-05 10:44:56"/>
    <x v="1"/>
    <x v="13"/>
    <x v="2"/>
    <s v="воскресенье"/>
    <x v="13"/>
    <x v="0"/>
    <n v="1"/>
    <s v="плохо, виртуальную карту МТС кеш бек мобиле невозможно оформить простому смертному, только блатным и по специальному приглашению, так клиентов и теряете"/>
    <s v="2021-12-05 12:35:49"/>
    <s v="Декабрь"/>
    <n v="5"/>
    <n v="50"/>
    <s v="воскресенье"/>
    <s v="Сожалеем, что доставили неудобства. Карта MTS CASHBACK Mobile оформляется только по персональному предложению."/>
    <n v="0"/>
    <n v="0"/>
    <n v="0"/>
    <n v="1"/>
    <n v="231"/>
    <n v="1.1000000000000001"/>
    <m/>
  </r>
  <r>
    <s v="2021-12-05 08:44:31"/>
    <x v="1"/>
    <x v="13"/>
    <x v="2"/>
    <s v="воскресенье"/>
    <x v="5"/>
    <x v="0"/>
    <n v="1"/>
    <s v="Разработчики, пожалуйста, снизите комиссию. Перевожу 20р - 50р комиссия. А так приложение нормальное."/>
    <s v="2021-12-05 09:31:45"/>
    <s v="Декабрь"/>
    <n v="5"/>
    <n v="50"/>
    <s v="воскресенье"/>
    <s v="Скажите, откуда и куда вы переводите средства?"/>
    <n v="0"/>
    <n v="0"/>
    <n v="0"/>
    <n v="1"/>
    <n v="231"/>
    <n v="0.1"/>
    <m/>
  </r>
  <r>
    <s v="2021-12-05 11:58:55"/>
    <x v="1"/>
    <x v="13"/>
    <x v="2"/>
    <s v="воскресенье"/>
    <x v="3"/>
    <x v="0"/>
    <n v="1"/>
    <s v="Проблематично увидеть информацию по своим же операциям."/>
    <s v="2021-12-05 12:37:59"/>
    <s v="Декабрь"/>
    <n v="5"/>
    <n v="50"/>
    <s v="воскресенье"/>
    <s v="Расскажите, подробнее, с какими проблемами вы столкнулись?"/>
    <n v="0"/>
    <n v="0"/>
    <n v="0"/>
    <n v="1"/>
    <n v="231"/>
    <n v="0.1"/>
    <m/>
  </r>
  <r>
    <s v="2021-12-05 15:53:16"/>
    <x v="1"/>
    <x v="13"/>
    <x v="2"/>
    <s v="воскресенье"/>
    <x v="3"/>
    <x v="0"/>
    <n v="1"/>
    <s v="Самое глючное приложение из всех банковских... Чтобы просто с зарплатой карты сбера закрыть месячный кредит надо 10 раз попробовать оплатить и потом возможно один из 20 кодов которые разом придут подойдут. Бывает что просто чтобы узнать сколько осталось оплатить надо раза 3-4 перещацти в приложение иначе не грузит."/>
    <s v="2021-12-05 15:59:29"/>
    <s v="Декабрь"/>
    <n v="5"/>
    <n v="50"/>
    <s v="воскресенье"/>
    <s v="Сожалеем, что доставили неудобства. Ситуация уже решена. Попробуйте переустановить приложение."/>
    <n v="0"/>
    <n v="0"/>
    <n v="0"/>
    <n v="1"/>
    <n v="231"/>
    <n v="0.1"/>
    <m/>
  </r>
  <r>
    <s v="2021-12-05 18:07:32"/>
    <x v="1"/>
    <x v="13"/>
    <x v="2"/>
    <s v="воскресенье"/>
    <x v="3"/>
    <x v="0"/>
    <n v="1"/>
    <s v="Войти в приложение, просто не возможно, ужас, самое отвратительное, что я когда либо скачивал...."/>
    <m/>
    <s v="Январь"/>
    <n v="0"/>
    <n v="0"/>
    <s v="суббота"/>
    <m/>
    <n v="0"/>
    <n v="0"/>
    <n v="0"/>
    <n v="0"/>
    <n v="231"/>
    <n v="18.100000000000001"/>
    <m/>
  </r>
  <r>
    <s v="2021-12-05 20:48:46"/>
    <x v="1"/>
    <x v="13"/>
    <x v="2"/>
    <s v="воскресенье"/>
    <x v="3"/>
    <x v="0"/>
    <n v="1"/>
    <s v="ЧТО ЗА ГЛЮКИ ПОСТОЯННО ВЫДАЁТ КОД АШИБКУ 😡😡😡😡НЕВОЗМОЖНО ОПЛАТИТЬ ЕЖЕМЕСЯЧНЫЙ ПЛАТЁЖ ПО КРЕДИТУ🤬🤬🤬"/>
    <m/>
    <s v="Январь"/>
    <n v="0"/>
    <n v="0"/>
    <s v="суббота"/>
    <m/>
    <n v="0"/>
    <n v="0"/>
    <n v="1"/>
    <n v="0"/>
    <n v="231"/>
    <n v="20.10000000000000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89698-A9A7-4374-AD3E-8235972BE26D}" name="Сводная таблица11" cacheId="0" applyNumberFormats="0" applyBorderFormats="0" applyFontFormats="0" applyPatternFormats="0" applyAlignmentFormats="0" applyWidthHeightFormats="1" dataCaption="Значения" updatedVersion="6" minRefreshableVersion="3" useAutoFormatting="1" rowGrandTotals="0" colGrandTotals="0" itemPrintTitles="1" createdVersion="6" indent="0" outline="1" outlineData="1" multipleFieldFilters="0" rowHeaderCaption="Неделя">
  <location ref="F31:I34" firstHeaderRow="0" firstDataRow="1" firstDataCol="1"/>
  <pivotFields count="24">
    <pivotField showAll="0"/>
    <pivotField showAll="0">
      <items count="5">
        <item m="1" x="2"/>
        <item m="1" x="3"/>
        <item x="0"/>
        <item x="1"/>
        <item t="default"/>
      </items>
    </pivotField>
    <pivotField axis="axisRow" showAll="0">
      <items count="15">
        <item x="9"/>
        <item x="10"/>
        <item x="11"/>
        <item x="12"/>
        <item x="13"/>
        <item x="0"/>
        <item x="1"/>
        <item x="2"/>
        <item x="3"/>
        <item x="4"/>
        <item x="5"/>
        <item x="6"/>
        <item x="7"/>
        <item x="8"/>
        <item t="default"/>
      </items>
    </pivotField>
    <pivotField axis="axisRow" showAll="0">
      <items count="4">
        <item sd="0" x="0"/>
        <item sd="0" x="1"/>
        <item sd="0" x="2"/>
        <item t="default"/>
      </items>
    </pivotField>
    <pivotField showAll="0"/>
    <pivotField name="Версия кода" showAll="0">
      <items count="16">
        <item x="10"/>
        <item x="8"/>
        <item x="9"/>
        <item x="12"/>
        <item x="7"/>
        <item x="13"/>
        <item x="2"/>
        <item x="0"/>
        <item x="1"/>
        <item x="4"/>
        <item x="3"/>
        <item x="11"/>
        <item x="6"/>
        <item x="5"/>
        <item m="1" x="14"/>
        <item t="default"/>
      </items>
    </pivotField>
    <pivotField name="Магазин" showAll="0">
      <items count="3">
        <item x="0"/>
        <item x="1"/>
        <item t="default"/>
      </items>
    </pivotField>
    <pivotField numFmtId="1" showAll="0"/>
    <pivotField showAll="0"/>
    <pivotField showAll="0"/>
    <pivotField showAll="0"/>
    <pivotField showAll="0"/>
    <pivotField showAll="0"/>
    <pivotField showAll="0"/>
    <pivotField showAll="0"/>
    <pivotField dataField="1" numFmtId="1" showAll="0"/>
    <pivotField dataField="1" numFmtId="1" showAll="0"/>
    <pivotField dataField="1" numFmtId="1" showAll="0"/>
    <pivotField numFmtId="1" showAll="0"/>
    <pivotField showAll="0"/>
    <pivotField numFmtId="1" showAll="0"/>
    <pivotField showAll="0"/>
    <pivotField dragToRow="0" dragToCol="0" dragToPage="0" showAll="0" defaultSubtotal="0"/>
    <pivotField dragToRow="0" dragToCol="0" dragToPage="0" showAll="0" defaultSubtotal="0"/>
  </pivotFields>
  <rowFields count="2">
    <field x="3"/>
    <field x="2"/>
  </rowFields>
  <rowItems count="3">
    <i>
      <x/>
    </i>
    <i>
      <x v="1"/>
    </i>
    <i>
      <x v="2"/>
    </i>
  </rowItems>
  <colFields count="1">
    <field x="-2"/>
  </colFields>
  <colItems count="3">
    <i>
      <x/>
    </i>
    <i i="1">
      <x v="1"/>
    </i>
    <i i="2">
      <x v="2"/>
    </i>
  </colItems>
  <dataFields count="3">
    <dataField name="Медленная работа" fld="15" showDataAs="percentOfTotal" baseField="0" baseItem="0" numFmtId="10"/>
    <dataField name="Проблемы с функционалом" fld="17" showDataAs="percentOfTotal" baseField="0" baseItem="0" numFmtId="10"/>
    <dataField name="Проблемы со входом" fld="16" showDataAs="percentOfTotal" baseField="0" baseItem="0" numFmtId="10"/>
  </dataFields>
  <formats count="33">
    <format dxfId="21">
      <pivotArea type="all" dataOnly="0" outline="0" fieldPosition="0"/>
    </format>
    <format dxfId="22">
      <pivotArea outline="0" collapsedLevelsAreSubtotals="1" fieldPosition="0"/>
    </format>
    <format dxfId="23">
      <pivotArea field="3" type="button" dataOnly="0" labelOnly="1" outline="0" axis="axisRow" fieldPosition="0"/>
    </format>
    <format dxfId="24">
      <pivotArea dataOnly="0" labelOnly="1" fieldPosition="0">
        <references count="1">
          <reference field="3" count="0"/>
        </references>
      </pivotArea>
    </format>
    <format dxfId="25">
      <pivotArea dataOnly="0" labelOnly="1" outline="0" fieldPosition="0">
        <references count="1">
          <reference field="4294967294" count="3">
            <x v="0"/>
            <x v="1"/>
            <x v="2"/>
          </reference>
        </references>
      </pivotArea>
    </format>
    <format dxfId="26">
      <pivotArea type="all" dataOnly="0" outline="0" fieldPosition="0"/>
    </format>
    <format dxfId="27">
      <pivotArea outline="0" collapsedLevelsAreSubtotals="1" fieldPosition="0"/>
    </format>
    <format dxfId="28">
      <pivotArea field="3" type="button" dataOnly="0" labelOnly="1" outline="0" axis="axisRow" fieldPosition="0"/>
    </format>
    <format dxfId="29">
      <pivotArea dataOnly="0" labelOnly="1" fieldPosition="0">
        <references count="1">
          <reference field="3" count="0"/>
        </references>
      </pivotArea>
    </format>
    <format dxfId="30">
      <pivotArea dataOnly="0" labelOnly="1" outline="0" fieldPosition="0">
        <references count="1">
          <reference field="4294967294" count="3">
            <x v="0"/>
            <x v="1"/>
            <x v="2"/>
          </reference>
        </references>
      </pivotArea>
    </format>
    <format dxfId="31">
      <pivotArea type="all" dataOnly="0" outline="0" fieldPosition="0"/>
    </format>
    <format dxfId="32">
      <pivotArea outline="0" collapsedLevelsAreSubtotals="1" fieldPosition="0"/>
    </format>
    <format dxfId="33">
      <pivotArea field="3" type="button" dataOnly="0" labelOnly="1" outline="0" axis="axisRow" fieldPosition="0"/>
    </format>
    <format dxfId="34">
      <pivotArea dataOnly="0" labelOnly="1" fieldPosition="0">
        <references count="1">
          <reference field="3" count="0"/>
        </references>
      </pivotArea>
    </format>
    <format dxfId="35">
      <pivotArea dataOnly="0" labelOnly="1" outline="0" fieldPosition="0">
        <references count="1">
          <reference field="4294967294" count="3">
            <x v="0"/>
            <x v="1"/>
            <x v="2"/>
          </reference>
        </references>
      </pivotArea>
    </format>
    <format dxfId="36">
      <pivotArea type="all" dataOnly="0" outline="0" fieldPosition="0"/>
    </format>
    <format dxfId="37">
      <pivotArea outline="0" collapsedLevelsAreSubtotals="1" fieldPosition="0"/>
    </format>
    <format dxfId="38">
      <pivotArea field="3" type="button" dataOnly="0" labelOnly="1" outline="0" axis="axisRow" fieldPosition="0"/>
    </format>
    <format dxfId="39">
      <pivotArea dataOnly="0" labelOnly="1" fieldPosition="0">
        <references count="1">
          <reference field="3" count="0"/>
        </references>
      </pivotArea>
    </format>
    <format dxfId="40">
      <pivotArea dataOnly="0" labelOnly="1" outline="0" fieldPosition="0">
        <references count="1">
          <reference field="4294967294" count="3">
            <x v="0"/>
            <x v="1"/>
            <x v="2"/>
          </reference>
        </references>
      </pivotArea>
    </format>
    <format dxfId="41">
      <pivotArea type="all" dataOnly="0" outline="0" fieldPosition="0"/>
    </format>
    <format dxfId="42">
      <pivotArea outline="0" collapsedLevelsAreSubtotals="1" fieldPosition="0"/>
    </format>
    <format dxfId="43">
      <pivotArea field="3" type="button" dataOnly="0" labelOnly="1" outline="0" axis="axisRow" fieldPosition="0"/>
    </format>
    <format dxfId="44">
      <pivotArea dataOnly="0" labelOnly="1" fieldPosition="0">
        <references count="1">
          <reference field="3" count="0"/>
        </references>
      </pivotArea>
    </format>
    <format dxfId="45">
      <pivotArea dataOnly="0" labelOnly="1" outline="0" fieldPosition="0">
        <references count="1">
          <reference field="4294967294" count="3">
            <x v="0"/>
            <x v="1"/>
            <x v="2"/>
          </reference>
        </references>
      </pivotArea>
    </format>
    <format dxfId="46">
      <pivotArea outline="0" collapsedLevelsAreSubtotals="1" fieldPosition="0"/>
    </format>
    <format dxfId="47">
      <pivotArea outline="0" collapsedLevelsAreSubtotals="1" fieldPosition="0"/>
    </format>
    <format dxfId="20">
      <pivotArea dataOnly="0" labelOnly="1" fieldPosition="0">
        <references count="1">
          <reference field="3" count="0"/>
        </references>
      </pivotArea>
    </format>
    <format dxfId="9">
      <pivotArea type="all" dataOnly="0" outline="0" fieldPosition="0"/>
    </format>
    <format dxfId="3">
      <pivotArea outline="0" collapsedLevelsAreSubtotals="1" fieldPosition="0"/>
    </format>
    <format dxfId="2">
      <pivotArea field="3" type="button" dataOnly="0" labelOnly="1" outline="0" axis="axisRow" fieldPosition="0"/>
    </format>
    <format dxfId="1">
      <pivotArea dataOnly="0" labelOnly="1" fieldPosition="0">
        <references count="1">
          <reference field="3" count="0"/>
        </references>
      </pivotArea>
    </format>
    <format dxfId="0">
      <pivotArea dataOnly="0" labelOnly="1" outline="0" fieldPosition="0">
        <references count="1">
          <reference field="4294967294" count="3">
            <x v="0"/>
            <x v="1"/>
            <x v="2"/>
          </reference>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C21D0F-0426-457C-9F20-0C258FF01FA1}" name="Сводная таблица7" cacheId="0" applyNumberFormats="0" applyBorderFormats="0" applyFontFormats="0" applyPatternFormats="0" applyAlignmentFormats="0" applyWidthHeightFormats="1" dataCaption="Значения" grandTotalCaption="Сумма" updatedVersion="6" minRefreshableVersion="3" useAutoFormatting="1" itemPrintTitles="1" createdVersion="6" indent="0" outline="1" outlineData="1" multipleFieldFilters="0" chartFormat="4" rowHeaderCaption="Магазин">
  <location ref="A6:D9" firstHeaderRow="0" firstDataRow="1" firstDataCol="1" rowPageCount="4" colPageCount="1"/>
  <pivotFields count="24">
    <pivotField showAll="0"/>
    <pivotField name="Месяц" axis="axisPage" multipleItemSelectionAllowed="1" showAll="0">
      <items count="5">
        <item m="1" x="2"/>
        <item m="1" x="3"/>
        <item x="0"/>
        <item x="1"/>
        <item t="default"/>
      </items>
    </pivotField>
    <pivotField name="День" axis="axisPage" showAll="0">
      <items count="15">
        <item x="9"/>
        <item x="10"/>
        <item x="11"/>
        <item x="12"/>
        <item x="13"/>
        <item x="0"/>
        <item x="1"/>
        <item x="2"/>
        <item x="3"/>
        <item x="4"/>
        <item x="5"/>
        <item x="6"/>
        <item x="7"/>
        <item x="8"/>
        <item t="default"/>
      </items>
    </pivotField>
    <pivotField name="Неделя" axis="axisPage" showAll="0">
      <items count="4">
        <item x="0"/>
        <item x="1"/>
        <item x="2"/>
        <item t="default"/>
      </items>
    </pivotField>
    <pivotField showAll="0"/>
    <pivotField name="Версия кода" axis="axisPage" showAll="0">
      <items count="16">
        <item x="10"/>
        <item x="8"/>
        <item x="9"/>
        <item x="12"/>
        <item x="7"/>
        <item x="13"/>
        <item x="2"/>
        <item x="0"/>
        <item x="1"/>
        <item x="4"/>
        <item x="3"/>
        <item x="11"/>
        <item x="6"/>
        <item m="1" x="14"/>
        <item x="5"/>
        <item t="default"/>
      </items>
    </pivotField>
    <pivotField axis="axisRow" showAll="0">
      <items count="3">
        <item x="0"/>
        <item x="1"/>
        <item t="default"/>
      </items>
    </pivotField>
    <pivotField numFmtId="1" showAll="0"/>
    <pivotField showAll="0"/>
    <pivotField showAll="0"/>
    <pivotField showAll="0"/>
    <pivotField showAll="0"/>
    <pivotField showAll="0"/>
    <pivotField showAll="0"/>
    <pivotField showAll="0"/>
    <pivotField dataField="1" numFmtId="1" showAll="0"/>
    <pivotField dataField="1" numFmtId="1" showAll="0"/>
    <pivotField dataField="1" numFmtId="1" showAll="0"/>
    <pivotField numFmtId="1" showAll="0"/>
    <pivotField showAll="0"/>
    <pivotField showAll="0"/>
    <pivotField showAll="0"/>
    <pivotField dragToRow="0" dragToCol="0" dragToPage="0" showAll="0" defaultSubtotal="0"/>
    <pivotField dragToRow="0" dragToCol="0" dragToPage="0" showAll="0" defaultSubtotal="0"/>
  </pivotFields>
  <rowFields count="1">
    <field x="6"/>
  </rowFields>
  <rowItems count="3">
    <i>
      <x/>
    </i>
    <i>
      <x v="1"/>
    </i>
    <i t="grand">
      <x/>
    </i>
  </rowItems>
  <colFields count="1">
    <field x="-2"/>
  </colFields>
  <colItems count="3">
    <i>
      <x/>
    </i>
    <i i="1">
      <x v="1"/>
    </i>
    <i i="2">
      <x v="2"/>
    </i>
  </colItems>
  <pageFields count="4">
    <pageField fld="1" hier="-1"/>
    <pageField fld="3" hier="-1"/>
    <pageField fld="2" hier="-1"/>
    <pageField fld="5" hier="-1"/>
  </pageFields>
  <dataFields count="3">
    <dataField name="Медленная работа" fld="15" baseField="0" baseItem="0"/>
    <dataField name="Проблемы с функционалом" fld="17" baseField="0" baseItem="0"/>
    <dataField name="Проблемы со входом" fld="16"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8ECFBE-C887-42CA-974D-F11F4D6A480B}" name="Сводная таблица8" cacheId="0" applyNumberFormats="0" applyBorderFormats="0" applyFontFormats="0" applyPatternFormats="0" applyAlignmentFormats="0" applyWidthHeightFormats="1" dataCaption="Значения" grandTotalCaption="Сумма" updatedVersion="6" minRefreshableVersion="3" useAutoFormatting="1" itemPrintTitles="1" createdVersion="6" indent="0" outline="1" outlineData="1" multipleFieldFilters="0" chartFormat="23" rowHeaderCaption="Версия приложения">
  <location ref="A6:D21" firstHeaderRow="0" firstDataRow="1" firstDataCol="1" rowPageCount="4" colPageCount="1"/>
  <pivotFields count="24">
    <pivotField showAll="0"/>
    <pivotField name="Месяц" axis="axisPage" multipleItemSelectionAllowed="1" showAll="0">
      <items count="5">
        <item m="1" x="2"/>
        <item m="1" x="3"/>
        <item x="0"/>
        <item x="1"/>
        <item t="default"/>
      </items>
    </pivotField>
    <pivotField name="День" axis="axisPage" showAll="0">
      <items count="15">
        <item x="9"/>
        <item x="10"/>
        <item x="11"/>
        <item x="12"/>
        <item x="13"/>
        <item x="0"/>
        <item x="1"/>
        <item x="2"/>
        <item x="3"/>
        <item x="4"/>
        <item x="5"/>
        <item x="6"/>
        <item x="7"/>
        <item x="8"/>
        <item t="default"/>
      </items>
    </pivotField>
    <pivotField name="Неделя" axis="axisPage" showAll="0">
      <items count="4">
        <item x="0"/>
        <item x="1"/>
        <item x="2"/>
        <item t="default"/>
      </items>
    </pivotField>
    <pivotField showAll="0"/>
    <pivotField axis="axisRow" showAll="0">
      <items count="16">
        <item x="10"/>
        <item x="8"/>
        <item x="9"/>
        <item x="12"/>
        <item x="7"/>
        <item x="13"/>
        <item x="2"/>
        <item x="0"/>
        <item x="1"/>
        <item x="4"/>
        <item x="3"/>
        <item x="11"/>
        <item x="6"/>
        <item m="1" x="14"/>
        <item x="5"/>
        <item t="default"/>
      </items>
    </pivotField>
    <pivotField name="Магазин" axis="axisPage" showAll="0">
      <items count="3">
        <item x="0"/>
        <item x="1"/>
        <item t="default"/>
      </items>
    </pivotField>
    <pivotField numFmtId="1" showAll="0"/>
    <pivotField showAll="0"/>
    <pivotField showAll="0"/>
    <pivotField showAll="0"/>
    <pivotField showAll="0"/>
    <pivotField showAll="0"/>
    <pivotField showAll="0"/>
    <pivotField showAll="0"/>
    <pivotField dataField="1" numFmtId="1" showAll="0"/>
    <pivotField dataField="1" numFmtId="1" showAll="0"/>
    <pivotField dataField="1" numFmtId="1" showAll="0"/>
    <pivotField numFmtId="1" showAll="0"/>
    <pivotField showAll="0"/>
    <pivotField showAll="0"/>
    <pivotField showAll="0"/>
    <pivotField dragToRow="0" dragToCol="0" dragToPage="0" showAll="0" defaultSubtotal="0"/>
    <pivotField dragToRow="0" dragToCol="0" dragToPage="0" showAll="0" defaultSubtotal="0"/>
  </pivotFields>
  <rowFields count="1">
    <field x="5"/>
  </rowFields>
  <rowItems count="15">
    <i>
      <x/>
    </i>
    <i>
      <x v="1"/>
    </i>
    <i>
      <x v="2"/>
    </i>
    <i>
      <x v="3"/>
    </i>
    <i>
      <x v="4"/>
    </i>
    <i>
      <x v="5"/>
    </i>
    <i>
      <x v="6"/>
    </i>
    <i>
      <x v="7"/>
    </i>
    <i>
      <x v="8"/>
    </i>
    <i>
      <x v="9"/>
    </i>
    <i>
      <x v="10"/>
    </i>
    <i>
      <x v="11"/>
    </i>
    <i>
      <x v="12"/>
    </i>
    <i>
      <x v="14"/>
    </i>
    <i t="grand">
      <x/>
    </i>
  </rowItems>
  <colFields count="1">
    <field x="-2"/>
  </colFields>
  <colItems count="3">
    <i>
      <x/>
    </i>
    <i i="1">
      <x v="1"/>
    </i>
    <i i="2">
      <x v="2"/>
    </i>
  </colItems>
  <pageFields count="4">
    <pageField fld="1" hier="-1"/>
    <pageField fld="3" hier="-1"/>
    <pageField fld="2" hier="-1"/>
    <pageField fld="6" hier="-1"/>
  </pageFields>
  <dataFields count="3">
    <dataField name="Медленная работа" fld="15" baseField="0" baseItem="0"/>
    <dataField name="Проблемы с функционалом" fld="17" baseField="0" baseItem="0"/>
    <dataField name="Проблемы со входом" fld="16" baseField="0" baseItem="0"/>
  </dataFields>
  <chartFormats count="6">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20"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D7045D-E7F2-4FDD-B7E0-D7DF043EA262}" name="Сводная таблица9" cacheId="0" applyNumberFormats="0" applyBorderFormats="0" applyFontFormats="0" applyPatternFormats="0" applyAlignmentFormats="0" applyWidthHeightFormats="1" dataCaption="Значения" grandTotalCaption="Сумма" updatedVersion="6" minRefreshableVersion="3" useAutoFormatting="1" itemPrintTitles="1" createdVersion="6" indent="0" outline="1" outlineData="1" multipleFieldFilters="0" chartFormat="7" rowHeaderCaption="Число">
  <location ref="A6:D21" firstHeaderRow="0" firstDataRow="1" firstDataCol="1" rowPageCount="4" colPageCount="1"/>
  <pivotFields count="24">
    <pivotField showAll="0"/>
    <pivotField name="Месяц" axis="axisPage" multipleItemSelectionAllowed="1" showAll="0">
      <items count="5">
        <item m="1" x="2"/>
        <item m="1" x="3"/>
        <item x="0"/>
        <item x="1"/>
        <item t="default"/>
      </items>
    </pivotField>
    <pivotField axis="axisRow" showAll="0">
      <items count="15">
        <item x="9"/>
        <item x="10"/>
        <item x="11"/>
        <item x="12"/>
        <item x="13"/>
        <item x="0"/>
        <item x="1"/>
        <item x="2"/>
        <item x="3"/>
        <item x="4"/>
        <item x="5"/>
        <item x="6"/>
        <item x="7"/>
        <item x="8"/>
        <item t="default"/>
      </items>
    </pivotField>
    <pivotField name="Неделя" axis="axisPage" showAll="0">
      <items count="4">
        <item x="0"/>
        <item x="1"/>
        <item x="2"/>
        <item t="default"/>
      </items>
    </pivotField>
    <pivotField showAll="0"/>
    <pivotField name="Версия кода" axis="axisPage" showAll="0">
      <items count="16">
        <item x="10"/>
        <item x="8"/>
        <item x="9"/>
        <item x="12"/>
        <item x="7"/>
        <item x="13"/>
        <item x="2"/>
        <item x="0"/>
        <item x="1"/>
        <item x="4"/>
        <item x="3"/>
        <item x="11"/>
        <item x="6"/>
        <item m="1" x="14"/>
        <item x="5"/>
        <item t="default"/>
      </items>
    </pivotField>
    <pivotField name="Магазин" axis="axisPage" showAll="0">
      <items count="3">
        <item x="0"/>
        <item x="1"/>
        <item t="default"/>
      </items>
    </pivotField>
    <pivotField numFmtId="1" showAll="0"/>
    <pivotField showAll="0"/>
    <pivotField showAll="0"/>
    <pivotField showAll="0"/>
    <pivotField showAll="0"/>
    <pivotField showAll="0"/>
    <pivotField showAll="0"/>
    <pivotField showAll="0"/>
    <pivotField dataField="1" numFmtId="1" showAll="0"/>
    <pivotField dataField="1" numFmtId="1" showAll="0"/>
    <pivotField dataField="1" numFmtId="1" showAll="0"/>
    <pivotField numFmtId="1" showAll="0"/>
    <pivotField showAll="0"/>
    <pivotField showAll="0"/>
    <pivotField showAll="0"/>
    <pivotField dragToRow="0" dragToCol="0" dragToPage="0" showAll="0" defaultSubtotal="0"/>
    <pivotField dragToRow="0" dragToCol="0" dragToPage="0" showAll="0" defaultSubtotal="0"/>
  </pivotFields>
  <rowFields count="1">
    <field x="2"/>
  </rowFields>
  <rowItems count="15">
    <i>
      <x/>
    </i>
    <i>
      <x v="1"/>
    </i>
    <i>
      <x v="2"/>
    </i>
    <i>
      <x v="3"/>
    </i>
    <i>
      <x v="4"/>
    </i>
    <i>
      <x v="5"/>
    </i>
    <i>
      <x v="6"/>
    </i>
    <i>
      <x v="7"/>
    </i>
    <i>
      <x v="8"/>
    </i>
    <i>
      <x v="9"/>
    </i>
    <i>
      <x v="10"/>
    </i>
    <i>
      <x v="11"/>
    </i>
    <i>
      <x v="12"/>
    </i>
    <i>
      <x v="13"/>
    </i>
    <i t="grand">
      <x/>
    </i>
  </rowItems>
  <colFields count="1">
    <field x="-2"/>
  </colFields>
  <colItems count="3">
    <i>
      <x/>
    </i>
    <i i="1">
      <x v="1"/>
    </i>
    <i i="2">
      <x v="2"/>
    </i>
  </colItems>
  <pageFields count="4">
    <pageField fld="1" hier="-1"/>
    <pageField fld="3" hier="-1"/>
    <pageField fld="6" hier="-1"/>
    <pageField fld="5" hier="-1"/>
  </pageFields>
  <dataFields count="3">
    <dataField name="Медленная работа" fld="15" baseField="0" baseItem="0"/>
    <dataField name="Проблемы с функционалом" fld="17" baseField="0" baseItem="0"/>
    <dataField name="Проблемы со входом" fld="16" baseField="0" baseItem="0"/>
  </dataFields>
  <chartFormats count="6">
    <chartFormat chart="0" format="0" series="1">
      <pivotArea type="data" outline="0" fieldPosition="0">
        <references count="1">
          <reference field="4294967294" count="1" selected="0">
            <x v="2"/>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Month_of_Review" xr10:uid="{5C131CED-7DA8-4063-ACBC-41F8B7E9207F}" sourceName="Month of Review">
  <pivotTables>
    <pivotTable tabId="12" name="Сводная таблица7"/>
    <pivotTable tabId="13" name="Сводная таблица8"/>
    <pivotTable tabId="14" name="Сводная таблица9"/>
    <pivotTable tabId="20" name="Сводная таблица11"/>
  </pivotTables>
  <data>
    <tabular pivotCacheId="309459867">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Day_of_User_s_Review" xr10:uid="{702E010B-62EF-4353-BF61-CB8D35915136}" sourceName="Day of User's Review">
  <pivotTables>
    <pivotTable tabId="12" name="Сводная таблица7"/>
    <pivotTable tabId="13" name="Сводная таблица8"/>
    <pivotTable tabId="14" name="Сводная таблица9"/>
    <pivotTable tabId="20" name="Сводная таблица11"/>
  </pivotTables>
  <data>
    <tabular pivotCacheId="309459867">
      <items count="14">
        <i x="9" s="1"/>
        <i x="10" s="1"/>
        <i x="11" s="1"/>
        <i x="12" s="1"/>
        <i x="13" s="1"/>
        <i x="0" s="1"/>
        <i x="1" s="1"/>
        <i x="2" s="1"/>
        <i x="3" s="1"/>
        <i x="4" s="1"/>
        <i x="5" s="1"/>
        <i x="6" s="1"/>
        <i x="7"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Week_of_User_s_Review" xr10:uid="{C845D9C4-BFCB-4107-9FAC-17D5EE3DE574}" sourceName="Week of User's Review">
  <pivotTables>
    <pivotTable tabId="12" name="Сводная таблица7"/>
    <pivotTable tabId="13" name="Сводная таблица8"/>
    <pivotTable tabId="14" name="Сводная таблица9"/>
    <pivotTable tabId="20" name="Сводная таблица11"/>
  </pivotTables>
  <data>
    <tabular pivotCacheId="30945986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VersionCode" xr10:uid="{9744F050-73C4-48E5-848B-CD38361B21CF}" sourceName="VersionCode">
  <pivotTables>
    <pivotTable tabId="12" name="Сводная таблица7"/>
    <pivotTable tabId="13" name="Сводная таблица8"/>
    <pivotTable tabId="14" name="Сводная таблица9"/>
    <pivotTable tabId="20" name="Сводная таблица11"/>
  </pivotTables>
  <data>
    <tabular pivotCacheId="309459867">
      <items count="15">
        <i x="10" s="1"/>
        <i x="8" s="1"/>
        <i x="9" s="1"/>
        <i x="12" s="1"/>
        <i x="7" s="1"/>
        <i x="13" s="1"/>
        <i x="2" s="1"/>
        <i x="0" s="1"/>
        <i x="1" s="1"/>
        <i x="4" s="1"/>
        <i x="3" s="1"/>
        <i x="11" s="1"/>
        <i x="6" s="1"/>
        <i x="5" s="1"/>
        <i x="14"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Store" xr10:uid="{09C65642-2705-4745-AC31-8399411C3C05}" sourceName="Store">
  <pivotTables>
    <pivotTable tabId="12" name="Сводная таблица7"/>
    <pivotTable tabId="13" name="Сводная таблица8"/>
    <pivotTable tabId="14" name="Сводная таблица9"/>
    <pivotTable tabId="20" name="Сводная таблица11"/>
  </pivotTables>
  <data>
    <tabular pivotCacheId="30945986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Месяц" xr10:uid="{D4E73765-7713-4775-9C28-896E57E8F84D}" cache="Срез_Month_of_Review" caption="Месяц" rowHeight="241300"/>
  <slicer name="День" xr10:uid="{2B4B5E0B-6DC9-4B9C-B0D7-23DEA07907FF}" cache="Срез_Day_of_User_s_Review" caption="День" rowHeight="241300"/>
  <slicer name="Неделя" xr10:uid="{B5C0C26F-8C79-4ED6-AECC-A2D65224ABC3}" cache="Срез_Week_of_User_s_Review" caption="Неделя" rowHeight="241300"/>
  <slicer name="Версия кода" xr10:uid="{1F07E960-CBF9-4A54-8D86-03E075EDC989}" cache="Срез_VersionCode" caption="Версия кода" rowHeight="241300"/>
  <slicer name="ОС" xr10:uid="{C6BD8DAB-A14F-43F2-837E-8F7C9EFC59DE}" cache="Срез_Store" caption="ОС"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FF661-A38D-408D-B3C5-C27B366FDC72}" name="Таблица1" displayName="Таблица1" ref="A1:AA37" totalsRowShown="0">
  <autoFilter ref="A1:AA37" xr:uid="{34A0FDF9-8BC7-47CF-ABD0-E9CA9483C661}">
    <filterColumn colId="7">
      <filters>
        <filter val="1"/>
        <filter val="2"/>
      </filters>
    </filterColumn>
  </autoFilter>
  <tableColumns count="27">
    <tableColumn id="1" xr3:uid="{F8C4AE55-F9BE-4616-AACC-166DD226B53E}" name="Date" dataDxfId="97"/>
    <tableColumn id="2" xr3:uid="{7F31142C-EE6C-4B34-AEBE-4C1A590F28DA}" name="AppID" dataDxfId="96"/>
    <tableColumn id="3" xr3:uid="{7CA4E454-6E1D-4A5B-AF73-C14457CE921E}" name="AppName" dataDxfId="95"/>
    <tableColumn id="4" xr3:uid="{BD8B2579-EACF-4165-810D-1D75A7BBBB03}" name="Language" dataDxfId="94"/>
    <tableColumn id="5" xr3:uid="{122E0E5F-A71D-495B-8EED-116B2AD31D61}" name="Version" dataDxfId="93"/>
    <tableColumn id="6" xr3:uid="{F217B7EC-6D98-4464-9690-190F4DA015AD}" name="VersionCode" dataDxfId="92"/>
    <tableColumn id="7" xr3:uid="{2B3E5869-B872-4B73-B08C-E1C999475943}" name="OS" dataDxfId="91"/>
    <tableColumn id="8" xr3:uid="{2D3D1CA7-70C2-4110-8833-57B26F9B4ECF}" name="Author" dataDxfId="90"/>
    <tableColumn id="9" xr3:uid="{8428782F-29FF-4ACD-8AF8-2C9F6BF11774}" name="Rating" dataDxfId="89"/>
    <tableColumn id="10" xr3:uid="{E000A1F8-8BF9-487C-A4FA-7CF6ABE08D17}" name="Title 1" dataDxfId="88"/>
    <tableColumn id="11" xr3:uid="{E49307EC-415A-4A43-9958-4C41943E9977}" name="Title 2" dataDxfId="87"/>
    <tableColumn id="12" xr3:uid="{52D21AAC-ACE3-4C64-BE80-8ED5848345B5}" name="Review" dataDxfId="86"/>
    <tableColumn id="13" xr3:uid="{F26FFD02-74B0-4719-8117-10AAE67B7D2E}" name="Translated title" dataDxfId="85"/>
    <tableColumn id="14" xr3:uid="{E4DF6CBB-E8C3-4483-A63D-E801833976CC}" name="Translated review" dataDxfId="84"/>
    <tableColumn id="15" xr3:uid="{A86A2C37-9110-4CB1-BB38-D1E001424638}" name="Reply Date" dataDxfId="83"/>
    <tableColumn id="16" xr3:uid="{3F739086-A5DE-44B2-A94A-09D4C6B3BF60}" name="Developer Reply" dataDxfId="82"/>
    <tableColumn id="17" xr3:uid="{573928A1-7F8D-408A-8F38-DF7A19F88828}" name="User" dataDxfId="81"/>
    <tableColumn id="18" xr3:uid="{AFA9111E-1095-4DA6-BE4F-421DDBDE1D8B}" name="Device" dataDxfId="80"/>
    <tableColumn id="19" xr3:uid="{30FD1947-3A6B-406A-8EBC-2DD619345851}" name="Device Type" dataDxfId="79"/>
    <tableColumn id="20" xr3:uid="{A686BB0F-632A-4F87-A71C-D936555C8D7C}" name="Tags" dataDxfId="78"/>
    <tableColumn id="21" xr3:uid="{784B4CFB-B25F-4B85-A3DC-17BBFEB1BFCD}" name="Categories" dataDxfId="77"/>
    <tableColumn id="22" xr3:uid="{E6333427-BA75-4917-85E0-F0F2F87033E5}" name="Notes" dataDxfId="76" dataCellStyle="Гиперссылка"/>
    <tableColumn id="23" xr3:uid="{E1152031-C04A-4E59-BE11-BEF5F7F4C87D}" name="Likes" dataDxfId="75" dataCellStyle="Гиперссылка"/>
    <tableColumn id="24" xr3:uid="{8A619C6D-78FC-4360-A492-AA651FC8A638}" name="Dislikes" dataDxfId="74" dataCellStyle="Гиперссылка"/>
    <tableColumn id="25" xr3:uid="{67B960A0-C2BC-4DBD-8DC9-C926495D9062}" name="Link"/>
    <tableColumn id="26" xr3:uid="{99E8542A-1BF7-4D5B-9CC2-EEE482496BAD}" name="Permalink"/>
    <tableColumn id="27" xr3:uid="{3361E5AC-D678-4D9F-9520-CC799D544E62}" name="AF 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38B58C-3617-4B80-8EEA-C93FAE2CA560}" name="Prepared_Table" displayName="Prepared_Table" ref="A1:U232" totalsRowShown="0" headerRowDxfId="73" dataDxfId="71" headerRowBorderDxfId="72" tableBorderDxfId="70" totalsRowBorderDxfId="69">
  <autoFilter ref="A1:U232" xr:uid="{4D9511F8-1B54-4A96-8DD1-41D27344DFBB}"/>
  <sortState xmlns:xlrd2="http://schemas.microsoft.com/office/spreadsheetml/2017/richdata2" ref="A2:U232">
    <sortCondition ref="C1:C232"/>
  </sortState>
  <tableColumns count="21">
    <tableColumn id="1" xr3:uid="{897B65CE-2543-4D4F-933C-95647C177CC1}" name="Date" dataDxfId="68"/>
    <tableColumn id="19" xr3:uid="{F8FED7CF-737A-4224-BA68-F2239BDD476C}" name="Month of Review" dataDxfId="67">
      <calculatedColumnFormula>CHOOSE(MONTH(Prepared_Table[[#This Row],[Date]]),"Январь","Февраль","Март","Апрель","Май","Июнь","Июль","Август","Сентябрь","Октябрь","Ноябрь","Декабрь")</calculatedColumnFormula>
    </tableColumn>
    <tableColumn id="17" xr3:uid="{C02905B9-71C5-4D5F-A931-829BBCA07757}" name="Day of User's Review" dataDxfId="66">
      <calculatedColumnFormula>DAY(Prepared_Table[[#This Row],[Date]])</calculatedColumnFormula>
    </tableColumn>
    <tableColumn id="13" xr3:uid="{445CF6AF-5267-4876-8868-1734D19AC738}" name="Week of User's Review" dataDxfId="65">
      <calculatedColumnFormula xml:space="preserve"> WEEKNUM(Prepared_Table[[#This Row],[Date]])</calculatedColumnFormula>
    </tableColumn>
    <tableColumn id="14" xr3:uid="{233D355F-DC07-4B32-9E12-16EB6B0892A0}" name="Day of week User's Review" dataDxfId="64">
      <calculatedColumnFormula>TEXT(A2,"дддд")</calculatedColumnFormula>
    </tableColumn>
    <tableColumn id="2" xr3:uid="{16035872-9DEE-46E3-90F9-CCE725B83A61}" name="VersionCode" dataDxfId="63"/>
    <tableColumn id="3" xr3:uid="{94C530C4-3C3A-4EC4-8542-647FA846A9C5}" name="Store" dataDxfId="62"/>
    <tableColumn id="4" xr3:uid="{ACF34451-CA98-4D6E-BFEC-CBB40F089DBD}" name="Rating" dataDxfId="61"/>
    <tableColumn id="5" xr3:uid="{CC67B313-20B3-423C-B1CD-98EDFF282B85}" name="Review" dataDxfId="60"/>
    <tableColumn id="6" xr3:uid="{75E67F6D-F9C3-4C1E-999F-14110236B57E}" name="Reply Date" dataDxfId="59"/>
    <tableColumn id="20" xr3:uid="{C1800133-A8D3-454C-A120-F25F90A60883}" name="Mount of Reply" dataDxfId="58">
      <calculatedColumnFormula>CHOOSE(MONTH(Prepared_Table[[#This Row],[Reply Date]]),"Январь","Февраль","Март","Апрель","Май","Июнь","Июль","Август","Сентябрь","Октябрь","Ноябрь","Декабрь")</calculatedColumnFormula>
    </tableColumn>
    <tableColumn id="18" xr3:uid="{AF26E9C4-77AB-4560-ABE6-61A5DA39FABF}" name="Day of Reply" dataDxfId="57">
      <calculatedColumnFormula>DAY(Prepared_Table[[#This Row],[Reply Date]])</calculatedColumnFormula>
    </tableColumn>
    <tableColumn id="16" xr3:uid="{85250D4C-6EE7-4A09-ADAA-C17ADEC4952E}" name="Week of Reply" dataDxfId="56">
      <calculatedColumnFormula xml:space="preserve"> WEEKNUM(Prepared_Table[[#This Row],[Reply Date]])</calculatedColumnFormula>
    </tableColumn>
    <tableColumn id="15" xr3:uid="{4C5F2D2E-519B-40BF-95F4-365DB595DA37}" name="Day of week Reply" dataDxfId="55">
      <calculatedColumnFormula xml:space="preserve"> TEXT(J2,"дддд")</calculatedColumnFormula>
    </tableColumn>
    <tableColumn id="7" xr3:uid="{81E81489-ADCE-407D-8E4F-8F1AC38766BD}" name="Developer Reply" dataDxfId="54"/>
    <tableColumn id="8" xr3:uid="{6D293138-2813-43F4-BAEB-993D2546501F}" name="Works Slowly" dataDxfId="53">
      <calculatedColumnFormula array="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1,0)</calculatedColumnFormula>
    </tableColumn>
    <tableColumn id="9" xr3:uid="{795D5963-6A0D-4B10-9A0E-A191A23377E5}" name="Problems With Log In" dataDxfId="52">
      <calculatedColumnFormula array="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приложение"},I2)),1,0)</calculatedColumnFormula>
    </tableColumn>
    <tableColumn id="10" xr3:uid="{0D7A0FB9-76E5-47FC-BEA7-A2F772468366}" name="Broken App" dataDxfId="51">
      <calculatedColumnFormula array="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меню","настройки","баг","багованный","баги","вылет","вылеты","вылетело"},I2)),1,0)</calculatedColumnFormula>
    </tableColumn>
    <tableColumn id="11" xr3:uid="{DC7BB71D-51C6-42F2-88BA-E3C9898041E6}" name="Feedback" dataDxfId="50">
      <calculatedColumnFormula>IF(COUNTA(O2) = COUNTA(I2),1,0)</calculatedColumnFormula>
    </tableColumn>
    <tableColumn id="21" xr3:uid="{497D7480-DAE1-4A17-8CD0-3DC33493657D}" name="Столбец" dataDxfId="49">
      <calculatedColumnFormula>COUNTA(Prepared_Table[Review])</calculatedColumnFormula>
    </tableColumn>
    <tableColumn id="12" xr3:uid="{C96CB1EF-F6E7-4342-8F10-059AB907B230}" name="Time of Answer (h)" dataDxfId="48">
      <calculatedColumnFormula>IF(A2&lt;J2,TEXT(J2-A2,"ч"),TEXT(A2-J2,"ч"))+0.1</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1" Type="http://schemas.openxmlformats.org/officeDocument/2006/relationships/hyperlink" Target="https://watch.appfollow.io/apps/my-first-workspace/reviews/413088?review_id=2435813194" TargetMode="External"/><Relationship Id="rId170" Type="http://schemas.openxmlformats.org/officeDocument/2006/relationships/hyperlink" Target="https://appfollow.io/gp/97454/review/46119063?s=global2" TargetMode="External"/><Relationship Id="rId268" Type="http://schemas.openxmlformats.org/officeDocument/2006/relationships/hyperlink" Target="https://play.google.com/console/u/0/developer/app/user-feedback/review-details?reviewId=gp:AOqpTOHKiFTe1UbGTSyGBR1QeD1XZR80iUds20gixhNZoaywt2E047Q-tTWKsFrVwn1lMEGH2Vmw_OMQfghIIvQ" TargetMode="External"/><Relationship Id="rId475" Type="http://schemas.openxmlformats.org/officeDocument/2006/relationships/hyperlink" Target="https://play.google.com/console/u/0/developer/app/user-feedback/review-details?reviewId=gp:AOqpTOG7zarVMzSGJzJDp0H_3lReajoUIxIPuSCqf0VhjCJQNfxRKBSDpTOwpw34uBHUrb0woKmQcn4kw2gw5xA" TargetMode="External"/><Relationship Id="rId682" Type="http://schemas.openxmlformats.org/officeDocument/2006/relationships/hyperlink" Target="https://play.google.com/console/u/0/developer/app/user-feedback/review-details?reviewId=gp:AOqpTOF2EEZhEYPeLMptLPzou1nzetuwFMWXkDBNYjw04pPAnNhoGr_ZaPrDgqKkkRsfi8gHGiENedZeQ5FnIio" TargetMode="External"/><Relationship Id="rId128" Type="http://schemas.openxmlformats.org/officeDocument/2006/relationships/hyperlink" Target="https://appfollow.io/gp/97454/review/2439327923?s=global2" TargetMode="External"/><Relationship Id="rId335" Type="http://schemas.openxmlformats.org/officeDocument/2006/relationships/hyperlink" Target="https://appfollow.io/gp/97454/review/2444265663?s=global2" TargetMode="External"/><Relationship Id="rId542" Type="http://schemas.openxmlformats.org/officeDocument/2006/relationships/hyperlink" Target="https://appfollow.io/gp/97454/review/2411828626?s=global2" TargetMode="External"/><Relationship Id="rId987" Type="http://schemas.openxmlformats.org/officeDocument/2006/relationships/hyperlink" Target="https://watch.appfollow.io/apps/my-first-workspace/reviews/413088?review_id=2454211450" TargetMode="External"/><Relationship Id="rId1172" Type="http://schemas.openxmlformats.org/officeDocument/2006/relationships/hyperlink" Target="https://appfollow.io/gp/97454/review/2456791275?s=global2" TargetMode="External"/><Relationship Id="rId402" Type="http://schemas.openxmlformats.org/officeDocument/2006/relationships/hyperlink" Target="https://watch.appfollow.io/apps/my-first-workspace/reviews/413088?review_id=2444719620" TargetMode="External"/><Relationship Id="rId847" Type="http://schemas.openxmlformats.org/officeDocument/2006/relationships/hyperlink" Target="https://play.google.com/console/u/0/developer/app/user-feedback/review-details?reviewId=gp:AOqpTOFYEje5XvcrKoHcuUL2qt7Jsi9WtllVuFWwzkeQHfgNfYL-pVkC42Stb6UzIMcy9Vq_O9hbB76_JYLgGXk" TargetMode="External"/><Relationship Id="rId1032" Type="http://schemas.openxmlformats.org/officeDocument/2006/relationships/hyperlink" Target="https://watch.appfollow.io/apps/my-first-workspace/reviews/413088?review_id=2454561623" TargetMode="External"/><Relationship Id="rId707" Type="http://schemas.openxmlformats.org/officeDocument/2006/relationships/hyperlink" Target="https://appfollow.io/gp/97454/review/2448618669?s=global2" TargetMode="External"/><Relationship Id="rId914" Type="http://schemas.openxmlformats.org/officeDocument/2006/relationships/hyperlink" Target="https://appfollow.io/gp/97454/review/2422586932?s=global2" TargetMode="External"/><Relationship Id="rId1337" Type="http://schemas.openxmlformats.org/officeDocument/2006/relationships/hyperlink" Target="https://appfollow.io/gp/97454/review/2473358346?s=global2" TargetMode="External"/><Relationship Id="rId43" Type="http://schemas.openxmlformats.org/officeDocument/2006/relationships/hyperlink" Target="https://play.google.com/console/u/0/developer/app/user-feedback/review-details?reviewId=gp:AOqpTOGMBbPOoLYEyTTCWmuasAGn4atEoWPWYNukdLK3UpHUQjckH7vLBTaVEmdP2E5602JzSMhe6GWoq1VBlUU" TargetMode="External"/><Relationship Id="rId1404" Type="http://schemas.openxmlformats.org/officeDocument/2006/relationships/hyperlink" Target="https://watch.appfollow.io/apps/my-first-workspace/reviews/413088?review_id=2476397906" TargetMode="External"/><Relationship Id="rId192" Type="http://schemas.openxmlformats.org/officeDocument/2006/relationships/hyperlink" Target="https://watch.appfollow.io/apps/my-first-workspace/reviews/413088?review_id=2441563232" TargetMode="External"/><Relationship Id="rId497" Type="http://schemas.openxmlformats.org/officeDocument/2006/relationships/hyperlink" Target="https://appfollow.io/gp/97454/review/2445321237?s=global2" TargetMode="External"/><Relationship Id="rId357" Type="http://schemas.openxmlformats.org/officeDocument/2006/relationships/hyperlink" Target="https://watch.appfollow.io/apps/my-first-workspace/reviews/413088?review_id=2444401318" TargetMode="External"/><Relationship Id="rId1194" Type="http://schemas.openxmlformats.org/officeDocument/2006/relationships/hyperlink" Target="https://watch.appfollow.io/apps/my-first-workspace/reviews/413088?review_id=2457982801" TargetMode="External"/><Relationship Id="rId217" Type="http://schemas.openxmlformats.org/officeDocument/2006/relationships/hyperlink" Target="https://play.google.com/console/u/0/developer/app/user-feedback/review-details?reviewId=gp:AOqpTOHykaZHbtTmBQUkx99k4ccrWTgv_aUvB7oLJmYScT71tm_ttrZ9Q7nbIauKreFYWfjLYss4YRZ0n39asVA" TargetMode="External"/><Relationship Id="rId564" Type="http://schemas.openxmlformats.org/officeDocument/2006/relationships/hyperlink" Target="https://watch.appfollow.io/apps/my-first-workspace/reviews/413088?review_id=2446117753" TargetMode="External"/><Relationship Id="rId771" Type="http://schemas.openxmlformats.org/officeDocument/2006/relationships/hyperlink" Target="https://watch.appfollow.io/apps/my-first-workspace/reviews/413088?review_id=2449634034" TargetMode="External"/><Relationship Id="rId869" Type="http://schemas.openxmlformats.org/officeDocument/2006/relationships/hyperlink" Target="https://appfollow.io/gp/97454/review/2451902844?s=global2" TargetMode="External"/><Relationship Id="rId424" Type="http://schemas.openxmlformats.org/officeDocument/2006/relationships/hyperlink" Target="https://play.google.com/console/u/0/developer/app/user-feedback/review-details?reviewId=gp:AOqpTOG_-M3OlMIh2Mu9UTF1SjeFyG76U8ksaCKbWoAZ5EqwyS6pubyMi3Dp2XFWCUTtDTB5gloXkDKhxuMmG6c" TargetMode="External"/><Relationship Id="rId631" Type="http://schemas.openxmlformats.org/officeDocument/2006/relationships/hyperlink" Target="https://play.google.com/console/u/0/developer/app/user-feedback/review-details?reviewId=gp:AOqpTOEXcfF2ZKgDM-BA_J__fop3huJHYJ5c8sYEbj8_LnbsL3WysyuJyI8svY_UMgXfYpGptcveDGwgttijWh0" TargetMode="External"/><Relationship Id="rId729" Type="http://schemas.openxmlformats.org/officeDocument/2006/relationships/hyperlink" Target="https://watch.appfollow.io/apps/my-first-workspace/reviews/413088?review_id=2449115633" TargetMode="External"/><Relationship Id="rId1054" Type="http://schemas.openxmlformats.org/officeDocument/2006/relationships/hyperlink" Target="https://play.google.com/console/u/0/developer/app/user-feedback/review-details?reviewId=gp:AOqpTOG-qRagKNFSz9VesB9XfNldSjPBCJ8Z0hMFr15wmH4X8Otyi0hyEB3XDFmnTQ0gDn7_cTcLern017RbSXg" TargetMode="External"/><Relationship Id="rId1261" Type="http://schemas.openxmlformats.org/officeDocument/2006/relationships/hyperlink" Target="https://play.google.com/console/u/0/developer/app/user-feedback/review-details?reviewId=gp:AOqpTOFufCgybqV1n80zbwXaFgjyEwXYM_dtoSDkGHbYB69V3Tm9aKq8AO---vGWUV1Ul8nEB-wVwX5E4zsBEeM" TargetMode="External"/><Relationship Id="rId1359" Type="http://schemas.openxmlformats.org/officeDocument/2006/relationships/hyperlink" Target="https://watch.appfollow.io/apps/my-first-workspace/reviews/413088?review_id=2473489387" TargetMode="External"/><Relationship Id="rId936" Type="http://schemas.openxmlformats.org/officeDocument/2006/relationships/hyperlink" Target="https://watch.appfollow.io/apps/my-first-workspace/reviews/413088?review_id=2453177616" TargetMode="External"/><Relationship Id="rId1121" Type="http://schemas.openxmlformats.org/officeDocument/2006/relationships/hyperlink" Target="https://appfollow.io/gp/97454/review/2456194520?s=global2" TargetMode="External"/><Relationship Id="rId1219" Type="http://schemas.openxmlformats.org/officeDocument/2006/relationships/hyperlink" Target="https://play.google.com/console/u/0/developer/app/user-feedback/review-details?reviewId=gp:AOqpTOFhy1YczE-e20fzgwqGCkPZzLeYCO2TFL7wW_LqXq5B9e--m-srOZxgt5CrtN2qv0-KuktYn7ZpiuI61uE" TargetMode="External"/><Relationship Id="rId65" Type="http://schemas.openxmlformats.org/officeDocument/2006/relationships/hyperlink" Target="https://appfollow.io/gp/97454/review/2437768267?s=global2" TargetMode="External"/><Relationship Id="rId1426" Type="http://schemas.openxmlformats.org/officeDocument/2006/relationships/hyperlink" Target="https://play.google.com/console/u/0/developer/app/user-feedback/review-details?reviewId=gp:AOqpTOGOiEmdOSNVSZd1knuXiqeLM2QxQqEHYkTKEerq5JlXaxG-qvB3IdWOCok2eWQMMXJUhm0X3eO91PEIbmM" TargetMode="External"/><Relationship Id="rId281" Type="http://schemas.openxmlformats.org/officeDocument/2006/relationships/hyperlink" Target="https://appfollow.io/gp/97454/review/679607119?s=global2" TargetMode="External"/><Relationship Id="rId141" Type="http://schemas.openxmlformats.org/officeDocument/2006/relationships/hyperlink" Target="https://watch.appfollow.io/apps/my-first-workspace/reviews/413088?review_id=2439416874" TargetMode="External"/><Relationship Id="rId379" Type="http://schemas.openxmlformats.org/officeDocument/2006/relationships/hyperlink" Target="https://play.google.com/console/u/0/developer/app/user-feedback/review-details?reviewId=gp:AOqpTOEvXr5KxUf0oVhW-y0pCElkDd0fPFRTgEFyU8f3jCGwjy44UmU1fyMG0bG-ZLi7_3n2Z2GBMXGCSBgXqzM" TargetMode="External"/><Relationship Id="rId586" Type="http://schemas.openxmlformats.org/officeDocument/2006/relationships/hyperlink" Target="https://play.google.com/console/u/0/developer/app/user-feedback/review-details?reviewId=gp:AOqpTOFE0Ii49ScImetSY7lIuEecarSJaUjhiiTB_Ff1TgA_gkaQcPvSQg9nl9uifJpZzN6WX0XJOCsn2cVi_Rs" TargetMode="External"/><Relationship Id="rId793" Type="http://schemas.openxmlformats.org/officeDocument/2006/relationships/hyperlink" Target="https://play.google.com/console/u/0/developer/app/user-feedback/review-details?reviewId=gp:AOqpTOEkAXDdiDItdKQEmgMqEd2h-SWX7ZnTXhIx8nqdFbmYZKVzwEEkpa-jxoMFsz2Ub3q7iuN5LhDtgdrWEm4" TargetMode="External"/><Relationship Id="rId7" Type="http://schemas.openxmlformats.org/officeDocument/2006/relationships/hyperlink" Target="https://play.google.com/console/u/0/developer/app/user-feedback/review-details?reviewId=gp:AOqpTOHqOsxZMy0sYbsGESwzaJNW-anRg8XyLWvomjZs-NoGphcOV0BPLu_bFzhDuh06ojJuBsET6bnG_7Rt8p0" TargetMode="External"/><Relationship Id="rId239" Type="http://schemas.openxmlformats.org/officeDocument/2006/relationships/hyperlink" Target="https://appfollow.io/gp/97454/review/2442170555?s=global2" TargetMode="External"/><Relationship Id="rId446" Type="http://schemas.openxmlformats.org/officeDocument/2006/relationships/hyperlink" Target="https://appfollow.io/gp/97454/review/2445136688?s=global2" TargetMode="External"/><Relationship Id="rId653" Type="http://schemas.openxmlformats.org/officeDocument/2006/relationships/hyperlink" Target="https://appfollow.io/gp/97454/review/2447589368?s=global2" TargetMode="External"/><Relationship Id="rId1076" Type="http://schemas.openxmlformats.org/officeDocument/2006/relationships/hyperlink" Target="https://appfollow.io/gp/97454/review/2454968233?s=global2" TargetMode="External"/><Relationship Id="rId1283" Type="http://schemas.openxmlformats.org/officeDocument/2006/relationships/hyperlink" Target="https://appfollow.io/gp/97454/review/2470694647?s=global2" TargetMode="External"/><Relationship Id="rId306" Type="http://schemas.openxmlformats.org/officeDocument/2006/relationships/hyperlink" Target="https://watch.appfollow.io/apps/my-first-workspace/reviews/413088?review_id=937936965" TargetMode="External"/><Relationship Id="rId860" Type="http://schemas.openxmlformats.org/officeDocument/2006/relationships/hyperlink" Target="https://appfollow.io/gp/97454/review/2451519515?s=global2" TargetMode="External"/><Relationship Id="rId958" Type="http://schemas.openxmlformats.org/officeDocument/2006/relationships/hyperlink" Target="https://play.google.com/console/u/0/developer/app/user-feedback/review-details?reviewId=gp:AOqpTOHngfwIjpfylFM4eQbdGA7C5MQ9MUOmO6iLsWoWILSe1dBRmvg3vZoA01lVCr0ayADx6GBkJiBh-MLPWuE" TargetMode="External"/><Relationship Id="rId1143" Type="http://schemas.openxmlformats.org/officeDocument/2006/relationships/hyperlink" Target="https://watch.appfollow.io/apps/my-first-workspace/reviews/413088?review_id=2456450913" TargetMode="External"/><Relationship Id="rId87" Type="http://schemas.openxmlformats.org/officeDocument/2006/relationships/hyperlink" Target="https://watch.appfollow.io/apps/my-first-workspace/reviews/413088?review_id=2438284180" TargetMode="External"/><Relationship Id="rId513" Type="http://schemas.openxmlformats.org/officeDocument/2006/relationships/hyperlink" Target="https://watch.appfollow.io/apps/my-first-workspace/reviews/413088?review_id=2445390693" TargetMode="External"/><Relationship Id="rId720" Type="http://schemas.openxmlformats.org/officeDocument/2006/relationships/hyperlink" Target="https://watch.appfollow.io/apps/my-first-workspace/reviews/413088?review_id=2448760244" TargetMode="External"/><Relationship Id="rId818" Type="http://schemas.openxmlformats.org/officeDocument/2006/relationships/hyperlink" Target="https://appfollow.io/gp/97454/review/2450363577?s=global2" TargetMode="External"/><Relationship Id="rId1350" Type="http://schemas.openxmlformats.org/officeDocument/2006/relationships/hyperlink" Target="https://watch.appfollow.io/apps/my-first-workspace/reviews/413088?review_id=2473451486" TargetMode="External"/><Relationship Id="rId1448" Type="http://schemas.openxmlformats.org/officeDocument/2006/relationships/hyperlink" Target="https://appfollow.io/gp/97454/review/2477183935?s=global2" TargetMode="External"/><Relationship Id="rId1003" Type="http://schemas.openxmlformats.org/officeDocument/2006/relationships/hyperlink" Target="https://play.google.com/console/u/0/developer/app/user-feedback/review-details?reviewId=gp:AOqpTOG9BN1qtVtdc-OFHorE80Yx9FLhNhkQ0OdmknoNUGCySfpQTs7_Va8jz2kl3-FuGJopimmZt8L_nujIo7o" TargetMode="External"/><Relationship Id="rId1210" Type="http://schemas.openxmlformats.org/officeDocument/2006/relationships/hyperlink" Target="https://play.google.com/console/u/0/developer/app/user-feedback/review-details?reviewId=gp:AOqpTOEmRdBxs0l4PU9Rk-_Fge5bSu3tGY9EvIwPydsZFqzFS1-yYTto5kRSWF6IveW6D0Fr_ThDEUhNPhUK3BI" TargetMode="External"/><Relationship Id="rId1308" Type="http://schemas.openxmlformats.org/officeDocument/2006/relationships/hyperlink" Target="https://watch.appfollow.io/apps/my-first-workspace/reviews/413088?review_id=507260967" TargetMode="External"/><Relationship Id="rId14" Type="http://schemas.openxmlformats.org/officeDocument/2006/relationships/hyperlink" Target="https://appfollow.io/gp/97454/review/2432451050?s=global2" TargetMode="External"/><Relationship Id="rId163" Type="http://schemas.openxmlformats.org/officeDocument/2006/relationships/hyperlink" Target="https://play.google.com/console/u/0/developer/app/user-feedback/review-details?reviewId=gp:AOqpTOGbpKQSRf1_CKkU8lgl2G-nsfK9SowKQmCvMHZYITrgyYEJmZcMiBZzEJWHkmqGpb7t5pgKk---CDG-FzM" TargetMode="External"/><Relationship Id="rId370" Type="http://schemas.openxmlformats.org/officeDocument/2006/relationships/hyperlink" Target="https://play.google.com/console/u/0/developer/app/user-feedback/review-details?reviewId=gp:AOqpTOFR3sIFoc9FiLy11YD0nvHlsnqT5xbKjcUTW_MMRNWBMF8C8J2JdDba-pYFjm4dpW4OjzgW17rW3PeNGt0" TargetMode="External"/><Relationship Id="rId230" Type="http://schemas.openxmlformats.org/officeDocument/2006/relationships/hyperlink" Target="https://appfollow.io/gp/97454/review/2442011391?s=global2" TargetMode="External"/><Relationship Id="rId468" Type="http://schemas.openxmlformats.org/officeDocument/2006/relationships/hyperlink" Target="https://watch.appfollow.io/apps/my-first-workspace/reviews/413088?review_id=2445251995" TargetMode="External"/><Relationship Id="rId675" Type="http://schemas.openxmlformats.org/officeDocument/2006/relationships/hyperlink" Target="https://watch.appfollow.io/apps/my-first-workspace/reviews/413088?review_id=2445251994" TargetMode="External"/><Relationship Id="rId882" Type="http://schemas.openxmlformats.org/officeDocument/2006/relationships/hyperlink" Target="https://watch.appfollow.io/apps/my-first-workspace/reviews/413088?review_id=2451981837" TargetMode="External"/><Relationship Id="rId1098" Type="http://schemas.openxmlformats.org/officeDocument/2006/relationships/hyperlink" Target="https://watch.appfollow.io/apps/my-first-workspace/reviews/413088?review_id=2455538685" TargetMode="External"/><Relationship Id="rId328" Type="http://schemas.openxmlformats.org/officeDocument/2006/relationships/hyperlink" Target="https://play.google.com/console/u/0/developer/app/user-feedback/review-details?reviewId=gp:AOqpTOHYRETXx1m56TIDT7-RqbNZr4t-GXa-0iQKL8Iv-giSnqlWmFyjASX84eRHmc1cnjBYxmhMIuA0mARseSc" TargetMode="External"/><Relationship Id="rId535" Type="http://schemas.openxmlformats.org/officeDocument/2006/relationships/hyperlink" Target="https://play.google.com/console/u/0/developer/app/user-feedback/review-details?reviewId=gp:AOqpTOEX53kGmWI776ymDR9U_idpZaQsDnailPHdIl8KFuHdAaiiveH64qx2Pjfp9VM1j-RHrT4aFB0F7WDrGJ4" TargetMode="External"/><Relationship Id="rId742" Type="http://schemas.openxmlformats.org/officeDocument/2006/relationships/hyperlink" Target="https://play.google.com/console/u/0/developer/app/user-feedback/review-details?reviewId=gp:AOqpTOGWWjz6ElEMxfQyvd94_8E8LCWKzvuVQ7EqRtR8WD4vzMInJPVGRII1p3oiDoL6r2_rOja0xT_cVtceTEA" TargetMode="External"/><Relationship Id="rId1165" Type="http://schemas.openxmlformats.org/officeDocument/2006/relationships/hyperlink" Target="https://play.google.com/console/u/0/developer/app/user-feedback/review-details?reviewId=gp:AOqpTOEHXDm5HhkOQQQUvsyDpGt7pYEh8pNQcuIDqjpuh0RJLpzvQ36x9QBCis80zXXW9eWdMtiN4-9Br3gzoFs" TargetMode="External"/><Relationship Id="rId1372" Type="http://schemas.openxmlformats.org/officeDocument/2006/relationships/hyperlink" Target="https://play.google.com/console/u/0/developer/app/user-feedback/review-details?reviewId=gp:AOqpTOG_vzK-znisalPd7R6PZmuyHunGMBF7qRcLhPfW5WL3gL1k8HhF7Iy1mPiCkTCFkC--U_kHHotytIRcKJk" TargetMode="External"/><Relationship Id="rId602" Type="http://schemas.openxmlformats.org/officeDocument/2006/relationships/hyperlink" Target="https://appfollow.io/gp/97454/review/2446686844?s=global2" TargetMode="External"/><Relationship Id="rId1025" Type="http://schemas.openxmlformats.org/officeDocument/2006/relationships/hyperlink" Target="https://appfollow.io/gp/97454/review/2453557217?s=global2" TargetMode="External"/><Relationship Id="rId1232" Type="http://schemas.openxmlformats.org/officeDocument/2006/relationships/hyperlink" Target="https://appfollow.io/gp/97454/review/2460955483?s=global2" TargetMode="External"/><Relationship Id="rId907" Type="http://schemas.openxmlformats.org/officeDocument/2006/relationships/hyperlink" Target="https://play.google.com/console/u/0/developer/app/user-feedback/review-details?reviewId=gp:AOqpTOEZCgMhE-k22UgpWiH_VCeshP1AAb8TggoPgqxINQlrgWCMtAeGDn4W8KKTbqQ7C-Hjz_YgHe89Q2onRDA" TargetMode="External"/><Relationship Id="rId36" Type="http://schemas.openxmlformats.org/officeDocument/2006/relationships/hyperlink" Target="https://watch.appfollow.io/apps/my-first-workspace/reviews/413088?review_id=2436890972" TargetMode="External"/><Relationship Id="rId185" Type="http://schemas.openxmlformats.org/officeDocument/2006/relationships/hyperlink" Target="https://appfollow.io/gp/97454/review/2441464150?s=global2" TargetMode="External"/><Relationship Id="rId392" Type="http://schemas.openxmlformats.org/officeDocument/2006/relationships/hyperlink" Target="https://appfollow.io/gp/97454/review/2444657083?s=global2" TargetMode="External"/><Relationship Id="rId697" Type="http://schemas.openxmlformats.org/officeDocument/2006/relationships/hyperlink" Target="https://play.google.com/console/u/0/developer/app/user-feedback/review-details?reviewId=gp:AOqpTOH5m4d2basxmNsUT228CxJosAvaF_TWRQ_7ydFUKs7fYBPZJkN-1XjS16azOmm9eF7HEPrwyYJMoSyiipk" TargetMode="External"/><Relationship Id="rId252" Type="http://schemas.openxmlformats.org/officeDocument/2006/relationships/hyperlink" Target="https://watch.appfollow.io/apps/my-first-workspace/reviews/413088?review_id=2442605265" TargetMode="External"/><Relationship Id="rId1187" Type="http://schemas.openxmlformats.org/officeDocument/2006/relationships/hyperlink" Target="https://appfollow.io/gp/97454/review/2457233216?s=global2" TargetMode="External"/><Relationship Id="rId112" Type="http://schemas.openxmlformats.org/officeDocument/2006/relationships/hyperlink" Target="https://play.google.com/console/u/0/developer/app/user-feedback/review-details?reviewId=gp:AOqpTOEyOJ2PQUVLhh1ZWRLstprNVVSH0PlKKrNwje-Rcx-ulTNjzSVoaqG4dvO_pXjZBkmZZ_0yaD0EtI0YYds" TargetMode="External"/><Relationship Id="rId557" Type="http://schemas.openxmlformats.org/officeDocument/2006/relationships/hyperlink" Target="https://appfollow.io/gp/97454/review/2446089839?s=global2" TargetMode="External"/><Relationship Id="rId764" Type="http://schemas.openxmlformats.org/officeDocument/2006/relationships/hyperlink" Target="https://appfollow.io/gp/97454/review/2449634032?s=global2" TargetMode="External"/><Relationship Id="rId971" Type="http://schemas.openxmlformats.org/officeDocument/2006/relationships/hyperlink" Target="https://appfollow.io/gp/97454/review/2454100271?s=global2" TargetMode="External"/><Relationship Id="rId1394" Type="http://schemas.openxmlformats.org/officeDocument/2006/relationships/hyperlink" Target="https://appfollow.io/gp/97454/review/127402699?s=global2" TargetMode="External"/><Relationship Id="rId417" Type="http://schemas.openxmlformats.org/officeDocument/2006/relationships/hyperlink" Target="https://watch.appfollow.io/apps/my-first-workspace/reviews/413088?review_id=2444719625" TargetMode="External"/><Relationship Id="rId624" Type="http://schemas.openxmlformats.org/officeDocument/2006/relationships/hyperlink" Target="https://watch.appfollow.io/apps/my-first-workspace/reviews/413088?review_id=2446830282" TargetMode="External"/><Relationship Id="rId831" Type="http://schemas.openxmlformats.org/officeDocument/2006/relationships/hyperlink" Target="https://watch.appfollow.io/apps/my-first-workspace/reviews/413088?review_id=2450860717" TargetMode="External"/><Relationship Id="rId1047" Type="http://schemas.openxmlformats.org/officeDocument/2006/relationships/hyperlink" Target="https://watch.appfollow.io/apps/my-first-workspace/reviews/413088?review_id=2454683492" TargetMode="External"/><Relationship Id="rId1254" Type="http://schemas.openxmlformats.org/officeDocument/2006/relationships/hyperlink" Target="https://watch.appfollow.io/apps/my-first-workspace/reviews/413088?review_id=2467956659" TargetMode="External"/><Relationship Id="rId1461" Type="http://schemas.openxmlformats.org/officeDocument/2006/relationships/hyperlink" Target="https://watch.appfollow.io/apps/my-first-workspace/reviews/413088?review_id=2477350156" TargetMode="External"/><Relationship Id="rId929" Type="http://schemas.openxmlformats.org/officeDocument/2006/relationships/hyperlink" Target="https://appfollow.io/gp/97454/review/2453079472?s=global2" TargetMode="External"/><Relationship Id="rId1114" Type="http://schemas.openxmlformats.org/officeDocument/2006/relationships/hyperlink" Target="https://play.google.com/console/u/0/developer/app/user-feedback/review-details?reviewId=gp:AOqpTOFaQ_VpanUedKjDPtZIOmEra27nAPrIbciM5ZIH1K3C8MVFFTcdRMDn2UWrFPK7z_2ifv82IStiMRAC4mM" TargetMode="External"/><Relationship Id="rId1321" Type="http://schemas.openxmlformats.org/officeDocument/2006/relationships/hyperlink" Target="https://play.google.com/console/u/0/developer/app/user-feedback/review-details?reviewId=gp:AOqpTOErMg8z0bH2-4sComDXg3UYdIXjcCfiFe1bxrLADFN2X_1nsOuIzV1oakCIR6xbwgZukGbTc1zRtFb2OJ8" TargetMode="External"/><Relationship Id="rId58" Type="http://schemas.openxmlformats.org/officeDocument/2006/relationships/hyperlink" Target="https://play.google.com/console/u/0/developer/app/user-feedback/review-details?reviewId=gp:AOqpTOEQl3Uq-wleqAr_GzIImwEtdMV0l4VoRJMpjJOtPR6MeU315Xfl0a4SVE0ntR5uxXRIzzDtdXdmoMK84GI" TargetMode="External"/><Relationship Id="rId1419" Type="http://schemas.openxmlformats.org/officeDocument/2006/relationships/hyperlink" Target="https://watch.appfollow.io/apps/my-first-workspace/reviews/413088?review_id=2476839698" TargetMode="External"/><Relationship Id="rId274" Type="http://schemas.openxmlformats.org/officeDocument/2006/relationships/hyperlink" Target="https://play.google.com/console/u/0/developer/app/user-feedback/review-details?reviewId=gp:AOqpTOEvhi9fe0LLm9ywaxFIIMjMxTigknM6vZP7AkHOnO7I7BBzOyrpNG4sCXDhGmKtJJvcFdaQdTxKw6BpUgI" TargetMode="External"/><Relationship Id="rId481" Type="http://schemas.openxmlformats.org/officeDocument/2006/relationships/hyperlink" Target="https://play.google.com/console/u/0/developer/app/user-feedback/review-details?reviewId=gp:AOqpTOE0lrr3IIB84rOrLcPiL9VOpJcSbQfhTOAMzRBQaQGlcqTFlHrGm1SzjcY-i-D_Gk5Zp3Unp_Aa_V_fS5k" TargetMode="External"/><Relationship Id="rId134" Type="http://schemas.openxmlformats.org/officeDocument/2006/relationships/hyperlink" Target="https://appfollow.io/gp/97454/review/2439416872?s=global2" TargetMode="External"/><Relationship Id="rId579" Type="http://schemas.openxmlformats.org/officeDocument/2006/relationships/hyperlink" Target="https://watch.appfollow.io/apps/my-first-workspace/reviews/413088?review_id=2446270626" TargetMode="External"/><Relationship Id="rId786" Type="http://schemas.openxmlformats.org/officeDocument/2006/relationships/hyperlink" Target="https://watch.appfollow.io/apps/my-first-workspace/reviews/413088?review_id=2449990255" TargetMode="External"/><Relationship Id="rId993" Type="http://schemas.openxmlformats.org/officeDocument/2006/relationships/hyperlink" Target="https://watch.appfollow.io/apps/my-first-workspace/reviews/413088?review_id=2454267350" TargetMode="External"/><Relationship Id="rId341" Type="http://schemas.openxmlformats.org/officeDocument/2006/relationships/hyperlink" Target="https://appfollow.io/gp/97454/review/2444265665?s=global2" TargetMode="External"/><Relationship Id="rId439" Type="http://schemas.openxmlformats.org/officeDocument/2006/relationships/hyperlink" Target="https://play.google.com/console/u/0/developer/app/user-feedback/review-details?reviewId=gp:AOqpTOEc6MnQ3cxHxJenhnS0ziLX6yT5A9N4o_3-S2r5jKB8LQweHPU9SRAGtscxIgv9ve6okwW4OhJFdL3gQfY" TargetMode="External"/><Relationship Id="rId646" Type="http://schemas.openxmlformats.org/officeDocument/2006/relationships/hyperlink" Target="https://play.google.com/console/u/0/developer/app/user-feedback/review-details?reviewId=gp:AOqpTOFx_cEUN6JM3_-S4pTwLiMbDk_HTW1onVFAKNC0c9CfX_p9DeekVpJG4ha5uqaUrYk5bS8IUpbdruJ0dcU" TargetMode="External"/><Relationship Id="rId1069" Type="http://schemas.openxmlformats.org/officeDocument/2006/relationships/hyperlink" Target="https://play.google.com/console/u/0/developer/app/user-feedback/review-details?reviewId=gp:AOqpTOG6Rzmet0Td06Bc66v_NT1MOxlFiMHKnT18vM3h8y8Jt6SjKYPbrK6bdEmt0C5vhTWMVj1TSMFnCyFD0OE" TargetMode="External"/><Relationship Id="rId1276" Type="http://schemas.openxmlformats.org/officeDocument/2006/relationships/hyperlink" Target="https://play.google.com/console/u/0/developer/app/user-feedback/review-details?reviewId=gp:AOqpTOHpMIN7ubNjhjmPId5c1NCUee6MoMMFnyY4-6e_tgJGjjHIZnksQ0Gzg0X-ZjQpgDTDCMmc9a-TMm_JvZU" TargetMode="External"/><Relationship Id="rId201" Type="http://schemas.openxmlformats.org/officeDocument/2006/relationships/hyperlink" Target="https://watch.appfollow.io/apps/my-first-workspace/reviews/413088?review_id=2441813477" TargetMode="External"/><Relationship Id="rId506" Type="http://schemas.openxmlformats.org/officeDocument/2006/relationships/hyperlink" Target="https://appfollow.io/gp/97454/review/2445321240?s=global2" TargetMode="External"/><Relationship Id="rId853" Type="http://schemas.openxmlformats.org/officeDocument/2006/relationships/hyperlink" Target="https://play.google.com/console/u/0/developer/app/user-feedback/review-details?reviewId=gp:AOqpTOFH9F5ECf4wjLIPxKS5R6qhvk3997ogkuz7KVunCoqTPHf3zkl6_v5ZaaIAHuG2UA4XzhHhmdgTMxPSofw" TargetMode="External"/><Relationship Id="rId1136" Type="http://schemas.openxmlformats.org/officeDocument/2006/relationships/hyperlink" Target="https://appfollow.io/gp/97454/review/2456326011?s=global2" TargetMode="External"/><Relationship Id="rId713" Type="http://schemas.openxmlformats.org/officeDocument/2006/relationships/hyperlink" Target="https://appfollow.io/gp/97454/review/2448618671?s=global2" TargetMode="External"/><Relationship Id="rId920" Type="http://schemas.openxmlformats.org/officeDocument/2006/relationships/hyperlink" Target="https://appfollow.io/gp/97454/review/2452771165?s=global2" TargetMode="External"/><Relationship Id="rId1343" Type="http://schemas.openxmlformats.org/officeDocument/2006/relationships/hyperlink" Target="https://appfollow.io/gp/97454/review/2473396150?s=global2" TargetMode="External"/><Relationship Id="rId1203" Type="http://schemas.openxmlformats.org/officeDocument/2006/relationships/hyperlink" Target="https://watch.appfollow.io/apps/my-first-workspace/reviews/413088?review_id=2460485411" TargetMode="External"/><Relationship Id="rId1410" Type="http://schemas.openxmlformats.org/officeDocument/2006/relationships/hyperlink" Target="https://watch.appfollow.io/apps/my-first-workspace/reviews/413088?review_id=2476801679" TargetMode="External"/><Relationship Id="rId296" Type="http://schemas.openxmlformats.org/officeDocument/2006/relationships/hyperlink" Target="https://appfollow.io/gp/97454/review/791397282?s=global2" TargetMode="External"/><Relationship Id="rId156" Type="http://schemas.openxmlformats.org/officeDocument/2006/relationships/hyperlink" Target="https://watch.appfollow.io/apps/my-first-workspace/reviews/413088?review_id=2440626562" TargetMode="External"/><Relationship Id="rId363" Type="http://schemas.openxmlformats.org/officeDocument/2006/relationships/hyperlink" Target="https://watch.appfollow.io/apps/my-first-workspace/reviews/413088?review_id=2444401320" TargetMode="External"/><Relationship Id="rId570" Type="http://schemas.openxmlformats.org/officeDocument/2006/relationships/hyperlink" Target="https://watch.appfollow.io/apps/my-first-workspace/reviews/413088?review_id=2446157050" TargetMode="External"/><Relationship Id="rId223" Type="http://schemas.openxmlformats.org/officeDocument/2006/relationships/hyperlink" Target="https://play.google.com/console/u/0/developer/app/user-feedback/review-details?reviewId=gp:AOqpTOHUanrIWLM4E3gjVsBZYaQDzHeForjyw5oMG2OJqX5YK4ldYmbd7sl5bZFHeiWCiBOnHDvoYh9EMYIydoY" TargetMode="External"/><Relationship Id="rId430" Type="http://schemas.openxmlformats.org/officeDocument/2006/relationships/hyperlink" Target="https://play.google.com/console/u/0/developer/app/user-feedback/review-details?reviewId=gp:AOqpTOF4zbMCCTf9XAqqF7tsrr7LvldYD_bJT4xGcA9hmctqxRMNKkXBzFVl_QuzZw6xWGd3E5FovXP8-zxokAM" TargetMode="External"/><Relationship Id="rId668" Type="http://schemas.openxmlformats.org/officeDocument/2006/relationships/hyperlink" Target="https://appfollow.io/gp/97454/review/960674938?s=global2" TargetMode="External"/><Relationship Id="rId875" Type="http://schemas.openxmlformats.org/officeDocument/2006/relationships/hyperlink" Target="https://appfollow.io/gp/97454/review/2451981835?s=global2" TargetMode="External"/><Relationship Id="rId1060" Type="http://schemas.openxmlformats.org/officeDocument/2006/relationships/hyperlink" Target="https://play.google.com/console/u/0/developer/app/user-feedback/review-details?reviewId=gp:AOqpTOGLaiGihtYWuPIFj_o4jMKCcLlrU1zqCUQzKoaEGrr2nE8Rwod2WVvlqt5IRjbRRGQShQBLJTFp90KZRBM" TargetMode="External"/><Relationship Id="rId1298" Type="http://schemas.openxmlformats.org/officeDocument/2006/relationships/hyperlink" Target="https://appfollow.io/gp/97454/review/2470817518?s=global2" TargetMode="External"/><Relationship Id="rId528" Type="http://schemas.openxmlformats.org/officeDocument/2006/relationships/hyperlink" Target="https://watch.appfollow.io/apps/my-first-workspace/reviews/413088?review_id=2445449046" TargetMode="External"/><Relationship Id="rId735" Type="http://schemas.openxmlformats.org/officeDocument/2006/relationships/hyperlink" Target="https://watch.appfollow.io/apps/my-first-workspace/reviews/413088?review_id=2449155647" TargetMode="External"/><Relationship Id="rId942" Type="http://schemas.openxmlformats.org/officeDocument/2006/relationships/hyperlink" Target="https://watch.appfollow.io/apps/my-first-workspace/reviews/413088?review_id=2453396343" TargetMode="External"/><Relationship Id="rId1158" Type="http://schemas.openxmlformats.org/officeDocument/2006/relationships/hyperlink" Target="https://watch.appfollow.io/apps/my-first-workspace/reviews/413088?review_id=2456533551" TargetMode="External"/><Relationship Id="rId1365" Type="http://schemas.openxmlformats.org/officeDocument/2006/relationships/hyperlink" Target="https://watch.appfollow.io/apps/my-first-workspace/reviews/413088?review_id=2473521626" TargetMode="External"/><Relationship Id="rId1018" Type="http://schemas.openxmlformats.org/officeDocument/2006/relationships/hyperlink" Target="https://play.google.com/console/u/0/developer/app/user-feedback/review-details?reviewId=gp:AOqpTOFXrE45doAEH9IpfshvJ0UFDRFLHc1bFfaJAMWgFlGFIVnQAYzFxGPKzx4UxUQFR8eGIfBBmajPLX00d50" TargetMode="External"/><Relationship Id="rId1225" Type="http://schemas.openxmlformats.org/officeDocument/2006/relationships/hyperlink" Target="https://play.google.com/console/u/0/developer/app/user-feedback/review-details?reviewId=gp:AOqpTOF6ih8r6OKx7RGP7tP3D-NWiDVXPxwuEpMxsjOi8K6ey1k8H5GCudRhFkIpakD16TjB_7aljxUkU-3uJ18" TargetMode="External"/><Relationship Id="rId1432" Type="http://schemas.openxmlformats.org/officeDocument/2006/relationships/hyperlink" Target="https://play.google.com/console/u/0/developer/app/user-feedback/review-details?reviewId=gp:AOqpTOEgGdSUjDMXN3ka7Hs9DO9uzWJkVfzETEU92RDFdxCIDkCocK0BuwcWHwQenjpDGAu4OQo4j-BWB24dJuA" TargetMode="External"/><Relationship Id="rId71" Type="http://schemas.openxmlformats.org/officeDocument/2006/relationships/hyperlink" Target="https://appfollow.io/gp/97454/review/2437989763?s=global2" TargetMode="External"/><Relationship Id="rId802" Type="http://schemas.openxmlformats.org/officeDocument/2006/relationships/hyperlink" Target="https://play.google.com/console/u/0/developer/app/user-feedback/review-details?reviewId=gp:AOqpTOH-_q2sx1M_xr_y8UY-X__Ypb97-2__s_LyfSFVHL7w2DMpO-qN_MuUhO0fSca82mDTlkvBeis4JwiPIRk" TargetMode="External"/><Relationship Id="rId29" Type="http://schemas.openxmlformats.org/officeDocument/2006/relationships/hyperlink" Target="https://appfollow.io/gp/97454/review/2435892935?s=global2" TargetMode="External"/><Relationship Id="rId178" Type="http://schemas.openxmlformats.org/officeDocument/2006/relationships/hyperlink" Target="https://play.google.com/console/u/0/developer/app/user-feedback/review-details?reviewId=gp:AOqpTOFa3SnwvB5ThodSR5R2ByV8HTpLkwmHYK6Uq353OPhmvPJ3Ndw393Hav8NPHgf9o_XPx-v7SSko1rIVGI4" TargetMode="External"/><Relationship Id="rId385" Type="http://schemas.openxmlformats.org/officeDocument/2006/relationships/hyperlink" Target="https://play.google.com/console/u/0/developer/app/user-feedback/review-details?reviewId=gp:AOqpTOHIMzUtLhF8B9bzRn0S_Vuk3sDLf5vtSYzbXmY2kHzWbHb8-_uCaYRIJOipF2TczNsENc9aA3UOliTpZ-k" TargetMode="External"/><Relationship Id="rId592" Type="http://schemas.openxmlformats.org/officeDocument/2006/relationships/hyperlink" Target="https://play.google.com/console/u/0/developer/app/user-feedback/review-details?reviewId=gp:AOqpTOHOxvityq04BYuu02YIRuyqR16BLAm_jsg-jkEKfFzFJj6RysAFUInzXwDPikhaGIbzideNC2kORKeeYAQ" TargetMode="External"/><Relationship Id="rId245" Type="http://schemas.openxmlformats.org/officeDocument/2006/relationships/hyperlink" Target="https://appfollow.io/gp/97454/review/2442483735?s=global2" TargetMode="External"/><Relationship Id="rId452" Type="http://schemas.openxmlformats.org/officeDocument/2006/relationships/hyperlink" Target="https://appfollow.io/gp/97454/review/2445136690?s=global2" TargetMode="External"/><Relationship Id="rId897" Type="http://schemas.openxmlformats.org/officeDocument/2006/relationships/hyperlink" Target="https://watch.appfollow.io/apps/my-first-workspace/reviews/413088?review_id=2452771163" TargetMode="External"/><Relationship Id="rId1082" Type="http://schemas.openxmlformats.org/officeDocument/2006/relationships/hyperlink" Target="https://appfollow.io/gp/97454/review/2455142065?s=global2" TargetMode="External"/><Relationship Id="rId105" Type="http://schemas.openxmlformats.org/officeDocument/2006/relationships/hyperlink" Target="https://watch.appfollow.io/apps/my-first-workspace/reviews/413088?review_id=2438537615" TargetMode="External"/><Relationship Id="rId312" Type="http://schemas.openxmlformats.org/officeDocument/2006/relationships/hyperlink" Target="https://watch.appfollow.io/apps/my-first-workspace/reviews/413088?review_id=953655392" TargetMode="External"/><Relationship Id="rId757" Type="http://schemas.openxmlformats.org/officeDocument/2006/relationships/hyperlink" Target="https://play.google.com/console/u/0/developer/app/user-feedback/review-details?reviewId=gp:AOqpTOFt3vmor_shmTZsW9K1SQ7_U-E0Ut6KP7HwTdh37YCexzCjCur0f7JdnPkOHUElWve93MgVuH-aVeZU4kI" TargetMode="External"/><Relationship Id="rId964" Type="http://schemas.openxmlformats.org/officeDocument/2006/relationships/hyperlink" Target="https://play.google.com/console/u/0/developer/app/user-feedback/review-details?reviewId=gp:AOqpTOHI7YmXhEkpqfXLZeBoQqBkHpBGMiK8M-_hrO4g-XG8KUKErRmQWe653_ugUcpj7mERghsOeQJGQsHKlf8" TargetMode="External"/><Relationship Id="rId1387" Type="http://schemas.openxmlformats.org/officeDocument/2006/relationships/hyperlink" Target="https://play.google.com/console/u/0/developer/app/user-feedback/review-details?reviewId=gp:AOqpTOHLnlLOEgqwfMjrOQl3ez9uPXAzfSbY48-Zts6j86F3c1ED-DuMorhKXeIiWaGonQ3B9XrSR081GRinfB8" TargetMode="External"/><Relationship Id="rId93" Type="http://schemas.openxmlformats.org/officeDocument/2006/relationships/hyperlink" Target="https://watch.appfollow.io/apps/my-first-workspace/reviews/413088?review_id=2438478876" TargetMode="External"/><Relationship Id="rId617" Type="http://schemas.openxmlformats.org/officeDocument/2006/relationships/hyperlink" Target="https://appfollow.io/gp/97454/review/2446775065?s=global2" TargetMode="External"/><Relationship Id="rId824" Type="http://schemas.openxmlformats.org/officeDocument/2006/relationships/hyperlink" Target="https://appfollow.io/gp/97454/review/2450782376?s=global2" TargetMode="External"/><Relationship Id="rId1247" Type="http://schemas.openxmlformats.org/officeDocument/2006/relationships/hyperlink" Target="https://appfollow.io/gp/97454/review/2465347676?s=global2" TargetMode="External"/><Relationship Id="rId1454" Type="http://schemas.openxmlformats.org/officeDocument/2006/relationships/hyperlink" Target="https://appfollow.io/gp/97454/review/2477283461?s=global2" TargetMode="External"/><Relationship Id="rId1107" Type="http://schemas.openxmlformats.org/officeDocument/2006/relationships/hyperlink" Target="https://watch.appfollow.io/apps/my-first-workspace/reviews/413088?review_id=2455676452" TargetMode="External"/><Relationship Id="rId1314" Type="http://schemas.openxmlformats.org/officeDocument/2006/relationships/hyperlink" Target="https://watch.appfollow.io/apps/my-first-workspace/reviews/413088?review_id=2433920660" TargetMode="External"/><Relationship Id="rId20" Type="http://schemas.openxmlformats.org/officeDocument/2006/relationships/hyperlink" Target="https://appfollow.io/gp/97454/review/2435813194?s=global2" TargetMode="External"/><Relationship Id="rId267" Type="http://schemas.openxmlformats.org/officeDocument/2006/relationships/hyperlink" Target="https://watch.appfollow.io/apps/my-first-workspace/reviews/413088?review_id=2442873468" TargetMode="External"/><Relationship Id="rId474" Type="http://schemas.openxmlformats.org/officeDocument/2006/relationships/hyperlink" Target="https://watch.appfollow.io/apps/my-first-workspace/reviews/413088?review_id=2445251997" TargetMode="External"/><Relationship Id="rId127" Type="http://schemas.openxmlformats.org/officeDocument/2006/relationships/hyperlink" Target="https://play.google.com/console/u/0/developer/app/user-feedback/review-details?reviewId=gp:AOqpTOF98ipjFE_xe8G_ayeFZROdgQJMS9oOpB-9ib3Rndf3HH97QUmO1JOdE08HyY1U-JACzpFRQjPcOVS1HCk" TargetMode="External"/><Relationship Id="rId681" Type="http://schemas.openxmlformats.org/officeDocument/2006/relationships/hyperlink" Target="https://watch.appfollow.io/apps/my-first-workspace/reviews/413088?review_id=2448368023" TargetMode="External"/><Relationship Id="rId779" Type="http://schemas.openxmlformats.org/officeDocument/2006/relationships/hyperlink" Target="https://appfollow.io/gp/97454/review/2449887262?s=global2" TargetMode="External"/><Relationship Id="rId986" Type="http://schemas.openxmlformats.org/officeDocument/2006/relationships/hyperlink" Target="https://appfollow.io/gp/97454/review/2454211450?s=global2" TargetMode="External"/><Relationship Id="rId334" Type="http://schemas.openxmlformats.org/officeDocument/2006/relationships/hyperlink" Target="https://play.google.com/console/u/0/developer/app/user-feedback/review-details?reviewId=gp:AOqpTOEXeV1O0LMIGn2R7J0ZWVTjfg8HGzb_VzR_aMTvHX1-gd2RMuYImhvbt5lBZ5bORYlWKvOY8harqT_ovq0" TargetMode="External"/><Relationship Id="rId541" Type="http://schemas.openxmlformats.org/officeDocument/2006/relationships/hyperlink" Target="https://play.google.com/console/u/0/developer/app/user-feedback/review-details?reviewId=gp:AOqpTOEJtfIuyfPbsXvVwEtz2SdE4NGvh2zk_5HsY6ZlARVGXjOb6kUUVVyLy5unTm9_igiNB2CL-xOr6ABONik" TargetMode="External"/><Relationship Id="rId639" Type="http://schemas.openxmlformats.org/officeDocument/2006/relationships/hyperlink" Target="https://watch.appfollow.io/apps/my-first-workspace/reviews/413088?review_id=2446988267" TargetMode="External"/><Relationship Id="rId1171" Type="http://schemas.openxmlformats.org/officeDocument/2006/relationships/hyperlink" Target="https://play.google.com/console/u/0/developer/app/user-feedback/review-details?reviewId=gp:AOqpTOF2sTYY8W-t1_k5ztYx-VIvWeVhxhycNs2JmYnEcDd8QE3WVF8Dl33Uf2onZPfxTAvFIKzDsM-xjymXXTk" TargetMode="External"/><Relationship Id="rId1269" Type="http://schemas.openxmlformats.org/officeDocument/2006/relationships/hyperlink" Target="https://watch.appfollow.io/apps/my-first-workspace/reviews/413088?review_id=2470085550" TargetMode="External"/><Relationship Id="rId401" Type="http://schemas.openxmlformats.org/officeDocument/2006/relationships/hyperlink" Target="https://appfollow.io/gp/97454/review/2444719620?s=global2" TargetMode="External"/><Relationship Id="rId846" Type="http://schemas.openxmlformats.org/officeDocument/2006/relationships/hyperlink" Target="https://watch.appfollow.io/apps/my-first-workspace/reviews/413088?review_id=2451092769" TargetMode="External"/><Relationship Id="rId1031" Type="http://schemas.openxmlformats.org/officeDocument/2006/relationships/hyperlink" Target="https://appfollow.io/gp/97454/review/2454561623?s=global2" TargetMode="External"/><Relationship Id="rId1129" Type="http://schemas.openxmlformats.org/officeDocument/2006/relationships/hyperlink" Target="https://play.google.com/console/u/0/developer/app/user-feedback/review-details?reviewId=gp:AOqpTOEUWbRUIdtkMlGiGAtRrKfDb9xy2ZY6Mgl_V4LiKL_J9OMDsYLcBkkcKA-8aedF7sOIeu17ZPevNsKX0to" TargetMode="External"/><Relationship Id="rId706" Type="http://schemas.openxmlformats.org/officeDocument/2006/relationships/hyperlink" Target="https://play.google.com/console/u/0/developer/app/user-feedback/review-details?reviewId=gp:AOqpTOEaKV8fBfX8B31V2KtPIcgr5UQpyZm2A5fBGlqbht_9eaK_Oc--NiLd0vX5psC-4k-_QKng8BpYpuDsZC8" TargetMode="External"/><Relationship Id="rId913" Type="http://schemas.openxmlformats.org/officeDocument/2006/relationships/hyperlink" Target="https://play.google.com/console/u/0/developer/app/user-feedback/review-details?reviewId=gp:AOqpTOHCgLOZZPdl2PD_GT9rPq69a9iSj3zeWw_OqdWIWVR8_dzo3aAGc2rTm5ezFwWNAZ5ur_WCxbkIMffc6NM" TargetMode="External"/><Relationship Id="rId1336" Type="http://schemas.openxmlformats.org/officeDocument/2006/relationships/hyperlink" Target="https://play.google.com/console/u/0/developer/app/user-feedback/review-details?reviewId=gp:AOqpTOERNzqFP3dtSkpJbE-I9fIs9in7hXd_HX3OBt8zpCOkewzkKotLbvGUagGXo-IGgldbWaiAg-iubCGOuYI" TargetMode="External"/><Relationship Id="rId42" Type="http://schemas.openxmlformats.org/officeDocument/2006/relationships/hyperlink" Target="https://watch.appfollow.io/apps/my-first-workspace/reviews/413088?review_id=2437051320" TargetMode="External"/><Relationship Id="rId1403" Type="http://schemas.openxmlformats.org/officeDocument/2006/relationships/hyperlink" Target="https://appfollow.io/gp/97454/review/2476397906?s=global2" TargetMode="External"/><Relationship Id="rId191" Type="http://schemas.openxmlformats.org/officeDocument/2006/relationships/hyperlink" Target="https://appfollow.io/gp/97454/review/2441563232?s=global2" TargetMode="External"/><Relationship Id="rId289" Type="http://schemas.openxmlformats.org/officeDocument/2006/relationships/hyperlink" Target="https://play.google.com/console/u/0/developer/app/user-feedback/review-details?reviewId=gp:AOqpTOEPJUiNsndg8Odv_1ovZQFJBzs3SCYbVUcA2_1GNcpxgKkC3wsiX6jgpeuLuTjQM_J9Oo5Ls88US4oxKRE" TargetMode="External"/><Relationship Id="rId496" Type="http://schemas.openxmlformats.org/officeDocument/2006/relationships/hyperlink" Target="https://play.google.com/console/u/0/developer/app/user-feedback/review-details?reviewId=gp:AOqpTOHaYhExb2p_YL_HKU16Kh0C5yyRSjSJRfC0nFiSQf2UWTMketjRasH1bpzkJOaKyTflHSOTfAaov3RgJQ0" TargetMode="External"/><Relationship Id="rId149" Type="http://schemas.openxmlformats.org/officeDocument/2006/relationships/hyperlink" Target="https://appfollow.io/gp/97454/review/2440285226?s=global2" TargetMode="External"/><Relationship Id="rId356" Type="http://schemas.openxmlformats.org/officeDocument/2006/relationships/hyperlink" Target="https://appfollow.io/gp/97454/review/2444401318?s=global2" TargetMode="External"/><Relationship Id="rId563" Type="http://schemas.openxmlformats.org/officeDocument/2006/relationships/hyperlink" Target="https://appfollow.io/gp/97454/review/2446117753?s=global2" TargetMode="External"/><Relationship Id="rId770" Type="http://schemas.openxmlformats.org/officeDocument/2006/relationships/hyperlink" Target="https://appfollow.io/gp/97454/review/2449634034?s=global2" TargetMode="External"/><Relationship Id="rId1193" Type="http://schemas.openxmlformats.org/officeDocument/2006/relationships/hyperlink" Target="https://appfollow.io/gp/97454/review/2457982801?s=global2" TargetMode="External"/><Relationship Id="rId216" Type="http://schemas.openxmlformats.org/officeDocument/2006/relationships/hyperlink" Target="https://watch.appfollow.io/apps/my-first-workspace/reviews/413088?review_id=2441948580" TargetMode="External"/><Relationship Id="rId423" Type="http://schemas.openxmlformats.org/officeDocument/2006/relationships/hyperlink" Target="https://watch.appfollow.io/apps/my-first-workspace/reviews/413088?review_id=2444769491" TargetMode="External"/><Relationship Id="rId868" Type="http://schemas.openxmlformats.org/officeDocument/2006/relationships/hyperlink" Target="https://play.google.com/console/u/0/developer/app/user-feedback/review-details?reviewId=gp:AOqpTOGkPjKHzuTmiibR-oZP7-qqSe2_bJekZbw-1mzbAs1LhdbkQOLBBqp6Ny2ZBD-x8H6q5rD69Frhs4bm61k" TargetMode="External"/><Relationship Id="rId1053" Type="http://schemas.openxmlformats.org/officeDocument/2006/relationships/hyperlink" Target="https://watch.appfollow.io/apps/my-first-workspace/reviews/413088?review_id=2454738340" TargetMode="External"/><Relationship Id="rId1260" Type="http://schemas.openxmlformats.org/officeDocument/2006/relationships/hyperlink" Target="https://watch.appfollow.io/apps/my-first-workspace/reviews/413088?review_id=2467956661" TargetMode="External"/><Relationship Id="rId630" Type="http://schemas.openxmlformats.org/officeDocument/2006/relationships/hyperlink" Target="https://watch.appfollow.io/apps/my-first-workspace/reviews/413088?review_id=2446830284" TargetMode="External"/><Relationship Id="rId728" Type="http://schemas.openxmlformats.org/officeDocument/2006/relationships/hyperlink" Target="https://appfollow.io/gp/97454/review/2449115633?s=global2" TargetMode="External"/><Relationship Id="rId935" Type="http://schemas.openxmlformats.org/officeDocument/2006/relationships/hyperlink" Target="https://appfollow.io/gp/97454/review/2453177616?s=global2" TargetMode="External"/><Relationship Id="rId1358" Type="http://schemas.openxmlformats.org/officeDocument/2006/relationships/hyperlink" Target="https://appfollow.io/gp/97454/review/2473489387?s=global2" TargetMode="External"/><Relationship Id="rId64" Type="http://schemas.openxmlformats.org/officeDocument/2006/relationships/hyperlink" Target="https://play.google.com/console/u/0/developer/app/user-feedback/review-details?reviewId=gp:AOqpTOFuRlSj8Ha3Uss25hcsGs7K5QKonIwsfqC94FCo-6cR_5SRlmYm95SQoCqrpVPvhNm1OkmXf1fRPy_wgzg" TargetMode="External"/><Relationship Id="rId1120" Type="http://schemas.openxmlformats.org/officeDocument/2006/relationships/hyperlink" Target="https://play.google.com/console/u/0/developer/app/user-feedback/review-details?reviewId=gp:AOqpTOGYXBDZUoMT_i-dj-MiQzhbmTMkRLYQGrLf15f-OnCfolceOgsL_mLQqfDT0ocV0MMr8sNmwoOeBPaWsL4" TargetMode="External"/><Relationship Id="rId1218" Type="http://schemas.openxmlformats.org/officeDocument/2006/relationships/hyperlink" Target="https://watch.appfollow.io/apps/my-first-workspace/reviews/413088?review_id=2459249212" TargetMode="External"/><Relationship Id="rId1425" Type="http://schemas.openxmlformats.org/officeDocument/2006/relationships/hyperlink" Target="https://watch.appfollow.io/apps/my-first-workspace/reviews/413088?review_id=2476839700" TargetMode="External"/><Relationship Id="rId280" Type="http://schemas.openxmlformats.org/officeDocument/2006/relationships/hyperlink" Target="https://play.google.com/console/u/0/developer/app/user-feedback/review-details?reviewId=gp:AOqpTOEOqL316JSouD_mWTPj2SBAixTkfnECsLOAzuJl89BTFjpbWSDPPLocFa7wQXMd_lLlmgrjYgdLQctq2zY" TargetMode="External"/><Relationship Id="rId140" Type="http://schemas.openxmlformats.org/officeDocument/2006/relationships/hyperlink" Target="https://appfollow.io/gp/97454/review/2439416874?s=global2" TargetMode="External"/><Relationship Id="rId378" Type="http://schemas.openxmlformats.org/officeDocument/2006/relationships/hyperlink" Target="https://watch.appfollow.io/apps/my-first-workspace/reviews/413088?review_id=2444620670" TargetMode="External"/><Relationship Id="rId585" Type="http://schemas.openxmlformats.org/officeDocument/2006/relationships/hyperlink" Target="https://watch.appfollow.io/apps/my-first-workspace/reviews/413088?review_id=2446535586" TargetMode="External"/><Relationship Id="rId792" Type="http://schemas.openxmlformats.org/officeDocument/2006/relationships/hyperlink" Target="https://watch.appfollow.io/apps/my-first-workspace/reviews/413088?review_id=2449990257" TargetMode="External"/><Relationship Id="rId6" Type="http://schemas.openxmlformats.org/officeDocument/2006/relationships/hyperlink" Target="https://watch.appfollow.io/apps/my-first-workspace/reviews/413088?review_id=864905880" TargetMode="External"/><Relationship Id="rId238" Type="http://schemas.openxmlformats.org/officeDocument/2006/relationships/hyperlink" Target="https://play.google.com/console/u/0/developer/app/user-feedback/review-details?reviewId=gp:AOqpTOGbGcnyHxQvZCcUOvMcnZ_vTruaXvEUWz4y8B0eLl7VvxcWtHRqk47Mp8aUJMPl5tUF7kBNBlGpeNuXawQ" TargetMode="External"/><Relationship Id="rId445" Type="http://schemas.openxmlformats.org/officeDocument/2006/relationships/hyperlink" Target="https://play.google.com/console/u/0/developer/app/user-feedback/review-details?reviewId=gp:AOqpTOFqHEGNmfrYXckzirWMAWGl_jeXUmu3NzN9QscNDc51BIxaoepJcZujIFRnvOc6dOHcHB6VKhmBsYOPDWM" TargetMode="External"/><Relationship Id="rId652" Type="http://schemas.openxmlformats.org/officeDocument/2006/relationships/hyperlink" Target="https://play.google.com/console/u/0/developer/app/user-feedback/review-details?reviewId=gp:AOqpTOHbOxJA6yuao1pJNMHFOEUIqtANFiBp-Sz1zw4PkLeaan8wMtlANQ0rSKtdEKOsQnzLOrZWyfzKqxnme3c" TargetMode="External"/><Relationship Id="rId1075" Type="http://schemas.openxmlformats.org/officeDocument/2006/relationships/hyperlink" Target="https://play.google.com/console/u/0/developer/app/user-feedback/review-details?reviewId=gp:AOqpTOEUrYf2buTJUq83gireocR5kQcBFeilN0cENZRjqB7gjsypY7tvfWSNoMPojYfP6D9urU0epao2LdVJiuA" TargetMode="External"/><Relationship Id="rId1282" Type="http://schemas.openxmlformats.org/officeDocument/2006/relationships/hyperlink" Target="https://play.google.com/console/u/0/developer/app/user-feedback/review-details?reviewId=gp:AOqpTOFDAMDIiJvI6ULwm7cI4ZWjUS0u5L-s9_26aESUvoL4QAd6-ViIBLZLj7d5GzzNmX28gjjFu14w9HJdTDA" TargetMode="External"/><Relationship Id="rId305" Type="http://schemas.openxmlformats.org/officeDocument/2006/relationships/hyperlink" Target="https://appfollow.io/gp/97454/review/937936965?s=global2" TargetMode="External"/><Relationship Id="rId512" Type="http://schemas.openxmlformats.org/officeDocument/2006/relationships/hyperlink" Target="https://appfollow.io/gp/97454/review/2445390693?s=global2" TargetMode="External"/><Relationship Id="rId957" Type="http://schemas.openxmlformats.org/officeDocument/2006/relationships/hyperlink" Target="https://watch.appfollow.io/apps/my-first-workspace/reviews/413088?review_id=2453816671" TargetMode="External"/><Relationship Id="rId1142" Type="http://schemas.openxmlformats.org/officeDocument/2006/relationships/hyperlink" Target="https://appfollow.io/gp/97454/review/2456450913?s=global2" TargetMode="External"/><Relationship Id="rId86" Type="http://schemas.openxmlformats.org/officeDocument/2006/relationships/hyperlink" Target="https://appfollow.io/gp/97454/review/2438284180?s=global2" TargetMode="External"/><Relationship Id="rId817" Type="http://schemas.openxmlformats.org/officeDocument/2006/relationships/hyperlink" Target="https://play.google.com/console/u/0/developer/app/user-feedback/review-details?reviewId=gp:AOqpTOGDUhEKKwWu9QGQ_pccJTa76DrS0UCILyoI007QmA5IOYVcktP5ymqSxah5TH_3PKuaTOMSPabhIv1QF5Q" TargetMode="External"/><Relationship Id="rId1002" Type="http://schemas.openxmlformats.org/officeDocument/2006/relationships/hyperlink" Target="https://watch.appfollow.io/apps/my-first-workspace/reviews/413088?review_id=789485349" TargetMode="External"/><Relationship Id="rId1447" Type="http://schemas.openxmlformats.org/officeDocument/2006/relationships/hyperlink" Target="https://play.google.com/console/u/0/developer/app/user-feedback/review-details?reviewId=gp:AOqpTOEm-N7u0-ySEux1TzH5rCwp77M6pn2lFjwe6KJNGB6oQ6dV8NKeObXuYHwwrrenu11Crv_cq_nsZ9V9NGg" TargetMode="External"/><Relationship Id="rId1307" Type="http://schemas.openxmlformats.org/officeDocument/2006/relationships/hyperlink" Target="https://appfollow.io/gp/97454/review/507260967?s=global2" TargetMode="External"/><Relationship Id="rId13" Type="http://schemas.openxmlformats.org/officeDocument/2006/relationships/hyperlink" Target="https://play.google.com/console/u/0/developer/app/user-feedback/review-details?reviewId=gp:AOqpTOFD9z1OAsTjC4jewNsGAc05e63lJrrls7tAmucUo-OHy9IIM5fpP3p4ur-h4tRtHNyGPiZbt5CrzB_XeDY" TargetMode="External"/><Relationship Id="rId162" Type="http://schemas.openxmlformats.org/officeDocument/2006/relationships/hyperlink" Target="https://watch.appfollow.io/apps/my-first-workspace/reviews/413088?review_id=2441251205" TargetMode="External"/><Relationship Id="rId467" Type="http://schemas.openxmlformats.org/officeDocument/2006/relationships/hyperlink" Target="https://appfollow.io/gp/97454/review/2445251995?s=global2" TargetMode="External"/><Relationship Id="rId1097" Type="http://schemas.openxmlformats.org/officeDocument/2006/relationships/hyperlink" Target="https://appfollow.io/gp/97454/review/2455538685?s=global2" TargetMode="External"/><Relationship Id="rId674" Type="http://schemas.openxmlformats.org/officeDocument/2006/relationships/hyperlink" Target="https://appfollow.io/gp/97454/review/2445251994?s=global2" TargetMode="External"/><Relationship Id="rId881" Type="http://schemas.openxmlformats.org/officeDocument/2006/relationships/hyperlink" Target="https://appfollow.io/gp/97454/review/2451981837?s=global2" TargetMode="External"/><Relationship Id="rId979" Type="http://schemas.openxmlformats.org/officeDocument/2006/relationships/hyperlink" Target="https://play.google.com/console/u/0/developer/app/user-feedback/review-details?reviewId=gp:AOqpTOHXriiYA4t-aLu1YP5lbxJzsteTf4kOq4iCOJVryrsVgmpwvY28F-SQzSAToO_fHDkqNgqKAFU02a--4gI" TargetMode="External"/><Relationship Id="rId327" Type="http://schemas.openxmlformats.org/officeDocument/2006/relationships/hyperlink" Target="https://watch.appfollow.io/apps/my-first-workspace/reviews/413088?review_id=2444121037" TargetMode="External"/><Relationship Id="rId534" Type="http://schemas.openxmlformats.org/officeDocument/2006/relationships/hyperlink" Target="https://watch.appfollow.io/apps/my-first-workspace/reviews/413088?review_id=2445850604" TargetMode="External"/><Relationship Id="rId741" Type="http://schemas.openxmlformats.org/officeDocument/2006/relationships/hyperlink" Target="https://watch.appfollow.io/apps/my-first-workspace/reviews/413088?review_id=825339342" TargetMode="External"/><Relationship Id="rId839" Type="http://schemas.openxmlformats.org/officeDocument/2006/relationships/hyperlink" Target="https://appfollow.io/gp/97454/review/2451092767?s=global2" TargetMode="External"/><Relationship Id="rId1164" Type="http://schemas.openxmlformats.org/officeDocument/2006/relationships/hyperlink" Target="https://watch.appfollow.io/apps/my-first-workspace/reviews/413088?review_id=2456714202" TargetMode="External"/><Relationship Id="rId1371" Type="http://schemas.openxmlformats.org/officeDocument/2006/relationships/hyperlink" Target="https://watch.appfollow.io/apps/my-first-workspace/reviews/413088?review_id=2473595052" TargetMode="External"/><Relationship Id="rId601" Type="http://schemas.openxmlformats.org/officeDocument/2006/relationships/hyperlink" Target="https://play.google.com/console/u/0/developer/app/user-feedback/review-details?reviewId=gp:AOqpTOFH03GT0_XGcjgFI4c6yHZehJV0QhcpTm7aKMLJcwC0JTiMFl7AFOpuNEekf1eLTDTzLrXnpMTKwXJ5qrs" TargetMode="External"/><Relationship Id="rId1024" Type="http://schemas.openxmlformats.org/officeDocument/2006/relationships/hyperlink" Target="https://play.google.com/console/u/0/developer/app/user-feedback/review-details?reviewId=gp:AOqpTOHkmycYBCJjYTmA1OdkK3ThDzdppWw2j1sJeIXiSShEYwA3_0k6fElN5uVMJk3Cw3RHDOyZ8TBgI-TSN5E" TargetMode="External"/><Relationship Id="rId1231" Type="http://schemas.openxmlformats.org/officeDocument/2006/relationships/hyperlink" Target="https://play.google.com/console/u/0/developer/app/user-feedback/review-details?reviewId=gp:AOqpTOGrcamOQ-X5Hhx1JP-EvTGyL-wKwL7Lx-cho6tBRqMIYQMw-I3_h-SmW66xrsOkphsrBf5dG4X3HXRgUwE" TargetMode="External"/><Relationship Id="rId906" Type="http://schemas.openxmlformats.org/officeDocument/2006/relationships/hyperlink" Target="https://watch.appfollow.io/apps/my-first-workspace/reviews/413088?review_id=2452923990" TargetMode="External"/><Relationship Id="rId1329" Type="http://schemas.openxmlformats.org/officeDocument/2006/relationships/hyperlink" Target="https://watch.appfollow.io/apps/my-first-workspace/reviews/413088?review_id=2473207002" TargetMode="External"/><Relationship Id="rId35" Type="http://schemas.openxmlformats.org/officeDocument/2006/relationships/hyperlink" Target="https://appfollow.io/gp/97454/review/2436890972?s=global2" TargetMode="External"/><Relationship Id="rId184" Type="http://schemas.openxmlformats.org/officeDocument/2006/relationships/hyperlink" Target="https://play.google.com/console/u/0/developer/app/user-feedback/review-details?reviewId=gp:AOqpTOECpnluwP4AIVe7O8TGikJF9Ithgg-WfT34EOgOSfDKDCRena88VZhGiyihvM7cdAPH7KEucDsTgJF2sXs" TargetMode="External"/><Relationship Id="rId391" Type="http://schemas.openxmlformats.org/officeDocument/2006/relationships/hyperlink" Target="https://play.google.com/console/u/0/developer/app/user-feedback/review-details?reviewId=gp:AOqpTOF8P7f-hx8sxiRS2bbTKCmrSsJDNNyMyjZGLVgH0Pyj8uIxieVQAhIR2dGYhI1Dh0SI52q8R-Er6Z3ZBoc" TargetMode="External"/><Relationship Id="rId251" Type="http://schemas.openxmlformats.org/officeDocument/2006/relationships/hyperlink" Target="https://appfollow.io/gp/97454/review/2442605265?s=global2" TargetMode="External"/><Relationship Id="rId489" Type="http://schemas.openxmlformats.org/officeDocument/2006/relationships/hyperlink" Target="https://watch.appfollow.io/apps/my-first-workspace/reviews/413088?review_id=2445321234" TargetMode="External"/><Relationship Id="rId696" Type="http://schemas.openxmlformats.org/officeDocument/2006/relationships/hyperlink" Target="https://watch.appfollow.io/apps/my-first-workspace/reviews/413088?review_id=2448533475" TargetMode="External"/><Relationship Id="rId349" Type="http://schemas.openxmlformats.org/officeDocument/2006/relationships/hyperlink" Target="https://play.google.com/console/u/0/developer/app/user-feedback/review-details?reviewId=gp:AOqpTOFu9l0HwBOV1KBCwsNNZYBakp1r03kR4MhbrSPGeWMlX0pvBKcOCGMaFFkeP9FTAMRwkJzpV8bfNh1oYTI" TargetMode="External"/><Relationship Id="rId556" Type="http://schemas.openxmlformats.org/officeDocument/2006/relationships/hyperlink" Target="https://play.google.com/console/u/0/developer/app/user-feedback/review-details?reviewId=gp:AOqpTOHv9pOD1Av4jDFKxb5IMjRhSkdqD35LiMUF8I7ARXMJmv8uVJ7yQKya58SWyTroNXudP46O_zpxjjN37gk" TargetMode="External"/><Relationship Id="rId763" Type="http://schemas.openxmlformats.org/officeDocument/2006/relationships/hyperlink" Target="https://play.google.com/console/u/0/developer/app/user-feedback/review-details?reviewId=gp:AOqpTOGbXof-9gPb6LYuoY-Yn2xm29u-2XmUqwVWnx8DfnpjGFWe3IO_wJ8olsuJwAgToSKXV0IYdI_7Wfgqm9Y" TargetMode="External"/><Relationship Id="rId1186" Type="http://schemas.openxmlformats.org/officeDocument/2006/relationships/hyperlink" Target="https://play.google.com/console/u/0/developer/app/user-feedback/review-details?reviewId=gp:AOqpTOEjpZgbqIO_AXuy1ybp1s-cdfzX2b9xLaD1R4vZY6U8kPeEbc-i5bG-prdEFBjxwzHBQ0WDkhnO1Dq5aaY" TargetMode="External"/><Relationship Id="rId1393" Type="http://schemas.openxmlformats.org/officeDocument/2006/relationships/hyperlink" Target="https://play.google.com/console/u/0/developer/app/user-feedback/review-details?reviewId=gp:AOqpTOG8TvzYOA5M6xWhrHlor_gIJZUYXB2GMErCSUvztBj_lgXZobUR4jgyqEHRtGG1PzeB2v05Xf0-vQX1chk" TargetMode="External"/><Relationship Id="rId111" Type="http://schemas.openxmlformats.org/officeDocument/2006/relationships/hyperlink" Target="https://watch.appfollow.io/apps/my-first-workspace/reviews/413088?review_id=2438609164" TargetMode="External"/><Relationship Id="rId209" Type="http://schemas.openxmlformats.org/officeDocument/2006/relationships/hyperlink" Target="https://appfollow.io/gp/97454/review/2441813480?s=global2" TargetMode="External"/><Relationship Id="rId416" Type="http://schemas.openxmlformats.org/officeDocument/2006/relationships/hyperlink" Target="https://appfollow.io/gp/97454/review/2444719625?s=global2" TargetMode="External"/><Relationship Id="rId970" Type="http://schemas.openxmlformats.org/officeDocument/2006/relationships/hyperlink" Target="https://play.google.com/console/u/0/developer/app/user-feedback/review-details?reviewId=gp:AOqpTOHUXG566A7DqGe0LeBxBiK0oT1yrFopIVYI8wxnZ4OSEfnzEGIQQBDOk-ouWKA22cbEqHUGOlmZJUe4M3c" TargetMode="External"/><Relationship Id="rId1046" Type="http://schemas.openxmlformats.org/officeDocument/2006/relationships/hyperlink" Target="https://appfollow.io/gp/97454/review/2454683492?s=global2" TargetMode="External"/><Relationship Id="rId1253" Type="http://schemas.openxmlformats.org/officeDocument/2006/relationships/hyperlink" Target="https://appfollow.io/gp/97454/review/2467956659?s=global2" TargetMode="External"/><Relationship Id="rId623" Type="http://schemas.openxmlformats.org/officeDocument/2006/relationships/hyperlink" Target="https://appfollow.io/gp/97454/review/2446830282?s=global2" TargetMode="External"/><Relationship Id="rId830" Type="http://schemas.openxmlformats.org/officeDocument/2006/relationships/hyperlink" Target="https://appfollow.io/gp/97454/review/2450860717?s=global2" TargetMode="External"/><Relationship Id="rId928" Type="http://schemas.openxmlformats.org/officeDocument/2006/relationships/hyperlink" Target="https://play.google.com/console/u/0/developer/app/user-feedback/review-details?reviewId=gp:AOqpTOHWGvsf_p4rm3CmPGw2dPJJgB57NQdaMFT0ZgLL9XRtnZRledJlKQTWMHHQ7Yr2ZRsRuzoDggBF1157jYE" TargetMode="External"/><Relationship Id="rId1460" Type="http://schemas.openxmlformats.org/officeDocument/2006/relationships/hyperlink" Target="https://appfollow.io/gp/97454/review/2477350156?s=global2" TargetMode="External"/><Relationship Id="rId57" Type="http://schemas.openxmlformats.org/officeDocument/2006/relationships/hyperlink" Target="https://watch.appfollow.io/apps/my-first-workspace/reviews/413088?review_id=2437768264" TargetMode="External"/><Relationship Id="rId1113" Type="http://schemas.openxmlformats.org/officeDocument/2006/relationships/hyperlink" Target="https://watch.appfollow.io/apps/my-first-workspace/reviews/413088?review_id=2455877013" TargetMode="External"/><Relationship Id="rId1320" Type="http://schemas.openxmlformats.org/officeDocument/2006/relationships/hyperlink" Target="https://watch.appfollow.io/apps/my-first-workspace/reviews/413088?review_id=2472984246" TargetMode="External"/><Relationship Id="rId1418" Type="http://schemas.openxmlformats.org/officeDocument/2006/relationships/hyperlink" Target="https://appfollow.io/gp/97454/review/2476839698?s=global2" TargetMode="External"/><Relationship Id="rId273" Type="http://schemas.openxmlformats.org/officeDocument/2006/relationships/hyperlink" Target="https://watch.appfollow.io/apps/my-first-workspace/reviews/413088?review_id=2442923029" TargetMode="External"/><Relationship Id="rId480" Type="http://schemas.openxmlformats.org/officeDocument/2006/relationships/hyperlink" Target="https://watch.appfollow.io/apps/my-first-workspace/reviews/413088?review_id=2445251999" TargetMode="External"/><Relationship Id="rId133" Type="http://schemas.openxmlformats.org/officeDocument/2006/relationships/hyperlink" Target="https://play.google.com/console/u/0/developer/app/user-feedback/review-details?reviewId=gp:AOqpTOENmJEvnvQQSqtim8SBhLqr_Wn6kvmeT0nH7Cxs7QRMiQNDI1DWL-mSEusCfKrwiZr0pMYiRxL6EVhAahc" TargetMode="External"/><Relationship Id="rId340" Type="http://schemas.openxmlformats.org/officeDocument/2006/relationships/hyperlink" Target="https://play.google.com/console/u/0/developer/app/user-feedback/review-details?reviewId=gp:AOqpTOHEyts9sF-NqvX-HFJgbyTSIxCpZo_rQszwgWHSZ5bQjFHGgdydQjWtGq5JdhhhY1bJpxNKeTOdagpirA0" TargetMode="External"/><Relationship Id="rId578" Type="http://schemas.openxmlformats.org/officeDocument/2006/relationships/hyperlink" Target="https://appfollow.io/gp/97454/review/2446270626?s=global2" TargetMode="External"/><Relationship Id="rId785" Type="http://schemas.openxmlformats.org/officeDocument/2006/relationships/hyperlink" Target="https://appfollow.io/gp/97454/review/2449990255?s=global2" TargetMode="External"/><Relationship Id="rId992" Type="http://schemas.openxmlformats.org/officeDocument/2006/relationships/hyperlink" Target="https://appfollow.io/gp/97454/review/2454267350?s=global2" TargetMode="External"/><Relationship Id="rId200" Type="http://schemas.openxmlformats.org/officeDocument/2006/relationships/hyperlink" Target="https://appfollow.io/gp/97454/review/2441813477?s=global2" TargetMode="External"/><Relationship Id="rId438" Type="http://schemas.openxmlformats.org/officeDocument/2006/relationships/hyperlink" Target="https://watch.appfollow.io/apps/my-first-workspace/reviews/413088?review_id=2444769496" TargetMode="External"/><Relationship Id="rId645" Type="http://schemas.openxmlformats.org/officeDocument/2006/relationships/hyperlink" Target="https://watch.appfollow.io/apps/my-first-workspace/reviews/413088?review_id=2447175555" TargetMode="External"/><Relationship Id="rId852" Type="http://schemas.openxmlformats.org/officeDocument/2006/relationships/hyperlink" Target="https://watch.appfollow.io/apps/my-first-workspace/reviews/413088?review_id=2451184811" TargetMode="External"/><Relationship Id="rId1068" Type="http://schemas.openxmlformats.org/officeDocument/2006/relationships/hyperlink" Target="https://watch.appfollow.io/apps/my-first-workspace/reviews/413088?review_id=2454891007" TargetMode="External"/><Relationship Id="rId1275" Type="http://schemas.openxmlformats.org/officeDocument/2006/relationships/hyperlink" Target="https://watch.appfollow.io/apps/my-first-workspace/reviews/413088?review_id=2470085552" TargetMode="External"/><Relationship Id="rId505" Type="http://schemas.openxmlformats.org/officeDocument/2006/relationships/hyperlink" Target="https://play.google.com/console/u/0/developer/app/user-feedback/review-details?reviewId=gp:AOqpTOEhE64-tqSkEgOmb_oGS9tCIcRdiTNOb7EQpCzTFek_w2qjnMuDWy7C6-J513NvxeyffN7uMIpPPqNT9Dc" TargetMode="External"/><Relationship Id="rId712" Type="http://schemas.openxmlformats.org/officeDocument/2006/relationships/hyperlink" Target="https://play.google.com/console/u/0/developer/app/user-feedback/review-details?reviewId=gp:AOqpTOHfYbZtz9cAo3D8xyP-aEPgEmJARrXGmBTDMu3foWEe96VnzjjTtrZxgKzHddweUw4TW2PE79HSFU_C0Q4" TargetMode="External"/><Relationship Id="rId1135" Type="http://schemas.openxmlformats.org/officeDocument/2006/relationships/hyperlink" Target="https://play.google.com/console/u/0/developer/app/user-feedback/review-details?reviewId=gp:AOqpTOHShMZxNFbKPNvxcSVHUMghDQkRZPUnuV0Sc0LG2l3TP7k3NcCaNw3-QZm5pJVoBlVrK2e8vlP31Jf8aO0" TargetMode="External"/><Relationship Id="rId1342" Type="http://schemas.openxmlformats.org/officeDocument/2006/relationships/hyperlink" Target="https://play.google.com/console/u/0/developer/app/user-feedback/review-details?reviewId=gp:AOqpTOFSBiFv8UiBKYUkpS5w4mvWITzWDGadHwQenNCvpbjqcfGONmCgAdWG9cuJ6Trow0UMwOI0AoE-zUyD3w8" TargetMode="External"/><Relationship Id="rId79" Type="http://schemas.openxmlformats.org/officeDocument/2006/relationships/hyperlink" Target="https://play.google.com/console/u/0/developer/app/user-feedback/review-details?reviewId=gp:AOqpTOGzYH1E_6nGWvaxH90U1TkzAJ9CKSPdduaJe4IXp4gGAuuWuFPq0o8WnWET1CcTVokIm8B5ass3VS387t0" TargetMode="External"/><Relationship Id="rId1202" Type="http://schemas.openxmlformats.org/officeDocument/2006/relationships/hyperlink" Target="https://appfollow.io/gp/97454/review/2460485411?s=global2" TargetMode="External"/><Relationship Id="rId295" Type="http://schemas.openxmlformats.org/officeDocument/2006/relationships/hyperlink" Target="https://play.google.com/console/u/0/developer/app/user-feedback/review-details?reviewId=gp:AOqpTOHbAwPE7CmK2kufj6YRNz6__D65N1EMMIjzgxseLjv7umksTnEjOIZDrDFRRaJoENuqwqDIbUVH56S2vfY" TargetMode="External"/><Relationship Id="rId155" Type="http://schemas.openxmlformats.org/officeDocument/2006/relationships/hyperlink" Target="https://appfollow.io/gp/97454/review/2440626562?s=global2" TargetMode="External"/><Relationship Id="rId362" Type="http://schemas.openxmlformats.org/officeDocument/2006/relationships/hyperlink" Target="https://appfollow.io/gp/97454/review/2444401320?s=global2" TargetMode="External"/><Relationship Id="rId1297" Type="http://schemas.openxmlformats.org/officeDocument/2006/relationships/hyperlink" Target="https://play.google.com/console/u/0/developer/app/user-feedback/review-details?reviewId=gp:AOqpTOHX8xvxKmxIsrWe8f4iOifeVxTf2HFqlu_-tp7zQYNFI90-WeKDZOoPWi6WUUW-apLk_xz95LWJl1sOlRg" TargetMode="External"/><Relationship Id="rId222" Type="http://schemas.openxmlformats.org/officeDocument/2006/relationships/hyperlink" Target="https://watch.appfollow.io/apps/my-first-workspace/reviews/413088?review_id=2441948582" TargetMode="External"/><Relationship Id="rId667" Type="http://schemas.openxmlformats.org/officeDocument/2006/relationships/hyperlink" Target="https://play.google.com/console/u/0/developer/app/user-feedback/review-details?reviewId=gp:AOqpTOFW3X_ORNpwGP9pUUJJZhs-M_T3c7bPv5v2KjXbSpq9nx0X0_9dAoFu29W8BlN7e-uU2dFwnekM2qzCvao" TargetMode="External"/><Relationship Id="rId874" Type="http://schemas.openxmlformats.org/officeDocument/2006/relationships/hyperlink" Target="https://play.google.com/console/u/0/developer/app/user-feedback/review-details?reviewId=gp:AOqpTOGh2ZBYyTFLYLyoffAERHI99cTXlIQJWX2PLSh41eROcH_jcGVSUFnmSIrNlKMI96EOkvLrRSkDg3UT7ss" TargetMode="External"/><Relationship Id="rId527" Type="http://schemas.openxmlformats.org/officeDocument/2006/relationships/hyperlink" Target="https://appfollow.io/gp/97454/review/2445449046?s=global2" TargetMode="External"/><Relationship Id="rId734" Type="http://schemas.openxmlformats.org/officeDocument/2006/relationships/hyperlink" Target="https://appfollow.io/gp/97454/review/2449155647?s=global2" TargetMode="External"/><Relationship Id="rId941" Type="http://schemas.openxmlformats.org/officeDocument/2006/relationships/hyperlink" Target="https://appfollow.io/gp/97454/review/2453396343?s=global2" TargetMode="External"/><Relationship Id="rId1157" Type="http://schemas.openxmlformats.org/officeDocument/2006/relationships/hyperlink" Target="https://appfollow.io/gp/97454/review/2456533551?s=global2" TargetMode="External"/><Relationship Id="rId1364" Type="http://schemas.openxmlformats.org/officeDocument/2006/relationships/hyperlink" Target="https://appfollow.io/gp/97454/review/2473521626?s=global2" TargetMode="External"/><Relationship Id="rId70" Type="http://schemas.openxmlformats.org/officeDocument/2006/relationships/hyperlink" Target="https://play.google.com/console/u/0/developer/app/user-feedback/review-details?reviewId=gp:AOqpTOF0qr4-gCC1d7pnux_Udarx3o7Je7v032lo0Y0dFzYncqexKNsYBkLQpwRWOyMrvBIZ8xhIKozc4BFoy20" TargetMode="External"/><Relationship Id="rId801" Type="http://schemas.openxmlformats.org/officeDocument/2006/relationships/hyperlink" Target="https://watch.appfollow.io/apps/my-first-workspace/reviews/413088?review_id=2450075812" TargetMode="External"/><Relationship Id="rId1017" Type="http://schemas.openxmlformats.org/officeDocument/2006/relationships/hyperlink" Target="https://watch.appfollow.io/apps/my-first-workspace/reviews/413088?review_id=2426155433" TargetMode="External"/><Relationship Id="rId1224" Type="http://schemas.openxmlformats.org/officeDocument/2006/relationships/hyperlink" Target="https://watch.appfollow.io/apps/my-first-workspace/reviews/413088?review_id=2460878475" TargetMode="External"/><Relationship Id="rId1431" Type="http://schemas.openxmlformats.org/officeDocument/2006/relationships/hyperlink" Target="https://watch.appfollow.io/apps/my-first-workspace/reviews/413088?review_id=2476905683" TargetMode="External"/><Relationship Id="rId28" Type="http://schemas.openxmlformats.org/officeDocument/2006/relationships/hyperlink" Target="https://play.google.com/console/u/0/developer/app/user-feedback/review-details?reviewId=gp:AOqpTOGfY5Dzb07qtD-HyW9zLyiihFvVZNi5NRCEQbcvO0euv5QFV8rxJ9jPcs05IEqunm0-f3imRUGFNneg3VE" TargetMode="External"/><Relationship Id="rId81" Type="http://schemas.openxmlformats.org/officeDocument/2006/relationships/hyperlink" Target="https://watch.appfollow.io/apps/my-first-workspace/reviews/413088?review_id=2438057428" TargetMode="External"/><Relationship Id="rId177" Type="http://schemas.openxmlformats.org/officeDocument/2006/relationships/hyperlink" Target="https://watch.appfollow.io/apps/my-first-workspace/reviews/413088?review_id=835817254" TargetMode="External"/><Relationship Id="rId384" Type="http://schemas.openxmlformats.org/officeDocument/2006/relationships/hyperlink" Target="https://watch.appfollow.io/apps/my-first-workspace/reviews/413088?review_id=2444620672" TargetMode="External"/><Relationship Id="rId591" Type="http://schemas.openxmlformats.org/officeDocument/2006/relationships/hyperlink" Target="https://watch.appfollow.io/apps/my-first-workspace/reviews/413088?review_id=2446651463" TargetMode="External"/><Relationship Id="rId605" Type="http://schemas.openxmlformats.org/officeDocument/2006/relationships/hyperlink" Target="https://appfollow.io/gp/97454/review/2446712804?s=global2" TargetMode="External"/><Relationship Id="rId812" Type="http://schemas.openxmlformats.org/officeDocument/2006/relationships/hyperlink" Target="https://appfollow.io/gp/97454/review/77860156?s=global2" TargetMode="External"/><Relationship Id="rId1028" Type="http://schemas.openxmlformats.org/officeDocument/2006/relationships/hyperlink" Target="https://appfollow.io/gp/97454/review/2454170464?s=global2" TargetMode="External"/><Relationship Id="rId1235" Type="http://schemas.openxmlformats.org/officeDocument/2006/relationships/hyperlink" Target="https://appfollow.io/gp/97454/review/2461068483?s=global2" TargetMode="External"/><Relationship Id="rId1442" Type="http://schemas.openxmlformats.org/officeDocument/2006/relationships/hyperlink" Target="https://appfollow.io/gp/97454/review/2477183933?s=global2" TargetMode="External"/><Relationship Id="rId244" Type="http://schemas.openxmlformats.org/officeDocument/2006/relationships/hyperlink" Target="https://play.google.com/console/u/0/developer/app/user-feedback/review-details?reviewId=gp:AOqpTOG0YmAkrHGfZ9PI8ocQ88AzFI2b3IgojY4f-DdYCowBhpOofjqrN3SpjwRpy21wQXF_XzAJzLO7lvLeD7k" TargetMode="External"/><Relationship Id="rId689" Type="http://schemas.openxmlformats.org/officeDocument/2006/relationships/hyperlink" Target="https://appfollow.io/gp/97454/review/2448498547?s=global2" TargetMode="External"/><Relationship Id="rId896" Type="http://schemas.openxmlformats.org/officeDocument/2006/relationships/hyperlink" Target="https://appfollow.io/gp/97454/review/2452771163?s=global2" TargetMode="External"/><Relationship Id="rId1081" Type="http://schemas.openxmlformats.org/officeDocument/2006/relationships/hyperlink" Target="https://play.google.com/console/u/0/developer/app/user-feedback/review-details?reviewId=gp:AOqpTOE1LoHA4cP3g2lk84ghN0hyRrCmHP0aRZvPklXbWYM_zM6ONmg7rWniinQf4R4ttU63InWD_wmXEDXqUVY" TargetMode="External"/><Relationship Id="rId1302" Type="http://schemas.openxmlformats.org/officeDocument/2006/relationships/hyperlink" Target="https://watch.appfollow.io/apps/my-first-workspace/reviews/413088?review_id=2470817519" TargetMode="External"/><Relationship Id="rId39" Type="http://schemas.openxmlformats.org/officeDocument/2006/relationships/hyperlink" Target="https://watch.appfollow.io/apps/my-first-workspace/reviews/413088?review_id=2436890973" TargetMode="External"/><Relationship Id="rId451" Type="http://schemas.openxmlformats.org/officeDocument/2006/relationships/hyperlink" Target="https://play.google.com/console/u/0/developer/app/user-feedback/review-details?reviewId=gp:AOqpTOFZSD0JcVoupD7M3FpeV11mgcsPtnfKKys4U9LDzOaK6pKldJs_KmvtQLWaC0krjk26ILyDqOitlu77wJg" TargetMode="External"/><Relationship Id="rId549" Type="http://schemas.openxmlformats.org/officeDocument/2006/relationships/hyperlink" Target="https://watch.appfollow.io/apps/my-first-workspace/reviews/413088?review_id=2437989764" TargetMode="External"/><Relationship Id="rId756" Type="http://schemas.openxmlformats.org/officeDocument/2006/relationships/hyperlink" Target="https://watch.appfollow.io/apps/my-first-workspace/reviews/413088?review_id=2449577713" TargetMode="External"/><Relationship Id="rId1179" Type="http://schemas.openxmlformats.org/officeDocument/2006/relationships/hyperlink" Target="https://watch.appfollow.io/apps/my-first-workspace/reviews/413088?review_id=2456791277" TargetMode="External"/><Relationship Id="rId1386" Type="http://schemas.openxmlformats.org/officeDocument/2006/relationships/hyperlink" Target="https://watch.appfollow.io/apps/my-first-workspace/reviews/413088?review_id=2474375590" TargetMode="External"/><Relationship Id="rId104" Type="http://schemas.openxmlformats.org/officeDocument/2006/relationships/hyperlink" Target="https://appfollow.io/gp/97454/review/2438537615?s=global2" TargetMode="External"/><Relationship Id="rId188" Type="http://schemas.openxmlformats.org/officeDocument/2006/relationships/hyperlink" Target="https://appfollow.io/gp/97454/review/2441563231?s=global2" TargetMode="External"/><Relationship Id="rId311" Type="http://schemas.openxmlformats.org/officeDocument/2006/relationships/hyperlink" Target="https://appfollow.io/gp/97454/review/953655392?s=global2" TargetMode="External"/><Relationship Id="rId395" Type="http://schemas.openxmlformats.org/officeDocument/2006/relationships/hyperlink" Target="https://appfollow.io/gp/97454/review/2444657084?s=global2" TargetMode="External"/><Relationship Id="rId409" Type="http://schemas.openxmlformats.org/officeDocument/2006/relationships/hyperlink" Target="https://play.google.com/console/u/0/developer/app/user-feedback/review-details?reviewId=gp:AOqpTOFqLX9sksIsXd55fYv65LMEC3c8bhDMbZ1Oa2Wn8H3FKq_8YWcV4ZYXn7CmnKW5Qf0RA7-W92o4jn28TEA" TargetMode="External"/><Relationship Id="rId963" Type="http://schemas.openxmlformats.org/officeDocument/2006/relationships/hyperlink" Target="https://watch.appfollow.io/apps/my-first-workspace/reviews/413088?review_id=2453816673" TargetMode="External"/><Relationship Id="rId1039" Type="http://schemas.openxmlformats.org/officeDocument/2006/relationships/hyperlink" Target="https://play.google.com/console/u/0/developer/app/user-feedback/review-details?reviewId=gp:AOqpTOEOM9zmMpDiZ-eRWBTlz6c5inIGvzfDC-MPPJq9-2rd0XC8GufRnmdAD4_zB3ikIOXjjgHkJKEBDgL-txo" TargetMode="External"/><Relationship Id="rId1246" Type="http://schemas.openxmlformats.org/officeDocument/2006/relationships/hyperlink" Target="https://play.google.com/console/u/0/developer/app/user-feedback/review-details?reviewId=gp:AOqpTOF42hXs2xXwn87F-y4-NtuiAi8kh-HrJgmKMdTpLjmpM7GRb1h85IeAPsJnJ2OyLZi9EGuLSEEH_4mI3kw" TargetMode="External"/><Relationship Id="rId92" Type="http://schemas.openxmlformats.org/officeDocument/2006/relationships/hyperlink" Target="https://appfollow.io/gp/97454/review/2438478876?s=global2" TargetMode="External"/><Relationship Id="rId616" Type="http://schemas.openxmlformats.org/officeDocument/2006/relationships/hyperlink" Target="https://play.google.com/console/u/0/developer/app/user-feedback/review-details?reviewId=gp:AOqpTOGncP-MJM2lNO7xfRnVOZ46Qa6pv84O0_Kivazwy_3rcKV6sqiqH3XOcWj48ziCffK46vioxCtaeq9rkMU" TargetMode="External"/><Relationship Id="rId823" Type="http://schemas.openxmlformats.org/officeDocument/2006/relationships/hyperlink" Target="https://play.google.com/console/u/0/developer/app/user-feedback/review-details?reviewId=gp:AOqpTOHlXYacX9t0A26haPlpaO3JRxp6FdyXgfcywrwdf0Yc3sObAymitC0N3xkEZvPV1Wx8xZTNA6F1cxgQZJ4" TargetMode="External"/><Relationship Id="rId1453" Type="http://schemas.openxmlformats.org/officeDocument/2006/relationships/hyperlink" Target="https://play.google.com/console/u/0/developer/app/user-feedback/review-details?reviewId=gp:AOqpTOGI3FK7hHotMK7s8kl5Uu5G2TgMyqhoy_5_wW80hF4mQvgOPLYw7z4RrmRd8koPxyyH24ZRUTGd5zWU7xA" TargetMode="External"/><Relationship Id="rId255" Type="http://schemas.openxmlformats.org/officeDocument/2006/relationships/hyperlink" Target="https://watch.appfollow.io/apps/my-first-workspace/reviews/413088?review_id=2442792542" TargetMode="External"/><Relationship Id="rId462" Type="http://schemas.openxmlformats.org/officeDocument/2006/relationships/hyperlink" Target="https://watch.appfollow.io/apps/my-first-workspace/reviews/413088?review_id=2445136693" TargetMode="External"/><Relationship Id="rId1092" Type="http://schemas.openxmlformats.org/officeDocument/2006/relationships/hyperlink" Target="https://watch.appfollow.io/apps/my-first-workspace/reviews/413088?review_id=2455312308" TargetMode="External"/><Relationship Id="rId1106" Type="http://schemas.openxmlformats.org/officeDocument/2006/relationships/hyperlink" Target="https://appfollow.io/gp/97454/review/2455676452?s=global2" TargetMode="External"/><Relationship Id="rId1313" Type="http://schemas.openxmlformats.org/officeDocument/2006/relationships/hyperlink" Target="https://appfollow.io/gp/97454/review/2433920660?s=global2" TargetMode="External"/><Relationship Id="rId1397" Type="http://schemas.openxmlformats.org/officeDocument/2006/relationships/hyperlink" Target="https://appfollow.io/gp/97454/review/949723651?s=global2" TargetMode="External"/><Relationship Id="rId115" Type="http://schemas.openxmlformats.org/officeDocument/2006/relationships/hyperlink" Target="https://play.google.com/console/u/0/developer/app/user-feedback/review-details?reviewId=gp:AOqpTOFowma4W--TMFFlR4JVgH6CyO8Teeuh01Y8_GPYZu1YIU1spiL1wFscYzfo9_gsr6YZ-_9tv9ktOfLkc9g" TargetMode="External"/><Relationship Id="rId322" Type="http://schemas.openxmlformats.org/officeDocument/2006/relationships/hyperlink" Target="https://play.google.com/console/u/0/developer/app/user-feedback/review-details?reviewId=gp:AOqpTOGT2xEbY2TdhqEKLtfk7bfxUJ_viRbJmMNe5aHU9UO7vcAq6J2cc_NfnM_y-C5IGF_YGzcjasU8VFojs3g" TargetMode="External"/><Relationship Id="rId767" Type="http://schemas.openxmlformats.org/officeDocument/2006/relationships/hyperlink" Target="https://appfollow.io/gp/97454/review/2449634033?s=global2" TargetMode="External"/><Relationship Id="rId974" Type="http://schemas.openxmlformats.org/officeDocument/2006/relationships/hyperlink" Target="https://appfollow.io/gp/97454/review/2454100272?s=global2" TargetMode="External"/><Relationship Id="rId199" Type="http://schemas.openxmlformats.org/officeDocument/2006/relationships/hyperlink" Target="https://play.google.com/console/u/0/developer/app/user-feedback/review-details?reviewId=gp:AOqpTOGfrAl3iRq8YftEArqmX_9fBRR4NP1x24tFq4CuPkbDNZPoDOjw9iPkPjr0LlQ5Do_DB80XJt1LvYuYeJc" TargetMode="External"/><Relationship Id="rId627" Type="http://schemas.openxmlformats.org/officeDocument/2006/relationships/hyperlink" Target="https://watch.appfollow.io/apps/my-first-workspace/reviews/413088?review_id=2446830283" TargetMode="External"/><Relationship Id="rId834" Type="http://schemas.openxmlformats.org/officeDocument/2006/relationships/hyperlink" Target="https://watch.appfollow.io/apps/my-first-workspace/reviews/413088?review_id=2450887604" TargetMode="External"/><Relationship Id="rId1257" Type="http://schemas.openxmlformats.org/officeDocument/2006/relationships/hyperlink" Target="https://watch.appfollow.io/apps/my-first-workspace/reviews/413088?review_id=2467956660" TargetMode="External"/><Relationship Id="rId1464" Type="http://schemas.openxmlformats.org/officeDocument/2006/relationships/hyperlink" Target="https://watch.appfollow.io/apps/my-first-workspace/reviews/413088?review_id=2477496285" TargetMode="External"/><Relationship Id="rId266" Type="http://schemas.openxmlformats.org/officeDocument/2006/relationships/hyperlink" Target="https://appfollow.io/gp/97454/review/2442873468?s=global2" TargetMode="External"/><Relationship Id="rId473" Type="http://schemas.openxmlformats.org/officeDocument/2006/relationships/hyperlink" Target="https://appfollow.io/gp/97454/review/2445251997?s=global2" TargetMode="External"/><Relationship Id="rId680" Type="http://schemas.openxmlformats.org/officeDocument/2006/relationships/hyperlink" Target="https://appfollow.io/gp/97454/review/2448368023?s=global2" TargetMode="External"/><Relationship Id="rId901" Type="http://schemas.openxmlformats.org/officeDocument/2006/relationships/hyperlink" Target="https://play.google.com/console/u/0/developer/app/user-feedback/review-details?reviewId=gp:AOqpTOHH6gMt8HfI6jcQLACidI6uQ29LRtPqHT8IoZrsWcZgFViInTtzNwVuFNvExVIcpYjZZ5AskYydsAOjQgI" TargetMode="External"/><Relationship Id="rId1117" Type="http://schemas.openxmlformats.org/officeDocument/2006/relationships/hyperlink" Target="https://play.google.com/console/u/0/developer/app/user-feedback/review-details?reviewId=gp:AOqpTOH_k3NtV1zNbCP2XKKoLjc9SHc4yOlWWUhnQBdkaWZ7k0iFlB4oO8khMZeqXoDQRgaFQW8kXCwk4jyHcZU" TargetMode="External"/><Relationship Id="rId1324" Type="http://schemas.openxmlformats.org/officeDocument/2006/relationships/hyperlink" Target="https://play.google.com/console/u/0/developer/app/user-feedback/review-details?reviewId=gp:AOqpTOEcW5sf7PzOElnLgj37SE4tUnjFL0D0cYOy2QXICKMQ7fLGtcHDKfAgoh8SlLjGq5msGu45vxfytDqoUGw" TargetMode="External"/><Relationship Id="rId30" Type="http://schemas.openxmlformats.org/officeDocument/2006/relationships/hyperlink" Target="https://watch.appfollow.io/apps/my-first-workspace/reviews/413088?review_id=2435892935" TargetMode="External"/><Relationship Id="rId126" Type="http://schemas.openxmlformats.org/officeDocument/2006/relationships/hyperlink" Target="https://watch.appfollow.io/apps/my-first-workspace/reviews/413088?review_id=2439327922" TargetMode="External"/><Relationship Id="rId333" Type="http://schemas.openxmlformats.org/officeDocument/2006/relationships/hyperlink" Target="https://watch.appfollow.io/apps/my-first-workspace/reviews/413088?review_id=2444177393" TargetMode="External"/><Relationship Id="rId540" Type="http://schemas.openxmlformats.org/officeDocument/2006/relationships/hyperlink" Target="https://watch.appfollow.io/apps/my-first-workspace/reviews/413088?review_id=798449903" TargetMode="External"/><Relationship Id="rId778" Type="http://schemas.openxmlformats.org/officeDocument/2006/relationships/hyperlink" Target="https://play.google.com/console/u/0/developer/app/user-feedback/review-details?reviewId=gp:AOqpTOEQxYaM_BujOxxwQSq-p-vYYArVCTVMYwgeLyXYjDWv_3RZHxhnXB5oInsfjJvYjGxPCerfnJ07C-MCHXs" TargetMode="External"/><Relationship Id="rId985" Type="http://schemas.openxmlformats.org/officeDocument/2006/relationships/hyperlink" Target="https://play.google.com/console/u/0/developer/app/user-feedback/review-details?reviewId=gp:AOqpTOHtKuaOnvy5FfpUbXtySNcUu_wyNcaaZvIvu50enPTC1g4om8ZDsBTHHsgapDSV4YJotSQiMRfSXHZNvcI" TargetMode="External"/><Relationship Id="rId1170" Type="http://schemas.openxmlformats.org/officeDocument/2006/relationships/hyperlink" Target="https://watch.appfollow.io/apps/my-first-workspace/reviews/413088?review_id=2456791274" TargetMode="External"/><Relationship Id="rId638" Type="http://schemas.openxmlformats.org/officeDocument/2006/relationships/hyperlink" Target="https://appfollow.io/gp/97454/review/2446988267?s=global2" TargetMode="External"/><Relationship Id="rId845" Type="http://schemas.openxmlformats.org/officeDocument/2006/relationships/hyperlink" Target="https://appfollow.io/gp/97454/review/2451092769?s=global2" TargetMode="External"/><Relationship Id="rId1030" Type="http://schemas.openxmlformats.org/officeDocument/2006/relationships/hyperlink" Target="https://play.google.com/console/u/0/developer/app/user-feedback/review-details?reviewId=gp:AOqpTOEe_epA1jDWSThuNbONvcq1xWoJWio51QppwkecLmJ1NUG-L0UPATC9LiI6RSAVHTIA4FjSvcMiieYkDz8" TargetMode="External"/><Relationship Id="rId1268" Type="http://schemas.openxmlformats.org/officeDocument/2006/relationships/hyperlink" Target="https://appfollow.io/gp/97454/review/2470085550?s=global2" TargetMode="External"/><Relationship Id="rId277" Type="http://schemas.openxmlformats.org/officeDocument/2006/relationships/hyperlink" Target="https://play.google.com/console/u/0/developer/app/user-feedback/review-details?reviewId=gp:AOqpTOGxq35JVBT7ItnC0lMD1XxtvzSqQtSnI4NWuJ2ZcRp5o-kCxwO29ZTa4-vm7EWnwYu5pkaRULLZO0N1wWA" TargetMode="External"/><Relationship Id="rId400" Type="http://schemas.openxmlformats.org/officeDocument/2006/relationships/hyperlink" Target="https://play.google.com/console/u/0/developer/app/user-feedback/review-details?reviewId=gp:AOqpTOHAK2rtUCpNgBo9zD-3iinktkCcye2JiREU_XDlWjpqqCR2wQyeJETFwomvWuKJBDuGZxOhewApj3Oyc0o" TargetMode="External"/><Relationship Id="rId484" Type="http://schemas.openxmlformats.org/officeDocument/2006/relationships/hyperlink" Target="https://play.google.com/console/u/0/developer/app/user-feedback/review-details?reviewId=gp:AOqpTOEil0BMnxMQCszykDkfmzUrG3tRA_rHwQFk3qfccJSY5Gm6F0yRuyp6nxSO0RnqWSJxkkp4b13W8yWigHQ" TargetMode="External"/><Relationship Id="rId705" Type="http://schemas.openxmlformats.org/officeDocument/2006/relationships/hyperlink" Target="https://watch.appfollow.io/apps/my-first-workspace/reviews/413088?review_id=2448618668" TargetMode="External"/><Relationship Id="rId1128" Type="http://schemas.openxmlformats.org/officeDocument/2006/relationships/hyperlink" Target="https://watch.appfollow.io/apps/my-first-workspace/reviews/413088?review_id=977929347" TargetMode="External"/><Relationship Id="rId1335" Type="http://schemas.openxmlformats.org/officeDocument/2006/relationships/hyperlink" Target="https://watch.appfollow.io/apps/my-first-workspace/reviews/413088?review_id=2473324619" TargetMode="External"/><Relationship Id="rId137" Type="http://schemas.openxmlformats.org/officeDocument/2006/relationships/hyperlink" Target="https://appfollow.io/gp/97454/review/2439416873?s=global2" TargetMode="External"/><Relationship Id="rId344" Type="http://schemas.openxmlformats.org/officeDocument/2006/relationships/hyperlink" Target="https://appfollow.io/gp/97454/review/2444265666?s=global2" TargetMode="External"/><Relationship Id="rId691" Type="http://schemas.openxmlformats.org/officeDocument/2006/relationships/hyperlink" Target="https://play.google.com/console/u/0/developer/app/user-feedback/review-details?reviewId=gp:AOqpTOGX8jvVrQMROYtW1zvlvh92dZFY9KpRbbYOl8PcYckdSa9vdeRy3w5G_3-BzlrfChLlb1JzLnlscuRmJew" TargetMode="External"/><Relationship Id="rId789" Type="http://schemas.openxmlformats.org/officeDocument/2006/relationships/hyperlink" Target="https://watch.appfollow.io/apps/my-first-workspace/reviews/413088?review_id=2449990256" TargetMode="External"/><Relationship Id="rId912" Type="http://schemas.openxmlformats.org/officeDocument/2006/relationships/hyperlink" Target="https://watch.appfollow.io/apps/my-first-workspace/reviews/413088?review_id=679607119" TargetMode="External"/><Relationship Id="rId996" Type="http://schemas.openxmlformats.org/officeDocument/2006/relationships/hyperlink" Target="https://watch.appfollow.io/apps/my-first-workspace/reviews/413088?review_id=44324945" TargetMode="External"/><Relationship Id="rId41" Type="http://schemas.openxmlformats.org/officeDocument/2006/relationships/hyperlink" Target="https://appfollow.io/gp/97454/review/2437051320?s=global2" TargetMode="External"/><Relationship Id="rId551" Type="http://schemas.openxmlformats.org/officeDocument/2006/relationships/hyperlink" Target="https://appfollow.io/gp/97454/review/2446059608?s=global2" TargetMode="External"/><Relationship Id="rId649" Type="http://schemas.openxmlformats.org/officeDocument/2006/relationships/hyperlink" Target="https://play.google.com/console/u/0/developer/app/user-feedback/review-details?reviewId=gp:AOqpTOF3H346hUcc_C03FdF5dXn-YcNfAc6ifPPntZbifSckmmh5JTh0orHRWhQ-dfvWkpMX3NGdbpjeFJjNOa0" TargetMode="External"/><Relationship Id="rId856" Type="http://schemas.openxmlformats.org/officeDocument/2006/relationships/hyperlink" Target="https://play.google.com/console/u/0/developer/app/user-feedback/review-details?reviewId=gp:AOqpTOGAnMQrTHGNN1-kNMSTgbmEEYdI2uhfKOR8de31W9TGWFMAHdPwEb1qvP1nkjEv1tstFwam_PmryHEEh64" TargetMode="External"/><Relationship Id="rId1181" Type="http://schemas.openxmlformats.org/officeDocument/2006/relationships/hyperlink" Target="https://appfollow.io/gp/97454/review/2457233214?s=global2" TargetMode="External"/><Relationship Id="rId1279" Type="http://schemas.openxmlformats.org/officeDocument/2006/relationships/hyperlink" Target="https://play.google.com/console/u/0/developer/app/user-feedback/review-details?reviewId=gp:AOqpTOF95HxRxC-BIlTMx8gcvPNyq7Idzhpp4bmZKTaIvLdXDLOzK5x9fUy8li0FdaXCKRhvH-uwmYokezMWnk8" TargetMode="External"/><Relationship Id="rId1402" Type="http://schemas.openxmlformats.org/officeDocument/2006/relationships/hyperlink" Target="https://play.google.com/console/u/0/developer/app/user-feedback/review-details?reviewId=gp:AOqpTOGiMTGXYo-UtEN2dGqnCCgFO2Cq-sN61KR8c-uGpj-9xuNwcbMJJXJLyp0J7fia8ca1JbML3NvszpPilbU" TargetMode="External"/><Relationship Id="rId190" Type="http://schemas.openxmlformats.org/officeDocument/2006/relationships/hyperlink" Target="https://play.google.com/console/u/0/developer/app/user-feedback/review-details?reviewId=gp:AOqpTOG7hwsAdMZaSjTBW_mlYq27FMJ6J4MxP-JWlizrnAxZF7rYY5AEPXXGkYIoqe9Ynz_92RZd2q5iMmL8gc0" TargetMode="External"/><Relationship Id="rId204" Type="http://schemas.openxmlformats.org/officeDocument/2006/relationships/hyperlink" Target="https://watch.appfollow.io/apps/my-first-workspace/reviews/413088?review_id=2441813478" TargetMode="External"/><Relationship Id="rId288" Type="http://schemas.openxmlformats.org/officeDocument/2006/relationships/hyperlink" Target="https://watch.appfollow.io/apps/my-first-workspace/reviews/413088?review_id=740602417" TargetMode="External"/><Relationship Id="rId411" Type="http://schemas.openxmlformats.org/officeDocument/2006/relationships/hyperlink" Target="https://watch.appfollow.io/apps/my-first-workspace/reviews/413088?review_id=2444719623" TargetMode="External"/><Relationship Id="rId509" Type="http://schemas.openxmlformats.org/officeDocument/2006/relationships/hyperlink" Target="https://appfollow.io/gp/97454/review/2445390692?s=global2" TargetMode="External"/><Relationship Id="rId1041" Type="http://schemas.openxmlformats.org/officeDocument/2006/relationships/hyperlink" Target="https://watch.appfollow.io/apps/my-first-workspace/reviews/413088?review_id=2454683490" TargetMode="External"/><Relationship Id="rId1139" Type="http://schemas.openxmlformats.org/officeDocument/2006/relationships/hyperlink" Target="https://appfollow.io/gp/97454/review/2456387701?s=global2" TargetMode="External"/><Relationship Id="rId1346" Type="http://schemas.openxmlformats.org/officeDocument/2006/relationships/hyperlink" Target="https://appfollow.io/gp/97454/review/2473396151?s=global2" TargetMode="External"/><Relationship Id="rId495" Type="http://schemas.openxmlformats.org/officeDocument/2006/relationships/hyperlink" Target="https://watch.appfollow.io/apps/my-first-workspace/reviews/413088?review_id=2445321236" TargetMode="External"/><Relationship Id="rId716" Type="http://schemas.openxmlformats.org/officeDocument/2006/relationships/hyperlink" Target="https://appfollow.io/gp/97454/review/2448710988?s=global2" TargetMode="External"/><Relationship Id="rId923" Type="http://schemas.openxmlformats.org/officeDocument/2006/relationships/hyperlink" Target="https://appfollow.io/gp/97454/review/2453036704?s=global2" TargetMode="External"/><Relationship Id="rId52" Type="http://schemas.openxmlformats.org/officeDocument/2006/relationships/hyperlink" Target="https://play.google.com/console/u/0/developer/app/user-feedback/review-details?reviewId=gp:AOqpTOHsh5BcuFtvc9qjPIi8gXJxV65EBsathXC7G277AZ4C9BrjAK6RWb5KGB02twgUR8Matq3r4HUufJuCETU" TargetMode="External"/><Relationship Id="rId148" Type="http://schemas.openxmlformats.org/officeDocument/2006/relationships/hyperlink" Target="https://play.google.com/console/u/0/developer/app/user-feedback/review-details?reviewId=gp:AOqpTOGUsr8wnfNTLN19VSvBksfJMOhh7Yg27DTwXIaa54s8NiAXOwF1u4pxgu_5DNWXYRRGiUrGYWqyGqaZzAs" TargetMode="External"/><Relationship Id="rId355" Type="http://schemas.openxmlformats.org/officeDocument/2006/relationships/hyperlink" Target="https://play.google.com/console/u/0/developer/app/user-feedback/review-details?reviewId=gp:AOqpTOEV34yPY4vzoOz8TvleD0n1eiewdqoxxZlWaBOqtC6E8NUf5UtyG3coyPbal7osi8GQswkVcddo9GL5gBE" TargetMode="External"/><Relationship Id="rId562" Type="http://schemas.openxmlformats.org/officeDocument/2006/relationships/hyperlink" Target="https://play.google.com/console/u/0/developer/app/user-feedback/review-details?reviewId=gp:AOqpTOGH1Znx8jPoaX8QFWoies-Do4EfFLvC3Z_HoUDaTMUDg1Jngcd9In5ETwuIkShFnLX6_4ZdsR1iS2ykbuo" TargetMode="External"/><Relationship Id="rId1192" Type="http://schemas.openxmlformats.org/officeDocument/2006/relationships/hyperlink" Target="https://play.google.com/console/u/0/developer/app/user-feedback/review-details?reviewId=gp:AOqpTOFYW3ZPtw5C4Hcp7goou6qJjSe_vEfs9GbXmqiq8fEzRGV-SL-2cfQmz27CQxVnnyCS0IaryUSJu3TyMYA" TargetMode="External"/><Relationship Id="rId1206" Type="http://schemas.openxmlformats.org/officeDocument/2006/relationships/hyperlink" Target="https://watch.appfollow.io/apps/my-first-workspace/reviews/413088?review_id=2460570431" TargetMode="External"/><Relationship Id="rId1413" Type="http://schemas.openxmlformats.org/officeDocument/2006/relationships/hyperlink" Target="https://watch.appfollow.io/apps/my-first-workspace/reviews/413088?review_id=2476801680" TargetMode="External"/><Relationship Id="rId215" Type="http://schemas.openxmlformats.org/officeDocument/2006/relationships/hyperlink" Target="https://appfollow.io/gp/97454/review/2441948580?s=global2" TargetMode="External"/><Relationship Id="rId422" Type="http://schemas.openxmlformats.org/officeDocument/2006/relationships/hyperlink" Target="https://appfollow.io/gp/97454/review/2444769491?s=global2" TargetMode="External"/><Relationship Id="rId867" Type="http://schemas.openxmlformats.org/officeDocument/2006/relationships/hyperlink" Target="https://watch.appfollow.io/apps/my-first-workspace/reviews/413088?review_id=2451519517" TargetMode="External"/><Relationship Id="rId1052" Type="http://schemas.openxmlformats.org/officeDocument/2006/relationships/hyperlink" Target="https://appfollow.io/gp/97454/review/2454738340?s=global2" TargetMode="External"/><Relationship Id="rId299" Type="http://schemas.openxmlformats.org/officeDocument/2006/relationships/hyperlink" Target="https://appfollow.io/gp/97454/review/843820436?s=global2" TargetMode="External"/><Relationship Id="rId727" Type="http://schemas.openxmlformats.org/officeDocument/2006/relationships/hyperlink" Target="https://play.google.com/console/u/0/developer/app/user-feedback/review-details?reviewId=gp:AOqpTOHYW2RckDVNuQFz8H0v3DjxyQtu3ghSZr0uIHDThWtRIjYp83fhkQ3nHwwIrwtzCEqSPsXM2ThSM5K_iKE" TargetMode="External"/><Relationship Id="rId934" Type="http://schemas.openxmlformats.org/officeDocument/2006/relationships/hyperlink" Target="https://play.google.com/console/u/0/developer/app/user-feedback/review-details?reviewId=gp:AOqpTOECl91LmVmv8lCm4YteXmD-b23VT0grZyoHm9PvcA85ZJvUrvtoWxYMHXOV5ZcEGS4gwyS6R-FnpPNcSQA" TargetMode="External"/><Relationship Id="rId1357" Type="http://schemas.openxmlformats.org/officeDocument/2006/relationships/hyperlink" Target="https://play.google.com/console/u/0/developer/app/user-feedback/review-details?reviewId=gp:AOqpTOHTp-2V65DIqRST0r4mgyYtcnny1zA71qvm45gJUjOwegXWWM8iEIb5W3Qglk0iBa0L6ft1pW6jTZZyoIs" TargetMode="External"/><Relationship Id="rId63" Type="http://schemas.openxmlformats.org/officeDocument/2006/relationships/hyperlink" Target="https://watch.appfollow.io/apps/my-first-workspace/reviews/413088?review_id=2437768266" TargetMode="External"/><Relationship Id="rId159" Type="http://schemas.openxmlformats.org/officeDocument/2006/relationships/hyperlink" Target="https://watch.appfollow.io/apps/my-first-workspace/reviews/413088?review_id=2441157091" TargetMode="External"/><Relationship Id="rId366" Type="http://schemas.openxmlformats.org/officeDocument/2006/relationships/hyperlink" Target="https://watch.appfollow.io/apps/my-first-workspace/reviews/413088?review_id=2444583920" TargetMode="External"/><Relationship Id="rId573" Type="http://schemas.openxmlformats.org/officeDocument/2006/relationships/hyperlink" Target="https://watch.appfollow.io/apps/my-first-workspace/reviews/413088?review_id=2446157051" TargetMode="External"/><Relationship Id="rId780" Type="http://schemas.openxmlformats.org/officeDocument/2006/relationships/hyperlink" Target="https://watch.appfollow.io/apps/my-first-workspace/reviews/413088?review_id=2449887262" TargetMode="External"/><Relationship Id="rId1217" Type="http://schemas.openxmlformats.org/officeDocument/2006/relationships/hyperlink" Target="https://appfollow.io/gp/97454/review/2459249212?s=global2" TargetMode="External"/><Relationship Id="rId1424" Type="http://schemas.openxmlformats.org/officeDocument/2006/relationships/hyperlink" Target="https://appfollow.io/gp/97454/review/2476839700?s=global2" TargetMode="External"/><Relationship Id="rId226" Type="http://schemas.openxmlformats.org/officeDocument/2006/relationships/hyperlink" Target="https://play.google.com/console/u/0/developer/app/user-feedback/review-details?reviewId=gp:AOqpTOFmSgsmVZz9gpprR6hv-OEo1GgXmyZ-iICNVwJxy2uQYbmjtHNmrr1Hgpfd9EO7Rg6GSYdZMaq2FWSbaT0" TargetMode="External"/><Relationship Id="rId433" Type="http://schemas.openxmlformats.org/officeDocument/2006/relationships/hyperlink" Target="https://play.google.com/console/u/0/developer/app/user-feedback/review-details?reviewId=gp:AOqpTOHWVWItzWHjRrqDx3Zu0D3f1bAAAV8VBMKXRAFds3wc8wyfZ19boYxCvFS3rr474tQab-WdWIHR4nyc9mo" TargetMode="External"/><Relationship Id="rId878" Type="http://schemas.openxmlformats.org/officeDocument/2006/relationships/hyperlink" Target="https://appfollow.io/gp/97454/review/2451981836?s=global2" TargetMode="External"/><Relationship Id="rId1063" Type="http://schemas.openxmlformats.org/officeDocument/2006/relationships/hyperlink" Target="https://play.google.com/console/u/0/developer/app/user-feedback/review-details?reviewId=gp:AOqpTOFx6Mu-1gyNdGpoHnH5bbOY2OWjkiAeev5P1W6wtOf8jXoyWk2BOZVSnxiiLB1cBozvvBQXQ7_CVDdw5ok" TargetMode="External"/><Relationship Id="rId1270" Type="http://schemas.openxmlformats.org/officeDocument/2006/relationships/hyperlink" Target="https://play.google.com/console/u/0/developer/app/user-feedback/review-details?reviewId=gp:AOqpTOFkUdgE7S89mdF8Ah-IFVIv3YwEiBGUfO3I8fF6UJXCpaq0orelfjTjlnp9mejjIcnSSm7FlB1JuSqa6iM" TargetMode="External"/><Relationship Id="rId640" Type="http://schemas.openxmlformats.org/officeDocument/2006/relationships/hyperlink" Target="https://play.google.com/console/u/0/developer/app/user-feedback/review-details?reviewId=gp:AOqpTOGFxeqZ9vAelukQmB7XCuFWEN0k7wQ5SZBrVaf6EU9SuGnBY2oE7GWQfkC4ST4VC0sSmVz8tvHWjxDgRyo" TargetMode="External"/><Relationship Id="rId738" Type="http://schemas.openxmlformats.org/officeDocument/2006/relationships/hyperlink" Target="https://watch.appfollow.io/apps/my-first-workspace/reviews/413088?review_id=2449227673" TargetMode="External"/><Relationship Id="rId945" Type="http://schemas.openxmlformats.org/officeDocument/2006/relationships/hyperlink" Target="https://watch.appfollow.io/apps/my-first-workspace/reviews/413088?review_id=2453486096" TargetMode="External"/><Relationship Id="rId1368" Type="http://schemas.openxmlformats.org/officeDocument/2006/relationships/hyperlink" Target="https://watch.appfollow.io/apps/my-first-workspace/reviews/413088?review_id=2473521627" TargetMode="External"/><Relationship Id="rId74" Type="http://schemas.openxmlformats.org/officeDocument/2006/relationships/hyperlink" Target="https://appfollow.io/gp/97454/review/2437989765?s=global2" TargetMode="External"/><Relationship Id="rId377" Type="http://schemas.openxmlformats.org/officeDocument/2006/relationships/hyperlink" Target="https://appfollow.io/gp/97454/review/2444620670?s=global2" TargetMode="External"/><Relationship Id="rId500" Type="http://schemas.openxmlformats.org/officeDocument/2006/relationships/hyperlink" Target="https://appfollow.io/gp/97454/review/2445321238?s=global2" TargetMode="External"/><Relationship Id="rId584" Type="http://schemas.openxmlformats.org/officeDocument/2006/relationships/hyperlink" Target="https://appfollow.io/gp/97454/review/2446535586?s=global2" TargetMode="External"/><Relationship Id="rId805" Type="http://schemas.openxmlformats.org/officeDocument/2006/relationships/hyperlink" Target="https://play.google.com/console/u/0/developer/app/user-feedback/review-details?reviewId=gp:AOqpTOH2xzFXB6L8N0q-zk52asHuYE1R1VXWeEmRtDX4D4hwZDtL2JtoLxEvC-u_RUzkqB-QOcJfXhcUIKQMiuA" TargetMode="External"/><Relationship Id="rId1130" Type="http://schemas.openxmlformats.org/officeDocument/2006/relationships/hyperlink" Target="https://appfollow.io/gp/97454/review/2427544991?s=global2" TargetMode="External"/><Relationship Id="rId1228" Type="http://schemas.openxmlformats.org/officeDocument/2006/relationships/hyperlink" Target="https://play.google.com/console/u/0/developer/app/user-feedback/review-details?reviewId=gp:AOqpTOFP8nhiVOHnLvWCVjbL0nanKZfZsTtQStqgliVPgGf0OJoDtJYZvYKvzOUVVmff51cX-4XR8dspjczVvE0" TargetMode="External"/><Relationship Id="rId1435" Type="http://schemas.openxmlformats.org/officeDocument/2006/relationships/hyperlink" Target="https://play.google.com/console/u/0/developer/app/user-feedback/review-details?reviewId=gp:AOqpTOHUwmcKnHsAi9QxfOOxop0filLFnjN0CgORWt_-37RLixJBdROegIlxaxA5exbMs7F0Es24TAg8QFYKmtU" TargetMode="External"/><Relationship Id="rId5" Type="http://schemas.openxmlformats.org/officeDocument/2006/relationships/hyperlink" Target="https://appfollow.io/gp/97454/review/864905880?s=global2" TargetMode="External"/><Relationship Id="rId237" Type="http://schemas.openxmlformats.org/officeDocument/2006/relationships/hyperlink" Target="https://watch.appfollow.io/apps/my-first-workspace/reviews/413088?review_id=2442011393" TargetMode="External"/><Relationship Id="rId791" Type="http://schemas.openxmlformats.org/officeDocument/2006/relationships/hyperlink" Target="https://appfollow.io/gp/97454/review/2449990257?s=global2" TargetMode="External"/><Relationship Id="rId889" Type="http://schemas.openxmlformats.org/officeDocument/2006/relationships/hyperlink" Target="https://play.google.com/console/u/0/developer/app/user-feedback/review-details?reviewId=gp:AOqpTOGiuSa0AkjDoiTddZLaAslNBELjdIxuGu3DuDKriWKy0EhX-16qromM_SlVLm3Tr95dlemt8ciSMnBvRXk" TargetMode="External"/><Relationship Id="rId1074" Type="http://schemas.openxmlformats.org/officeDocument/2006/relationships/hyperlink" Target="https://watch.appfollow.io/apps/my-first-workspace/reviews/413088?review_id=2454891009" TargetMode="External"/><Relationship Id="rId444" Type="http://schemas.openxmlformats.org/officeDocument/2006/relationships/hyperlink" Target="https://watch.appfollow.io/apps/my-first-workspace/reviews/413088?review_id=2445136687" TargetMode="External"/><Relationship Id="rId651" Type="http://schemas.openxmlformats.org/officeDocument/2006/relationships/hyperlink" Target="https://watch.appfollow.io/apps/my-first-workspace/reviews/413088?review_id=2447222028" TargetMode="External"/><Relationship Id="rId749" Type="http://schemas.openxmlformats.org/officeDocument/2006/relationships/hyperlink" Target="https://appfollow.io/gp/97454/review/2449492587?s=global2" TargetMode="External"/><Relationship Id="rId1281" Type="http://schemas.openxmlformats.org/officeDocument/2006/relationships/hyperlink" Target="https://watch.appfollow.io/apps/my-first-workspace/reviews/413088?review_id=2470085554" TargetMode="External"/><Relationship Id="rId1379" Type="http://schemas.openxmlformats.org/officeDocument/2006/relationships/hyperlink" Target="https://appfollow.io/gp/97454/review/2473760814?s=global2" TargetMode="External"/><Relationship Id="rId290" Type="http://schemas.openxmlformats.org/officeDocument/2006/relationships/hyperlink" Target="https://appfollow.io/gp/97454/review/741065237?s=global2" TargetMode="External"/><Relationship Id="rId304" Type="http://schemas.openxmlformats.org/officeDocument/2006/relationships/hyperlink" Target="https://play.google.com/console/u/0/developer/app/user-feedback/review-details?reviewId=gp:AOqpTOGt4W4j37LqIufMGxxeRgrMwHlpegk0BDCd2gi-Lw4oE7DfVshkZ-uXY1qNQPgi1Dw7Xh1x7jdDJlwE1pE" TargetMode="External"/><Relationship Id="rId388" Type="http://schemas.openxmlformats.org/officeDocument/2006/relationships/hyperlink" Target="https://play.google.com/console/u/0/developer/app/user-feedback/review-details?reviewId=gp:AOqpTOGvC2yvqa0AEUjl2J2NOib-qz8IKl7sOhSljwbSEzaLA2QsssSXkMEM9IkbYI3qTLC0Ej8qh082mk0cA7c" TargetMode="External"/><Relationship Id="rId511" Type="http://schemas.openxmlformats.org/officeDocument/2006/relationships/hyperlink" Target="https://play.google.com/console/u/0/developer/app/user-feedback/review-details?reviewId=gp:AOqpTOGjPLk1lXpnoKd2eHu-F8qp7I0QE6xBJcBxED78CID3VmWaK-UZUULZ2746yZ9lQr4UopgK0Pi0i_c9-l8" TargetMode="External"/><Relationship Id="rId609" Type="http://schemas.openxmlformats.org/officeDocument/2006/relationships/hyperlink" Target="https://watch.appfollow.io/apps/my-first-workspace/reviews/413088?review_id=2446712805" TargetMode="External"/><Relationship Id="rId956" Type="http://schemas.openxmlformats.org/officeDocument/2006/relationships/hyperlink" Target="https://appfollow.io/gp/97454/review/2453816671?s=global2" TargetMode="External"/><Relationship Id="rId1141" Type="http://schemas.openxmlformats.org/officeDocument/2006/relationships/hyperlink" Target="https://play.google.com/console/u/0/developer/app/user-feedback/review-details?reviewId=gp:AOqpTOG-nh3WMXBftN5DJ2mD_-pxL-p8Wei3np_9Kl6jhAO9ZA2aIWnJqHK7FBozKqo22_8pIAZ-8mMDplw_hoM" TargetMode="External"/><Relationship Id="rId1239" Type="http://schemas.openxmlformats.org/officeDocument/2006/relationships/hyperlink" Target="https://watch.appfollow.io/apps/my-first-workspace/reviews/413088?review_id=2461068484" TargetMode="External"/><Relationship Id="rId85" Type="http://schemas.openxmlformats.org/officeDocument/2006/relationships/hyperlink" Target="https://play.google.com/console/u/0/developer/app/user-feedback/review-details?reviewId=gp:AOqpTOElfq73myWK4fGTHzrQE0cGpVz_Kcw5MPx2G1WbpIVcC4zwQVFQ8squqozKX5bG5rzuIyz8UTKY7fbC-Fg" TargetMode="External"/><Relationship Id="rId150" Type="http://schemas.openxmlformats.org/officeDocument/2006/relationships/hyperlink" Target="https://watch.appfollow.io/apps/my-first-workspace/reviews/413088?review_id=2440285226" TargetMode="External"/><Relationship Id="rId595" Type="http://schemas.openxmlformats.org/officeDocument/2006/relationships/hyperlink" Target="https://play.google.com/console/u/0/developer/app/user-feedback/review-details?reviewId=gp:AOqpTOHLnqAR8_GyiiQd8G6t9h3qz-Y9wcylQ0a7dyEDadEE7w-hLs8O5aSHzqTD6OyKA_AyalXcVa6v1eY7fdU" TargetMode="External"/><Relationship Id="rId816" Type="http://schemas.openxmlformats.org/officeDocument/2006/relationships/hyperlink" Target="https://watch.appfollow.io/apps/my-first-workspace/reviews/413088?review_id=2437051321" TargetMode="External"/><Relationship Id="rId1001" Type="http://schemas.openxmlformats.org/officeDocument/2006/relationships/hyperlink" Target="https://appfollow.io/gp/97454/review/789485349?s=global2" TargetMode="External"/><Relationship Id="rId1446" Type="http://schemas.openxmlformats.org/officeDocument/2006/relationships/hyperlink" Target="https://watch.appfollow.io/apps/my-first-workspace/reviews/413088?review_id=2477183934" TargetMode="External"/><Relationship Id="rId248" Type="http://schemas.openxmlformats.org/officeDocument/2006/relationships/hyperlink" Target="https://appfollow.io/gp/97454/review/2442605264?s=global2" TargetMode="External"/><Relationship Id="rId455" Type="http://schemas.openxmlformats.org/officeDocument/2006/relationships/hyperlink" Target="https://appfollow.io/gp/97454/review/2445136691?s=global2" TargetMode="External"/><Relationship Id="rId662" Type="http://schemas.openxmlformats.org/officeDocument/2006/relationships/hyperlink" Target="https://appfollow.io/gp/97454/review/838554563?s=global2" TargetMode="External"/><Relationship Id="rId1085" Type="http://schemas.openxmlformats.org/officeDocument/2006/relationships/hyperlink" Target="https://appfollow.io/gp/97454/review/2455142066?s=global2" TargetMode="External"/><Relationship Id="rId1292" Type="http://schemas.openxmlformats.org/officeDocument/2006/relationships/hyperlink" Target="https://appfollow.io/gp/97454/review/2470694650?s=global2" TargetMode="External"/><Relationship Id="rId1306" Type="http://schemas.openxmlformats.org/officeDocument/2006/relationships/hyperlink" Target="https://play.google.com/console/u/0/developer/app/user-feedback/review-details?reviewId=gp:AOqpTOEZbW4qPykEaFwgrhxb9IJmn9KMDgjF8WLz-DJn2NytwfcGPyzNY3vNaqM-uYfMbWXoZwafgBsi8h5UUpw" TargetMode="External"/><Relationship Id="rId12" Type="http://schemas.openxmlformats.org/officeDocument/2006/relationships/hyperlink" Target="https://watch.appfollow.io/apps/my-first-workspace/reviews/413088?review_id=2420571350" TargetMode="External"/><Relationship Id="rId108" Type="http://schemas.openxmlformats.org/officeDocument/2006/relationships/hyperlink" Target="https://watch.appfollow.io/apps/my-first-workspace/reviews/413088?review_id=2438561329" TargetMode="External"/><Relationship Id="rId315" Type="http://schemas.openxmlformats.org/officeDocument/2006/relationships/hyperlink" Target="https://watch.appfollow.io/apps/my-first-workspace/reviews/413088?review_id=982556928" TargetMode="External"/><Relationship Id="rId522" Type="http://schemas.openxmlformats.org/officeDocument/2006/relationships/hyperlink" Target="https://watch.appfollow.io/apps/my-first-workspace/reviews/413088?review_id=2445449044" TargetMode="External"/><Relationship Id="rId967" Type="http://schemas.openxmlformats.org/officeDocument/2006/relationships/hyperlink" Target="https://play.google.com/console/u/0/developer/app/user-feedback/review-details?reviewId=gp:AOqpTOGTL-OyqK_km7ivVQK96_GFriespFLq8dD8oUlIeRVgkjBqVaiusuMNAD7ZSclznMoE4REyk1sq3zKx7dg" TargetMode="External"/><Relationship Id="rId1152" Type="http://schemas.openxmlformats.org/officeDocument/2006/relationships/hyperlink" Target="https://watch.appfollow.io/apps/my-first-workspace/reviews/413088?review_id=2456533549" TargetMode="External"/><Relationship Id="rId96" Type="http://schemas.openxmlformats.org/officeDocument/2006/relationships/hyperlink" Target="https://watch.appfollow.io/apps/my-first-workspace/reviews/413088?review_id=841092509" TargetMode="External"/><Relationship Id="rId161" Type="http://schemas.openxmlformats.org/officeDocument/2006/relationships/hyperlink" Target="https://appfollow.io/gp/97454/review/2441251205?s=global2" TargetMode="External"/><Relationship Id="rId399" Type="http://schemas.openxmlformats.org/officeDocument/2006/relationships/hyperlink" Target="https://watch.appfollow.io/apps/my-first-workspace/reviews/413088?review_id=2444719619" TargetMode="External"/><Relationship Id="rId827" Type="http://schemas.openxmlformats.org/officeDocument/2006/relationships/hyperlink" Target="https://appfollow.io/gp/97454/review/2450782377?s=global2" TargetMode="External"/><Relationship Id="rId1012" Type="http://schemas.openxmlformats.org/officeDocument/2006/relationships/hyperlink" Target="https://play.google.com/console/u/0/developer/app/user-feedback/review-details?reviewId=gp:AOqpTOHehTp5oq60Btdh6Z2Yz2rhJI5ddUM5DijAa61Uw_7khiGoaGECl4O_brrlaSvNPQSh9TF7HrT5U6YsqJc" TargetMode="External"/><Relationship Id="rId1457" Type="http://schemas.openxmlformats.org/officeDocument/2006/relationships/hyperlink" Target="https://appfollow.io/gp/97454/review/2477350155?s=global2" TargetMode="External"/><Relationship Id="rId259" Type="http://schemas.openxmlformats.org/officeDocument/2006/relationships/hyperlink" Target="https://play.google.com/console/u/0/developer/app/user-feedback/review-details?reviewId=gp:AOqpTOEMuNA21w2-td9nRgzIf_wiGMPNHIXvHKEjYn76YCQSq_Qni0WbyYPMsB1UcWev_SoCh7jE2VFIFMuH290" TargetMode="External"/><Relationship Id="rId466" Type="http://schemas.openxmlformats.org/officeDocument/2006/relationships/hyperlink" Target="https://play.google.com/console/u/0/developer/app/user-feedback/review-details?reviewId=gp:AOqpTOFxzA-eGSMyca0AYSGvZTj_B-1VbiOiL1vW-0eujYCntfK9e7idlHsgEm3ci6Fy_AlkLUxSa7YtpaZn0d0" TargetMode="External"/><Relationship Id="rId673" Type="http://schemas.openxmlformats.org/officeDocument/2006/relationships/hyperlink" Target="https://play.google.com/console/u/0/developer/app/user-feedback/review-details?reviewId=gp:AOqpTOG8l5zBcMJOHtIDXWtmRJ0riMJT0-NirGTAGm3G4HKV4h3L2eX0BLV3Pos_lbHGtFkoWLo86jwSw8boQHc" TargetMode="External"/><Relationship Id="rId880" Type="http://schemas.openxmlformats.org/officeDocument/2006/relationships/hyperlink" Target="https://play.google.com/console/u/0/developer/app/user-feedback/review-details?reviewId=gp:AOqpTOHUa1U79PkbjwSd-kWDzBRWlmSvMt3e3DsaXuw-8CPOMzxkuspoFtHTl7qxbo5EG4GyBUuIWDcIXYgB_uI" TargetMode="External"/><Relationship Id="rId1096" Type="http://schemas.openxmlformats.org/officeDocument/2006/relationships/hyperlink" Target="https://play.google.com/console/u/0/developer/app/user-feedback/review-details?reviewId=gp:AOqpTOE_1W5AczGf3L7h9VeV9FeL-GLtk98xyFikdtDcz9L4GqJ2TkfL3da6_H64NZVotjYIXxPgLQzxQVgb8zA" TargetMode="External"/><Relationship Id="rId1317" Type="http://schemas.openxmlformats.org/officeDocument/2006/relationships/hyperlink" Target="https://watch.appfollow.io/apps/my-first-workspace/reviews/413088?review_id=2472984245" TargetMode="External"/><Relationship Id="rId23" Type="http://schemas.openxmlformats.org/officeDocument/2006/relationships/hyperlink" Target="https://appfollow.io/gp/97454/review/2435813195?s=global2" TargetMode="External"/><Relationship Id="rId119" Type="http://schemas.openxmlformats.org/officeDocument/2006/relationships/hyperlink" Target="https://appfollow.io/gp/97454/review/2438774176?s=global2" TargetMode="External"/><Relationship Id="rId326" Type="http://schemas.openxmlformats.org/officeDocument/2006/relationships/hyperlink" Target="https://appfollow.io/gp/97454/review/2444121037?s=global2" TargetMode="External"/><Relationship Id="rId533" Type="http://schemas.openxmlformats.org/officeDocument/2006/relationships/hyperlink" Target="https://appfollow.io/gp/97454/review/2445850604?s=global2" TargetMode="External"/><Relationship Id="rId978" Type="http://schemas.openxmlformats.org/officeDocument/2006/relationships/hyperlink" Target="https://watch.appfollow.io/apps/my-first-workspace/reviews/413088?review_id=2454100273" TargetMode="External"/><Relationship Id="rId1163" Type="http://schemas.openxmlformats.org/officeDocument/2006/relationships/hyperlink" Target="https://appfollow.io/gp/97454/review/2456714202?s=global2" TargetMode="External"/><Relationship Id="rId1370" Type="http://schemas.openxmlformats.org/officeDocument/2006/relationships/hyperlink" Target="https://appfollow.io/gp/97454/review/2473595052?s=global2" TargetMode="External"/><Relationship Id="rId740" Type="http://schemas.openxmlformats.org/officeDocument/2006/relationships/hyperlink" Target="https://appfollow.io/gp/97454/review/825339342?s=global2" TargetMode="External"/><Relationship Id="rId838" Type="http://schemas.openxmlformats.org/officeDocument/2006/relationships/hyperlink" Target="https://play.google.com/console/u/0/developer/app/user-feedback/review-details?reviewId=gp:AOqpTOHQ1TbA1oJWYbxhdRklZx2Ae-x6p8mSaP16Wg2qWqNlz7qysGyz-J7PthNwQ3RfKOj8weQpTYO4P1MTJN4" TargetMode="External"/><Relationship Id="rId1023" Type="http://schemas.openxmlformats.org/officeDocument/2006/relationships/hyperlink" Target="https://watch.appfollow.io/apps/my-first-workspace/reviews/413088?review_id=2453367406" TargetMode="External"/><Relationship Id="rId172" Type="http://schemas.openxmlformats.org/officeDocument/2006/relationships/hyperlink" Target="https://play.google.com/console/u/0/developer/app/user-feedback/review-details?reviewId=gp:AOqpTOHXgov0CIoEwJbbhJSZcB3efgs1lgrRdjfkKEslWmF4qjuf79X0WKKcNyfjd6uV9ncKyyw6pWauaWkrkog" TargetMode="External"/><Relationship Id="rId477" Type="http://schemas.openxmlformats.org/officeDocument/2006/relationships/hyperlink" Target="https://watch.appfollow.io/apps/my-first-workspace/reviews/413088?review_id=2445251998" TargetMode="External"/><Relationship Id="rId600" Type="http://schemas.openxmlformats.org/officeDocument/2006/relationships/hyperlink" Target="https://watch.appfollow.io/apps/my-first-workspace/reviews/413088?review_id=2446686843" TargetMode="External"/><Relationship Id="rId684" Type="http://schemas.openxmlformats.org/officeDocument/2006/relationships/hyperlink" Target="https://watch.appfollow.io/apps/my-first-workspace/reviews/413088?review_id=2448430297" TargetMode="External"/><Relationship Id="rId1230" Type="http://schemas.openxmlformats.org/officeDocument/2006/relationships/hyperlink" Target="https://watch.appfollow.io/apps/my-first-workspace/reviews/413088?review_id=2460955482" TargetMode="External"/><Relationship Id="rId1328" Type="http://schemas.openxmlformats.org/officeDocument/2006/relationships/hyperlink" Target="https://appfollow.io/gp/97454/review/2473207002?s=global2" TargetMode="External"/><Relationship Id="rId337" Type="http://schemas.openxmlformats.org/officeDocument/2006/relationships/hyperlink" Target="https://play.google.com/console/u/0/developer/app/user-feedback/review-details?reviewId=gp:AOqpTOEgTfQBQ22HV_LpuRHbjkhe76RcvT2dL1kzBZH3nVE-qEhrO_w7OUrAaY_aAN_ck9TROvU6T5SSONLEfrk" TargetMode="External"/><Relationship Id="rId891" Type="http://schemas.openxmlformats.org/officeDocument/2006/relationships/hyperlink" Target="https://watch.appfollow.io/apps/my-first-workspace/reviews/413088?review_id=2452693627" TargetMode="External"/><Relationship Id="rId905" Type="http://schemas.openxmlformats.org/officeDocument/2006/relationships/hyperlink" Target="https://appfollow.io/gp/97454/review/2452923990?s=global2" TargetMode="External"/><Relationship Id="rId989" Type="http://schemas.openxmlformats.org/officeDocument/2006/relationships/hyperlink" Target="https://appfollow.io/gp/97454/review/2454267349?s=global2" TargetMode="External"/><Relationship Id="rId34" Type="http://schemas.openxmlformats.org/officeDocument/2006/relationships/hyperlink" Target="https://play.google.com/console/u/0/developer/app/user-feedback/review-details?reviewId=gp:AOqpTOGL8Hlg87nYbXT2bjr51GyN9Kteg2S8OkQLg90wEqBjX4QB6l88TbCrxnn2Aka98WN5bTwYO4Nayj1oif8" TargetMode="External"/><Relationship Id="rId544" Type="http://schemas.openxmlformats.org/officeDocument/2006/relationships/hyperlink" Target="https://play.google.com/console/u/0/developer/app/user-feedback/review-details?reviewId=gp:AOqpTOGBihvIptwrLSR5jjp_yY2e6FrLECzZE9IrRxHlWpAPCDwg-wyvY1PvaT3Cq3pLp69TvoyOGXLyrdyOSwA" TargetMode="External"/><Relationship Id="rId751" Type="http://schemas.openxmlformats.org/officeDocument/2006/relationships/hyperlink" Target="https://play.google.com/console/u/0/developer/app/user-feedback/review-details?reviewId=gp:AOqpTOGGQ_d1DV59hFW7vgVwHZrVbRGRv9LTdeaEPkWIpmLqboUQOrYr3S7y1ZYM6i_Wr_fM2p2uFE_T2IkWa9Q" TargetMode="External"/><Relationship Id="rId849" Type="http://schemas.openxmlformats.org/officeDocument/2006/relationships/hyperlink" Target="https://watch.appfollow.io/apps/my-first-workspace/reviews/413088?review_id=2451127645" TargetMode="External"/><Relationship Id="rId1174" Type="http://schemas.openxmlformats.org/officeDocument/2006/relationships/hyperlink" Target="https://play.google.com/console/u/0/developer/app/user-feedback/review-details?reviewId=gp:AOqpTOEOFusnm8p2NtD3q36XqRkn6dp8pxqhRHGbzlksq6vohz4ZyBP3HVDXreVQUvucj23OIapKdfyvcD3u0nc" TargetMode="External"/><Relationship Id="rId1381" Type="http://schemas.openxmlformats.org/officeDocument/2006/relationships/hyperlink" Target="https://play.google.com/console/u/0/developer/app/user-feedback/review-details?reviewId=gp:AOqpTOGhT5-SaDHrrnbVI0O9V4tOFTBuLvMdf6YYY6oCkwIR-mZtILOnKIFIxDNyWql4n8RrpOkzK0MIu1wEpEQ" TargetMode="External"/><Relationship Id="rId183" Type="http://schemas.openxmlformats.org/officeDocument/2006/relationships/hyperlink" Target="https://watch.appfollow.io/apps/my-first-workspace/reviews/413088?review_id=2433497833" TargetMode="External"/><Relationship Id="rId390" Type="http://schemas.openxmlformats.org/officeDocument/2006/relationships/hyperlink" Target="https://watch.appfollow.io/apps/my-first-workspace/reviews/413088?review_id=2444657082" TargetMode="External"/><Relationship Id="rId404" Type="http://schemas.openxmlformats.org/officeDocument/2006/relationships/hyperlink" Target="https://appfollow.io/gp/97454/review/2444719621?s=global2" TargetMode="External"/><Relationship Id="rId611" Type="http://schemas.openxmlformats.org/officeDocument/2006/relationships/hyperlink" Target="https://appfollow.io/gp/97454/review/2446712806?s=global2" TargetMode="External"/><Relationship Id="rId1034" Type="http://schemas.openxmlformats.org/officeDocument/2006/relationships/hyperlink" Target="https://appfollow.io/gp/97454/review/2454641091?s=global2" TargetMode="External"/><Relationship Id="rId1241" Type="http://schemas.openxmlformats.org/officeDocument/2006/relationships/hyperlink" Target="https://appfollow.io/gp/97454/review/2461222999?s=global2" TargetMode="External"/><Relationship Id="rId1339" Type="http://schemas.openxmlformats.org/officeDocument/2006/relationships/hyperlink" Target="https://play.google.com/console/u/0/developer/app/user-feedback/review-details?reviewId=gp:AOqpTOGLr6vjuVvVoTMQQXJjWb6xOCfbpowxVhp-jRMXaHJgiC9qJPQzyvwxlh8PDrg65ovb8XCsHUrP0xZINsU" TargetMode="External"/><Relationship Id="rId250" Type="http://schemas.openxmlformats.org/officeDocument/2006/relationships/hyperlink" Target="https://play.google.com/console/u/0/developer/app/user-feedback/review-details?reviewId=gp:AOqpTOFQaZRlyaSqjqBJQhrkV1oPoluaXAW0-9WbDAjImOBK0N116_FUhYBGD6KFdVN6PJcvgitPvLh3lLEqcxo" TargetMode="External"/><Relationship Id="rId488" Type="http://schemas.openxmlformats.org/officeDocument/2006/relationships/hyperlink" Target="https://appfollow.io/gp/97454/review/2445321234?s=global2" TargetMode="External"/><Relationship Id="rId695" Type="http://schemas.openxmlformats.org/officeDocument/2006/relationships/hyperlink" Target="https://appfollow.io/gp/97454/review/2448533475?s=global2" TargetMode="External"/><Relationship Id="rId709" Type="http://schemas.openxmlformats.org/officeDocument/2006/relationships/hyperlink" Target="https://play.google.com/console/u/0/developer/app/user-feedback/review-details?reviewId=gp:AOqpTOFJkKNXGUYcFdJ14yR051mkB08YbRHQrCCZIPwc_wMxQ4L-F4t3FSFE8bFwsVnCnokZdFym4nlmIwmJV3Y" TargetMode="External"/><Relationship Id="rId916" Type="http://schemas.openxmlformats.org/officeDocument/2006/relationships/hyperlink" Target="https://play.google.com/console/u/0/developer/app/user-feedback/review-details?reviewId=gp:AOqpTOHELmhouPggtoMuX2lWG4eTSbZ-HBo-6ytBJmMh6tj8phm4Eipb8QGz3a0z1w4X1kITOokOIgFBh68RaLI" TargetMode="External"/><Relationship Id="rId1101" Type="http://schemas.openxmlformats.org/officeDocument/2006/relationships/hyperlink" Target="https://watch.appfollow.io/apps/my-first-workspace/reviews/413088?review_id=2455676450" TargetMode="External"/><Relationship Id="rId45" Type="http://schemas.openxmlformats.org/officeDocument/2006/relationships/hyperlink" Target="https://watch.appfollow.io/apps/my-first-workspace/reviews/413088?review_id=2437768260" TargetMode="External"/><Relationship Id="rId110" Type="http://schemas.openxmlformats.org/officeDocument/2006/relationships/hyperlink" Target="https://appfollow.io/gp/97454/review/2438609164?s=global2" TargetMode="External"/><Relationship Id="rId348" Type="http://schemas.openxmlformats.org/officeDocument/2006/relationships/hyperlink" Target="https://watch.appfollow.io/apps/my-first-workspace/reviews/413088?review_id=2444265667" TargetMode="External"/><Relationship Id="rId555" Type="http://schemas.openxmlformats.org/officeDocument/2006/relationships/hyperlink" Target="https://watch.appfollow.io/apps/my-first-workspace/reviews/413088?review_id=2446089838" TargetMode="External"/><Relationship Id="rId762" Type="http://schemas.openxmlformats.org/officeDocument/2006/relationships/hyperlink" Target="https://watch.appfollow.io/apps/my-first-workspace/reviews/413088?review_id=2449577715" TargetMode="External"/><Relationship Id="rId1185" Type="http://schemas.openxmlformats.org/officeDocument/2006/relationships/hyperlink" Target="https://watch.appfollow.io/apps/my-first-workspace/reviews/413088?review_id=2457233215" TargetMode="External"/><Relationship Id="rId1392" Type="http://schemas.openxmlformats.org/officeDocument/2006/relationships/hyperlink" Target="https://watch.appfollow.io/apps/my-first-workspace/reviews/413088?review_id=34311739" TargetMode="External"/><Relationship Id="rId1406" Type="http://schemas.openxmlformats.org/officeDocument/2006/relationships/hyperlink" Target="https://appfollow.io/gp/97454/review/2476681451?s=global2" TargetMode="External"/><Relationship Id="rId194" Type="http://schemas.openxmlformats.org/officeDocument/2006/relationships/hyperlink" Target="https://appfollow.io/gp/97454/review/2441618884?s=global2" TargetMode="External"/><Relationship Id="rId208" Type="http://schemas.openxmlformats.org/officeDocument/2006/relationships/hyperlink" Target="https://play.google.com/console/u/0/developer/app/user-feedback/review-details?reviewId=gp:AOqpTOHfHbfi_ROMQbfNuzlk38VVKGsPlwltvS99nERY5c5bm5DLVKsXp2KY86ROF8PmnIzlTeXBe7ZCGAD-PdM" TargetMode="External"/><Relationship Id="rId415" Type="http://schemas.openxmlformats.org/officeDocument/2006/relationships/hyperlink" Target="https://play.google.com/console/u/0/developer/app/user-feedback/review-details?reviewId=gp:AOqpTOGKjoNhSLhqi8ng1EXzQ3Kch-qxmO6Zppu8GkhmqfWxFu-ewQxxBNGMX71cyOyWOT4Ny-vmtmLL192PX-4" TargetMode="External"/><Relationship Id="rId622" Type="http://schemas.openxmlformats.org/officeDocument/2006/relationships/hyperlink" Target="https://play.google.com/console/u/0/developer/app/user-feedback/review-details?reviewId=gp:AOqpTOEUWRkC95k0u5CKJ7hTi76cR9U0MH6eZfl4YFyGVi1VAAjKRdG3qyBNjlShWFNUBEUEdBYyWmGQh9ml4Ac" TargetMode="External"/><Relationship Id="rId1045" Type="http://schemas.openxmlformats.org/officeDocument/2006/relationships/hyperlink" Target="https://play.google.com/console/u/0/developer/app/user-feedback/review-details?reviewId=gp:AOqpTOHHw-esfLX18f0vGU2_o5J6a8I7NNBz_N8hPgOR_2xx5yGBDwKeuvuhfNY5DnCw2yqJ-vDaZm7BIEvXq6g" TargetMode="External"/><Relationship Id="rId1252" Type="http://schemas.openxmlformats.org/officeDocument/2006/relationships/hyperlink" Target="https://play.google.com/console/u/0/developer/app/user-feedback/review-details?reviewId=gp:AOqpTOFk2TtvrVzJt8mSWE89BEwDJlFioLcvsrkn_VMnbHfhouyeY6gBjXz_BP4XpiJaXUeWHQ7crhXyowQ7hsQ" TargetMode="External"/><Relationship Id="rId261" Type="http://schemas.openxmlformats.org/officeDocument/2006/relationships/hyperlink" Target="https://watch.appfollow.io/apps/my-first-workspace/reviews/413088?review_id=2442792544" TargetMode="External"/><Relationship Id="rId499" Type="http://schemas.openxmlformats.org/officeDocument/2006/relationships/hyperlink" Target="https://play.google.com/console/u/0/developer/app/user-feedback/review-details?reviewId=gp:AOqpTOE6s6qX9tbnmlfDVPWyk-vKyTjdjKZUm4u9lDAifNsrtdVmA_6p2m7uC5Y3OWdGD3dJ-676ph8i8aJZVhk" TargetMode="External"/><Relationship Id="rId927" Type="http://schemas.openxmlformats.org/officeDocument/2006/relationships/hyperlink" Target="https://watch.appfollow.io/apps/my-first-workspace/reviews/413088?review_id=2453036705" TargetMode="External"/><Relationship Id="rId1112" Type="http://schemas.openxmlformats.org/officeDocument/2006/relationships/hyperlink" Target="https://appfollow.io/gp/97454/review/2455877013?s=global2" TargetMode="External"/><Relationship Id="rId56" Type="http://schemas.openxmlformats.org/officeDocument/2006/relationships/hyperlink" Target="https://appfollow.io/gp/97454/review/2437768264?s=global2" TargetMode="External"/><Relationship Id="rId359" Type="http://schemas.openxmlformats.org/officeDocument/2006/relationships/hyperlink" Target="https://appfollow.io/gp/97454/review/2444401319?s=global2" TargetMode="External"/><Relationship Id="rId566" Type="http://schemas.openxmlformats.org/officeDocument/2006/relationships/hyperlink" Target="https://appfollow.io/gp/97454/review/2446157049?s=global2" TargetMode="External"/><Relationship Id="rId773" Type="http://schemas.openxmlformats.org/officeDocument/2006/relationships/hyperlink" Target="https://appfollow.io/gp/97454/review/2449770782?s=global2" TargetMode="External"/><Relationship Id="rId1196" Type="http://schemas.openxmlformats.org/officeDocument/2006/relationships/hyperlink" Target="https://appfollow.io/gp/97454/review/2457982802?s=global2" TargetMode="External"/><Relationship Id="rId1417" Type="http://schemas.openxmlformats.org/officeDocument/2006/relationships/hyperlink" Target="https://play.google.com/console/u/0/developer/app/user-feedback/review-details?reviewId=gp:AOqpTOGHRwOQBG-FbljI3Rqp6a6MCZrkiLmZL_miag3OlycATvUEPOZl58q9kl6yAMU5IYuubLLzp3hrE4HsQlk" TargetMode="External"/><Relationship Id="rId121" Type="http://schemas.openxmlformats.org/officeDocument/2006/relationships/hyperlink" Target="https://play.google.com/console/u/0/developer/app/user-feedback/review-details?reviewId=gp:AOqpTOHylwiXeUvHk_kLqilF1oG3ctjozE8RoxeCnE3iD3AfIMvDLWWgBqiYBCiseVfKUbxn8BMTJK-psPXHCjs" TargetMode="External"/><Relationship Id="rId219" Type="http://schemas.openxmlformats.org/officeDocument/2006/relationships/hyperlink" Target="https://watch.appfollow.io/apps/my-first-workspace/reviews/413088?review_id=2441948581" TargetMode="External"/><Relationship Id="rId426" Type="http://schemas.openxmlformats.org/officeDocument/2006/relationships/hyperlink" Target="https://watch.appfollow.io/apps/my-first-workspace/reviews/413088?review_id=2444769492" TargetMode="External"/><Relationship Id="rId633" Type="http://schemas.openxmlformats.org/officeDocument/2006/relationships/hyperlink" Target="https://watch.appfollow.io/apps/my-first-workspace/reviews/413088?review_id=2446830285" TargetMode="External"/><Relationship Id="rId980" Type="http://schemas.openxmlformats.org/officeDocument/2006/relationships/hyperlink" Target="https://appfollow.io/gp/97454/review/2454211448?s=global2" TargetMode="External"/><Relationship Id="rId1056" Type="http://schemas.openxmlformats.org/officeDocument/2006/relationships/hyperlink" Target="https://watch.appfollow.io/apps/my-first-workspace/reviews/413088?review_id=2454738341" TargetMode="External"/><Relationship Id="rId1263" Type="http://schemas.openxmlformats.org/officeDocument/2006/relationships/hyperlink" Target="https://watch.appfollow.io/apps/my-first-workspace/reviews/413088?review_id=2467956662" TargetMode="External"/><Relationship Id="rId840" Type="http://schemas.openxmlformats.org/officeDocument/2006/relationships/hyperlink" Target="https://watch.appfollow.io/apps/my-first-workspace/reviews/413088?review_id=2451092767" TargetMode="External"/><Relationship Id="rId938" Type="http://schemas.openxmlformats.org/officeDocument/2006/relationships/hyperlink" Target="https://appfollow.io/gp/97454/review/2453367405?s=global2" TargetMode="External"/><Relationship Id="rId67" Type="http://schemas.openxmlformats.org/officeDocument/2006/relationships/hyperlink" Target="https://play.google.com/console/u/0/developer/app/user-feedback/review-details?reviewId=gp:AOqpTOFidE9Xls3hEo95Q-Rb4YGVcV4ULr13xP0gbgK6QG8Plr2VkUCoNv3dFHXnUN6t-OhhZcdN7Dbp1bppjDA" TargetMode="External"/><Relationship Id="rId272" Type="http://schemas.openxmlformats.org/officeDocument/2006/relationships/hyperlink" Target="https://appfollow.io/gp/97454/review/2442923029?s=global2" TargetMode="External"/><Relationship Id="rId577" Type="http://schemas.openxmlformats.org/officeDocument/2006/relationships/hyperlink" Target="https://play.google.com/console/u/0/developer/app/user-feedback/review-details?reviewId=gp:AOqpTOH6dIBHq8e2v69xeouFst7cf_RZpoWjK-eJ4_rdogs1cYh3slMg_Zp5OwpJj5616-PVWhsjLRp_js_nUqc" TargetMode="External"/><Relationship Id="rId700" Type="http://schemas.openxmlformats.org/officeDocument/2006/relationships/hyperlink" Target="https://play.google.com/console/u/0/developer/app/user-feedback/review-details?reviewId=gp:AOqpTOFyXwMsY-Vr1y3zatJKQVme2W_vVI15-fyaHXXRw1vQpTqj7luED9Kr869il5knSvSPJOri-GDma5dboYE" TargetMode="External"/><Relationship Id="rId1123" Type="http://schemas.openxmlformats.org/officeDocument/2006/relationships/hyperlink" Target="https://play.google.com/console/u/0/developer/app/user-feedback/review-details?reviewId=gp:AOqpTOF0lWiYO5WH_m6_CDItz_vikRAuVdFF9saILbkYhHNENTfBM00HjuyjYqt45N2HDns_fEI_MT92Hpgsyx0" TargetMode="External"/><Relationship Id="rId1330" Type="http://schemas.openxmlformats.org/officeDocument/2006/relationships/hyperlink" Target="https://play.google.com/console/u/0/developer/app/user-feedback/review-details?reviewId=gp:AOqpTOEvV_jvVDVmFPcwPXt8e615aFE6zOp3RHX9zxdBAcJyTjhMz1kc6YvP5Lu5Zn7w7EfzBxvm_7UWvvUc2V8" TargetMode="External"/><Relationship Id="rId1428" Type="http://schemas.openxmlformats.org/officeDocument/2006/relationships/hyperlink" Target="https://watch.appfollow.io/apps/my-first-workspace/reviews/413088?review_id=2476905682" TargetMode="External"/><Relationship Id="rId132" Type="http://schemas.openxmlformats.org/officeDocument/2006/relationships/hyperlink" Target="https://watch.appfollow.io/apps/my-first-workspace/reviews/413088?review_id=2439327924" TargetMode="External"/><Relationship Id="rId784" Type="http://schemas.openxmlformats.org/officeDocument/2006/relationships/hyperlink" Target="https://play.google.com/console/u/0/developer/app/user-feedback/review-details?reviewId=gp:AOqpTOE8waMBmIDX1SoMS8RHJwgkPR2EO37kcivxYGTDQkqTfzhNkf2aagBSDEOCArfZr0cKMJNeMzYLmVpRbQs" TargetMode="External"/><Relationship Id="rId991" Type="http://schemas.openxmlformats.org/officeDocument/2006/relationships/hyperlink" Target="https://play.google.com/console/u/0/developer/app/user-feedback/review-details?reviewId=gp:AOqpTOFuGVsfY1uqYYiFshab65NikOwS8rZcRqI73-cGq1bwh41yVRpUcnym6LzXvsJpDgXhUEhf2xQqEUVbqxA" TargetMode="External"/><Relationship Id="rId1067" Type="http://schemas.openxmlformats.org/officeDocument/2006/relationships/hyperlink" Target="https://appfollow.io/gp/97454/review/2454891007?s=global2" TargetMode="External"/><Relationship Id="rId437" Type="http://schemas.openxmlformats.org/officeDocument/2006/relationships/hyperlink" Target="https://appfollow.io/gp/97454/review/2444769496?s=global2" TargetMode="External"/><Relationship Id="rId644" Type="http://schemas.openxmlformats.org/officeDocument/2006/relationships/hyperlink" Target="https://appfollow.io/gp/97454/review/2447175555?s=global2" TargetMode="External"/><Relationship Id="rId851" Type="http://schemas.openxmlformats.org/officeDocument/2006/relationships/hyperlink" Target="https://appfollow.io/gp/97454/review/2451184811?s=global2" TargetMode="External"/><Relationship Id="rId1274" Type="http://schemas.openxmlformats.org/officeDocument/2006/relationships/hyperlink" Target="https://appfollow.io/gp/97454/review/2470085552?s=global2" TargetMode="External"/><Relationship Id="rId283" Type="http://schemas.openxmlformats.org/officeDocument/2006/relationships/hyperlink" Target="https://play.google.com/console/u/0/developer/app/user-feedback/review-details?reviewId=gp:AOqpTOH7MEDu6y4E5pGBiXnRmkq3Gmh5iDtCsQ9zjU5K4quJgYq5m6XAe3gh2BD2cFHGIYCyQgt5kZTAHwRh4wU" TargetMode="External"/><Relationship Id="rId490" Type="http://schemas.openxmlformats.org/officeDocument/2006/relationships/hyperlink" Target="https://play.google.com/console/u/0/developer/app/user-feedback/review-details?reviewId=gp:AOqpTOGlUCpw0NkYKDZL0P4Lm3ie5nqR5x_zn42u7GRLNcpXB4WeOOkRKd1dRTD-otDLzKA2RMEk3C7jdTAhZZk" TargetMode="External"/><Relationship Id="rId504" Type="http://schemas.openxmlformats.org/officeDocument/2006/relationships/hyperlink" Target="https://watch.appfollow.io/apps/my-first-workspace/reviews/413088?review_id=2445321239" TargetMode="External"/><Relationship Id="rId711" Type="http://schemas.openxmlformats.org/officeDocument/2006/relationships/hyperlink" Target="https://watch.appfollow.io/apps/my-first-workspace/reviews/413088?review_id=2448618670" TargetMode="External"/><Relationship Id="rId949" Type="http://schemas.openxmlformats.org/officeDocument/2006/relationships/hyperlink" Target="https://play.google.com/console/u/0/developer/app/user-feedback/review-details?reviewId=gp:AOqpTOFS3_ZGqhGy7r8UbXJFhaRqsJju9Aya0qm0aw4XHEG7rLiH6m_j6OjrpKskuxKgJgnID2gKvQ3PTcjzmPQ" TargetMode="External"/><Relationship Id="rId1134" Type="http://schemas.openxmlformats.org/officeDocument/2006/relationships/hyperlink" Target="https://watch.appfollow.io/apps/my-first-workspace/reviews/413088?review_id=2456272782" TargetMode="External"/><Relationship Id="rId1341" Type="http://schemas.openxmlformats.org/officeDocument/2006/relationships/hyperlink" Target="https://watch.appfollow.io/apps/my-first-workspace/reviews/413088?review_id=2473358348" TargetMode="External"/><Relationship Id="rId78" Type="http://schemas.openxmlformats.org/officeDocument/2006/relationships/hyperlink" Target="https://watch.appfollow.io/apps/my-first-workspace/reviews/413088?review_id=2437989766" TargetMode="External"/><Relationship Id="rId143" Type="http://schemas.openxmlformats.org/officeDocument/2006/relationships/hyperlink" Target="https://appfollow.io/gp/97454/review/2439920678?s=global2" TargetMode="External"/><Relationship Id="rId350" Type="http://schemas.openxmlformats.org/officeDocument/2006/relationships/hyperlink" Target="https://appfollow.io/gp/97454/review/2444265668?s=global2" TargetMode="External"/><Relationship Id="rId588" Type="http://schemas.openxmlformats.org/officeDocument/2006/relationships/hyperlink" Target="https://watch.appfollow.io/apps/my-first-workspace/reviews/413088?review_id=2446651462" TargetMode="External"/><Relationship Id="rId795" Type="http://schemas.openxmlformats.org/officeDocument/2006/relationships/hyperlink" Target="https://watch.appfollow.io/apps/my-first-workspace/reviews/413088?review_id=2449990258" TargetMode="External"/><Relationship Id="rId809" Type="http://schemas.openxmlformats.org/officeDocument/2006/relationships/hyperlink" Target="https://appfollow.io/gp/97454/review/2450328087?s=global2" TargetMode="External"/><Relationship Id="rId1201" Type="http://schemas.openxmlformats.org/officeDocument/2006/relationships/hyperlink" Target="https://play.google.com/console/u/0/developer/app/user-feedback/review-details?reviewId=gp:AOqpTOGho8h2pYqxri1ilk55dAvIXYtWWHi0HRmU1Jp4YUPTtmMso3fiPe7MLV81qK56In9HKhEysP4-Z65972I" TargetMode="External"/><Relationship Id="rId1439" Type="http://schemas.openxmlformats.org/officeDocument/2006/relationships/hyperlink" Target="https://appfollow.io/gp/97454/review/2477183932?s=global2" TargetMode="External"/><Relationship Id="rId9" Type="http://schemas.openxmlformats.org/officeDocument/2006/relationships/hyperlink" Target="https://watch.appfollow.io/apps/my-first-workspace/reviews/413088?review_id=963189088" TargetMode="External"/><Relationship Id="rId210" Type="http://schemas.openxmlformats.org/officeDocument/2006/relationships/hyperlink" Target="https://watch.appfollow.io/apps/my-first-workspace/reviews/413088?review_id=2441813480" TargetMode="External"/><Relationship Id="rId448" Type="http://schemas.openxmlformats.org/officeDocument/2006/relationships/hyperlink" Target="https://play.google.com/console/u/0/developer/app/user-feedback/review-details?reviewId=gp:AOqpTOGJbbHdCslPkLtMg8fwgOvpr8hGp4qjFCZz5AtLfEgQH3BsGxamlftXt2LNvuZOTo7f36DUgAJ_MgU9n9o" TargetMode="External"/><Relationship Id="rId655" Type="http://schemas.openxmlformats.org/officeDocument/2006/relationships/hyperlink" Target="https://play.google.com/console/u/0/developer/app/user-feedback/review-details?reviewId=gp:AOqpTOHisjCU5l6l23sTFBcdyI5ll2dCfuuioM8yVnbJLbGSu_Vykd55tNUjAE7cE1d-szSyHLP1i6ecNAOoTJU" TargetMode="External"/><Relationship Id="rId862" Type="http://schemas.openxmlformats.org/officeDocument/2006/relationships/hyperlink" Target="https://play.google.com/console/u/0/developer/app/user-feedback/review-details?reviewId=gp:AOqpTOGQR9KFyqaq7Cpye9lJDE9JWnEbTWTawekZig8cmkYO7EWvBKdHT2mEAjXaE91QCnvT7-Gi194JKD9zzRU" TargetMode="External"/><Relationship Id="rId1078" Type="http://schemas.openxmlformats.org/officeDocument/2006/relationships/hyperlink" Target="https://play.google.com/console/u/0/developer/app/user-feedback/review-details?reviewId=gp:AOqpTOHqeMOCFvvwdlVriZVhN5uJK9xY0kjt5pCirLvJkP08Dx9vQJxFcs3PMwaXjvSW2rSpWp3FITBtM5Kq41c" TargetMode="External"/><Relationship Id="rId1285" Type="http://schemas.openxmlformats.org/officeDocument/2006/relationships/hyperlink" Target="https://play.google.com/console/u/0/developer/app/user-feedback/review-details?reviewId=gp:AOqpTOGhdkz8C5yRDITg2JP4ordbWfM-W8K-v3q-2MFrcnGaJJHD6gjNYo2IgpzphsPInLqXubGIH9DPXkbAudk" TargetMode="External"/><Relationship Id="rId294" Type="http://schemas.openxmlformats.org/officeDocument/2006/relationships/hyperlink" Target="https://watch.appfollow.io/apps/my-first-workspace/reviews/413088?review_id=787854559" TargetMode="External"/><Relationship Id="rId308" Type="http://schemas.openxmlformats.org/officeDocument/2006/relationships/hyperlink" Target="https://appfollow.io/gp/97454/review/946541668?s=global2" TargetMode="External"/><Relationship Id="rId515" Type="http://schemas.openxmlformats.org/officeDocument/2006/relationships/hyperlink" Target="https://appfollow.io/gp/97454/review/2445390694?s=global2" TargetMode="External"/><Relationship Id="rId722" Type="http://schemas.openxmlformats.org/officeDocument/2006/relationships/hyperlink" Target="https://appfollow.io/gp/97454/review/2448760245?s=global2" TargetMode="External"/><Relationship Id="rId1145" Type="http://schemas.openxmlformats.org/officeDocument/2006/relationships/hyperlink" Target="https://appfollow.io/gp/97454/review/2456501292?s=global2" TargetMode="External"/><Relationship Id="rId1352" Type="http://schemas.openxmlformats.org/officeDocument/2006/relationships/hyperlink" Target="https://appfollow.io/gp/97454/review/2473489385?s=global2" TargetMode="External"/><Relationship Id="rId89" Type="http://schemas.openxmlformats.org/officeDocument/2006/relationships/hyperlink" Target="https://appfollow.io/gp/97454/review/2438336089?s=global2" TargetMode="External"/><Relationship Id="rId154" Type="http://schemas.openxmlformats.org/officeDocument/2006/relationships/hyperlink" Target="https://play.google.com/console/u/0/developer/app/user-feedback/review-details?reviewId=gp:AOqpTOFEbzSYQmoyu9_8IcR7dultyN7VhY-GFhoiWkNe-OsMRcuXQGCWFLAofFQsWmDprijEZc2DvDJsvHF-TTs" TargetMode="External"/><Relationship Id="rId361" Type="http://schemas.openxmlformats.org/officeDocument/2006/relationships/hyperlink" Target="https://play.google.com/console/u/0/developer/app/user-feedback/review-details?reviewId=gp:AOqpTOH8yNUR9GgfZ_8jyIMuATDg7cq0TM1gV2s0l2Mcqj7pETUmlSJKBI2sa5-uN0C9BEFQIpDI3a5dvU5g79E" TargetMode="External"/><Relationship Id="rId599" Type="http://schemas.openxmlformats.org/officeDocument/2006/relationships/hyperlink" Target="https://appfollow.io/gp/97454/review/2446686843?s=global2" TargetMode="External"/><Relationship Id="rId1005" Type="http://schemas.openxmlformats.org/officeDocument/2006/relationships/hyperlink" Target="https://watch.appfollow.io/apps/my-first-workspace/reviews/413088?review_id=821968012" TargetMode="External"/><Relationship Id="rId1212" Type="http://schemas.openxmlformats.org/officeDocument/2006/relationships/hyperlink" Target="https://watch.appfollow.io/apps/my-first-workspace/reviews/413088?review_id=921560670" TargetMode="External"/><Relationship Id="rId459" Type="http://schemas.openxmlformats.org/officeDocument/2006/relationships/hyperlink" Target="https://watch.appfollow.io/apps/my-first-workspace/reviews/413088?review_id=2445136692" TargetMode="External"/><Relationship Id="rId666" Type="http://schemas.openxmlformats.org/officeDocument/2006/relationships/hyperlink" Target="https://watch.appfollow.io/apps/my-first-workspace/reviews/413088?review_id=846677909" TargetMode="External"/><Relationship Id="rId873" Type="http://schemas.openxmlformats.org/officeDocument/2006/relationships/hyperlink" Target="https://watch.appfollow.io/apps/my-first-workspace/reviews/413088?review_id=2451902845" TargetMode="External"/><Relationship Id="rId1089" Type="http://schemas.openxmlformats.org/officeDocument/2006/relationships/hyperlink" Target="https://watch.appfollow.io/apps/my-first-workspace/reviews/413088?review_id=2455312307" TargetMode="External"/><Relationship Id="rId1296" Type="http://schemas.openxmlformats.org/officeDocument/2006/relationships/hyperlink" Target="https://watch.appfollow.io/apps/my-first-workspace/reviews/413088?review_id=2470694651" TargetMode="External"/><Relationship Id="rId16" Type="http://schemas.openxmlformats.org/officeDocument/2006/relationships/hyperlink" Target="https://play.google.com/console/u/0/developer/app/user-feedback/review-details?reviewId=gp:AOqpTOFN4FlWJU5TBHpgdJfC3HrN_dNUUw0HVkh256sNGAZ__SCitozVtAJ4dt4F4yY-aSjaZrpT5x1TyVTdKxw" TargetMode="External"/><Relationship Id="rId221" Type="http://schemas.openxmlformats.org/officeDocument/2006/relationships/hyperlink" Target="https://appfollow.io/gp/97454/review/2441948582?s=global2" TargetMode="External"/><Relationship Id="rId319" Type="http://schemas.openxmlformats.org/officeDocument/2006/relationships/hyperlink" Target="https://play.google.com/console/u/0/developer/app/user-feedback/review-details?reviewId=gp:AOqpTOHSnGQtQdtZ1vTN5656Zpy0FMzZl2Dpu9pCazMEUBVk75_2fxdYfBsSI3ZXk7xu8ltglTvVDAYVxkwMVNc" TargetMode="External"/><Relationship Id="rId526" Type="http://schemas.openxmlformats.org/officeDocument/2006/relationships/hyperlink" Target="https://play.google.com/console/u/0/developer/app/user-feedback/review-details?reviewId=gp:AOqpTOGRK9zQ93QSOSKSG1OKjtxYyZVk-qaOe4XXMRsB2oq2nB0Qe-PxR26VIqFtpLUf1smz9wJYI8Uj5yaH4cs" TargetMode="External"/><Relationship Id="rId1156" Type="http://schemas.openxmlformats.org/officeDocument/2006/relationships/hyperlink" Target="https://play.google.com/console/u/0/developer/app/user-feedback/review-details?reviewId=gp:AOqpTOEvXOKiTOxsykRO0Hy3vN9nKdCN82hdNQW5KszM9dCUxOSl_QpdP0tdPLmmAyOsF39fCCpPiwzPEu9NBD8" TargetMode="External"/><Relationship Id="rId1363" Type="http://schemas.openxmlformats.org/officeDocument/2006/relationships/hyperlink" Target="https://play.google.com/console/u/0/developer/app/user-feedback/review-details?reviewId=gp:AOqpTOFIPsxWLcY-dehdQSzCzwJ1MhlVQ6WrQgKZDmwYC5sh2x57oGbJnZmDq01TSATV3CsNOOUFjvPER5xITTw" TargetMode="External"/><Relationship Id="rId733" Type="http://schemas.openxmlformats.org/officeDocument/2006/relationships/hyperlink" Target="https://play.google.com/console/u/0/developer/app/user-feedback/review-details?reviewId=gp:AOqpTOG5XyPBCD3VfDYrne1K6voIDziYGopu0POpOHOjUiElhG9T5AK6KNDp3i-C0wSGkgHjJarSSMJC_yN0-oI" TargetMode="External"/><Relationship Id="rId940" Type="http://schemas.openxmlformats.org/officeDocument/2006/relationships/hyperlink" Target="https://play.google.com/console/u/0/developer/app/user-feedback/review-details?reviewId=gp:AOqpTOEVn8e2diOsTOsDGtnwXCdRsamdCcfxYdSMau8XfAu4cYJm0J9oGVtcrDRQ9zz6aouPrnZcBqezM7k9wB8" TargetMode="External"/><Relationship Id="rId1016" Type="http://schemas.openxmlformats.org/officeDocument/2006/relationships/hyperlink" Target="https://appfollow.io/gp/97454/review/2426155433?s=global2" TargetMode="External"/><Relationship Id="rId165" Type="http://schemas.openxmlformats.org/officeDocument/2006/relationships/hyperlink" Target="https://watch.appfollow.io/apps/my-first-workspace/reviews/413088?review_id=2441251206" TargetMode="External"/><Relationship Id="rId372" Type="http://schemas.openxmlformats.org/officeDocument/2006/relationships/hyperlink" Target="https://watch.appfollow.io/apps/my-first-workspace/reviews/413088?review_id=2444583922" TargetMode="External"/><Relationship Id="rId677" Type="http://schemas.openxmlformats.org/officeDocument/2006/relationships/hyperlink" Target="https://appfollow.io/gp/97454/review/2447589369?s=global2" TargetMode="External"/><Relationship Id="rId800" Type="http://schemas.openxmlformats.org/officeDocument/2006/relationships/hyperlink" Target="https://appfollow.io/gp/97454/review/2450075812?s=global2" TargetMode="External"/><Relationship Id="rId1223" Type="http://schemas.openxmlformats.org/officeDocument/2006/relationships/hyperlink" Target="https://appfollow.io/gp/97454/review/2460878475?s=global2" TargetMode="External"/><Relationship Id="rId1430" Type="http://schemas.openxmlformats.org/officeDocument/2006/relationships/hyperlink" Target="https://appfollow.io/gp/97454/review/2476905683?s=global2" TargetMode="External"/><Relationship Id="rId232" Type="http://schemas.openxmlformats.org/officeDocument/2006/relationships/hyperlink" Target="https://play.google.com/console/u/0/developer/app/user-feedback/review-details?reviewId=gp:AOqpTOEYOyCCBRWRsukvkZjQXd6tncoV59BljvOxrcohxp2OqNo7iuBmvrbiKp72VryCppwXCKJVdW-bqdYpKB4" TargetMode="External"/><Relationship Id="rId884" Type="http://schemas.openxmlformats.org/officeDocument/2006/relationships/hyperlink" Target="https://appfollow.io/gp/97454/review/2452241844?s=global2" TargetMode="External"/><Relationship Id="rId27" Type="http://schemas.openxmlformats.org/officeDocument/2006/relationships/hyperlink" Target="https://watch.appfollow.io/apps/my-first-workspace/reviews/413088?review_id=2435892934" TargetMode="External"/><Relationship Id="rId537" Type="http://schemas.openxmlformats.org/officeDocument/2006/relationships/hyperlink" Target="https://watch.appfollow.io/apps/my-first-workspace/reviews/413088?review_id=2445895490" TargetMode="External"/><Relationship Id="rId744" Type="http://schemas.openxmlformats.org/officeDocument/2006/relationships/hyperlink" Target="https://watch.appfollow.io/apps/my-first-workspace/reviews/413088?review_id=2195482903" TargetMode="External"/><Relationship Id="rId951" Type="http://schemas.openxmlformats.org/officeDocument/2006/relationships/hyperlink" Target="https://watch.appfollow.io/apps/my-first-workspace/reviews/413088?review_id=2453715990" TargetMode="External"/><Relationship Id="rId1167" Type="http://schemas.openxmlformats.org/officeDocument/2006/relationships/hyperlink" Target="https://watch.appfollow.io/apps/my-first-workspace/reviews/413088?review_id=2456714203" TargetMode="External"/><Relationship Id="rId1374" Type="http://schemas.openxmlformats.org/officeDocument/2006/relationships/hyperlink" Target="https://watch.appfollow.io/apps/my-first-workspace/reviews/413088?review_id=2473652702" TargetMode="External"/><Relationship Id="rId80" Type="http://schemas.openxmlformats.org/officeDocument/2006/relationships/hyperlink" Target="https://appfollow.io/gp/97454/review/2438057428?s=global2" TargetMode="External"/><Relationship Id="rId176" Type="http://schemas.openxmlformats.org/officeDocument/2006/relationships/hyperlink" Target="https://appfollow.io/gp/97454/review/835817254?s=global2" TargetMode="External"/><Relationship Id="rId383" Type="http://schemas.openxmlformats.org/officeDocument/2006/relationships/hyperlink" Target="https://appfollow.io/gp/97454/review/2444620672?s=global2" TargetMode="External"/><Relationship Id="rId590" Type="http://schemas.openxmlformats.org/officeDocument/2006/relationships/hyperlink" Target="https://appfollow.io/gp/97454/review/2446651463?s=global2" TargetMode="External"/><Relationship Id="rId604" Type="http://schemas.openxmlformats.org/officeDocument/2006/relationships/hyperlink" Target="https://play.google.com/console/u/0/developer/app/user-feedback/review-details?reviewId=gp:AOqpTOH5kJ-X_4eeXYaddWbRCp7Dug0AqR5yHLgLwD2jro-_YBrNmYggHKRoflJzSgWKp2LzESj_FnqZ2zKPQGI" TargetMode="External"/><Relationship Id="rId811" Type="http://schemas.openxmlformats.org/officeDocument/2006/relationships/hyperlink" Target="https://play.google.com/console/u/0/developer/app/user-feedback/review-details?reviewId=gp:AOqpTOHlfNd10L8c9kkUKuYshcH-3qS8BuW43rKQRj3BwnZ4LLyWCbipN_sehwkyB4NHFnibOCgW_9HFo85ZYkI" TargetMode="External"/><Relationship Id="rId1027" Type="http://schemas.openxmlformats.org/officeDocument/2006/relationships/hyperlink" Target="https://play.google.com/console/u/0/developer/app/user-feedback/review-details?reviewId=gp:AOqpTOHcorhCYgPyW1OnAOuGEADlBbaYAT7X79-moJ3w8-VG0dHeWBeDH8EBf4HX2qdgBk2WZaH01XedYbP68qA" TargetMode="External"/><Relationship Id="rId1234" Type="http://schemas.openxmlformats.org/officeDocument/2006/relationships/hyperlink" Target="https://play.google.com/console/u/0/developer/app/user-feedback/review-details?reviewId=gp:AOqpTOGCbFatVpqHaN0hTL4WYD1mSoZpGfaBIKxn24WAGOTwpqOBA5dF2XyNec4k-I0xhS5EBeijEopnsmOpx7w" TargetMode="External"/><Relationship Id="rId1441" Type="http://schemas.openxmlformats.org/officeDocument/2006/relationships/hyperlink" Target="https://play.google.com/console/u/0/developer/app/user-feedback/review-details?reviewId=gp:AOqpTOGvjagoUYHNql9Yr2wO_awS4_q01T6VALumLCXlxHUkKSdbBHmE-L0ZNzRZcqrMV0ZgggNsMtKq6gJ6xQM" TargetMode="External"/><Relationship Id="rId243" Type="http://schemas.openxmlformats.org/officeDocument/2006/relationships/hyperlink" Target="https://watch.appfollow.io/apps/my-first-workspace/reviews/413088?review_id=2442483734" TargetMode="External"/><Relationship Id="rId450" Type="http://schemas.openxmlformats.org/officeDocument/2006/relationships/hyperlink" Target="https://watch.appfollow.io/apps/my-first-workspace/reviews/413088?review_id=2445136689" TargetMode="External"/><Relationship Id="rId688" Type="http://schemas.openxmlformats.org/officeDocument/2006/relationships/hyperlink" Target="https://play.google.com/console/u/0/developer/app/user-feedback/review-details?reviewId=gp:AOqpTOGGvjtp_4KmTp9i1yLZxNtwq_pWFA_Zh_3QN02yXKz24M7VcrPiWVQTgZxdtjv7FV1jndXCpihzgfCIxng" TargetMode="External"/><Relationship Id="rId895" Type="http://schemas.openxmlformats.org/officeDocument/2006/relationships/hyperlink" Target="https://play.google.com/console/u/0/developer/app/user-feedback/review-details?reviewId=gp:AOqpTOFV3dGJLk63HQ6IMMet2mzxMBQX-Uk36wUdhhuWudVbYZsJLuSVx1Nlk6HJR-UyW5x6Ihg8chu6kcdXerg" TargetMode="External"/><Relationship Id="rId909" Type="http://schemas.openxmlformats.org/officeDocument/2006/relationships/hyperlink" Target="https://watch.appfollow.io/apps/my-first-workspace/reviews/413088?review_id=491207748" TargetMode="External"/><Relationship Id="rId1080" Type="http://schemas.openxmlformats.org/officeDocument/2006/relationships/hyperlink" Target="https://watch.appfollow.io/apps/my-first-workspace/reviews/413088?review_id=2454968234" TargetMode="External"/><Relationship Id="rId1301" Type="http://schemas.openxmlformats.org/officeDocument/2006/relationships/hyperlink" Target="https://appfollow.io/gp/97454/review/2470817519?s=global2" TargetMode="External"/><Relationship Id="rId38" Type="http://schemas.openxmlformats.org/officeDocument/2006/relationships/hyperlink" Target="https://appfollow.io/gp/97454/review/2436890973?s=global2" TargetMode="External"/><Relationship Id="rId103" Type="http://schemas.openxmlformats.org/officeDocument/2006/relationships/hyperlink" Target="https://play.google.com/console/u/0/developer/app/user-feedback/review-details?reviewId=gp:AOqpTOHl3fKKhIFNGPEVkeMkISEt_h1J8qhX4tDxzQmfMhn8TPNcGIluSMFi2-NNPmbTu21qpD4K_Vb-zCrudPg" TargetMode="External"/><Relationship Id="rId310" Type="http://schemas.openxmlformats.org/officeDocument/2006/relationships/hyperlink" Target="https://play.google.com/console/u/0/developer/app/user-feedback/review-details?reviewId=gp:AOqpTOG0saXZLRivCqJQmhTIXNnV3ZnfO2F_XffV4bjnTkOcSykuoQUZ_zjaTsKaIMb6rZkto_BiEqDiff97hog" TargetMode="External"/><Relationship Id="rId548" Type="http://schemas.openxmlformats.org/officeDocument/2006/relationships/hyperlink" Target="https://appfollow.io/gp/97454/review/2437989764?s=global2" TargetMode="External"/><Relationship Id="rId755" Type="http://schemas.openxmlformats.org/officeDocument/2006/relationships/hyperlink" Target="https://appfollow.io/gp/97454/review/2449577713?s=global2" TargetMode="External"/><Relationship Id="rId962" Type="http://schemas.openxmlformats.org/officeDocument/2006/relationships/hyperlink" Target="https://appfollow.io/gp/97454/review/2453816673?s=global2" TargetMode="External"/><Relationship Id="rId1178" Type="http://schemas.openxmlformats.org/officeDocument/2006/relationships/hyperlink" Target="https://appfollow.io/gp/97454/review/2456791277?s=global2" TargetMode="External"/><Relationship Id="rId1385" Type="http://schemas.openxmlformats.org/officeDocument/2006/relationships/hyperlink" Target="https://appfollow.io/gp/97454/review/2474375590?s=global2" TargetMode="External"/><Relationship Id="rId91" Type="http://schemas.openxmlformats.org/officeDocument/2006/relationships/hyperlink" Target="https://play.google.com/console/u/0/developer/app/user-feedback/review-details?reviewId=gp:AOqpTOGb92pm8DxaHWwx80zLVsaqlFY4Jx_xLhk5PuoTKmqoj50vg46EmNccB41eczZpaBvamfMdKMJAs2LGGjg" TargetMode="External"/><Relationship Id="rId187" Type="http://schemas.openxmlformats.org/officeDocument/2006/relationships/hyperlink" Target="https://play.google.com/console/u/0/developer/app/user-feedback/review-details?reviewId=gp:AOqpTOFjgg3IoU2KSHsqQYxqk3NWODYaq2Y_phtt3wPMTMYPAFqwvq5e6k2cRq3803x40ltr977Vh7iRS9WreXE" TargetMode="External"/><Relationship Id="rId394" Type="http://schemas.openxmlformats.org/officeDocument/2006/relationships/hyperlink" Target="https://play.google.com/console/u/0/developer/app/user-feedback/review-details?reviewId=gp:AOqpTOFumVj5nVTM6U09vInnklgVaD3HH1MeHyPgwxhOpdRiA3E-KLNXZaIEqmNbKEA0L9-ZVPimaJPwiglLHZY" TargetMode="External"/><Relationship Id="rId408" Type="http://schemas.openxmlformats.org/officeDocument/2006/relationships/hyperlink" Target="https://watch.appfollow.io/apps/my-first-workspace/reviews/413088?review_id=2444719622" TargetMode="External"/><Relationship Id="rId615" Type="http://schemas.openxmlformats.org/officeDocument/2006/relationships/hyperlink" Target="https://watch.appfollow.io/apps/my-first-workspace/reviews/413088?review_id=2446775064" TargetMode="External"/><Relationship Id="rId822" Type="http://schemas.openxmlformats.org/officeDocument/2006/relationships/hyperlink" Target="https://watch.appfollow.io/apps/my-first-workspace/reviews/413088?review_id=2450782375" TargetMode="External"/><Relationship Id="rId1038" Type="http://schemas.openxmlformats.org/officeDocument/2006/relationships/hyperlink" Target="https://watch.appfollow.io/apps/my-first-workspace/reviews/413088?review_id=2454641092" TargetMode="External"/><Relationship Id="rId1245" Type="http://schemas.openxmlformats.org/officeDocument/2006/relationships/hyperlink" Target="https://watch.appfollow.io/apps/my-first-workspace/reviews/413088?review_id=2462850999" TargetMode="External"/><Relationship Id="rId1452" Type="http://schemas.openxmlformats.org/officeDocument/2006/relationships/hyperlink" Target="https://watch.appfollow.io/apps/my-first-workspace/reviews/413088?review_id=2477283460" TargetMode="External"/><Relationship Id="rId254" Type="http://schemas.openxmlformats.org/officeDocument/2006/relationships/hyperlink" Target="https://appfollow.io/gp/97454/review/2442792542?s=global2" TargetMode="External"/><Relationship Id="rId699" Type="http://schemas.openxmlformats.org/officeDocument/2006/relationships/hyperlink" Target="https://watch.appfollow.io/apps/my-first-workspace/reviews/413088?review_id=2448533476" TargetMode="External"/><Relationship Id="rId1091" Type="http://schemas.openxmlformats.org/officeDocument/2006/relationships/hyperlink" Target="https://appfollow.io/gp/97454/review/2455312308?s=global2" TargetMode="External"/><Relationship Id="rId1105" Type="http://schemas.openxmlformats.org/officeDocument/2006/relationships/hyperlink" Target="https://play.google.com/console/u/0/developer/app/user-feedback/review-details?reviewId=gp:AOqpTOHUWO-1rh4SXQw6SzOEXsvrkviicv1X3TNjkI6DAiqj1r_1zaLYwKYCRmtJvm5K9LAhWfQtYyCwb6p0qS0" TargetMode="External"/><Relationship Id="rId1312" Type="http://schemas.openxmlformats.org/officeDocument/2006/relationships/hyperlink" Target="https://play.google.com/console/u/0/developer/app/user-feedback/review-details?reviewId=gp:AOqpTOE8-fVPqA2YeVD9rGHcwYeFAusAWKfkYsYaRhczintdjDXDQfDczk1NEKYhMstiaVLDVCcRUoCQrtSWXWQ" TargetMode="External"/><Relationship Id="rId49" Type="http://schemas.openxmlformats.org/officeDocument/2006/relationships/hyperlink" Target="https://play.google.com/console/u/0/developer/app/user-feedback/review-details?reviewId=gp:AOqpTOFxXupFkG7hEWh16oHuBAcsVRmgjfsBmWkA5AqGAq-LGumpJny32P0QZMSoRffh8dZ_q1YUw-hLlzKloLg" TargetMode="External"/><Relationship Id="rId114" Type="http://schemas.openxmlformats.org/officeDocument/2006/relationships/hyperlink" Target="https://watch.appfollow.io/apps/my-first-workspace/reviews/413088?review_id=2438744522" TargetMode="External"/><Relationship Id="rId461" Type="http://schemas.openxmlformats.org/officeDocument/2006/relationships/hyperlink" Target="https://appfollow.io/gp/97454/review/2445136693?s=global2" TargetMode="External"/><Relationship Id="rId559" Type="http://schemas.openxmlformats.org/officeDocument/2006/relationships/hyperlink" Target="https://play.google.com/console/u/0/developer/app/user-feedback/review-details?reviewId=gp:AOqpTOHAaXa1CJUJ72jd7JP1pHEj88ynhpiVVVXyuVHQi2yaewBtmPW53H-xvGv6iLA0iZ20Pddxe-c9dcMD8yU" TargetMode="External"/><Relationship Id="rId766" Type="http://schemas.openxmlformats.org/officeDocument/2006/relationships/hyperlink" Target="https://play.google.com/console/u/0/developer/app/user-feedback/review-details?reviewId=gp:AOqpTOGdi5qF-X5Q78s3ofo_HRIA_2FrJsw2kQRzf78QDB2Cv2TI53qy-rBf3DSX6KzgsAgQBWDCoY5g-_0hm2U" TargetMode="External"/><Relationship Id="rId1189" Type="http://schemas.openxmlformats.org/officeDocument/2006/relationships/hyperlink" Target="https://play.google.com/console/u/0/developer/app/user-feedback/review-details?reviewId=gp:AOqpTOF_PuZWs4SmMfuoodLaepKQL9Vgt5Kjvnk0s9sXoiNJNq9tNdsGIKi2418AH8qxIMcNt1XM7rne0JTzyWI" TargetMode="External"/><Relationship Id="rId1396" Type="http://schemas.openxmlformats.org/officeDocument/2006/relationships/hyperlink" Target="https://play.google.com/console/u/0/developer/app/user-feedback/review-details?reviewId=gp:AOqpTOFf5nemKXPNZMwMoayRmEU5D6BgFVa5Rz8c5H4aHBenKhuHbxK91vELJYuWcOpE9py_ZDK75jA_ZcudODQ" TargetMode="External"/><Relationship Id="rId198" Type="http://schemas.openxmlformats.org/officeDocument/2006/relationships/hyperlink" Target="https://watch.appfollow.io/apps/my-first-workspace/reviews/413088?review_id=2441813476" TargetMode="External"/><Relationship Id="rId321" Type="http://schemas.openxmlformats.org/officeDocument/2006/relationships/hyperlink" Target="https://watch.appfollow.io/apps/my-first-workspace/reviews/413088?review_id=1224470166" TargetMode="External"/><Relationship Id="rId419" Type="http://schemas.openxmlformats.org/officeDocument/2006/relationships/hyperlink" Target="https://appfollow.io/gp/97454/review/2444719626?s=global2" TargetMode="External"/><Relationship Id="rId626" Type="http://schemas.openxmlformats.org/officeDocument/2006/relationships/hyperlink" Target="https://appfollow.io/gp/97454/review/2446830283?s=global2" TargetMode="External"/><Relationship Id="rId973" Type="http://schemas.openxmlformats.org/officeDocument/2006/relationships/hyperlink" Target="https://play.google.com/console/u/0/developer/app/user-feedback/review-details?reviewId=gp:AOqpTOGjn_zSvjjrZQHVpIlIi86j99MAizC8Ez_awq8T2WNhSuBVSdUKMQ3l49Iprg4gc-O8LSx3-vliS5h1JKc" TargetMode="External"/><Relationship Id="rId1049" Type="http://schemas.openxmlformats.org/officeDocument/2006/relationships/hyperlink" Target="https://appfollow.io/gp/97454/review/2454738339?s=global2" TargetMode="External"/><Relationship Id="rId1256" Type="http://schemas.openxmlformats.org/officeDocument/2006/relationships/hyperlink" Target="https://appfollow.io/gp/97454/review/2467956660?s=global2" TargetMode="External"/><Relationship Id="rId833" Type="http://schemas.openxmlformats.org/officeDocument/2006/relationships/hyperlink" Target="https://appfollow.io/gp/97454/review/2450887604?s=global2" TargetMode="External"/><Relationship Id="rId1116" Type="http://schemas.openxmlformats.org/officeDocument/2006/relationships/hyperlink" Target="https://watch.appfollow.io/apps/my-first-workspace/reviews/413088?review_id=2455877014" TargetMode="External"/><Relationship Id="rId1463" Type="http://schemas.openxmlformats.org/officeDocument/2006/relationships/hyperlink" Target="https://appfollow.io/gp/97454/review/2477496285?s=global2" TargetMode="External"/><Relationship Id="rId265" Type="http://schemas.openxmlformats.org/officeDocument/2006/relationships/hyperlink" Target="https://play.google.com/console/u/0/developer/app/user-feedback/review-details?reviewId=gp:AOqpTOFsIOL72MGKeSRlPfdDpD82cUd8OgfbCfzinTMsEL9T7y2nR8l95nmUv3zdrKW-p481eXfCIj_A4e3W1DA" TargetMode="External"/><Relationship Id="rId472" Type="http://schemas.openxmlformats.org/officeDocument/2006/relationships/hyperlink" Target="https://play.google.com/console/u/0/developer/app/user-feedback/review-details?reviewId=gp:AOqpTOFH7EU4xG1RZAfS5doBYeLpL3_hq7aWG8zMQDyWOhUuGpVMGhzYn6TxZ-FqceBE1qOo0gUE7ifR-OasINA" TargetMode="External"/><Relationship Id="rId900" Type="http://schemas.openxmlformats.org/officeDocument/2006/relationships/hyperlink" Target="https://watch.appfollow.io/apps/my-first-workspace/reviews/413088?review_id=2452771164" TargetMode="External"/><Relationship Id="rId1323" Type="http://schemas.openxmlformats.org/officeDocument/2006/relationships/hyperlink" Target="https://watch.appfollow.io/apps/my-first-workspace/reviews/413088?review_id=2473172397" TargetMode="External"/><Relationship Id="rId125" Type="http://schemas.openxmlformats.org/officeDocument/2006/relationships/hyperlink" Target="https://appfollow.io/gp/97454/review/2439327922?s=global2" TargetMode="External"/><Relationship Id="rId332" Type="http://schemas.openxmlformats.org/officeDocument/2006/relationships/hyperlink" Target="https://appfollow.io/gp/97454/review/2444177393?s=global2" TargetMode="External"/><Relationship Id="rId777" Type="http://schemas.openxmlformats.org/officeDocument/2006/relationships/hyperlink" Target="https://watch.appfollow.io/apps/my-first-workspace/reviews/413088?review_id=2449887261" TargetMode="External"/><Relationship Id="rId984" Type="http://schemas.openxmlformats.org/officeDocument/2006/relationships/hyperlink" Target="https://watch.appfollow.io/apps/my-first-workspace/reviews/413088?review_id=2454211449" TargetMode="External"/><Relationship Id="rId637" Type="http://schemas.openxmlformats.org/officeDocument/2006/relationships/hyperlink" Target="https://play.google.com/console/u/0/developer/app/user-feedback/review-details?reviewId=gp:AOqpTOF6xtN6xllVLYfv55uLGJiM7EfTQYvulzm5YciA_3xmnKVj16CxvemPnW0WrqmGBjPvwY30H6WiVLbd_hI" TargetMode="External"/><Relationship Id="rId844" Type="http://schemas.openxmlformats.org/officeDocument/2006/relationships/hyperlink" Target="https://play.google.com/console/u/0/developer/app/user-feedback/review-details?reviewId=gp:AOqpTOE76x4IB2c_EFthp3acHvfsx7jq6Lut_ERhW7YT7k6dTSE4o8q7ATyyjo0q6ozhICZlts-LX0ZLdNLOxZ4" TargetMode="External"/><Relationship Id="rId1267" Type="http://schemas.openxmlformats.org/officeDocument/2006/relationships/hyperlink" Target="https://play.google.com/console/u/0/developer/app/user-feedback/review-details?reviewId=gp:AOqpTOFa5-f8-Md7JW43XpWzM_9gT8P0KF9vmCgcSXK-Suu14zNCn_v2gwsx9ozAfV7mYhm7uWhGM5s_5D2yysY" TargetMode="External"/><Relationship Id="rId276" Type="http://schemas.openxmlformats.org/officeDocument/2006/relationships/hyperlink" Target="https://watch.appfollow.io/apps/my-first-workspace/reviews/413088?review_id=2443683322" TargetMode="External"/><Relationship Id="rId483" Type="http://schemas.openxmlformats.org/officeDocument/2006/relationships/hyperlink" Target="https://watch.appfollow.io/apps/my-first-workspace/reviews/413088?review_id=2445321232" TargetMode="External"/><Relationship Id="rId690" Type="http://schemas.openxmlformats.org/officeDocument/2006/relationships/hyperlink" Target="https://watch.appfollow.io/apps/my-first-workspace/reviews/413088?review_id=2448498547" TargetMode="External"/><Relationship Id="rId704" Type="http://schemas.openxmlformats.org/officeDocument/2006/relationships/hyperlink" Target="https://appfollow.io/gp/97454/review/2448618668?s=global2" TargetMode="External"/><Relationship Id="rId911" Type="http://schemas.openxmlformats.org/officeDocument/2006/relationships/hyperlink" Target="https://appfollow.io/gp/97454/review/679607119?s=global2" TargetMode="External"/><Relationship Id="rId1127" Type="http://schemas.openxmlformats.org/officeDocument/2006/relationships/hyperlink" Target="https://appfollow.io/gp/97454/review/977929347?s=global2" TargetMode="External"/><Relationship Id="rId1334" Type="http://schemas.openxmlformats.org/officeDocument/2006/relationships/hyperlink" Target="https://appfollow.io/gp/97454/review/2473324619?s=global2" TargetMode="External"/><Relationship Id="rId40" Type="http://schemas.openxmlformats.org/officeDocument/2006/relationships/hyperlink" Target="https://play.google.com/console/u/0/developer/app/user-feedback/review-details?reviewId=gp:AOqpTOGfZeS7pgnpDSzaaDfN7Xfp2DvXB7w5MHQ9nZCUMu8L5bS9xLInxUMvS6MUbx4s_L_XuhpSkcBE6C-gIw4" TargetMode="External"/><Relationship Id="rId136" Type="http://schemas.openxmlformats.org/officeDocument/2006/relationships/hyperlink" Target="https://play.google.com/console/u/0/developer/app/user-feedback/review-details?reviewId=gp:AOqpTOG0tWdmBoTuJMN5a-UWvFiQUHPPsAHromGj3BNafP2O9b4u_A839WbJoeVZ_bcQeBSfodDYE_nL9uoOhHY" TargetMode="External"/><Relationship Id="rId343" Type="http://schemas.openxmlformats.org/officeDocument/2006/relationships/hyperlink" Target="https://play.google.com/console/u/0/developer/app/user-feedback/review-details?reviewId=gp:AOqpTOEhFKJLGwZvLTDm-WpJ54qdCNGJKBK_RSx4gk-RRfLeNjcbeb7VEKCSkAWntPZKzBxlJewT9csjLR7wCcY" TargetMode="External"/><Relationship Id="rId550" Type="http://schemas.openxmlformats.org/officeDocument/2006/relationships/hyperlink" Target="https://play.google.com/console/u/0/developer/app/user-feedback/review-details?reviewId=gp:AOqpTOEusyZV1T3r6DfW0OeGPwEh0sVpZyphZCRzq-5nGLMUifzSY3bzQCaPOS05ranQti_ALy6lcLc5aSrLM3U" TargetMode="External"/><Relationship Id="rId788" Type="http://schemas.openxmlformats.org/officeDocument/2006/relationships/hyperlink" Target="https://appfollow.io/gp/97454/review/2449990256?s=global2" TargetMode="External"/><Relationship Id="rId995" Type="http://schemas.openxmlformats.org/officeDocument/2006/relationships/hyperlink" Target="https://appfollow.io/gp/97454/review/44324945?s=global2" TargetMode="External"/><Relationship Id="rId1180" Type="http://schemas.openxmlformats.org/officeDocument/2006/relationships/hyperlink" Target="https://play.google.com/console/u/0/developer/app/user-feedback/review-details?reviewId=gp:AOqpTOHBIU6iEWr8maoWc017kL-wNp417dtvgPmetSyCg69cOxn66DP0UpIGcv9UrgbnwaU4hIWvnrkzOmixr3k" TargetMode="External"/><Relationship Id="rId1401" Type="http://schemas.openxmlformats.org/officeDocument/2006/relationships/hyperlink" Target="https://watch.appfollow.io/apps/my-first-workspace/reviews/413088?review_id=2473358347" TargetMode="External"/><Relationship Id="rId203" Type="http://schemas.openxmlformats.org/officeDocument/2006/relationships/hyperlink" Target="https://appfollow.io/gp/97454/review/2441813478?s=global2" TargetMode="External"/><Relationship Id="rId648" Type="http://schemas.openxmlformats.org/officeDocument/2006/relationships/hyperlink" Target="https://watch.appfollow.io/apps/my-first-workspace/reviews/413088?review_id=2447175556" TargetMode="External"/><Relationship Id="rId855" Type="http://schemas.openxmlformats.org/officeDocument/2006/relationships/hyperlink" Target="https://watch.appfollow.io/apps/my-first-workspace/reviews/413088?review_id=2451184812" TargetMode="External"/><Relationship Id="rId1040" Type="http://schemas.openxmlformats.org/officeDocument/2006/relationships/hyperlink" Target="https://appfollow.io/gp/97454/review/2454683490?s=global2" TargetMode="External"/><Relationship Id="rId1278" Type="http://schemas.openxmlformats.org/officeDocument/2006/relationships/hyperlink" Target="https://watch.appfollow.io/apps/my-first-workspace/reviews/413088?review_id=2470085553" TargetMode="External"/><Relationship Id="rId287" Type="http://schemas.openxmlformats.org/officeDocument/2006/relationships/hyperlink" Target="https://appfollow.io/gp/97454/review/740602417?s=global2" TargetMode="External"/><Relationship Id="rId410" Type="http://schemas.openxmlformats.org/officeDocument/2006/relationships/hyperlink" Target="https://appfollow.io/gp/97454/review/2444719623?s=global2" TargetMode="External"/><Relationship Id="rId494" Type="http://schemas.openxmlformats.org/officeDocument/2006/relationships/hyperlink" Target="https://appfollow.io/gp/97454/review/2445321236?s=global2" TargetMode="External"/><Relationship Id="rId508" Type="http://schemas.openxmlformats.org/officeDocument/2006/relationships/hyperlink" Target="https://play.google.com/console/u/0/developer/app/user-feedback/review-details?reviewId=gp:AOqpTOEtDbXUMGtL_nHDIAn7JNkdfrEyxPLRP1NM-hqxaJ_7CE8PhCvqd_hG-vuIITH_69D0uFxpowe2fE9Ho6g" TargetMode="External"/><Relationship Id="rId715" Type="http://schemas.openxmlformats.org/officeDocument/2006/relationships/hyperlink" Target="https://play.google.com/console/u/0/developer/app/user-feedback/review-details?reviewId=gp:AOqpTOFZvxpHUxoG8wU2ai81PhTdNUimybYJ1jsqVbO90yib60BNtETfk-J5_NyWJxe2enHxLfckjYBCt99jxrY" TargetMode="External"/><Relationship Id="rId922" Type="http://schemas.openxmlformats.org/officeDocument/2006/relationships/hyperlink" Target="https://play.google.com/console/u/0/developer/app/user-feedback/review-details?reviewId=gp:AOqpTOGqXh9U5Mf3CjE10uTox91HMsLEXoSeN1s_zupC-QS0b_cn76k9pW30E2czxwEbqxlvWULSN92u5VnOBj0" TargetMode="External"/><Relationship Id="rId1138" Type="http://schemas.openxmlformats.org/officeDocument/2006/relationships/hyperlink" Target="https://play.google.com/console/u/0/developer/app/user-feedback/review-details?reviewId=gp:AOqpTOFm3ZRrSWHy6xLSRycbp8bXL1LV2w76u67YMa6CXevsJ_Wn_-xdHAOeJMX2ZqwPo8w90NpMJlVwfE_R9KQ" TargetMode="External"/><Relationship Id="rId1345" Type="http://schemas.openxmlformats.org/officeDocument/2006/relationships/hyperlink" Target="https://play.google.com/console/u/0/developer/app/user-feedback/review-details?reviewId=gp:AOqpTOGL18p-OgQs55GUrA7OOFVHhi13mD3mI8N-gjvJ-bHGNxH2x3whGUMpAB-jh8Q0BanXxE6yadjpJ9cGx60" TargetMode="External"/><Relationship Id="rId147" Type="http://schemas.openxmlformats.org/officeDocument/2006/relationships/hyperlink" Target="https://watch.appfollow.io/apps/my-first-workspace/reviews/413088?review_id=2439920679" TargetMode="External"/><Relationship Id="rId354" Type="http://schemas.openxmlformats.org/officeDocument/2006/relationships/hyperlink" Target="https://watch.appfollow.io/apps/my-first-workspace/reviews/413088?review_id=2444265669" TargetMode="External"/><Relationship Id="rId799" Type="http://schemas.openxmlformats.org/officeDocument/2006/relationships/hyperlink" Target="https://play.google.com/console/u/0/developer/app/user-feedback/review-details?reviewId=gp:AOqpTOHW-Bv017rBkUNfxJ-iNf-_S7VT-JFP9APv9968DIsJFDfmWYH5MPxZDLOyYDL1yhHcjQ5IUXv_i9lsSwY" TargetMode="External"/><Relationship Id="rId1191" Type="http://schemas.openxmlformats.org/officeDocument/2006/relationships/hyperlink" Target="https://watch.appfollow.io/apps/my-first-workspace/reviews/413088?review_id=2457982800" TargetMode="External"/><Relationship Id="rId1205" Type="http://schemas.openxmlformats.org/officeDocument/2006/relationships/hyperlink" Target="https://appfollow.io/gp/97454/review/2460570431?s=global2" TargetMode="External"/><Relationship Id="rId51" Type="http://schemas.openxmlformats.org/officeDocument/2006/relationships/hyperlink" Target="https://watch.appfollow.io/apps/my-first-workspace/reviews/413088?review_id=2437768262" TargetMode="External"/><Relationship Id="rId561" Type="http://schemas.openxmlformats.org/officeDocument/2006/relationships/hyperlink" Target="https://watch.appfollow.io/apps/my-first-workspace/reviews/413088?review_id=2446117752" TargetMode="External"/><Relationship Id="rId659" Type="http://schemas.openxmlformats.org/officeDocument/2006/relationships/hyperlink" Target="https://appfollow.io/gp/97454/review/816364694?s=global2" TargetMode="External"/><Relationship Id="rId866" Type="http://schemas.openxmlformats.org/officeDocument/2006/relationships/hyperlink" Target="https://appfollow.io/gp/97454/review/2451519517?s=global2" TargetMode="External"/><Relationship Id="rId1289" Type="http://schemas.openxmlformats.org/officeDocument/2006/relationships/hyperlink" Target="https://appfollow.io/gp/97454/review/2470694649?s=global2" TargetMode="External"/><Relationship Id="rId1412" Type="http://schemas.openxmlformats.org/officeDocument/2006/relationships/hyperlink" Target="https://appfollow.io/gp/97454/review/2476801680?s=global2" TargetMode="External"/><Relationship Id="rId214" Type="http://schemas.openxmlformats.org/officeDocument/2006/relationships/hyperlink" Target="https://play.google.com/console/u/0/developer/app/user-feedback/review-details?reviewId=gp:AOqpTOG8svfB3C_F_Ir-HZZZ34s6puRXQcHqZZEEtZtmkRih3aZeAtUpFyhV5fq3cvOpVLZXog5jYx2oG6Vaq3M" TargetMode="External"/><Relationship Id="rId298" Type="http://schemas.openxmlformats.org/officeDocument/2006/relationships/hyperlink" Target="https://play.google.com/console/u/0/developer/app/user-feedback/review-details?reviewId=gp:AOqpTOHD9yXVHRjdICQ3nwZHz99eUGgXK1MCjfu6AeFpK8M5EuKWB9nUTPO6PNa8n_o8SSRJjoaMo1qAcxzAUpY" TargetMode="External"/><Relationship Id="rId421" Type="http://schemas.openxmlformats.org/officeDocument/2006/relationships/hyperlink" Target="https://play.google.com/console/u/0/developer/app/user-feedback/review-details?reviewId=gp:AOqpTOGcGa68Dbadk73UPo8GD6NoI0g-iwR8S7rxd_KYj9PLqaxxJHWZRRynuC6JvxBQaWcpcjprhyK5TLNaNkw" TargetMode="External"/><Relationship Id="rId519" Type="http://schemas.openxmlformats.org/officeDocument/2006/relationships/hyperlink" Target="https://watch.appfollow.io/apps/my-first-workspace/reviews/413088?review_id=2445390695" TargetMode="External"/><Relationship Id="rId1051" Type="http://schemas.openxmlformats.org/officeDocument/2006/relationships/hyperlink" Target="https://play.google.com/console/u/0/developer/app/user-feedback/review-details?reviewId=gp:AOqpTOEI1AGEZUSlTkxccuxYXwKZZ0ATb_GrKH0AYRIobHLWqWtYQqdrWyTXYxxoHCO5LB96toimIFVkErWM1X8" TargetMode="External"/><Relationship Id="rId1149" Type="http://schemas.openxmlformats.org/officeDocument/2006/relationships/hyperlink" Target="https://watch.appfollow.io/apps/my-first-workspace/reviews/413088?review_id=2456501293" TargetMode="External"/><Relationship Id="rId1356" Type="http://schemas.openxmlformats.org/officeDocument/2006/relationships/hyperlink" Target="https://watch.appfollow.io/apps/my-first-workspace/reviews/413088?review_id=2473489386" TargetMode="External"/><Relationship Id="rId158" Type="http://schemas.openxmlformats.org/officeDocument/2006/relationships/hyperlink" Target="https://appfollow.io/gp/97454/review/2441157091?s=global2" TargetMode="External"/><Relationship Id="rId726" Type="http://schemas.openxmlformats.org/officeDocument/2006/relationships/hyperlink" Target="https://watch.appfollow.io/apps/my-first-workspace/reviews/413088?review_id=2448760246" TargetMode="External"/><Relationship Id="rId933" Type="http://schemas.openxmlformats.org/officeDocument/2006/relationships/hyperlink" Target="https://watch.appfollow.io/apps/my-first-workspace/reviews/413088?review_id=2453150214" TargetMode="External"/><Relationship Id="rId1009" Type="http://schemas.openxmlformats.org/officeDocument/2006/relationships/hyperlink" Target="https://play.google.com/console/u/0/developer/app/user-feedback/review-details?reviewId=gp:AOqpTOHzML4YaG8l-RdsLfQhZFlQE42Q-nD48C8-BsBZlNF1OdBBaai_3V_JgqPzglgoiBlCF8gx0HtLdgl0DBY" TargetMode="External"/><Relationship Id="rId62" Type="http://schemas.openxmlformats.org/officeDocument/2006/relationships/hyperlink" Target="https://appfollow.io/gp/97454/review/2437768266?s=global2" TargetMode="External"/><Relationship Id="rId365" Type="http://schemas.openxmlformats.org/officeDocument/2006/relationships/hyperlink" Target="https://appfollow.io/gp/97454/review/2444583920?s=global2" TargetMode="External"/><Relationship Id="rId572" Type="http://schemas.openxmlformats.org/officeDocument/2006/relationships/hyperlink" Target="https://appfollow.io/gp/97454/review/2446157051?s=global2" TargetMode="External"/><Relationship Id="rId1216" Type="http://schemas.openxmlformats.org/officeDocument/2006/relationships/hyperlink" Target="https://play.google.com/console/u/0/developer/app/user-feedback/review-details?reviewId=gp:AOqpTOGE15sgv7bHjykuNG7JGfbERZrFtoNpwR3vYBkzlMYXm7VQaGrbwJllLhn4l_P1oMasHp3KaD7-yQuMJmM" TargetMode="External"/><Relationship Id="rId1423" Type="http://schemas.openxmlformats.org/officeDocument/2006/relationships/hyperlink" Target="https://play.google.com/console/u/0/developer/app/user-feedback/review-details?reviewId=gp:AOqpTOFEjZHYRafL1bfN8_WVszL2KdGY0u7M7MiZg6n_SBEqD09JPkpEgkrvWz2WtatyIx37-ePgdU8oCNPmLUk" TargetMode="External"/><Relationship Id="rId225" Type="http://schemas.openxmlformats.org/officeDocument/2006/relationships/hyperlink" Target="https://watch.appfollow.io/apps/my-first-workspace/reviews/413088?review_id=2441976047" TargetMode="External"/><Relationship Id="rId432" Type="http://schemas.openxmlformats.org/officeDocument/2006/relationships/hyperlink" Target="https://watch.appfollow.io/apps/my-first-workspace/reviews/413088?review_id=2444769494" TargetMode="External"/><Relationship Id="rId877" Type="http://schemas.openxmlformats.org/officeDocument/2006/relationships/hyperlink" Target="https://play.google.com/console/u/0/developer/app/user-feedback/review-details?reviewId=gp:AOqpTOHPeK3dEZ0ZQmLZYa9f7dKqPc3NlTmfHYw_0Q99ep4yGCAsp1BH_p8nyfBYcEDs3-qrzTLLYHKZCbUG0oc" TargetMode="External"/><Relationship Id="rId1062" Type="http://schemas.openxmlformats.org/officeDocument/2006/relationships/hyperlink" Target="https://watch.appfollow.io/apps/my-first-workspace/reviews/413088?review_id=2454738343" TargetMode="External"/><Relationship Id="rId737" Type="http://schemas.openxmlformats.org/officeDocument/2006/relationships/hyperlink" Target="https://appfollow.io/gp/97454/review/2449227673?s=global2" TargetMode="External"/><Relationship Id="rId944" Type="http://schemas.openxmlformats.org/officeDocument/2006/relationships/hyperlink" Target="https://appfollow.io/gp/97454/review/2453486096?s=global2" TargetMode="External"/><Relationship Id="rId1367" Type="http://schemas.openxmlformats.org/officeDocument/2006/relationships/hyperlink" Target="https://appfollow.io/gp/97454/review/2473521627?s=global2" TargetMode="External"/><Relationship Id="rId73" Type="http://schemas.openxmlformats.org/officeDocument/2006/relationships/hyperlink" Target="https://play.google.com/console/u/0/developer/app/user-feedback/review-details?reviewId=gp:AOqpTOF-S4PZVfIcidQFgqgird4JVBxlkiH7b2-0UCLmU3yodO7KoIigFYoWuXykWvVn_z4Zcg5OJUHf2bm6Enc" TargetMode="External"/><Relationship Id="rId169" Type="http://schemas.openxmlformats.org/officeDocument/2006/relationships/hyperlink" Target="https://play.google.com/console/u/0/developer/app/user-feedback/review-details?reviewId=gp:AOqpTOGBd1TxAxDu7-lWl3LMR5JHaxlTY94ugZOgB7cWXEuAixZdHwMKneaCHMEKG6RmQlfrZugWOBtFPRkG5lM" TargetMode="External"/><Relationship Id="rId376" Type="http://schemas.openxmlformats.org/officeDocument/2006/relationships/hyperlink" Target="https://play.google.com/console/u/0/developer/app/user-feedback/review-details?reviewId=gp:AOqpTOGg0-HDL5qQ2l7wq8HYDitPggPK0vn4uKQ7RAWQJgrRaHiyt3Zr6f2uyyA5N_0wFO4pWuUcJNPyukwxTNU" TargetMode="External"/><Relationship Id="rId583" Type="http://schemas.openxmlformats.org/officeDocument/2006/relationships/hyperlink" Target="https://play.google.com/console/u/0/developer/app/user-feedback/review-details?reviewId=gp:AOqpTOHvcbPlpdEeiH2yZa_so-0dTFFDo0twb-k2egBKAkLyt0FPAvhNr-8dSnSKP35uaLAdzH2Ex5ND8sa4Peo" TargetMode="External"/><Relationship Id="rId790" Type="http://schemas.openxmlformats.org/officeDocument/2006/relationships/hyperlink" Target="https://play.google.com/console/u/0/developer/app/user-feedback/review-details?reviewId=gp:AOqpTOFLKEiXA4C-OIleE-2Ctgtmw51j3tzk9-KVYfPliF949Elav6p6k3ReLughOenKrPaCR7ByA1g1swWHy6M" TargetMode="External"/><Relationship Id="rId804" Type="http://schemas.openxmlformats.org/officeDocument/2006/relationships/hyperlink" Target="https://watch.appfollow.io/apps/my-first-workspace/reviews/413088?review_id=2450112500" TargetMode="External"/><Relationship Id="rId1227" Type="http://schemas.openxmlformats.org/officeDocument/2006/relationships/hyperlink" Target="https://watch.appfollow.io/apps/my-first-workspace/reviews/413088?review_id=2460878476" TargetMode="External"/><Relationship Id="rId1434" Type="http://schemas.openxmlformats.org/officeDocument/2006/relationships/hyperlink" Target="https://watch.appfollow.io/apps/my-first-workspace/reviews/413088?review_id=2477183930" TargetMode="External"/><Relationship Id="rId4" Type="http://schemas.openxmlformats.org/officeDocument/2006/relationships/hyperlink" Target="https://play.google.com/console/u/0/developer/app/user-feedback/review-details?reviewId=gp:AOqpTOFun3duHljFCAhTAoGoUkYkTX-GPo4CjJenoX-kEsL_uou3fccBVsCHtx7FwQ8D7PRoS-5iApelOederNg" TargetMode="External"/><Relationship Id="rId236" Type="http://schemas.openxmlformats.org/officeDocument/2006/relationships/hyperlink" Target="https://appfollow.io/gp/97454/review/2442011393?s=global2" TargetMode="External"/><Relationship Id="rId443" Type="http://schemas.openxmlformats.org/officeDocument/2006/relationships/hyperlink" Target="https://appfollow.io/gp/97454/review/2445136687?s=global2" TargetMode="External"/><Relationship Id="rId650" Type="http://schemas.openxmlformats.org/officeDocument/2006/relationships/hyperlink" Target="https://appfollow.io/gp/97454/review/2447222028?s=global2" TargetMode="External"/><Relationship Id="rId888" Type="http://schemas.openxmlformats.org/officeDocument/2006/relationships/hyperlink" Target="https://watch.appfollow.io/apps/my-first-workspace/reviews/413088?review_id=2452629331" TargetMode="External"/><Relationship Id="rId1073" Type="http://schemas.openxmlformats.org/officeDocument/2006/relationships/hyperlink" Target="https://appfollow.io/gp/97454/review/2454891009?s=global2" TargetMode="External"/><Relationship Id="rId1280" Type="http://schemas.openxmlformats.org/officeDocument/2006/relationships/hyperlink" Target="https://appfollow.io/gp/97454/review/2470085554?s=global2" TargetMode="External"/><Relationship Id="rId303" Type="http://schemas.openxmlformats.org/officeDocument/2006/relationships/hyperlink" Target="https://watch.appfollow.io/apps/my-first-workspace/reviews/413088?review_id=867312489" TargetMode="External"/><Relationship Id="rId748" Type="http://schemas.openxmlformats.org/officeDocument/2006/relationships/hyperlink" Target="https://play.google.com/console/u/0/developer/app/user-feedback/review-details?reviewId=gp:AOqpTOGmQh8dJc98nLLoF-ZbSHXjJqSjk4iVKEtw877OXrUqrRCaQV8k6LzK3AcTJEYRKkYAAo5w-xeKnspbomg" TargetMode="External"/><Relationship Id="rId955" Type="http://schemas.openxmlformats.org/officeDocument/2006/relationships/hyperlink" Target="https://play.google.com/console/u/0/developer/app/user-feedback/review-details?reviewId=gp:AOqpTOGAsINCJ5tKCcy6iEDbrW_5AWHqAcxH1c5jlvEo-a0zvgTnJIi878PSjVk5pmtllvkFw58QHbyk3iLmX2o" TargetMode="External"/><Relationship Id="rId1140" Type="http://schemas.openxmlformats.org/officeDocument/2006/relationships/hyperlink" Target="https://watch.appfollow.io/apps/my-first-workspace/reviews/413088?review_id=2456387701" TargetMode="External"/><Relationship Id="rId1378" Type="http://schemas.openxmlformats.org/officeDocument/2006/relationships/hyperlink" Target="https://play.google.com/console/u/0/developer/app/user-feedback/review-details?reviewId=gp:AOqpTOFMPznoGKL_8CLSRteieIkwaELF61pDB0UbX3ZnCJEUMCxKk2qn2ieqNu6joO6ownjk9UdfHQ9KhpIN2yA" TargetMode="External"/><Relationship Id="rId84" Type="http://schemas.openxmlformats.org/officeDocument/2006/relationships/hyperlink" Target="https://watch.appfollow.io/apps/my-first-workspace/reviews/413088?review_id=2438284179" TargetMode="External"/><Relationship Id="rId387" Type="http://schemas.openxmlformats.org/officeDocument/2006/relationships/hyperlink" Target="https://watch.appfollow.io/apps/my-first-workspace/reviews/413088?review_id=2444620673" TargetMode="External"/><Relationship Id="rId510" Type="http://schemas.openxmlformats.org/officeDocument/2006/relationships/hyperlink" Target="https://watch.appfollow.io/apps/my-first-workspace/reviews/413088?review_id=2445390692" TargetMode="External"/><Relationship Id="rId594" Type="http://schemas.openxmlformats.org/officeDocument/2006/relationships/hyperlink" Target="https://watch.appfollow.io/apps/my-first-workspace/reviews/413088?review_id=2446651464" TargetMode="External"/><Relationship Id="rId608" Type="http://schemas.openxmlformats.org/officeDocument/2006/relationships/hyperlink" Target="https://appfollow.io/gp/97454/review/2446712805?s=global2" TargetMode="External"/><Relationship Id="rId815" Type="http://schemas.openxmlformats.org/officeDocument/2006/relationships/hyperlink" Target="https://appfollow.io/gp/97454/review/2437051321?s=global2" TargetMode="External"/><Relationship Id="rId1238" Type="http://schemas.openxmlformats.org/officeDocument/2006/relationships/hyperlink" Target="https://appfollow.io/gp/97454/review/2461068484?s=global2" TargetMode="External"/><Relationship Id="rId1445" Type="http://schemas.openxmlformats.org/officeDocument/2006/relationships/hyperlink" Target="https://appfollow.io/gp/97454/review/2477183934?s=global2" TargetMode="External"/><Relationship Id="rId247" Type="http://schemas.openxmlformats.org/officeDocument/2006/relationships/hyperlink" Target="https://play.google.com/console/u/0/developer/app/user-feedback/review-details?reviewId=gp:AOqpTOG9PJ4ZQi6mYew34H0t6M8SeIVqyFkhC3droUIaUxJrGhsKyQ2magpJFiuaZKavXFmUyf2SphSpV4AjJ_0" TargetMode="External"/><Relationship Id="rId899" Type="http://schemas.openxmlformats.org/officeDocument/2006/relationships/hyperlink" Target="https://appfollow.io/gp/97454/review/2452771164?s=global2" TargetMode="External"/><Relationship Id="rId1000" Type="http://schemas.openxmlformats.org/officeDocument/2006/relationships/hyperlink" Target="https://play.google.com/console/u/0/developer/app/user-feedback/review-details?reviewId=gp:AOqpTOGGCx-r2C0LAXAcFcM3fvZoE8PEIhEbn3gojpsD6PTHoVILUHyEX_tjIWkYTdbtBzFAmIQxWlR6uvRns0M" TargetMode="External"/><Relationship Id="rId1084" Type="http://schemas.openxmlformats.org/officeDocument/2006/relationships/hyperlink" Target="https://play.google.com/console/u/0/developer/app/user-feedback/review-details?reviewId=gp:AOqpTOFjQwhbzowJ_lNfUTJAeQ_ES1fNgXf3_vh8Ob92PTJeatf-wkwStv63iQNJnpzsmklpQtvl1xCbHagPUa8" TargetMode="External"/><Relationship Id="rId1305" Type="http://schemas.openxmlformats.org/officeDocument/2006/relationships/hyperlink" Target="https://watch.appfollow.io/apps/my-first-workspace/reviews/413088?review_id=255736171" TargetMode="External"/><Relationship Id="rId107" Type="http://schemas.openxmlformats.org/officeDocument/2006/relationships/hyperlink" Target="https://appfollow.io/gp/97454/review/2438561329?s=global2" TargetMode="External"/><Relationship Id="rId454" Type="http://schemas.openxmlformats.org/officeDocument/2006/relationships/hyperlink" Target="https://play.google.com/console/u/0/developer/app/user-feedback/review-details?reviewId=gp:AOqpTOE7MiD0e5vrzJezE_-egqZy5FBLK1MAxh04OFiI-7fpEfbecFZFOLtNe6Si4CqOPU4zrzI4ZSu61gHOnis" TargetMode="External"/><Relationship Id="rId661" Type="http://schemas.openxmlformats.org/officeDocument/2006/relationships/hyperlink" Target="https://play.google.com/console/u/0/developer/app/user-feedback/review-details?reviewId=gp:AOqpTOGn40aMctika0pgRhaVvUSf0nDDZEKhJ79qEZwQllIoWRZKVrG1-DiM9NILiIlVSxxhWMBtmSQPt75REGo" TargetMode="External"/><Relationship Id="rId759" Type="http://schemas.openxmlformats.org/officeDocument/2006/relationships/hyperlink" Target="https://watch.appfollow.io/apps/my-first-workspace/reviews/413088?review_id=2449577714" TargetMode="External"/><Relationship Id="rId966" Type="http://schemas.openxmlformats.org/officeDocument/2006/relationships/hyperlink" Target="https://watch.appfollow.io/apps/my-first-workspace/reviews/413088?review_id=2453816674" TargetMode="External"/><Relationship Id="rId1291" Type="http://schemas.openxmlformats.org/officeDocument/2006/relationships/hyperlink" Target="https://play.google.com/console/u/0/developer/app/user-feedback/review-details?reviewId=gp:AOqpTOGXRiWbjcnk8jYETSgIjUSJWxE-VoqzBtRkYQfeiDSB8KvPectuRPNnwxhrsuos4ELzU1KoqEQqLbqsLec" TargetMode="External"/><Relationship Id="rId1389" Type="http://schemas.openxmlformats.org/officeDocument/2006/relationships/hyperlink" Target="https://watch.appfollow.io/apps/my-first-workspace/reviews/413088?review_id=2474375591" TargetMode="External"/><Relationship Id="rId11" Type="http://schemas.openxmlformats.org/officeDocument/2006/relationships/hyperlink" Target="https://appfollow.io/gp/97454/review/2420571350?s=global2" TargetMode="External"/><Relationship Id="rId314" Type="http://schemas.openxmlformats.org/officeDocument/2006/relationships/hyperlink" Target="https://appfollow.io/gp/97454/review/982556928?s=global2" TargetMode="External"/><Relationship Id="rId398" Type="http://schemas.openxmlformats.org/officeDocument/2006/relationships/hyperlink" Target="https://appfollow.io/gp/97454/review/2444719619?s=global2" TargetMode="External"/><Relationship Id="rId521" Type="http://schemas.openxmlformats.org/officeDocument/2006/relationships/hyperlink" Target="https://appfollow.io/gp/97454/review/2445449044?s=global2" TargetMode="External"/><Relationship Id="rId619" Type="http://schemas.openxmlformats.org/officeDocument/2006/relationships/hyperlink" Target="https://play.google.com/console/u/0/developer/app/user-feedback/review-details?reviewId=gp:AOqpTOFJDS0QiFWmJkhMcxE6xltBuWC5OM4KCRNYwXEg43LQOw0hG9UqtbPwd_Vwhchyje-N3pmpZf8Ws1PnmsU" TargetMode="External"/><Relationship Id="rId1151" Type="http://schemas.openxmlformats.org/officeDocument/2006/relationships/hyperlink" Target="https://appfollow.io/gp/97454/review/2456533549?s=global2" TargetMode="External"/><Relationship Id="rId1249" Type="http://schemas.openxmlformats.org/officeDocument/2006/relationships/hyperlink" Target="https://play.google.com/console/u/0/developer/app/user-feedback/review-details?reviewId=gp:AOqpTOHniCkAFxXo0kX7zTEKwMvxofWKIMEQdKsa5LgN4Q6BJu2Glk0mA5kdzwuNmA_NBbzkSyU74FO4emtINQA" TargetMode="External"/><Relationship Id="rId95" Type="http://schemas.openxmlformats.org/officeDocument/2006/relationships/hyperlink" Target="https://appfollow.io/gp/97454/review/841092509?s=global2" TargetMode="External"/><Relationship Id="rId160" Type="http://schemas.openxmlformats.org/officeDocument/2006/relationships/hyperlink" Target="https://play.google.com/console/u/0/developer/app/user-feedback/review-details?reviewId=gp:AOqpTOFoaZzvVnjIWag9HjmK38cAHWozRNUl0PUsGINAONwwHgXopmOgEkoLXuvUzhwHIVooMT07wxuZe9QGyRE" TargetMode="External"/><Relationship Id="rId826" Type="http://schemas.openxmlformats.org/officeDocument/2006/relationships/hyperlink" Target="https://play.google.com/console/u/0/developer/app/user-feedback/review-details?reviewId=gp:AOqpTOGi3EYUtSdgl794Eyqv6_Wyhn7qaxxzTaG6qOkuc3dGqSzgC8XvCAOasOh2PNPTg0TLcxO1xnVizVa9Juk" TargetMode="External"/><Relationship Id="rId1011" Type="http://schemas.openxmlformats.org/officeDocument/2006/relationships/hyperlink" Target="https://watch.appfollow.io/apps/my-first-workspace/reviews/413088?review_id=1186180611" TargetMode="External"/><Relationship Id="rId1109" Type="http://schemas.openxmlformats.org/officeDocument/2006/relationships/hyperlink" Target="https://appfollow.io/gp/97454/review/2455676453?s=global2" TargetMode="External"/><Relationship Id="rId1456" Type="http://schemas.openxmlformats.org/officeDocument/2006/relationships/hyperlink" Target="https://play.google.com/console/u/0/developer/app/user-feedback/review-details?reviewId=gp:AOqpTOEP-qJ_LCyPsDrqOFdAls0f4yfZYgJzKCNazKU-NL_4nQm92czihoCh0lbn8nN10PuHr-qiPU2q2A3P_tc" TargetMode="External"/><Relationship Id="rId258" Type="http://schemas.openxmlformats.org/officeDocument/2006/relationships/hyperlink" Target="https://watch.appfollow.io/apps/my-first-workspace/reviews/413088?review_id=2442792543" TargetMode="External"/><Relationship Id="rId465" Type="http://schemas.openxmlformats.org/officeDocument/2006/relationships/hyperlink" Target="https://watch.appfollow.io/apps/my-first-workspace/reviews/413088?review_id=2445136694" TargetMode="External"/><Relationship Id="rId672" Type="http://schemas.openxmlformats.org/officeDocument/2006/relationships/hyperlink" Target="https://watch.appfollow.io/apps/my-first-workspace/reviews/413088?review_id=1327679436" TargetMode="External"/><Relationship Id="rId1095" Type="http://schemas.openxmlformats.org/officeDocument/2006/relationships/hyperlink" Target="https://watch.appfollow.io/apps/my-first-workspace/reviews/413088?review_id=2455538684" TargetMode="External"/><Relationship Id="rId1316" Type="http://schemas.openxmlformats.org/officeDocument/2006/relationships/hyperlink" Target="https://appfollow.io/gp/97454/review/2472984245?s=global2" TargetMode="External"/><Relationship Id="rId22" Type="http://schemas.openxmlformats.org/officeDocument/2006/relationships/hyperlink" Target="https://play.google.com/console/u/0/developer/app/user-feedback/review-details?reviewId=gp:AOqpTOGVeN8WEFYpTiRB54g__mp5KIzzAKL4Rnj9Hd5x7u0RR7OotFhFoEJihp6gL_77G3aJXiiBpa6YqpgAghw" TargetMode="External"/><Relationship Id="rId118" Type="http://schemas.openxmlformats.org/officeDocument/2006/relationships/hyperlink" Target="https://play.google.com/console/u/0/developer/app/user-feedback/review-details?reviewId=gp:AOqpTOE-kkQgLFTakndiykW6OBSCq5cKqk3qRMgtpEAc8C6aFEPKEDUqcJORKWwc6iX0NPxie4z7aj2Wa3CUXyw" TargetMode="External"/><Relationship Id="rId325" Type="http://schemas.openxmlformats.org/officeDocument/2006/relationships/hyperlink" Target="https://play.google.com/console/u/0/developer/app/user-feedback/review-details?reviewId=gp:AOqpTOE-XvUz6e0x1lsy8BXbwQEKNDf4wNAVpi0SLPP7X6IFI1vn5MX9OPLu4mB5h8So--Rf9bIp_RHuSXDv_wg" TargetMode="External"/><Relationship Id="rId532" Type="http://schemas.openxmlformats.org/officeDocument/2006/relationships/hyperlink" Target="https://play.google.com/console/u/0/developer/app/user-feedback/review-details?reviewId=gp:AOqpTOG7UYzvY6qoVh-pwsXijIQW5Oc1o0PsvXGM2qRKVCD_XnkiqjruL_efcgGHegRfXkTA5soUjhynHRZ-aE0" TargetMode="External"/><Relationship Id="rId977" Type="http://schemas.openxmlformats.org/officeDocument/2006/relationships/hyperlink" Target="https://appfollow.io/gp/97454/review/2454100273?s=global2" TargetMode="External"/><Relationship Id="rId1162" Type="http://schemas.openxmlformats.org/officeDocument/2006/relationships/hyperlink" Target="https://play.google.com/console/u/0/developer/app/user-feedback/review-details?reviewId=gp:AOqpTOGDxrZKz3a_dldcKpxGkk0PVrzJLUe36l3I_UXju0jtH6r8NAMe4B2phACPd7WUwNXQ02eELH96eYdVhdY" TargetMode="External"/><Relationship Id="rId171" Type="http://schemas.openxmlformats.org/officeDocument/2006/relationships/hyperlink" Target="https://watch.appfollow.io/apps/my-first-workspace/reviews/413088?review_id=46119063" TargetMode="External"/><Relationship Id="rId837" Type="http://schemas.openxmlformats.org/officeDocument/2006/relationships/hyperlink" Target="https://watch.appfollow.io/apps/my-first-workspace/reviews/413088?review_id=2451048657" TargetMode="External"/><Relationship Id="rId1022" Type="http://schemas.openxmlformats.org/officeDocument/2006/relationships/hyperlink" Target="https://appfollow.io/gp/97454/review/2453367406?s=global2" TargetMode="External"/><Relationship Id="rId269" Type="http://schemas.openxmlformats.org/officeDocument/2006/relationships/hyperlink" Target="https://appfollow.io/gp/97454/review/2442923028?s=global2" TargetMode="External"/><Relationship Id="rId476" Type="http://schemas.openxmlformats.org/officeDocument/2006/relationships/hyperlink" Target="https://appfollow.io/gp/97454/review/2445251998?s=global2" TargetMode="External"/><Relationship Id="rId683" Type="http://schemas.openxmlformats.org/officeDocument/2006/relationships/hyperlink" Target="https://appfollow.io/gp/97454/review/2448430297?s=global2" TargetMode="External"/><Relationship Id="rId890" Type="http://schemas.openxmlformats.org/officeDocument/2006/relationships/hyperlink" Target="https://appfollow.io/gp/97454/review/2452693627?s=global2" TargetMode="External"/><Relationship Id="rId904" Type="http://schemas.openxmlformats.org/officeDocument/2006/relationships/hyperlink" Target="https://play.google.com/console/u/0/developer/app/user-feedback/review-details?reviewId=gp:AOqpTOFUS5W3-FdSUdYpY-XOlGTKfyAviekTSWJPZvLIEa4nYe4ofG6uZZCuViOq-tGom7Oeq7f7RVdr96pWcFI" TargetMode="External"/><Relationship Id="rId1327" Type="http://schemas.openxmlformats.org/officeDocument/2006/relationships/hyperlink" Target="https://play.google.com/console/u/0/developer/app/user-feedback/review-details?reviewId=gp:AOqpTOHrWj0O8cf-u7rARYrn3RSg_laxFv5ySKu48UUdB5Cpw3t-7M9AXt04DhyRL_Ds796Pom626RybHLbe_Mk" TargetMode="External"/><Relationship Id="rId33" Type="http://schemas.openxmlformats.org/officeDocument/2006/relationships/hyperlink" Target="https://watch.appfollow.io/apps/my-first-workspace/reviews/413088?review_id=2435892936" TargetMode="External"/><Relationship Id="rId129" Type="http://schemas.openxmlformats.org/officeDocument/2006/relationships/hyperlink" Target="https://watch.appfollow.io/apps/my-first-workspace/reviews/413088?review_id=2439327923" TargetMode="External"/><Relationship Id="rId336" Type="http://schemas.openxmlformats.org/officeDocument/2006/relationships/hyperlink" Target="https://watch.appfollow.io/apps/my-first-workspace/reviews/413088?review_id=2444265663" TargetMode="External"/><Relationship Id="rId543" Type="http://schemas.openxmlformats.org/officeDocument/2006/relationships/hyperlink" Target="https://watch.appfollow.io/apps/my-first-workspace/reviews/413088?review_id=2411828626" TargetMode="External"/><Relationship Id="rId988" Type="http://schemas.openxmlformats.org/officeDocument/2006/relationships/hyperlink" Target="https://play.google.com/console/u/0/developer/app/user-feedback/review-details?reviewId=gp:AOqpTOGPN3p8PmWaWcpA8HOO9zUlYlUj-ZLwAgejNneiea-FbiN_uKrYEAS0EF9fPKxq2dTWnfGFw5PEZ6rmYIQ" TargetMode="External"/><Relationship Id="rId1173" Type="http://schemas.openxmlformats.org/officeDocument/2006/relationships/hyperlink" Target="https://watch.appfollow.io/apps/my-first-workspace/reviews/413088?review_id=2456791275" TargetMode="External"/><Relationship Id="rId1380" Type="http://schemas.openxmlformats.org/officeDocument/2006/relationships/hyperlink" Target="https://watch.appfollow.io/apps/my-first-workspace/reviews/413088?review_id=2473760814" TargetMode="External"/><Relationship Id="rId182" Type="http://schemas.openxmlformats.org/officeDocument/2006/relationships/hyperlink" Target="https://appfollow.io/gp/97454/review/2433497833?s=global2" TargetMode="External"/><Relationship Id="rId403" Type="http://schemas.openxmlformats.org/officeDocument/2006/relationships/hyperlink" Target="https://play.google.com/console/u/0/developer/app/user-feedback/review-details?reviewId=gp:AOqpTOEIL89vUId5hQII4HBzTbAefw2nGkcOJL8AqWG6lduPdjH6bmXJdtuVIuauYmHJoHmpLDV9k2R3CjDrIJo" TargetMode="External"/><Relationship Id="rId750" Type="http://schemas.openxmlformats.org/officeDocument/2006/relationships/hyperlink" Target="https://watch.appfollow.io/apps/my-first-workspace/reviews/413088?review_id=2449492587" TargetMode="External"/><Relationship Id="rId848" Type="http://schemas.openxmlformats.org/officeDocument/2006/relationships/hyperlink" Target="https://appfollow.io/gp/97454/review/2451127645?s=global2" TargetMode="External"/><Relationship Id="rId1033" Type="http://schemas.openxmlformats.org/officeDocument/2006/relationships/hyperlink" Target="https://play.google.com/console/u/0/developer/app/user-feedback/review-details?reviewId=gp:AOqpTOGeODPoEH8wES30QPeJRpoX1vYVhIDtw6zsoA-IGlwOrU7SvsVoMr2MCUk8yDnBonmSNZBgzrPNF0RdrJQ" TargetMode="External"/><Relationship Id="rId487" Type="http://schemas.openxmlformats.org/officeDocument/2006/relationships/hyperlink" Target="https://play.google.com/console/u/0/developer/app/user-feedback/review-details?reviewId=gp:AOqpTOEIbpQ4je5LbxKJTonhYkjbfwEgpKG6Nz_chW3crB3PE4iQVnNmZ2s5rBptX7xCr6gjB5NRAxZPe8pdoGI" TargetMode="External"/><Relationship Id="rId610" Type="http://schemas.openxmlformats.org/officeDocument/2006/relationships/hyperlink" Target="https://play.google.com/console/u/0/developer/app/user-feedback/review-details?reviewId=gp:AOqpTOE4pb093gTQkKXM4ecAlnlgLbBOQ837ESSN3lbEbGGo1NPUI7vtvHviILp-YaggH2RpkqoanA-ZabaJqww" TargetMode="External"/><Relationship Id="rId694" Type="http://schemas.openxmlformats.org/officeDocument/2006/relationships/hyperlink" Target="https://play.google.com/console/u/0/developer/app/user-feedback/review-details?reviewId=gp:AOqpTOGjaYMBvf65xA3SAInAOTbjwBZgK4NWYlyk0NSjg64U3IJhEHKdR8l62wsg61g1M3kPTBaCpzwiksHtRrE" TargetMode="External"/><Relationship Id="rId708" Type="http://schemas.openxmlformats.org/officeDocument/2006/relationships/hyperlink" Target="https://watch.appfollow.io/apps/my-first-workspace/reviews/413088?review_id=2448618669" TargetMode="External"/><Relationship Id="rId915" Type="http://schemas.openxmlformats.org/officeDocument/2006/relationships/hyperlink" Target="https://watch.appfollow.io/apps/my-first-workspace/reviews/413088?review_id=2422586932" TargetMode="External"/><Relationship Id="rId1240" Type="http://schemas.openxmlformats.org/officeDocument/2006/relationships/hyperlink" Target="https://play.google.com/console/u/0/developer/app/user-feedback/review-details?reviewId=gp:AOqpTOFN0rIrcH0rNX7s3UtdH31hC931l8-oW0bLulodAlfDhyBTQNnymLE8xq0TV7yYHlJUEATmuI9Gnq27U-s" TargetMode="External"/><Relationship Id="rId1338" Type="http://schemas.openxmlformats.org/officeDocument/2006/relationships/hyperlink" Target="https://watch.appfollow.io/apps/my-first-workspace/reviews/413088?review_id=2473358346" TargetMode="External"/><Relationship Id="rId347" Type="http://schemas.openxmlformats.org/officeDocument/2006/relationships/hyperlink" Target="https://appfollow.io/gp/97454/review/2444265667?s=global2" TargetMode="External"/><Relationship Id="rId999" Type="http://schemas.openxmlformats.org/officeDocument/2006/relationships/hyperlink" Target="https://watch.appfollow.io/apps/my-first-workspace/reviews/413088?review_id=731826066" TargetMode="External"/><Relationship Id="rId1100" Type="http://schemas.openxmlformats.org/officeDocument/2006/relationships/hyperlink" Target="https://appfollow.io/gp/97454/review/2455676450?s=global2" TargetMode="External"/><Relationship Id="rId1184" Type="http://schemas.openxmlformats.org/officeDocument/2006/relationships/hyperlink" Target="https://appfollow.io/gp/97454/review/2457233215?s=global2" TargetMode="External"/><Relationship Id="rId1405" Type="http://schemas.openxmlformats.org/officeDocument/2006/relationships/hyperlink" Target="https://play.google.com/console/u/0/developer/app/user-feedback/review-details?reviewId=gp:AOqpTOGMmcA27R-nFOCFm82upXZ5w616lf-LDgrMxHBXZC15AE2oyLt6osae2pdxraMddnx9F0evaO5LY69XnMs" TargetMode="External"/><Relationship Id="rId44" Type="http://schemas.openxmlformats.org/officeDocument/2006/relationships/hyperlink" Target="https://appfollow.io/gp/97454/review/2437768260?s=global2" TargetMode="External"/><Relationship Id="rId554" Type="http://schemas.openxmlformats.org/officeDocument/2006/relationships/hyperlink" Target="https://appfollow.io/gp/97454/review/2446089838?s=global2" TargetMode="External"/><Relationship Id="rId761" Type="http://schemas.openxmlformats.org/officeDocument/2006/relationships/hyperlink" Target="https://appfollow.io/gp/97454/review/2449577715?s=global2" TargetMode="External"/><Relationship Id="rId859" Type="http://schemas.openxmlformats.org/officeDocument/2006/relationships/hyperlink" Target="https://play.google.com/console/u/0/developer/app/user-feedback/review-details?reviewId=gp:AOqpTOFtwj2u18pAH7UP-5YIsdnx21qZ6e6M5VYCxmduxEk_cdl1DvzgdUuGLe6u8lkwG199R_EF85ol9Y35qB4" TargetMode="External"/><Relationship Id="rId1391" Type="http://schemas.openxmlformats.org/officeDocument/2006/relationships/hyperlink" Target="https://appfollow.io/gp/97454/review/34311739?s=global2" TargetMode="External"/><Relationship Id="rId193" Type="http://schemas.openxmlformats.org/officeDocument/2006/relationships/hyperlink" Target="https://play.google.com/console/u/0/developer/app/user-feedback/review-details?reviewId=gp:AOqpTOH-oRR0UjGdIK8dD16mHXGrM-ZJEHtK4EGVyH5ZFfZkhkiJYs5creTtvnoMKE33RYrWqyIpzSECVhbMb-s" TargetMode="External"/><Relationship Id="rId207" Type="http://schemas.openxmlformats.org/officeDocument/2006/relationships/hyperlink" Target="https://watch.appfollow.io/apps/my-first-workspace/reviews/413088?review_id=2441813479" TargetMode="External"/><Relationship Id="rId414" Type="http://schemas.openxmlformats.org/officeDocument/2006/relationships/hyperlink" Target="https://watch.appfollow.io/apps/my-first-workspace/reviews/413088?review_id=2444719624" TargetMode="External"/><Relationship Id="rId498" Type="http://schemas.openxmlformats.org/officeDocument/2006/relationships/hyperlink" Target="https://watch.appfollow.io/apps/my-first-workspace/reviews/413088?review_id=2445321237" TargetMode="External"/><Relationship Id="rId621" Type="http://schemas.openxmlformats.org/officeDocument/2006/relationships/hyperlink" Target="https://watch.appfollow.io/apps/my-first-workspace/reviews/413088?review_id=2446775066" TargetMode="External"/><Relationship Id="rId1044" Type="http://schemas.openxmlformats.org/officeDocument/2006/relationships/hyperlink" Target="https://watch.appfollow.io/apps/my-first-workspace/reviews/413088?review_id=2454683491" TargetMode="External"/><Relationship Id="rId1251" Type="http://schemas.openxmlformats.org/officeDocument/2006/relationships/hyperlink" Target="https://watch.appfollow.io/apps/my-first-workspace/reviews/413088?review_id=2465347677" TargetMode="External"/><Relationship Id="rId1349" Type="http://schemas.openxmlformats.org/officeDocument/2006/relationships/hyperlink" Target="https://appfollow.io/gp/97454/review/2473451486?s=global2" TargetMode="External"/><Relationship Id="rId260" Type="http://schemas.openxmlformats.org/officeDocument/2006/relationships/hyperlink" Target="https://appfollow.io/gp/97454/review/2442792544?s=global2" TargetMode="External"/><Relationship Id="rId719" Type="http://schemas.openxmlformats.org/officeDocument/2006/relationships/hyperlink" Target="https://appfollow.io/gp/97454/review/2448760244?s=global2" TargetMode="External"/><Relationship Id="rId926" Type="http://schemas.openxmlformats.org/officeDocument/2006/relationships/hyperlink" Target="https://appfollow.io/gp/97454/review/2453036705?s=global2" TargetMode="External"/><Relationship Id="rId1111" Type="http://schemas.openxmlformats.org/officeDocument/2006/relationships/hyperlink" Target="https://play.google.com/console/u/0/developer/app/user-feedback/review-details?reviewId=gp:AOqpTOF4PEtRsyJ8j8llJl0yqU7GwcRuyh9LKkH8GHxsxoCVROkcfUKkAWG_zvAwVVutv9_M_iX5vF0X8jRXQAQ" TargetMode="External"/><Relationship Id="rId55" Type="http://schemas.openxmlformats.org/officeDocument/2006/relationships/hyperlink" Target="https://play.google.com/console/u/0/developer/app/user-feedback/review-details?reviewId=gp:AOqpTOG0WdW7DJyDXb6E73s2_PslwWFgq13NnkF8W0qVeumjRBNhWlpcWuoAM0drUk-yMT_R7xGGBoBzmOGQCqg" TargetMode="External"/><Relationship Id="rId120" Type="http://schemas.openxmlformats.org/officeDocument/2006/relationships/hyperlink" Target="https://watch.appfollow.io/apps/my-first-workspace/reviews/413088?review_id=2438774176" TargetMode="External"/><Relationship Id="rId358" Type="http://schemas.openxmlformats.org/officeDocument/2006/relationships/hyperlink" Target="https://play.google.com/console/u/0/developer/app/user-feedback/review-details?reviewId=gp:AOqpTOGYfc0x6CnDwNsTvlLMKkdJboV1JMM2jv04YTXxwAsAhucyz37VDwNCy5k9UONTV7cqscA4c1GgeOLRUdE" TargetMode="External"/><Relationship Id="rId565" Type="http://schemas.openxmlformats.org/officeDocument/2006/relationships/hyperlink" Target="https://play.google.com/console/u/0/developer/app/user-feedback/review-details?reviewId=gp:AOqpTOGOIS5BkXYDX4Ki13jx2IPR8JduyprZoN9ll49oWxSYyShspp4hEjHbU8V8kTPrZqJ1XGO4YJxEtGY6uQM" TargetMode="External"/><Relationship Id="rId772" Type="http://schemas.openxmlformats.org/officeDocument/2006/relationships/hyperlink" Target="https://play.google.com/console/u/0/developer/app/user-feedback/review-details?reviewId=gp:AOqpTOGfaufISOSIFXyLoplbXDpFbqz_hSCEJQuX902D9v_LyxUcdBkB47_rRp0OUlbPw2YH-euv6_KAnz93EaU" TargetMode="External"/><Relationship Id="rId1195" Type="http://schemas.openxmlformats.org/officeDocument/2006/relationships/hyperlink" Target="https://play.google.com/console/u/0/developer/app/user-feedback/review-details?reviewId=gp:AOqpTOFKeugiP4S06ciYCAqYvjK4CMjTiPAXXdX70N8qqNccucIm32TQLFqR3lu6CLtDusyoz10vvovjkS8c-EY" TargetMode="External"/><Relationship Id="rId1209" Type="http://schemas.openxmlformats.org/officeDocument/2006/relationships/hyperlink" Target="https://watch.appfollow.io/apps/my-first-workspace/reviews/413088?review_id=126970905" TargetMode="External"/><Relationship Id="rId1416" Type="http://schemas.openxmlformats.org/officeDocument/2006/relationships/hyperlink" Target="https://watch.appfollow.io/apps/my-first-workspace/reviews/413088?review_id=2476801681" TargetMode="External"/><Relationship Id="rId218" Type="http://schemas.openxmlformats.org/officeDocument/2006/relationships/hyperlink" Target="https://appfollow.io/gp/97454/review/2441948581?s=global2" TargetMode="External"/><Relationship Id="rId425" Type="http://schemas.openxmlformats.org/officeDocument/2006/relationships/hyperlink" Target="https://appfollow.io/gp/97454/review/2444769492?s=global2" TargetMode="External"/><Relationship Id="rId632" Type="http://schemas.openxmlformats.org/officeDocument/2006/relationships/hyperlink" Target="https://appfollow.io/gp/97454/review/2446830285?s=global2" TargetMode="External"/><Relationship Id="rId1055" Type="http://schemas.openxmlformats.org/officeDocument/2006/relationships/hyperlink" Target="https://appfollow.io/gp/97454/review/2454738341?s=global2" TargetMode="External"/><Relationship Id="rId1262" Type="http://schemas.openxmlformats.org/officeDocument/2006/relationships/hyperlink" Target="https://appfollow.io/gp/97454/review/2467956662?s=global2" TargetMode="External"/><Relationship Id="rId271" Type="http://schemas.openxmlformats.org/officeDocument/2006/relationships/hyperlink" Target="https://play.google.com/console/u/0/developer/app/user-feedback/review-details?reviewId=gp:AOqpTOEFm4M_b-AIsNn7iQglBC1Mx7g61YJ9LUT5HL61gpJ3Q4Y4lVKcxENhNQadbtPz2-cpAcFpGtkTerMjB2o" TargetMode="External"/><Relationship Id="rId937" Type="http://schemas.openxmlformats.org/officeDocument/2006/relationships/hyperlink" Target="https://play.google.com/console/u/0/developer/app/user-feedback/review-details?reviewId=gp:AOqpTOHo4Ok94P0fHoT2S0BqqdgBA5VoGnqrKXZQw7ZZJvK7GHTXLFrbt9xRDjlHOKdoVQl3ZXRU9l1avjG1_XM" TargetMode="External"/><Relationship Id="rId1122" Type="http://schemas.openxmlformats.org/officeDocument/2006/relationships/hyperlink" Target="https://watch.appfollow.io/apps/my-first-workspace/reviews/413088?review_id=2456194520" TargetMode="External"/><Relationship Id="rId66" Type="http://schemas.openxmlformats.org/officeDocument/2006/relationships/hyperlink" Target="https://watch.appfollow.io/apps/my-first-workspace/reviews/413088?review_id=2437768267" TargetMode="External"/><Relationship Id="rId131" Type="http://schemas.openxmlformats.org/officeDocument/2006/relationships/hyperlink" Target="https://appfollow.io/gp/97454/review/2439327924?s=global2" TargetMode="External"/><Relationship Id="rId369" Type="http://schemas.openxmlformats.org/officeDocument/2006/relationships/hyperlink" Target="https://watch.appfollow.io/apps/my-first-workspace/reviews/413088?review_id=2444583921" TargetMode="External"/><Relationship Id="rId576" Type="http://schemas.openxmlformats.org/officeDocument/2006/relationships/hyperlink" Target="https://watch.appfollow.io/apps/my-first-workspace/reviews/413088?review_id=2446270625" TargetMode="External"/><Relationship Id="rId783" Type="http://schemas.openxmlformats.org/officeDocument/2006/relationships/hyperlink" Target="https://watch.appfollow.io/apps/my-first-workspace/reviews/413088?review_id=2449942743" TargetMode="External"/><Relationship Id="rId990" Type="http://schemas.openxmlformats.org/officeDocument/2006/relationships/hyperlink" Target="https://watch.appfollow.io/apps/my-first-workspace/reviews/413088?review_id=2454267349" TargetMode="External"/><Relationship Id="rId1427" Type="http://schemas.openxmlformats.org/officeDocument/2006/relationships/hyperlink" Target="https://appfollow.io/gp/97454/review/2476905682?s=global2" TargetMode="External"/><Relationship Id="rId229" Type="http://schemas.openxmlformats.org/officeDocument/2006/relationships/hyperlink" Target="https://play.google.com/console/u/0/developer/app/user-feedback/review-details?reviewId=gp:AOqpTOEWNg3axLeKPpRBSp2ggawcjaJlWZEcQmAcq2BHKw3Keu2WYtfJUjSSWpeDPjAZgy47GkaC-aANtmhX6RA" TargetMode="External"/><Relationship Id="rId436" Type="http://schemas.openxmlformats.org/officeDocument/2006/relationships/hyperlink" Target="https://play.google.com/console/u/0/developer/app/user-feedback/review-details?reviewId=gp:AOqpTOEcEMoK0pDsKaQoQD4t_KfVrrd_-kc5lLueFj1-o0mzQPygBJkSHv0I0uiFXmL4H4gcrhz7KO0CoKUeLWQ" TargetMode="External"/><Relationship Id="rId643" Type="http://schemas.openxmlformats.org/officeDocument/2006/relationships/hyperlink" Target="https://play.google.com/console/u/0/developer/app/user-feedback/review-details?reviewId=gp:AOqpTOF1Q7EsJlrORoZY7JALPhj9OE8wGXKjcswvUn6ozfGpk6Bk5kxkPFUQgfnf68MvKb5HLE06w9KhJFeJGW4" TargetMode="External"/><Relationship Id="rId1066" Type="http://schemas.openxmlformats.org/officeDocument/2006/relationships/hyperlink" Target="https://play.google.com/console/u/0/developer/app/user-feedback/review-details?reviewId=gp:AOqpTOFzBR65iThXIBMWJh82CEhIgaVh3qrKipQoAsAQ0AMLLZb42PQAoO68w6lmvzF5oqolmSgzWTB2XeIp9X0" TargetMode="External"/><Relationship Id="rId1273" Type="http://schemas.openxmlformats.org/officeDocument/2006/relationships/hyperlink" Target="https://play.google.com/console/u/0/developer/app/user-feedback/review-details?reviewId=gp:AOqpTOFL99drCZLZWgsGoPBi-IEH_eWROcyYDK25P3_ZtiJQeIxn99ov31gKH7STG0F2AYflClXhj5svll5BUpQ" TargetMode="External"/><Relationship Id="rId850" Type="http://schemas.openxmlformats.org/officeDocument/2006/relationships/hyperlink" Target="https://play.google.com/console/u/0/developer/app/user-feedback/review-details?reviewId=gp:AOqpTOH_CScWncFKYnjN2NE3lBjJccjHTTzABJAcLlRZk74A2_UZIpi7W-sKV3V23sMspDIqn4xK6MXO3rZlUsY" TargetMode="External"/><Relationship Id="rId948" Type="http://schemas.openxmlformats.org/officeDocument/2006/relationships/hyperlink" Target="https://watch.appfollow.io/apps/my-first-workspace/reviews/413088?review_id=2453520054" TargetMode="External"/><Relationship Id="rId1133" Type="http://schemas.openxmlformats.org/officeDocument/2006/relationships/hyperlink" Target="https://appfollow.io/gp/97454/review/2456272782?s=global2" TargetMode="External"/><Relationship Id="rId77" Type="http://schemas.openxmlformats.org/officeDocument/2006/relationships/hyperlink" Target="https://appfollow.io/gp/97454/review/2437989766?s=global2" TargetMode="External"/><Relationship Id="rId282" Type="http://schemas.openxmlformats.org/officeDocument/2006/relationships/hyperlink" Target="https://watch.appfollow.io/apps/my-first-workspace/reviews/413088?review_id=679607119" TargetMode="External"/><Relationship Id="rId503" Type="http://schemas.openxmlformats.org/officeDocument/2006/relationships/hyperlink" Target="https://appfollow.io/gp/97454/review/2445321239?s=global2" TargetMode="External"/><Relationship Id="rId587" Type="http://schemas.openxmlformats.org/officeDocument/2006/relationships/hyperlink" Target="https://appfollow.io/gp/97454/review/2446651462?s=global2" TargetMode="External"/><Relationship Id="rId710" Type="http://schemas.openxmlformats.org/officeDocument/2006/relationships/hyperlink" Target="https://appfollow.io/gp/97454/review/2448618670?s=global2" TargetMode="External"/><Relationship Id="rId808" Type="http://schemas.openxmlformats.org/officeDocument/2006/relationships/hyperlink" Target="https://play.google.com/console/u/0/developer/app/user-feedback/review-details?reviewId=gp:AOqpTOEZouyFKIyizmYdKIAeC9ZlW9pjyW0-BAtxWtQjQnXJ5W3SUSpGTXpx_RYznPOPwplS9rVmeD3zyA7_Kuc" TargetMode="External"/><Relationship Id="rId1340" Type="http://schemas.openxmlformats.org/officeDocument/2006/relationships/hyperlink" Target="https://appfollow.io/gp/97454/review/2473358348?s=global2" TargetMode="External"/><Relationship Id="rId1438" Type="http://schemas.openxmlformats.org/officeDocument/2006/relationships/hyperlink" Target="https://play.google.com/console/u/0/developer/app/user-feedback/review-details?reviewId=gp:AOqpTOH2QgOYfwFIJsMQPf7G_yjrJVHcHyKJiGNPuET-3mrIcJ8jaaljctSejuA3Ey_nj_EmgS-u4A8cXtyY-Ac" TargetMode="External"/><Relationship Id="rId8" Type="http://schemas.openxmlformats.org/officeDocument/2006/relationships/hyperlink" Target="https://appfollow.io/gp/97454/review/963189088?s=global2" TargetMode="External"/><Relationship Id="rId142" Type="http://schemas.openxmlformats.org/officeDocument/2006/relationships/hyperlink" Target="https://play.google.com/console/u/0/developer/app/user-feedback/review-details?reviewId=gp:AOqpTOFmWX0AsHRegN_HkBt5w5ZARxZgHNTMZwiZHjgT1mFdTDcsWWrswl4OvfCLnHwzonxG5Y0zGrIz4LVrzVk" TargetMode="External"/><Relationship Id="rId447" Type="http://schemas.openxmlformats.org/officeDocument/2006/relationships/hyperlink" Target="https://watch.appfollow.io/apps/my-first-workspace/reviews/413088?review_id=2445136688" TargetMode="External"/><Relationship Id="rId794" Type="http://schemas.openxmlformats.org/officeDocument/2006/relationships/hyperlink" Target="https://appfollow.io/gp/97454/review/2449990258?s=global2" TargetMode="External"/><Relationship Id="rId1077" Type="http://schemas.openxmlformats.org/officeDocument/2006/relationships/hyperlink" Target="https://watch.appfollow.io/apps/my-first-workspace/reviews/413088?review_id=2454968233" TargetMode="External"/><Relationship Id="rId1200" Type="http://schemas.openxmlformats.org/officeDocument/2006/relationships/hyperlink" Target="https://watch.appfollow.io/apps/my-first-workspace/reviews/413088?review_id=2460485410" TargetMode="External"/><Relationship Id="rId654" Type="http://schemas.openxmlformats.org/officeDocument/2006/relationships/hyperlink" Target="https://watch.appfollow.io/apps/my-first-workspace/reviews/413088?review_id=2447589368" TargetMode="External"/><Relationship Id="rId861" Type="http://schemas.openxmlformats.org/officeDocument/2006/relationships/hyperlink" Target="https://watch.appfollow.io/apps/my-first-workspace/reviews/413088?review_id=2451519515" TargetMode="External"/><Relationship Id="rId959" Type="http://schemas.openxmlformats.org/officeDocument/2006/relationships/hyperlink" Target="https://appfollow.io/gp/97454/review/2453816672?s=global2" TargetMode="External"/><Relationship Id="rId1284" Type="http://schemas.openxmlformats.org/officeDocument/2006/relationships/hyperlink" Target="https://watch.appfollow.io/apps/my-first-workspace/reviews/413088?review_id=2470694647" TargetMode="External"/><Relationship Id="rId293" Type="http://schemas.openxmlformats.org/officeDocument/2006/relationships/hyperlink" Target="https://appfollow.io/gp/97454/review/787854559?s=global2" TargetMode="External"/><Relationship Id="rId307" Type="http://schemas.openxmlformats.org/officeDocument/2006/relationships/hyperlink" Target="https://play.google.com/console/u/0/developer/app/user-feedback/review-details?reviewId=gp:AOqpTOGXbzWMGX6gmo2e4d9SSyPw39wVw2pRI6fdx5WoREwlL5zUXUepRkjrcjDwoDRSqzgwCX_sUhXQiH0ui-E" TargetMode="External"/><Relationship Id="rId514" Type="http://schemas.openxmlformats.org/officeDocument/2006/relationships/hyperlink" Target="https://play.google.com/console/u/0/developer/app/user-feedback/review-details?reviewId=gp:AOqpTOFg3kZZgV2qgQsWiZgeUZVxZYSjDqk2qWdO5PP72Z6d7jqd9u2BNfeQqk-3dl8GEypptdomiJ0Gp6o3_Ec" TargetMode="External"/><Relationship Id="rId721" Type="http://schemas.openxmlformats.org/officeDocument/2006/relationships/hyperlink" Target="https://play.google.com/console/u/0/developer/app/user-feedback/review-details?reviewId=gp:AOqpTOFFEsFNL8DQ0Q3nMzNQFuDvOMV9UEocjue7VfeFuEiakZnUBPGqey1_vuOU8caPMfe6opBllZ37gWCNfwQ" TargetMode="External"/><Relationship Id="rId1144" Type="http://schemas.openxmlformats.org/officeDocument/2006/relationships/hyperlink" Target="https://play.google.com/console/u/0/developer/app/user-feedback/review-details?reviewId=gp:AOqpTOGHi58rcPGokUJJgCuEbJLhtgcqH8u7tsRp4pbkVdkNmsddZZsc6E6wKwoJnqxHR30OcicUCX63g3EZel0" TargetMode="External"/><Relationship Id="rId1351" Type="http://schemas.openxmlformats.org/officeDocument/2006/relationships/hyperlink" Target="https://play.google.com/console/u/0/developer/app/user-feedback/review-details?reviewId=gp:AOqpTOF6eWIRtQoROCCGPgoCa6Agl3u_jZuxf8Wj47bafyrpSlS0pKdUK67yKLlMGVyZLO1wjVtw4Ax9kfxrLV8" TargetMode="External"/><Relationship Id="rId1449" Type="http://schemas.openxmlformats.org/officeDocument/2006/relationships/hyperlink" Target="https://watch.appfollow.io/apps/my-first-workspace/reviews/413088?review_id=2477183935" TargetMode="External"/><Relationship Id="rId88" Type="http://schemas.openxmlformats.org/officeDocument/2006/relationships/hyperlink" Target="https://play.google.com/console/u/0/developer/app/user-feedback/review-details?reviewId=gp:AOqpTOEVwQ5RTpAs22-8Vr5i3NhSl5oJcgERBSxN8A85m7crPyFGHBm4WGbk33ZjkpUKFvXTMzyw2KdFXpjj2fk" TargetMode="External"/><Relationship Id="rId153" Type="http://schemas.openxmlformats.org/officeDocument/2006/relationships/hyperlink" Target="https://watch.appfollow.io/apps/my-first-workspace/reviews/413088?review_id=2440626561" TargetMode="External"/><Relationship Id="rId360" Type="http://schemas.openxmlformats.org/officeDocument/2006/relationships/hyperlink" Target="https://watch.appfollow.io/apps/my-first-workspace/reviews/413088?review_id=2444401319" TargetMode="External"/><Relationship Id="rId598" Type="http://schemas.openxmlformats.org/officeDocument/2006/relationships/hyperlink" Target="https://play.google.com/console/u/0/developer/app/user-feedback/review-details?reviewId=gp:AOqpTOGaMav9eWWle7q40AZOjOmsvolC_yJqWlSF79tzaawXqKIJwVLc8tGjyvjm3O6PRFZ9MRnpv1n8_UKs2C4" TargetMode="External"/><Relationship Id="rId819" Type="http://schemas.openxmlformats.org/officeDocument/2006/relationships/hyperlink" Target="https://watch.appfollow.io/apps/my-first-workspace/reviews/413088?review_id=2450363577" TargetMode="External"/><Relationship Id="rId1004" Type="http://schemas.openxmlformats.org/officeDocument/2006/relationships/hyperlink" Target="https://appfollow.io/gp/97454/review/821968012?s=global2" TargetMode="External"/><Relationship Id="rId1211" Type="http://schemas.openxmlformats.org/officeDocument/2006/relationships/hyperlink" Target="https://appfollow.io/gp/97454/review/921560670?s=global2" TargetMode="External"/><Relationship Id="rId220" Type="http://schemas.openxmlformats.org/officeDocument/2006/relationships/hyperlink" Target="https://play.google.com/console/u/0/developer/app/user-feedback/review-details?reviewId=gp:AOqpTOHELmhouPggtoMuX2lWG4eTSbZ-HBo-6ytBJmMh6tj8phm4Eipb8QGz3a0z1w4X1kITOokOIgFBh68RaLI" TargetMode="External"/><Relationship Id="rId458" Type="http://schemas.openxmlformats.org/officeDocument/2006/relationships/hyperlink" Target="https://appfollow.io/gp/97454/review/2445136692?s=global2" TargetMode="External"/><Relationship Id="rId665" Type="http://schemas.openxmlformats.org/officeDocument/2006/relationships/hyperlink" Target="https://appfollow.io/gp/97454/review/846677909?s=global2" TargetMode="External"/><Relationship Id="rId872" Type="http://schemas.openxmlformats.org/officeDocument/2006/relationships/hyperlink" Target="https://appfollow.io/gp/97454/review/2451902845?s=global2" TargetMode="External"/><Relationship Id="rId1088" Type="http://schemas.openxmlformats.org/officeDocument/2006/relationships/hyperlink" Target="https://appfollow.io/gp/97454/review/2455312307?s=global2" TargetMode="External"/><Relationship Id="rId1295" Type="http://schemas.openxmlformats.org/officeDocument/2006/relationships/hyperlink" Target="https://appfollow.io/gp/97454/review/2470694651?s=global2" TargetMode="External"/><Relationship Id="rId1309" Type="http://schemas.openxmlformats.org/officeDocument/2006/relationships/hyperlink" Target="https://play.google.com/console/u/0/developer/app/user-feedback/review-details?reviewId=gp:AOqpTOGokRQzZGNqwwPTxcPOYt2-T5o-sYhq8NvxFQCvPufuJAMe8f9KVvC0X98UO-TlQaP-To8-ChzxBkrWbf0" TargetMode="External"/><Relationship Id="rId15" Type="http://schemas.openxmlformats.org/officeDocument/2006/relationships/hyperlink" Target="https://watch.appfollow.io/apps/my-first-workspace/reviews/413088?review_id=2432451050" TargetMode="External"/><Relationship Id="rId318" Type="http://schemas.openxmlformats.org/officeDocument/2006/relationships/hyperlink" Target="https://watch.appfollow.io/apps/my-first-workspace/reviews/413088?review_id=996984769" TargetMode="External"/><Relationship Id="rId525" Type="http://schemas.openxmlformats.org/officeDocument/2006/relationships/hyperlink" Target="https://watch.appfollow.io/apps/my-first-workspace/reviews/413088?review_id=2445449045" TargetMode="External"/><Relationship Id="rId732" Type="http://schemas.openxmlformats.org/officeDocument/2006/relationships/hyperlink" Target="https://watch.appfollow.io/apps/my-first-workspace/reviews/413088?review_id=2449155646" TargetMode="External"/><Relationship Id="rId1155" Type="http://schemas.openxmlformats.org/officeDocument/2006/relationships/hyperlink" Target="https://watch.appfollow.io/apps/my-first-workspace/reviews/413088?review_id=2456533550" TargetMode="External"/><Relationship Id="rId1362" Type="http://schemas.openxmlformats.org/officeDocument/2006/relationships/hyperlink" Target="https://watch.appfollow.io/apps/my-first-workspace/reviews/413088?review_id=2473521625" TargetMode="External"/><Relationship Id="rId99" Type="http://schemas.openxmlformats.org/officeDocument/2006/relationships/hyperlink" Target="https://watch.appfollow.io/apps/my-first-workspace/reviews/413088?review_id=874602727" TargetMode="External"/><Relationship Id="rId164" Type="http://schemas.openxmlformats.org/officeDocument/2006/relationships/hyperlink" Target="https://appfollow.io/gp/97454/review/2441251206?s=global2" TargetMode="External"/><Relationship Id="rId371" Type="http://schemas.openxmlformats.org/officeDocument/2006/relationships/hyperlink" Target="https://appfollow.io/gp/97454/review/2444583922?s=global2" TargetMode="External"/><Relationship Id="rId1015" Type="http://schemas.openxmlformats.org/officeDocument/2006/relationships/hyperlink" Target="https://play.google.com/console/u/0/developer/app/user-feedback/review-details?reviewId=gp:AOqpTOGmmYiLM5BAZa-Wu39XNDhxKrbdDUuq7vmDt1-QTt8cYRA2LClFQfc3YVXOBYUqayQ4atV5nqtjOHz3C88" TargetMode="External"/><Relationship Id="rId1222" Type="http://schemas.openxmlformats.org/officeDocument/2006/relationships/hyperlink" Target="https://play.google.com/console/u/0/developer/app/user-feedback/review-details?reviewId=gp:AOqpTOFDT44wru1PipqN0uvDIWivvqWYMNPsQs8rywC_vqlKzkSXaWRSCsYSvyk2-goiIX7i2KciBvlacjMB0dw" TargetMode="External"/><Relationship Id="rId469" Type="http://schemas.openxmlformats.org/officeDocument/2006/relationships/hyperlink" Target="https://play.google.com/console/u/0/developer/app/user-feedback/review-details?reviewId=gp:AOqpTOGkJl0hRkKlpyVkjlq1MUQ31mwmJmsKokUgA0Xy50gAF6hsUo8VyVENwxTT5zrml2Wgq4NtfWQJeCW3lhM" TargetMode="External"/><Relationship Id="rId676" Type="http://schemas.openxmlformats.org/officeDocument/2006/relationships/hyperlink" Target="https://play.google.com/console/u/0/developer/app/user-feedback/review-details?reviewId=gp:AOqpTOFGd_X_VrYkUS7OBgkB1ObO2YgRq3Q7lcWb2MjOddikB2tGjyd1WCJKT2-M8Ploa2_1n6TYez9bVigHV5I" TargetMode="External"/><Relationship Id="rId883" Type="http://schemas.openxmlformats.org/officeDocument/2006/relationships/hyperlink" Target="https://play.google.com/console/u/0/developer/app/user-feedback/review-details?reviewId=gp:AOqpTOEhY03HZBYvWCu4llUxdNQx-MOJJOIa7Be63fQnmju_OzIKKL6PnI7nwoi8vJ1ajQTszkWZlrVxpo0BNxE" TargetMode="External"/><Relationship Id="rId1099" Type="http://schemas.openxmlformats.org/officeDocument/2006/relationships/hyperlink" Target="https://play.google.com/console/u/0/developer/app/user-feedback/review-details?reviewId=gp:AOqpTOFCtFIpXVmKj-2V93tehbEZrqUgYMSbHsEmhJfODmO1qSiQdvOPs98WMA12Nt5entg3awtebCflb2d0X9c" TargetMode="External"/><Relationship Id="rId26" Type="http://schemas.openxmlformats.org/officeDocument/2006/relationships/hyperlink" Target="https://appfollow.io/gp/97454/review/2435892934?s=global2" TargetMode="External"/><Relationship Id="rId231" Type="http://schemas.openxmlformats.org/officeDocument/2006/relationships/hyperlink" Target="https://watch.appfollow.io/apps/my-first-workspace/reviews/413088?review_id=2442011391" TargetMode="External"/><Relationship Id="rId329" Type="http://schemas.openxmlformats.org/officeDocument/2006/relationships/hyperlink" Target="https://appfollow.io/gp/97454/review/2444121038?s=global2" TargetMode="External"/><Relationship Id="rId536" Type="http://schemas.openxmlformats.org/officeDocument/2006/relationships/hyperlink" Target="https://appfollow.io/gp/97454/review/2445895490?s=global2" TargetMode="External"/><Relationship Id="rId1166" Type="http://schemas.openxmlformats.org/officeDocument/2006/relationships/hyperlink" Target="https://appfollow.io/gp/97454/review/2456714203?s=global2" TargetMode="External"/><Relationship Id="rId1373" Type="http://schemas.openxmlformats.org/officeDocument/2006/relationships/hyperlink" Target="https://appfollow.io/gp/97454/review/2473652702?s=global2" TargetMode="External"/><Relationship Id="rId175" Type="http://schemas.openxmlformats.org/officeDocument/2006/relationships/hyperlink" Target="https://play.google.com/console/u/0/developer/app/user-feedback/review-details?reviewId=gp:AOqpTOHqSaHjifM3d-5UNjLPGi1HEC0q1nc7yb1mSO0yohi4SH8Ihv7tUJciEsZLuO-DnhC9nXbEPqf0-Y1g5H4" TargetMode="External"/><Relationship Id="rId743" Type="http://schemas.openxmlformats.org/officeDocument/2006/relationships/hyperlink" Target="https://appfollow.io/gp/97454/review/2195482903?s=global2" TargetMode="External"/><Relationship Id="rId950" Type="http://schemas.openxmlformats.org/officeDocument/2006/relationships/hyperlink" Target="https://appfollow.io/gp/97454/review/2453715990?s=global2" TargetMode="External"/><Relationship Id="rId1026" Type="http://schemas.openxmlformats.org/officeDocument/2006/relationships/hyperlink" Target="https://watch.appfollow.io/apps/my-first-workspace/reviews/413088?review_id=2453557217" TargetMode="External"/><Relationship Id="rId382" Type="http://schemas.openxmlformats.org/officeDocument/2006/relationships/hyperlink" Target="https://play.google.com/console/u/0/developer/app/user-feedback/review-details?reviewId=gp:AOqpTOE10vtSCP01gWuexDNVmEIVHr_C3xmdgRI_xVfJN1XEyLl2Jsq1eTmJgbb4nKNbor9h3GnKbgvPCLfq3HI" TargetMode="External"/><Relationship Id="rId603" Type="http://schemas.openxmlformats.org/officeDocument/2006/relationships/hyperlink" Target="https://watch.appfollow.io/apps/my-first-workspace/reviews/413088?review_id=2446686844" TargetMode="External"/><Relationship Id="rId687" Type="http://schemas.openxmlformats.org/officeDocument/2006/relationships/hyperlink" Target="https://watch.appfollow.io/apps/my-first-workspace/reviews/413088?review_id=2448469346" TargetMode="External"/><Relationship Id="rId810" Type="http://schemas.openxmlformats.org/officeDocument/2006/relationships/hyperlink" Target="https://watch.appfollow.io/apps/my-first-workspace/reviews/413088?review_id=2450328087" TargetMode="External"/><Relationship Id="rId908" Type="http://schemas.openxmlformats.org/officeDocument/2006/relationships/hyperlink" Target="https://appfollow.io/gp/97454/review/491207748?s=global2" TargetMode="External"/><Relationship Id="rId1233" Type="http://schemas.openxmlformats.org/officeDocument/2006/relationships/hyperlink" Target="https://watch.appfollow.io/apps/my-first-workspace/reviews/413088?review_id=2460955483" TargetMode="External"/><Relationship Id="rId1440" Type="http://schemas.openxmlformats.org/officeDocument/2006/relationships/hyperlink" Target="https://watch.appfollow.io/apps/my-first-workspace/reviews/413088?review_id=2477183932" TargetMode="External"/><Relationship Id="rId242" Type="http://schemas.openxmlformats.org/officeDocument/2006/relationships/hyperlink" Target="https://appfollow.io/gp/97454/review/2442483734?s=global2" TargetMode="External"/><Relationship Id="rId894" Type="http://schemas.openxmlformats.org/officeDocument/2006/relationships/hyperlink" Target="https://watch.appfollow.io/apps/my-first-workspace/reviews/413088?review_id=2452693628" TargetMode="External"/><Relationship Id="rId1177" Type="http://schemas.openxmlformats.org/officeDocument/2006/relationships/hyperlink" Target="https://play.google.com/console/u/0/developer/app/user-feedback/review-details?reviewId=gp:AOqpTOEERQ37B3nfXbYZpCbmdFchuzkLQLT1pot5De3BzKU4j8amrD-t0PLqmaOUtj526MyLUOWTtsIqxtYjZS4" TargetMode="External"/><Relationship Id="rId1300" Type="http://schemas.openxmlformats.org/officeDocument/2006/relationships/hyperlink" Target="https://play.google.com/console/u/0/developer/app/user-feedback/review-details?reviewId=gp:AOqpTOE7MziYlsbQbnh5yMur2X7KwukN9wVjVSHZuBSSCh5ZAS4n45r78jdyKQG1qRbnKKyOHarmSKcrR0YI7jk" TargetMode="External"/><Relationship Id="rId37" Type="http://schemas.openxmlformats.org/officeDocument/2006/relationships/hyperlink" Target="https://play.google.com/console/u/0/developer/app/user-feedback/review-details?reviewId=gp:AOqpTOFmvddmQEXq9tN_twAsV91G50784T4oD_hdrC0HuXVxuCuMp2G6B04-C1-NWdy2oVWrdKtjSMhu5qeE75Q" TargetMode="External"/><Relationship Id="rId102" Type="http://schemas.openxmlformats.org/officeDocument/2006/relationships/hyperlink" Target="https://watch.appfollow.io/apps/my-first-workspace/reviews/413088?review_id=2437051321" TargetMode="External"/><Relationship Id="rId547" Type="http://schemas.openxmlformats.org/officeDocument/2006/relationships/hyperlink" Target="https://play.google.com/console/u/0/developer/app/user-feedback/review-details?reviewId=gp:AOqpTOHjVYBup1yzdrOmYxVSedoP-pe1_ooSAWFrZ-wfDib5Q9pVQ30Ff80EUNhbhiUDVAnbnoJ4uuqzBRQFpw8" TargetMode="External"/><Relationship Id="rId754" Type="http://schemas.openxmlformats.org/officeDocument/2006/relationships/hyperlink" Target="https://play.google.com/console/u/0/developer/app/user-feedback/review-details?reviewId=gp:AOqpTOHLJBUhs4LpjkBy8DFi8gMs0Av7tphABU0RP-5LcdBtvYuaN78WYPBHgnbpuoZNSlcPMk2z3QA0pPDZue4" TargetMode="External"/><Relationship Id="rId961" Type="http://schemas.openxmlformats.org/officeDocument/2006/relationships/hyperlink" Target="https://play.google.com/console/u/0/developer/app/user-feedback/review-details?reviewId=gp:AOqpTOF_qTmuxj40SnApEgk-OY5rbI3x0_POSK5gdotmNIPfqMBuBey-bVvScPrDmOxmHQBJoM1QlmKXBiQpDhc" TargetMode="External"/><Relationship Id="rId1384" Type="http://schemas.openxmlformats.org/officeDocument/2006/relationships/hyperlink" Target="https://play.google.com/console/u/0/developer/app/user-feedback/review-details?reviewId=gp:AOqpTOGHGYBkJ0r6FxR9Yf3v87MrkXHGibDNy67FuNia1awjR5RACGIdg9ESZhmwvSQgdvhR4d-kmLayyBjuWdE" TargetMode="External"/><Relationship Id="rId90" Type="http://schemas.openxmlformats.org/officeDocument/2006/relationships/hyperlink" Target="https://watch.appfollow.io/apps/my-first-workspace/reviews/413088?review_id=2438336089" TargetMode="External"/><Relationship Id="rId186" Type="http://schemas.openxmlformats.org/officeDocument/2006/relationships/hyperlink" Target="https://watch.appfollow.io/apps/my-first-workspace/reviews/413088?review_id=2441464150" TargetMode="External"/><Relationship Id="rId393" Type="http://schemas.openxmlformats.org/officeDocument/2006/relationships/hyperlink" Target="https://watch.appfollow.io/apps/my-first-workspace/reviews/413088?review_id=2444657083" TargetMode="External"/><Relationship Id="rId407" Type="http://schemas.openxmlformats.org/officeDocument/2006/relationships/hyperlink" Target="https://appfollow.io/gp/97454/review/2444719622?s=global2" TargetMode="External"/><Relationship Id="rId614" Type="http://schemas.openxmlformats.org/officeDocument/2006/relationships/hyperlink" Target="https://appfollow.io/gp/97454/review/2446775064?s=global2" TargetMode="External"/><Relationship Id="rId821" Type="http://schemas.openxmlformats.org/officeDocument/2006/relationships/hyperlink" Target="https://appfollow.io/gp/97454/review/2450782375?s=global2" TargetMode="External"/><Relationship Id="rId1037" Type="http://schemas.openxmlformats.org/officeDocument/2006/relationships/hyperlink" Target="https://appfollow.io/gp/97454/review/2454641092?s=global2" TargetMode="External"/><Relationship Id="rId1244" Type="http://schemas.openxmlformats.org/officeDocument/2006/relationships/hyperlink" Target="https://appfollow.io/gp/97454/review/2462850999?s=global2" TargetMode="External"/><Relationship Id="rId1451" Type="http://schemas.openxmlformats.org/officeDocument/2006/relationships/hyperlink" Target="https://appfollow.io/gp/97454/review/2477283460?s=global2" TargetMode="External"/><Relationship Id="rId253" Type="http://schemas.openxmlformats.org/officeDocument/2006/relationships/hyperlink" Target="https://play.google.com/console/u/0/developer/app/user-feedback/review-details?reviewId=gp:AOqpTOGrTMg6QKpdWr6e8RswqaKCsxcCJ8o3KLCkT_yCn_51bx6mtM0geoB-NX5gbep2-j3MTQ3Si95PUhCiZw4" TargetMode="External"/><Relationship Id="rId460" Type="http://schemas.openxmlformats.org/officeDocument/2006/relationships/hyperlink" Target="https://play.google.com/console/u/0/developer/app/user-feedback/review-details?reviewId=gp:AOqpTOE15F2P5LgvpnWQCv_4lnjffVzpky__KJvFCRtJMnbV6T-Kkyc1B2697YbR4ORKWQ-ZxTpMGiKQF4SiVTA" TargetMode="External"/><Relationship Id="rId698" Type="http://schemas.openxmlformats.org/officeDocument/2006/relationships/hyperlink" Target="https://appfollow.io/gp/97454/review/2448533476?s=global2" TargetMode="External"/><Relationship Id="rId919" Type="http://schemas.openxmlformats.org/officeDocument/2006/relationships/hyperlink" Target="https://play.google.com/console/u/0/developer/app/user-feedback/review-details?reviewId=gp:AOqpTOEN8Crb9pmr0Nv1Wd3iC4dOXAelKYerkVCfJaFcpy3lG5Ul4sdeeYTZLNPvbNPanGhH86xYlm-2PbjQbmg" TargetMode="External"/><Relationship Id="rId1090" Type="http://schemas.openxmlformats.org/officeDocument/2006/relationships/hyperlink" Target="https://play.google.com/console/u/0/developer/app/user-feedback/review-details?reviewId=gp:AOqpTOGK0Br-HUyQEIgZFAwFzvrhvXF1tyGFAohJYfo6h1zvxlM5HzrMcRo1hqcL3NPpdY-VgKwzz-hzRrLbXzg" TargetMode="External"/><Relationship Id="rId1104" Type="http://schemas.openxmlformats.org/officeDocument/2006/relationships/hyperlink" Target="https://watch.appfollow.io/apps/my-first-workspace/reviews/413088?review_id=2455676451" TargetMode="External"/><Relationship Id="rId1311" Type="http://schemas.openxmlformats.org/officeDocument/2006/relationships/hyperlink" Target="https://watch.appfollow.io/apps/my-first-workspace/reviews/413088?review_id=875407899" TargetMode="External"/><Relationship Id="rId48" Type="http://schemas.openxmlformats.org/officeDocument/2006/relationships/hyperlink" Target="https://watch.appfollow.io/apps/my-first-workspace/reviews/413088?review_id=2437768261" TargetMode="External"/><Relationship Id="rId113" Type="http://schemas.openxmlformats.org/officeDocument/2006/relationships/hyperlink" Target="https://appfollow.io/gp/97454/review/2438744522?s=global2" TargetMode="External"/><Relationship Id="rId320" Type="http://schemas.openxmlformats.org/officeDocument/2006/relationships/hyperlink" Target="https://appfollow.io/gp/97454/review/1224470166?s=global2" TargetMode="External"/><Relationship Id="rId558" Type="http://schemas.openxmlformats.org/officeDocument/2006/relationships/hyperlink" Target="https://watch.appfollow.io/apps/my-first-workspace/reviews/413088?review_id=2446089839" TargetMode="External"/><Relationship Id="rId765" Type="http://schemas.openxmlformats.org/officeDocument/2006/relationships/hyperlink" Target="https://watch.appfollow.io/apps/my-first-workspace/reviews/413088?review_id=2449634032" TargetMode="External"/><Relationship Id="rId972" Type="http://schemas.openxmlformats.org/officeDocument/2006/relationships/hyperlink" Target="https://watch.appfollow.io/apps/my-first-workspace/reviews/413088?review_id=2454100271" TargetMode="External"/><Relationship Id="rId1188" Type="http://schemas.openxmlformats.org/officeDocument/2006/relationships/hyperlink" Target="https://watch.appfollow.io/apps/my-first-workspace/reviews/413088?review_id=2457233216" TargetMode="External"/><Relationship Id="rId1395" Type="http://schemas.openxmlformats.org/officeDocument/2006/relationships/hyperlink" Target="https://watch.appfollow.io/apps/my-first-workspace/reviews/413088?review_id=127402699" TargetMode="External"/><Relationship Id="rId1409" Type="http://schemas.openxmlformats.org/officeDocument/2006/relationships/hyperlink" Target="https://appfollow.io/gp/97454/review/2476801679?s=global2" TargetMode="External"/><Relationship Id="rId197" Type="http://schemas.openxmlformats.org/officeDocument/2006/relationships/hyperlink" Target="https://appfollow.io/gp/97454/review/2441813476?s=global2" TargetMode="External"/><Relationship Id="rId418" Type="http://schemas.openxmlformats.org/officeDocument/2006/relationships/hyperlink" Target="https://play.google.com/console/u/0/developer/app/user-feedback/review-details?reviewId=gp:AOqpTOGrcW7QmhgE3VYPjSRkopteviKnYPk_5Rwe6DsTAL837P5lkiJZlhRKB-ZeeUkGJMNxSJG-uClpAque04s" TargetMode="External"/><Relationship Id="rId625" Type="http://schemas.openxmlformats.org/officeDocument/2006/relationships/hyperlink" Target="https://play.google.com/console/u/0/developer/app/user-feedback/review-details?reviewId=gp:AOqpTOGLX1hGcILKRn8FjVwSGGRqYK3eeOmjoF4YFhU35cDCOPxGmmNeo4d4w1fWuiCAICx5XAUVDVq6PMbT1UE" TargetMode="External"/><Relationship Id="rId832" Type="http://schemas.openxmlformats.org/officeDocument/2006/relationships/hyperlink" Target="https://play.google.com/console/u/0/developer/app/user-feedback/review-details?reviewId=gp:AOqpTOFkGd4FXZ65wtMln6a9lKov_XmcGlF8ASL68iC59futVFN42ArT74x9MV3o2CANn62AXa1I4nVjFOu0LSQ" TargetMode="External"/><Relationship Id="rId1048" Type="http://schemas.openxmlformats.org/officeDocument/2006/relationships/hyperlink" Target="https://play.google.com/console/u/0/developer/app/user-feedback/review-details?reviewId=gp:AOqpTOFZyQAWRtzhW0O90Naa65b0pZIzQO_q2aDzMmPJz9RrpQwve2AG5Iwyv4ulb4xDTn-CfN3jMv4zgzB6zDo" TargetMode="External"/><Relationship Id="rId1255" Type="http://schemas.openxmlformats.org/officeDocument/2006/relationships/hyperlink" Target="https://play.google.com/console/u/0/developer/app/user-feedback/review-details?reviewId=gp:AOqpTOE90QNS3oTD5f8skvTdvclB40W_EJzgGctuqcOUdZYKY41mvfADeoXQ6DYrJZRg8zjkmStXW1eL3PXl9MQ" TargetMode="External"/><Relationship Id="rId1462" Type="http://schemas.openxmlformats.org/officeDocument/2006/relationships/hyperlink" Target="https://play.google.com/console/u/0/developer/app/user-feedback/review-details?reviewId=gp:AOqpTOE4xeL8mSgTi4rjEzuzfBBMVwjsc_X3Abwg3-lsjzenOJVCoz2cKiur-8j8zTsDSwB184qkLlxN_Jfr5zU" TargetMode="External"/><Relationship Id="rId264" Type="http://schemas.openxmlformats.org/officeDocument/2006/relationships/hyperlink" Target="https://watch.appfollow.io/apps/my-first-workspace/reviews/413088?review_id=2442792545" TargetMode="External"/><Relationship Id="rId471" Type="http://schemas.openxmlformats.org/officeDocument/2006/relationships/hyperlink" Target="https://watch.appfollow.io/apps/my-first-workspace/reviews/413088?review_id=2445251996" TargetMode="External"/><Relationship Id="rId1115" Type="http://schemas.openxmlformats.org/officeDocument/2006/relationships/hyperlink" Target="https://appfollow.io/gp/97454/review/2455877014?s=global2" TargetMode="External"/><Relationship Id="rId1322" Type="http://schemas.openxmlformats.org/officeDocument/2006/relationships/hyperlink" Target="https://appfollow.io/gp/97454/review/2473172397?s=global2" TargetMode="External"/><Relationship Id="rId59" Type="http://schemas.openxmlformats.org/officeDocument/2006/relationships/hyperlink" Target="https://appfollow.io/gp/97454/review/2437768265?s=global2" TargetMode="External"/><Relationship Id="rId124" Type="http://schemas.openxmlformats.org/officeDocument/2006/relationships/hyperlink" Target="https://play.google.com/console/u/0/developer/app/user-feedback/review-details?reviewId=gp:AOqpTOF4wwN45q7eKDS5uUR-XoGDE5trMG50wsvlRqWuUlSCs0QPjj-_EjrD-bEhE_RzMD-lqliCiDTCdGj3kkg" TargetMode="External"/><Relationship Id="rId569" Type="http://schemas.openxmlformats.org/officeDocument/2006/relationships/hyperlink" Target="https://appfollow.io/gp/97454/review/2446157050?s=global2" TargetMode="External"/><Relationship Id="rId776" Type="http://schemas.openxmlformats.org/officeDocument/2006/relationships/hyperlink" Target="https://appfollow.io/gp/97454/review/2449887261?s=global2" TargetMode="External"/><Relationship Id="rId983" Type="http://schemas.openxmlformats.org/officeDocument/2006/relationships/hyperlink" Target="https://appfollow.io/gp/97454/review/2454211449?s=global2" TargetMode="External"/><Relationship Id="rId1199" Type="http://schemas.openxmlformats.org/officeDocument/2006/relationships/hyperlink" Target="https://appfollow.io/gp/97454/review/2460485410?s=global2" TargetMode="External"/><Relationship Id="rId331" Type="http://schemas.openxmlformats.org/officeDocument/2006/relationships/hyperlink" Target="https://play.google.com/console/u/0/developer/app/user-feedback/review-details?reviewId=gp:AOqpTOFu9fyIoELClXeyndEF8fiKfIOz26ZhJLT8DYNplN-yyg8f3OoHTxxAiY5AT_IbZJetkrAHQ9UAJ0gOdBA" TargetMode="External"/><Relationship Id="rId429" Type="http://schemas.openxmlformats.org/officeDocument/2006/relationships/hyperlink" Target="https://watch.appfollow.io/apps/my-first-workspace/reviews/413088?review_id=2444769493" TargetMode="External"/><Relationship Id="rId636" Type="http://schemas.openxmlformats.org/officeDocument/2006/relationships/hyperlink" Target="https://watch.appfollow.io/apps/my-first-workspace/reviews/413088?review_id=2446988266" TargetMode="External"/><Relationship Id="rId1059" Type="http://schemas.openxmlformats.org/officeDocument/2006/relationships/hyperlink" Target="https://watch.appfollow.io/apps/my-first-workspace/reviews/413088?review_id=2454738342" TargetMode="External"/><Relationship Id="rId1266" Type="http://schemas.openxmlformats.org/officeDocument/2006/relationships/hyperlink" Target="https://watch.appfollow.io/apps/my-first-workspace/reviews/413088?review_id=2468084396" TargetMode="External"/><Relationship Id="rId843" Type="http://schemas.openxmlformats.org/officeDocument/2006/relationships/hyperlink" Target="https://watch.appfollow.io/apps/my-first-workspace/reviews/413088?review_id=2451092768" TargetMode="External"/><Relationship Id="rId1126" Type="http://schemas.openxmlformats.org/officeDocument/2006/relationships/hyperlink" Target="https://play.google.com/console/u/0/developer/app/user-feedback/review-details?reviewId=gp:AOqpTOHSel7jcAFEbMinVlTG-cwD-HQWE-0FIuBuPUSIbtn4TLoeJHoqX6JceVxMTU_ao0VTb3ND4jAQPCe-IiU" TargetMode="External"/><Relationship Id="rId275" Type="http://schemas.openxmlformats.org/officeDocument/2006/relationships/hyperlink" Target="https://appfollow.io/gp/97454/review/2443683322?s=global2" TargetMode="External"/><Relationship Id="rId482" Type="http://schemas.openxmlformats.org/officeDocument/2006/relationships/hyperlink" Target="https://appfollow.io/gp/97454/review/2445321232?s=global2" TargetMode="External"/><Relationship Id="rId703" Type="http://schemas.openxmlformats.org/officeDocument/2006/relationships/hyperlink" Target="https://play.google.com/console/u/0/developer/app/user-feedback/review-details?reviewId=gp:AOqpTOHRkuUb1M6JQtZJy73n-usse4B4sBU8R2giTlBnaZ-di0Tx7TSy8dAy4kvApvO3hxg1af9qh1ZUeRE5lW0" TargetMode="External"/><Relationship Id="rId910" Type="http://schemas.openxmlformats.org/officeDocument/2006/relationships/hyperlink" Target="https://play.google.com/console/u/0/developer/app/user-feedback/review-details?reviewId=gp:AOqpTOEOqL316JSouD_mWTPj2SBAixTkfnECsLOAzuJl89BTFjpbWSDPPLocFa7wQXMd_lLlmgrjYgdLQctq2zY" TargetMode="External"/><Relationship Id="rId1333" Type="http://schemas.openxmlformats.org/officeDocument/2006/relationships/hyperlink" Target="https://play.google.com/console/u/0/developer/app/user-feedback/review-details?reviewId=gp:AOqpTOEZCXacEsNkRHm8zshazfTe0cFROmejkUZwEt7W0LAtBCRVATiq2ZO9jF7QkDq3MwKxIHDyooy4dUOqaRo" TargetMode="External"/><Relationship Id="rId135" Type="http://schemas.openxmlformats.org/officeDocument/2006/relationships/hyperlink" Target="https://watch.appfollow.io/apps/my-first-workspace/reviews/413088?review_id=2439416872" TargetMode="External"/><Relationship Id="rId342" Type="http://schemas.openxmlformats.org/officeDocument/2006/relationships/hyperlink" Target="https://watch.appfollow.io/apps/my-first-workspace/reviews/413088?review_id=2444265665" TargetMode="External"/><Relationship Id="rId787" Type="http://schemas.openxmlformats.org/officeDocument/2006/relationships/hyperlink" Target="https://play.google.com/console/u/0/developer/app/user-feedback/review-details?reviewId=gp:AOqpTOF26eCY2FM368zoh3p9I00RPyomiuj1me-GqfSQHvlgO5U_kQabAiSB3dSepIglv2V2D6qmcQeBrsgCJ4Q" TargetMode="External"/><Relationship Id="rId994" Type="http://schemas.openxmlformats.org/officeDocument/2006/relationships/hyperlink" Target="https://play.google.com/console/u/0/developer/app/user-feedback/review-details?reviewId=gp:AOqpTOGvnJog43dFd5agkhCdd06nLKzJ8naEyHdjTuUAdGZQY93GKwotW9VBJykgl-7QtEJJE8T7axkqOLTSARw" TargetMode="External"/><Relationship Id="rId1400" Type="http://schemas.openxmlformats.org/officeDocument/2006/relationships/hyperlink" Target="https://appfollow.io/gp/97454/review/2473358347?s=global2" TargetMode="External"/><Relationship Id="rId202" Type="http://schemas.openxmlformats.org/officeDocument/2006/relationships/hyperlink" Target="https://play.google.com/console/u/0/developer/app/user-feedback/review-details?reviewId=gp:AOqpTOHLr897kglmQRG1qHSAnh9RUKs-pEdoZ4ypR4de-dEdveRIt1pyhYPkkSzsggU-YiWFQMT6xvF5i9LiV1Y" TargetMode="External"/><Relationship Id="rId647" Type="http://schemas.openxmlformats.org/officeDocument/2006/relationships/hyperlink" Target="https://appfollow.io/gp/97454/review/2447175556?s=global2" TargetMode="External"/><Relationship Id="rId854" Type="http://schemas.openxmlformats.org/officeDocument/2006/relationships/hyperlink" Target="https://appfollow.io/gp/97454/review/2451184812?s=global2" TargetMode="External"/><Relationship Id="rId1277" Type="http://schemas.openxmlformats.org/officeDocument/2006/relationships/hyperlink" Target="https://appfollow.io/gp/97454/review/2470085553?s=global2" TargetMode="External"/><Relationship Id="rId286" Type="http://schemas.openxmlformats.org/officeDocument/2006/relationships/hyperlink" Target="https://play.google.com/console/u/0/developer/app/user-feedback/review-details?reviewId=gp:AOqpTOEtuoQrQ30-esYy1nIEKmRX75zod_E_Tq6mxFDq31NE9AaESwgOfPyqXbKpf4sLAwagxUlJo0JNYoyZcfQ" TargetMode="External"/><Relationship Id="rId493" Type="http://schemas.openxmlformats.org/officeDocument/2006/relationships/hyperlink" Target="https://play.google.com/console/u/0/developer/app/user-feedback/review-details?reviewId=gp:AOqpTOF5-8350V7waGuIi-Y5n789I9H5KkCn_128SFHBbPj-0yG21zrq30pUaBdTKYjNGa4R1A6goD3vbCJFXuE" TargetMode="External"/><Relationship Id="rId507" Type="http://schemas.openxmlformats.org/officeDocument/2006/relationships/hyperlink" Target="https://watch.appfollow.io/apps/my-first-workspace/reviews/413088?review_id=2445321240" TargetMode="External"/><Relationship Id="rId714" Type="http://schemas.openxmlformats.org/officeDocument/2006/relationships/hyperlink" Target="https://watch.appfollow.io/apps/my-first-workspace/reviews/413088?review_id=2448618671" TargetMode="External"/><Relationship Id="rId921" Type="http://schemas.openxmlformats.org/officeDocument/2006/relationships/hyperlink" Target="https://watch.appfollow.io/apps/my-first-workspace/reviews/413088?review_id=2452771165" TargetMode="External"/><Relationship Id="rId1137" Type="http://schemas.openxmlformats.org/officeDocument/2006/relationships/hyperlink" Target="https://watch.appfollow.io/apps/my-first-workspace/reviews/413088?review_id=2456326011" TargetMode="External"/><Relationship Id="rId1344" Type="http://schemas.openxmlformats.org/officeDocument/2006/relationships/hyperlink" Target="https://watch.appfollow.io/apps/my-first-workspace/reviews/413088?review_id=2473396150" TargetMode="External"/><Relationship Id="rId50" Type="http://schemas.openxmlformats.org/officeDocument/2006/relationships/hyperlink" Target="https://appfollow.io/gp/97454/review/2437768262?s=global2" TargetMode="External"/><Relationship Id="rId146" Type="http://schemas.openxmlformats.org/officeDocument/2006/relationships/hyperlink" Target="https://appfollow.io/gp/97454/review/2439920679?s=global2" TargetMode="External"/><Relationship Id="rId353" Type="http://schemas.openxmlformats.org/officeDocument/2006/relationships/hyperlink" Target="https://appfollow.io/gp/97454/review/2444265669?s=global2" TargetMode="External"/><Relationship Id="rId560" Type="http://schemas.openxmlformats.org/officeDocument/2006/relationships/hyperlink" Target="https://appfollow.io/gp/97454/review/2446117752?s=global2" TargetMode="External"/><Relationship Id="rId798" Type="http://schemas.openxmlformats.org/officeDocument/2006/relationships/hyperlink" Target="https://watch.appfollow.io/apps/my-first-workspace/reviews/413088?review_id=2450075811" TargetMode="External"/><Relationship Id="rId1190" Type="http://schemas.openxmlformats.org/officeDocument/2006/relationships/hyperlink" Target="https://appfollow.io/gp/97454/review/2457982800?s=global2" TargetMode="External"/><Relationship Id="rId1204" Type="http://schemas.openxmlformats.org/officeDocument/2006/relationships/hyperlink" Target="https://play.google.com/console/u/0/developer/app/user-feedback/review-details?reviewId=gp:AOqpTOEX4LDyVropTqS3w4uiwkX4RG-ByDeoZehZgx5-xeIr57Vf7HIgNIyLARWjbUROZuSKX5SFPTONfuKZymo" TargetMode="External"/><Relationship Id="rId1411" Type="http://schemas.openxmlformats.org/officeDocument/2006/relationships/hyperlink" Target="https://play.google.com/console/u/0/developer/app/user-feedback/review-details?reviewId=gp:AOqpTOEZ8rVddeAeizW5pzvQLhRocWz9A8uEyu1UYq0HKq15t4CzIedZ2NXqw7wCipXkXdvU8hgAJPgh2QjYA0w" TargetMode="External"/><Relationship Id="rId213" Type="http://schemas.openxmlformats.org/officeDocument/2006/relationships/hyperlink" Target="https://watch.appfollow.io/apps/my-first-workspace/reviews/413088?review_id=2441813481" TargetMode="External"/><Relationship Id="rId420" Type="http://schemas.openxmlformats.org/officeDocument/2006/relationships/hyperlink" Target="https://watch.appfollow.io/apps/my-first-workspace/reviews/413088?review_id=2444719626" TargetMode="External"/><Relationship Id="rId658" Type="http://schemas.openxmlformats.org/officeDocument/2006/relationships/hyperlink" Target="https://play.google.com/console/u/0/developer/app/user-feedback/review-details?reviewId=gp:AOqpTOHpLTqkmVkFJdrb849cfXLW4959SrXCjPPeYcIAmoHQz1_HZgA4nKpIHNsTe0PWKrQ7F9BI0Zmq3tmUWdw" TargetMode="External"/><Relationship Id="rId865" Type="http://schemas.openxmlformats.org/officeDocument/2006/relationships/hyperlink" Target="https://play.google.com/console/u/0/developer/app/user-feedback/review-details?reviewId=gp:AOqpTOFPPyLC4nMJ9vJzpUDIY40rZkbb5mEWPCuKHZEqb_AiLNBInYmFZI8os9-9WOurmjYMQMqVwNMkDKFI69g" TargetMode="External"/><Relationship Id="rId1050" Type="http://schemas.openxmlformats.org/officeDocument/2006/relationships/hyperlink" Target="https://watch.appfollow.io/apps/my-first-workspace/reviews/413088?review_id=2454738339" TargetMode="External"/><Relationship Id="rId1288" Type="http://schemas.openxmlformats.org/officeDocument/2006/relationships/hyperlink" Target="https://play.google.com/console/u/0/developer/app/user-feedback/review-details?reviewId=gp:AOqpTOFL0obfzNrB3oAr5Zby0RNLUM2MaV_NRwyWQ8VG1-nY6mmFiwSlzlRQGW4mARKOd8FLQmylu5d8jHrj5ks" TargetMode="External"/><Relationship Id="rId297" Type="http://schemas.openxmlformats.org/officeDocument/2006/relationships/hyperlink" Target="https://watch.appfollow.io/apps/my-first-workspace/reviews/413088?review_id=791397282" TargetMode="External"/><Relationship Id="rId518" Type="http://schemas.openxmlformats.org/officeDocument/2006/relationships/hyperlink" Target="https://appfollow.io/gp/97454/review/2445390695?s=global2" TargetMode="External"/><Relationship Id="rId725" Type="http://schemas.openxmlformats.org/officeDocument/2006/relationships/hyperlink" Target="https://appfollow.io/gp/97454/review/2448760246?s=global2" TargetMode="External"/><Relationship Id="rId932" Type="http://schemas.openxmlformats.org/officeDocument/2006/relationships/hyperlink" Target="https://appfollow.io/gp/97454/review/2453150214?s=global2" TargetMode="External"/><Relationship Id="rId1148" Type="http://schemas.openxmlformats.org/officeDocument/2006/relationships/hyperlink" Target="https://appfollow.io/gp/97454/review/2456501293?s=global2" TargetMode="External"/><Relationship Id="rId1355" Type="http://schemas.openxmlformats.org/officeDocument/2006/relationships/hyperlink" Target="https://appfollow.io/gp/97454/review/2473489386?s=global2" TargetMode="External"/><Relationship Id="rId157" Type="http://schemas.openxmlformats.org/officeDocument/2006/relationships/hyperlink" Target="https://play.google.com/console/u/0/developer/app/user-feedback/review-details?reviewId=gp:AOqpTOHJj7cgodjxbIWJF2sLQJ-rNEtKWGFSU6T_AAW3-30WOsoqb7D7RW6WliyvWYmhdWkkXmzE841AN6Qus8M" TargetMode="External"/><Relationship Id="rId364" Type="http://schemas.openxmlformats.org/officeDocument/2006/relationships/hyperlink" Target="https://play.google.com/console/u/0/developer/app/user-feedback/review-details?reviewId=gp:AOqpTOG-pZy1XdbMB6jPHisw7yLC4EhwVeHpsWdCDWT4yLG-6KN9pkdHqbAy44ViFCnGTf2lWgaM6ub-qt9dxKE" TargetMode="External"/><Relationship Id="rId1008" Type="http://schemas.openxmlformats.org/officeDocument/2006/relationships/hyperlink" Target="https://watch.appfollow.io/apps/my-first-workspace/reviews/413088?review_id=889131642" TargetMode="External"/><Relationship Id="rId1215" Type="http://schemas.openxmlformats.org/officeDocument/2006/relationships/hyperlink" Target="https://watch.appfollow.io/apps/my-first-workspace/reviews/413088?review_id=2373850887" TargetMode="External"/><Relationship Id="rId1422" Type="http://schemas.openxmlformats.org/officeDocument/2006/relationships/hyperlink" Target="https://watch.appfollow.io/apps/my-first-workspace/reviews/413088?review_id=2476839699" TargetMode="External"/><Relationship Id="rId61" Type="http://schemas.openxmlformats.org/officeDocument/2006/relationships/hyperlink" Target="https://play.google.com/console/u/0/developer/app/user-feedback/review-details?reviewId=gp:AOqpTOEEk6C0btfbgJNI0rpx8Yi_fi_zlXtauQRZxEArJVzizNWDcw9vkRHV6tZZRnhAH69ZNzAljnLgsF3oFAA" TargetMode="External"/><Relationship Id="rId571" Type="http://schemas.openxmlformats.org/officeDocument/2006/relationships/hyperlink" Target="https://play.google.com/console/u/0/developer/app/user-feedback/review-details?reviewId=gp:AOqpTOHrg0nxvdRkDMM7qISnY9VBbH3aSFb1k0rB7J0ac77wi-1e63lwosXX481o_dAcVkZpawwwHwihJTzn6TM" TargetMode="External"/><Relationship Id="rId669" Type="http://schemas.openxmlformats.org/officeDocument/2006/relationships/hyperlink" Target="https://watch.appfollow.io/apps/my-first-workspace/reviews/413088?review_id=960674938" TargetMode="External"/><Relationship Id="rId876" Type="http://schemas.openxmlformats.org/officeDocument/2006/relationships/hyperlink" Target="https://watch.appfollow.io/apps/my-first-workspace/reviews/413088?review_id=2451981835" TargetMode="External"/><Relationship Id="rId1299" Type="http://schemas.openxmlformats.org/officeDocument/2006/relationships/hyperlink" Target="https://watch.appfollow.io/apps/my-first-workspace/reviews/413088?review_id=2470817518" TargetMode="External"/><Relationship Id="rId19" Type="http://schemas.openxmlformats.org/officeDocument/2006/relationships/hyperlink" Target="https://play.google.com/console/u/0/developer/app/user-feedback/review-details?reviewId=gp:AOqpTOEew462vUqH2lm7nPFAAJqvD8qDqEZcekF0MQbkIWQdcXq6qo4MJR_vkGaGsaNKoz0tfE45jOOva4Gz0js" TargetMode="External"/><Relationship Id="rId224" Type="http://schemas.openxmlformats.org/officeDocument/2006/relationships/hyperlink" Target="https://appfollow.io/gp/97454/review/2441976047?s=global2" TargetMode="External"/><Relationship Id="rId431" Type="http://schemas.openxmlformats.org/officeDocument/2006/relationships/hyperlink" Target="https://appfollow.io/gp/97454/review/2444769494?s=global2" TargetMode="External"/><Relationship Id="rId529" Type="http://schemas.openxmlformats.org/officeDocument/2006/relationships/hyperlink" Target="https://play.google.com/console/u/0/developer/app/user-feedback/review-details?reviewId=gp:AOqpTOEHwwQxAXfT2fsHjTULA4KR5dZF6mvx6XyIvEWcbyUeoDK86BfAXAQeuU5Mh53zyMeLj-ckRkxvQVDkrpw" TargetMode="External"/><Relationship Id="rId736" Type="http://schemas.openxmlformats.org/officeDocument/2006/relationships/hyperlink" Target="https://play.google.com/console/u/0/developer/app/user-feedback/review-details?reviewId=gp:AOqpTOHu9SCJP30uuhOApde2jtxkXMrkT-iu0PLZsDHLtxKx7tsYBOJ90hjYQfiDwHgJzGJNH7d_m3mBHyt7ZRY" TargetMode="External"/><Relationship Id="rId1061" Type="http://schemas.openxmlformats.org/officeDocument/2006/relationships/hyperlink" Target="https://appfollow.io/gp/97454/review/2454738343?s=global2" TargetMode="External"/><Relationship Id="rId1159" Type="http://schemas.openxmlformats.org/officeDocument/2006/relationships/hyperlink" Target="https://play.google.com/console/u/0/developer/app/user-feedback/review-details?reviewId=gp:AOqpTOGG3BYW5XyY-zTx3hGxFbUMEDMZ9K9KGGu9tnSYiuNpSZZttQO7V8sWtq0v7ymUkUY3XIwVqMoTxD4u9BE" TargetMode="External"/><Relationship Id="rId1366" Type="http://schemas.openxmlformats.org/officeDocument/2006/relationships/hyperlink" Target="https://play.google.com/console/u/0/developer/app/user-feedback/review-details?reviewId=gp:AOqpTOE_kuOJdPzCDJFSesp6Uz_amrIfe7MxtabPf5CC-dj9m7hk1HvomDB5iqN48E8OrYbKm6B9YA9RV_mfX9I" TargetMode="External"/><Relationship Id="rId168" Type="http://schemas.openxmlformats.org/officeDocument/2006/relationships/hyperlink" Target="https://watch.appfollow.io/apps/my-first-workspace/reviews/413088?review_id=2441349381" TargetMode="External"/><Relationship Id="rId943" Type="http://schemas.openxmlformats.org/officeDocument/2006/relationships/hyperlink" Target="https://play.google.com/console/u/0/developer/app/user-feedback/review-details?reviewId=gp:AOqpTOEAYFQXBKEP4M0Huw9rY7dQLdGwE87_PJSsQLHr-M-zbZfGY_LIVAPzEkon7qF3ovhELMeP7YjHGFwfvD4" TargetMode="External"/><Relationship Id="rId1019" Type="http://schemas.openxmlformats.org/officeDocument/2006/relationships/hyperlink" Target="https://appfollow.io/gp/97454/review/2445449044?s=global2" TargetMode="External"/><Relationship Id="rId72" Type="http://schemas.openxmlformats.org/officeDocument/2006/relationships/hyperlink" Target="https://watch.appfollow.io/apps/my-first-workspace/reviews/413088?review_id=2437989763" TargetMode="External"/><Relationship Id="rId375" Type="http://schemas.openxmlformats.org/officeDocument/2006/relationships/hyperlink" Target="https://watch.appfollow.io/apps/my-first-workspace/reviews/413088?review_id=2444620669" TargetMode="External"/><Relationship Id="rId582" Type="http://schemas.openxmlformats.org/officeDocument/2006/relationships/hyperlink" Target="https://watch.appfollow.io/apps/my-first-workspace/reviews/413088?review_id=2446270627" TargetMode="External"/><Relationship Id="rId803" Type="http://schemas.openxmlformats.org/officeDocument/2006/relationships/hyperlink" Target="https://appfollow.io/gp/97454/review/2450112500?s=global2" TargetMode="External"/><Relationship Id="rId1226" Type="http://schemas.openxmlformats.org/officeDocument/2006/relationships/hyperlink" Target="https://appfollow.io/gp/97454/review/2460878476?s=global2" TargetMode="External"/><Relationship Id="rId1433" Type="http://schemas.openxmlformats.org/officeDocument/2006/relationships/hyperlink" Target="https://appfollow.io/gp/97454/review/2477183930?s=global2" TargetMode="External"/><Relationship Id="rId3" Type="http://schemas.openxmlformats.org/officeDocument/2006/relationships/hyperlink" Target="https://watch.appfollow.io/apps/my-first-workspace/reviews/413088?review_id=292586363" TargetMode="External"/><Relationship Id="rId235" Type="http://schemas.openxmlformats.org/officeDocument/2006/relationships/hyperlink" Target="https://play.google.com/console/u/0/developer/app/user-feedback/review-details?reviewId=gp:AOqpTOGfJB45VqmuL1pUM4UFQ58IORN53Oh_bYJJPHdAZAcyl4khri0O3A2ONRfx0v3g2TRlHtuxF2ARZECoqt4" TargetMode="External"/><Relationship Id="rId442" Type="http://schemas.openxmlformats.org/officeDocument/2006/relationships/hyperlink" Target="https://play.google.com/console/u/0/developer/app/user-feedback/review-details?reviewId=gp:AOqpTOErjB576VuJhdevU9lFbjXa5nLBZ9cXboyEkKDplMwryNkTifZjvdrnNl8oLInXgQBA7qRDHGFQeZRS8vA" TargetMode="External"/><Relationship Id="rId887" Type="http://schemas.openxmlformats.org/officeDocument/2006/relationships/hyperlink" Target="https://appfollow.io/gp/97454/review/2452629331?s=global2" TargetMode="External"/><Relationship Id="rId1072" Type="http://schemas.openxmlformats.org/officeDocument/2006/relationships/hyperlink" Target="https://play.google.com/console/u/0/developer/app/user-feedback/review-details?reviewId=gp:AOqpTOE_XPPORZF4SSO1NGhtZ0lZ6oERWM4oJsvsKSz-hsRAOgtVZ56SUVALCQTJw40l88Cb97X3mKfKppZuFmU" TargetMode="External"/><Relationship Id="rId302" Type="http://schemas.openxmlformats.org/officeDocument/2006/relationships/hyperlink" Target="https://appfollow.io/gp/97454/review/867312489?s=global2" TargetMode="External"/><Relationship Id="rId747" Type="http://schemas.openxmlformats.org/officeDocument/2006/relationships/hyperlink" Target="https://watch.appfollow.io/apps/my-first-workspace/reviews/413088?review_id=2448533473" TargetMode="External"/><Relationship Id="rId954" Type="http://schemas.openxmlformats.org/officeDocument/2006/relationships/hyperlink" Target="https://watch.appfollow.io/apps/my-first-workspace/reviews/413088?review_id=2453715991" TargetMode="External"/><Relationship Id="rId1377" Type="http://schemas.openxmlformats.org/officeDocument/2006/relationships/hyperlink" Target="https://watch.appfollow.io/apps/my-first-workspace/reviews/413088?review_id=2473760813" TargetMode="External"/><Relationship Id="rId83" Type="http://schemas.openxmlformats.org/officeDocument/2006/relationships/hyperlink" Target="https://appfollow.io/gp/97454/review/2438284179?s=global2" TargetMode="External"/><Relationship Id="rId179" Type="http://schemas.openxmlformats.org/officeDocument/2006/relationships/hyperlink" Target="https://appfollow.io/gp/97454/review/2420291437?s=global2" TargetMode="External"/><Relationship Id="rId386" Type="http://schemas.openxmlformats.org/officeDocument/2006/relationships/hyperlink" Target="https://appfollow.io/gp/97454/review/2444620673?s=global2" TargetMode="External"/><Relationship Id="rId593" Type="http://schemas.openxmlformats.org/officeDocument/2006/relationships/hyperlink" Target="https://appfollow.io/gp/97454/review/2446651464?s=global2" TargetMode="External"/><Relationship Id="rId607" Type="http://schemas.openxmlformats.org/officeDocument/2006/relationships/hyperlink" Target="https://play.google.com/console/u/0/developer/app/user-feedback/review-details?reviewId=gp:AOqpTOEtwGKCXox57LY1h2poB9F9fHdmO7Q0yQQPbD1EXjmPe0Ptjk0XLH9bCb1HlAjzNvx5PGV_T20Z-NQ1Lto" TargetMode="External"/><Relationship Id="rId814" Type="http://schemas.openxmlformats.org/officeDocument/2006/relationships/hyperlink" Target="https://play.google.com/console/u/0/developer/app/user-feedback/review-details?reviewId=gp:AOqpTOHLPlS3Jk868IRTLfcGUrPqvs9EnkcghxiQyGKM3QlU4xBWqWW7lL4fybX1_9KUJoddj3esaxAHC5p3cX8" TargetMode="External"/><Relationship Id="rId1237" Type="http://schemas.openxmlformats.org/officeDocument/2006/relationships/hyperlink" Target="https://play.google.com/console/u/0/developer/app/user-feedback/review-details?reviewId=gp:AOqpTOGPHHH_5Q8NgPzDPx9rQmPMQNOLl_wp5sb7MkSXOE_15u0wowwRPrMM8cKcZiEydfutotQtO65F9cjEkO8" TargetMode="External"/><Relationship Id="rId1444" Type="http://schemas.openxmlformats.org/officeDocument/2006/relationships/hyperlink" Target="https://play.google.com/console/u/0/developer/app/user-feedback/review-details?reviewId=gp:AOqpTOGRGpjmis9bxFa3p6XAuMVixqS0qCmOyzfxL888Uf711EHV9taNRpo0do12J_tdrsb0skCyZbsoMonH1nw" TargetMode="External"/><Relationship Id="rId246" Type="http://schemas.openxmlformats.org/officeDocument/2006/relationships/hyperlink" Target="https://watch.appfollow.io/apps/my-first-workspace/reviews/413088?review_id=2442483735" TargetMode="External"/><Relationship Id="rId453" Type="http://schemas.openxmlformats.org/officeDocument/2006/relationships/hyperlink" Target="https://watch.appfollow.io/apps/my-first-workspace/reviews/413088?review_id=2445136690" TargetMode="External"/><Relationship Id="rId660" Type="http://schemas.openxmlformats.org/officeDocument/2006/relationships/hyperlink" Target="https://watch.appfollow.io/apps/my-first-workspace/reviews/413088?review_id=816364694" TargetMode="External"/><Relationship Id="rId898" Type="http://schemas.openxmlformats.org/officeDocument/2006/relationships/hyperlink" Target="https://play.google.com/console/u/0/developer/app/user-feedback/review-details?reviewId=gp:AOqpTOHYATLEpS05SdiWpd7qqv7gnHnj3QUDe7u5R0XMC3zQl5wki4NJUcINqj3RPskxWFrTh4K9425gac_zGSg" TargetMode="External"/><Relationship Id="rId1083" Type="http://schemas.openxmlformats.org/officeDocument/2006/relationships/hyperlink" Target="https://watch.appfollow.io/apps/my-first-workspace/reviews/413088?review_id=2455142065" TargetMode="External"/><Relationship Id="rId1290" Type="http://schemas.openxmlformats.org/officeDocument/2006/relationships/hyperlink" Target="https://watch.appfollow.io/apps/my-first-workspace/reviews/413088?review_id=2470694649" TargetMode="External"/><Relationship Id="rId1304" Type="http://schemas.openxmlformats.org/officeDocument/2006/relationships/hyperlink" Target="https://appfollow.io/gp/97454/review/255736171?s=global2" TargetMode="External"/><Relationship Id="rId106" Type="http://schemas.openxmlformats.org/officeDocument/2006/relationships/hyperlink" Target="https://play.google.com/console/u/0/developer/app/user-feedback/review-details?reviewId=gp:AOqpTOHu9sGpJVcslcHnjxR9oOif3ydLN3lF9OV5_GJ-_8MnzkVP1lsd01bVDcL4rKR8floViIlf90_V2IrjZ94" TargetMode="External"/><Relationship Id="rId313" Type="http://schemas.openxmlformats.org/officeDocument/2006/relationships/hyperlink" Target="https://play.google.com/console/u/0/developer/app/user-feedback/review-details?reviewId=gp:AOqpTOFJ6l_ckOsrW1nWHsSQp_zeLdmcxDuhxnP6t36Nx_REYpnmZVuR4Qnt9Y2caF2C6A3fw8MUb7bOGfYKq-s" TargetMode="External"/><Relationship Id="rId758" Type="http://schemas.openxmlformats.org/officeDocument/2006/relationships/hyperlink" Target="https://appfollow.io/gp/97454/review/2449577714?s=global2" TargetMode="External"/><Relationship Id="rId965" Type="http://schemas.openxmlformats.org/officeDocument/2006/relationships/hyperlink" Target="https://appfollow.io/gp/97454/review/2453816674?s=global2" TargetMode="External"/><Relationship Id="rId1150" Type="http://schemas.openxmlformats.org/officeDocument/2006/relationships/hyperlink" Target="https://play.google.com/console/u/0/developer/app/user-feedback/review-details?reviewId=gp:AOqpTOEPZu0NZmZZerGruiqcQgrnTaS5CCIpW7N6Jp362VtTpu6lJscAOEKkW9WDP4gyriyxut-4bQ-MkX4DlOg" TargetMode="External"/><Relationship Id="rId1388" Type="http://schemas.openxmlformats.org/officeDocument/2006/relationships/hyperlink" Target="https://appfollow.io/gp/97454/review/2474375591?s=global2" TargetMode="External"/><Relationship Id="rId10" Type="http://schemas.openxmlformats.org/officeDocument/2006/relationships/hyperlink" Target="https://play.google.com/console/u/0/developer/app/user-feedback/review-details?reviewId=gp:AOqpTOEJK3g89wCZC7aWPIPFKkGfj_bba1mx2nFxgsiVp_6vndvrQu4hJDe4z87Op14CAqYVeYYIgyuc4_IBSIU" TargetMode="External"/><Relationship Id="rId94" Type="http://schemas.openxmlformats.org/officeDocument/2006/relationships/hyperlink" Target="https://play.google.com/console/u/0/developer/app/user-feedback/review-details?reviewId=gp:AOqpTOH-lHUiSutb1-spK8oF3CbAb-KoKd8j2l7QwnEmSy5VAPXBSIJOlO1ElHPUzN2ewK18ocgAoPIaYkQah0M" TargetMode="External"/><Relationship Id="rId397" Type="http://schemas.openxmlformats.org/officeDocument/2006/relationships/hyperlink" Target="https://play.google.com/console/u/0/developer/app/user-feedback/review-details?reviewId=gp:AOqpTOHo9PIPvOyH7nuRisGKrL9kDi09DKFPmSecEHC_MEiF0ky5pqnAawZeSV2dOatjoVULPLFUEQ8ev101WHs" TargetMode="External"/><Relationship Id="rId520" Type="http://schemas.openxmlformats.org/officeDocument/2006/relationships/hyperlink" Target="https://play.google.com/console/u/0/developer/app/user-feedback/review-details?reviewId=gp:AOqpTOFXrE45doAEH9IpfshvJ0UFDRFLHc1bFfaJAMWgFlGFIVnQAYzFxGPKzx4UxUQFR8eGIfBBmajPLX00d50" TargetMode="External"/><Relationship Id="rId618" Type="http://schemas.openxmlformats.org/officeDocument/2006/relationships/hyperlink" Target="https://watch.appfollow.io/apps/my-first-workspace/reviews/413088?review_id=2446775065" TargetMode="External"/><Relationship Id="rId825" Type="http://schemas.openxmlformats.org/officeDocument/2006/relationships/hyperlink" Target="https://watch.appfollow.io/apps/my-first-workspace/reviews/413088?review_id=2450782376" TargetMode="External"/><Relationship Id="rId1248" Type="http://schemas.openxmlformats.org/officeDocument/2006/relationships/hyperlink" Target="https://watch.appfollow.io/apps/my-first-workspace/reviews/413088?review_id=2465347676" TargetMode="External"/><Relationship Id="rId1455" Type="http://schemas.openxmlformats.org/officeDocument/2006/relationships/hyperlink" Target="https://watch.appfollow.io/apps/my-first-workspace/reviews/413088?review_id=2477283461" TargetMode="External"/><Relationship Id="rId257" Type="http://schemas.openxmlformats.org/officeDocument/2006/relationships/hyperlink" Target="https://appfollow.io/gp/97454/review/2442792543?s=global2" TargetMode="External"/><Relationship Id="rId464" Type="http://schemas.openxmlformats.org/officeDocument/2006/relationships/hyperlink" Target="https://appfollow.io/gp/97454/review/2445136694?s=global2" TargetMode="External"/><Relationship Id="rId1010" Type="http://schemas.openxmlformats.org/officeDocument/2006/relationships/hyperlink" Target="https://appfollow.io/gp/97454/review/1186180611?s=global2" TargetMode="External"/><Relationship Id="rId1094" Type="http://schemas.openxmlformats.org/officeDocument/2006/relationships/hyperlink" Target="https://appfollow.io/gp/97454/review/2455538684?s=global2" TargetMode="External"/><Relationship Id="rId1108" Type="http://schemas.openxmlformats.org/officeDocument/2006/relationships/hyperlink" Target="https://play.google.com/console/u/0/developer/app/user-feedback/review-details?reviewId=gp:AOqpTOGsPpwDupHuU7MxDt8JOaHnLZP6m8ot8_QnUPd9bJug8s46BDgTYIfC4YLQSUKlN6JCk3ILT0BNcqqdo6c" TargetMode="External"/><Relationship Id="rId1315" Type="http://schemas.openxmlformats.org/officeDocument/2006/relationships/hyperlink" Target="https://play.google.com/console/u/0/developer/app/user-feedback/review-details?reviewId=gp:AOqpTOHXpMhrDFBkT6uPikEdTpBbW-DG94tPuWFZLL_LkwoUx8jJr6bRbh5y2wVtkeHmkLL3LBDqcx-TCFkLS8w" TargetMode="External"/><Relationship Id="rId117" Type="http://schemas.openxmlformats.org/officeDocument/2006/relationships/hyperlink" Target="https://watch.appfollow.io/apps/my-first-workspace/reviews/413088?review_id=2438744523" TargetMode="External"/><Relationship Id="rId671" Type="http://schemas.openxmlformats.org/officeDocument/2006/relationships/hyperlink" Target="https://appfollow.io/gp/97454/review/1327679436?s=global2" TargetMode="External"/><Relationship Id="rId769" Type="http://schemas.openxmlformats.org/officeDocument/2006/relationships/hyperlink" Target="https://play.google.com/console/u/0/developer/app/user-feedback/review-details?reviewId=gp:AOqpTOF6eijO0gAwJgGmBpzE_uHD6mXltNQv0PnR2PvuEvCD-VWNEVAoFoYKvVKPup8gNvVBB292pqc7GYZFF6U" TargetMode="External"/><Relationship Id="rId976" Type="http://schemas.openxmlformats.org/officeDocument/2006/relationships/hyperlink" Target="https://play.google.com/console/u/0/developer/app/user-feedback/review-details?reviewId=gp:AOqpTOHGcrtCUTmSHGYmv7F0VFhQx8BP32osRdxiARe9TF8l3oTqPAutnlL_QajgirEfMRgfNL9dIcdyb_e9o4M" TargetMode="External"/><Relationship Id="rId1399" Type="http://schemas.openxmlformats.org/officeDocument/2006/relationships/hyperlink" Target="https://play.google.com/console/u/0/developer/app/user-feedback/review-details?reviewId=gp:AOqpTOHAAA9RWi2q9IVujDAExJ7bRL5p2jID3UVpRXHL7vNUA2VX25yi5Nuh_2G0ZWeD1hYF3NfvhjKwl7K0-WY" TargetMode="External"/><Relationship Id="rId324" Type="http://schemas.openxmlformats.org/officeDocument/2006/relationships/hyperlink" Target="https://watch.appfollow.io/apps/my-first-workspace/reviews/413088?review_id=2443683323" TargetMode="External"/><Relationship Id="rId531" Type="http://schemas.openxmlformats.org/officeDocument/2006/relationships/hyperlink" Target="https://watch.appfollow.io/apps/my-first-workspace/reviews/413088?review_id=2445531287" TargetMode="External"/><Relationship Id="rId629" Type="http://schemas.openxmlformats.org/officeDocument/2006/relationships/hyperlink" Target="https://appfollow.io/gp/97454/review/2446830284?s=global2" TargetMode="External"/><Relationship Id="rId1161" Type="http://schemas.openxmlformats.org/officeDocument/2006/relationships/hyperlink" Target="https://watch.appfollow.io/apps/my-first-workspace/reviews/413088?review_id=2456533552" TargetMode="External"/><Relationship Id="rId1259" Type="http://schemas.openxmlformats.org/officeDocument/2006/relationships/hyperlink" Target="https://appfollow.io/gp/97454/review/2467956661?s=global2" TargetMode="External"/><Relationship Id="rId836" Type="http://schemas.openxmlformats.org/officeDocument/2006/relationships/hyperlink" Target="https://appfollow.io/gp/97454/review/2451048657?s=global2" TargetMode="External"/><Relationship Id="rId1021" Type="http://schemas.openxmlformats.org/officeDocument/2006/relationships/hyperlink" Target="https://play.google.com/console/u/0/developer/app/user-feedback/review-details?reviewId=gp:AOqpTOFS4TYFvI2sJF78vNmXOvghUaoKTwQtrBzup18gTpw40iQmZXCMcwFfqBnLQckaXuxZdUgHeeZWOodrafY" TargetMode="External"/><Relationship Id="rId1119" Type="http://schemas.openxmlformats.org/officeDocument/2006/relationships/hyperlink" Target="https://watch.appfollow.io/apps/my-first-workspace/reviews/413088?review_id=2456139870" TargetMode="External"/><Relationship Id="rId903" Type="http://schemas.openxmlformats.org/officeDocument/2006/relationships/hyperlink" Target="https://watch.appfollow.io/apps/my-first-workspace/reviews/413088?review_id=2452868442" TargetMode="External"/><Relationship Id="rId1326" Type="http://schemas.openxmlformats.org/officeDocument/2006/relationships/hyperlink" Target="https://watch.appfollow.io/apps/my-first-workspace/reviews/413088?review_id=2473172398" TargetMode="External"/><Relationship Id="rId32" Type="http://schemas.openxmlformats.org/officeDocument/2006/relationships/hyperlink" Target="https://appfollow.io/gp/97454/review/2435892936?s=global2" TargetMode="External"/><Relationship Id="rId181" Type="http://schemas.openxmlformats.org/officeDocument/2006/relationships/hyperlink" Target="https://play.google.com/console/u/0/developer/app/user-feedback/review-details?reviewId=gp:AOqpTOEd8tu-_5WwdPGaHgdW45mOnWLzuIcubX18MOHevvRB3kvA2rrgknNJVAjl8MDqhhE4N4vaTcanTMJkwwg" TargetMode="External"/><Relationship Id="rId279" Type="http://schemas.openxmlformats.org/officeDocument/2006/relationships/hyperlink" Target="https://watch.appfollow.io/apps/my-first-workspace/reviews/413088?review_id=2443683324" TargetMode="External"/><Relationship Id="rId486" Type="http://schemas.openxmlformats.org/officeDocument/2006/relationships/hyperlink" Target="https://watch.appfollow.io/apps/my-first-workspace/reviews/413088?review_id=2445321233" TargetMode="External"/><Relationship Id="rId693" Type="http://schemas.openxmlformats.org/officeDocument/2006/relationships/hyperlink" Target="https://watch.appfollow.io/apps/my-first-workspace/reviews/413088?review_id=2448533474" TargetMode="External"/><Relationship Id="rId139" Type="http://schemas.openxmlformats.org/officeDocument/2006/relationships/hyperlink" Target="https://play.google.com/console/u/0/developer/app/user-feedback/review-details?reviewId=gp:AOqpTOHTP9lXa37V0Zp5gnHnbHZA54AN5kKSl2z-3fUTE2C-Cj5krj9w5f8zHvHPaK5GOE0rnjD-RbQMdzT9514" TargetMode="External"/><Relationship Id="rId346" Type="http://schemas.openxmlformats.org/officeDocument/2006/relationships/hyperlink" Target="https://play.google.com/console/u/0/developer/app/user-feedback/review-details?reviewId=gp:AOqpTOHSKmdqxw-JihF1pHpw4CB9JgRSDiO-ssyqdqLj2z0Skz6RKvlxXqcJirdq-kGiE5Roa1-CkAk5e5TVxyE" TargetMode="External"/><Relationship Id="rId553" Type="http://schemas.openxmlformats.org/officeDocument/2006/relationships/hyperlink" Target="https://play.google.com/console/u/0/developer/app/user-feedback/review-details?reviewId=gp:AOqpTOH04Ld5cmkcEvdYJ3ORXyFN16NW7_Chkx0wHDk_zlF97THNdMoKhukl8AAVXckVMQu2QGS1pTerbH93cpQ" TargetMode="External"/><Relationship Id="rId760" Type="http://schemas.openxmlformats.org/officeDocument/2006/relationships/hyperlink" Target="https://play.google.com/console/u/0/developer/app/user-feedback/review-details?reviewId=gp:AOqpTOEMoFygqq_UoF-JEhGBewGSdN5Qp_PlU266V4pdaOX_TgWnCsjw-eOs-VJBMgsSlpc3HN6B7PkumD4OdZI" TargetMode="External"/><Relationship Id="rId998" Type="http://schemas.openxmlformats.org/officeDocument/2006/relationships/hyperlink" Target="https://appfollow.io/gp/97454/review/731826066?s=global2" TargetMode="External"/><Relationship Id="rId1183" Type="http://schemas.openxmlformats.org/officeDocument/2006/relationships/hyperlink" Target="https://play.google.com/console/u/0/developer/app/user-feedback/review-details?reviewId=gp:AOqpTOHbBPKqSSjrcGkjpkwCJeNNqOOAmTgymOip544lVovR09OQbQIU6HmRsNs-dSeOT412zZ0nUlM522iWVAM" TargetMode="External"/><Relationship Id="rId1390" Type="http://schemas.openxmlformats.org/officeDocument/2006/relationships/hyperlink" Target="https://play.google.com/console/u/0/developer/app/user-feedback/review-details?reviewId=gp:AOqpTOEs0ROBL0bS92Erz3xRGoDeNOAJA7R-lq7JEPj9VqDHUDMVp5ueoLPVyD_I9g7rKsrnzkqCKGbHrcx1-gA" TargetMode="External"/><Relationship Id="rId206" Type="http://schemas.openxmlformats.org/officeDocument/2006/relationships/hyperlink" Target="https://appfollow.io/gp/97454/review/2441813479?s=global2" TargetMode="External"/><Relationship Id="rId413" Type="http://schemas.openxmlformats.org/officeDocument/2006/relationships/hyperlink" Target="https://appfollow.io/gp/97454/review/2444719624?s=global2" TargetMode="External"/><Relationship Id="rId858" Type="http://schemas.openxmlformats.org/officeDocument/2006/relationships/hyperlink" Target="https://watch.appfollow.io/apps/my-first-workspace/reviews/413088?review_id=2451184813" TargetMode="External"/><Relationship Id="rId1043" Type="http://schemas.openxmlformats.org/officeDocument/2006/relationships/hyperlink" Target="https://appfollow.io/gp/97454/review/2454683491?s=global2" TargetMode="External"/><Relationship Id="rId620" Type="http://schemas.openxmlformats.org/officeDocument/2006/relationships/hyperlink" Target="https://appfollow.io/gp/97454/review/2446775066?s=global2" TargetMode="External"/><Relationship Id="rId718" Type="http://schemas.openxmlformats.org/officeDocument/2006/relationships/hyperlink" Target="https://play.google.com/console/u/0/developer/app/user-feedback/review-details?reviewId=gp:AOqpTOH_LccEVW_B6lDS5IgIPvS8mD_rc49OwbRjqjNojFagBp15b3HPUZzm8ER21Xe7K9Wdxdeoo-dvPnZ1Gi0" TargetMode="External"/><Relationship Id="rId925" Type="http://schemas.openxmlformats.org/officeDocument/2006/relationships/hyperlink" Target="https://play.google.com/console/u/0/developer/app/user-feedback/review-details?reviewId=gp:AOqpTOE2N6IaLIC3eGE5-zy84aj7JenAnhfE9G0rJFLx4aKwADvw_sjegwENijRyQHZsZv0u1xk9kGAI1XgVRwE" TargetMode="External"/><Relationship Id="rId1250" Type="http://schemas.openxmlformats.org/officeDocument/2006/relationships/hyperlink" Target="https://appfollow.io/gp/97454/review/2465347677?s=global2" TargetMode="External"/><Relationship Id="rId1348" Type="http://schemas.openxmlformats.org/officeDocument/2006/relationships/hyperlink" Target="https://play.google.com/console/u/0/developer/app/user-feedback/review-details?reviewId=gp:AOqpTOFA30uOcNCi5farn7L7tqGRVk6sUo0r_ChI-2FIfg71iJudsLXVemW__B6ACAV2_IRSCwplrFCHBDcWBj4" TargetMode="External"/><Relationship Id="rId1110" Type="http://schemas.openxmlformats.org/officeDocument/2006/relationships/hyperlink" Target="https://watch.appfollow.io/apps/my-first-workspace/reviews/413088?review_id=2455676453" TargetMode="External"/><Relationship Id="rId1208" Type="http://schemas.openxmlformats.org/officeDocument/2006/relationships/hyperlink" Target="https://appfollow.io/gp/97454/review/126970905?s=global2" TargetMode="External"/><Relationship Id="rId1415" Type="http://schemas.openxmlformats.org/officeDocument/2006/relationships/hyperlink" Target="https://appfollow.io/gp/97454/review/2476801681?s=global2" TargetMode="External"/><Relationship Id="rId54" Type="http://schemas.openxmlformats.org/officeDocument/2006/relationships/hyperlink" Target="https://watch.appfollow.io/apps/my-first-workspace/reviews/413088?review_id=2437768263" TargetMode="External"/><Relationship Id="rId270" Type="http://schemas.openxmlformats.org/officeDocument/2006/relationships/hyperlink" Target="https://watch.appfollow.io/apps/my-first-workspace/reviews/413088?review_id=2442923028" TargetMode="External"/><Relationship Id="rId130" Type="http://schemas.openxmlformats.org/officeDocument/2006/relationships/hyperlink" Target="https://play.google.com/console/u/0/developer/app/user-feedback/review-details?reviewId=gp:AOqpTOE0Mqz4fu8cJD3UMR3Wxlk13ZaNoewTEU_iN-Mz1iKTAqOBm9fwUZmqOXh-vUPJBag4YqY4ju2zQqrqynk" TargetMode="External"/><Relationship Id="rId368" Type="http://schemas.openxmlformats.org/officeDocument/2006/relationships/hyperlink" Target="https://appfollow.io/gp/97454/review/2444583921?s=global2" TargetMode="External"/><Relationship Id="rId575" Type="http://schemas.openxmlformats.org/officeDocument/2006/relationships/hyperlink" Target="https://appfollow.io/gp/97454/review/2446270625?s=global2" TargetMode="External"/><Relationship Id="rId782" Type="http://schemas.openxmlformats.org/officeDocument/2006/relationships/hyperlink" Target="https://appfollow.io/gp/97454/review/2449942743?s=global2" TargetMode="External"/><Relationship Id="rId228" Type="http://schemas.openxmlformats.org/officeDocument/2006/relationships/hyperlink" Target="https://watch.appfollow.io/apps/my-first-workspace/reviews/413088?review_id=2441976048" TargetMode="External"/><Relationship Id="rId435" Type="http://schemas.openxmlformats.org/officeDocument/2006/relationships/hyperlink" Target="https://watch.appfollow.io/apps/my-first-workspace/reviews/413088?review_id=2444769495" TargetMode="External"/><Relationship Id="rId642" Type="http://schemas.openxmlformats.org/officeDocument/2006/relationships/hyperlink" Target="https://watch.appfollow.io/apps/my-first-workspace/reviews/413088?review_id=2447175554" TargetMode="External"/><Relationship Id="rId1065" Type="http://schemas.openxmlformats.org/officeDocument/2006/relationships/hyperlink" Target="https://watch.appfollow.io/apps/my-first-workspace/reviews/413088?review_id=2454738344" TargetMode="External"/><Relationship Id="rId1272" Type="http://schemas.openxmlformats.org/officeDocument/2006/relationships/hyperlink" Target="https://watch.appfollow.io/apps/my-first-workspace/reviews/413088?review_id=2470085551" TargetMode="External"/><Relationship Id="rId502" Type="http://schemas.openxmlformats.org/officeDocument/2006/relationships/hyperlink" Target="https://play.google.com/console/u/0/developer/app/user-feedback/review-details?reviewId=gp:AOqpTOF35gwk_o7FFqVtC4CjvKd4bkZCUlFMxNURCi6yplTorvaGE5swAS_A_X837eBMjMXHz729sBcZ4tq9vAw" TargetMode="External"/><Relationship Id="rId947" Type="http://schemas.openxmlformats.org/officeDocument/2006/relationships/hyperlink" Target="https://appfollow.io/gp/97454/review/2453520054?s=global2" TargetMode="External"/><Relationship Id="rId1132" Type="http://schemas.openxmlformats.org/officeDocument/2006/relationships/hyperlink" Target="https://play.google.com/console/u/0/developer/app/user-feedback/review-details?reviewId=gp:AOqpTOHecA9_sZ2163J6NAMghp8J8w3jFcC0aCkktrx4JwpS2g4-ctAuyP3aqPxdQsjd3gBURZoQmsVO3SBmivI" TargetMode="External"/><Relationship Id="rId76" Type="http://schemas.openxmlformats.org/officeDocument/2006/relationships/hyperlink" Target="https://play.google.com/console/u/0/developer/app/user-feedback/review-details?reviewId=gp:AOqpTOHCknpb-HzIvzl0ojCgxpzqmnLx7sq1OYUGoEsic1r9h7b_QcG1vBm5KQP3NxomSXH2Mk5Evx3uf2SVqTw" TargetMode="External"/><Relationship Id="rId807" Type="http://schemas.openxmlformats.org/officeDocument/2006/relationships/hyperlink" Target="https://watch.appfollow.io/apps/my-first-workspace/reviews/413088?review_id=2450232766" TargetMode="External"/><Relationship Id="rId1437" Type="http://schemas.openxmlformats.org/officeDocument/2006/relationships/hyperlink" Target="https://watch.appfollow.io/apps/my-first-workspace/reviews/413088?review_id=2477183931" TargetMode="External"/><Relationship Id="rId292" Type="http://schemas.openxmlformats.org/officeDocument/2006/relationships/hyperlink" Target="https://play.google.com/console/u/0/developer/app/user-feedback/review-details?reviewId=gp:AOqpTOGGztqUma1Hi1M2DEQOQVpCRNvYu08gCDoZzQ2DeQUt7CKkFmq4WfL_R77Hs9oTnaoIG9auVMAOXsgLCjQ" TargetMode="External"/><Relationship Id="rId597" Type="http://schemas.openxmlformats.org/officeDocument/2006/relationships/hyperlink" Target="https://watch.appfollow.io/apps/my-first-workspace/reviews/413088?review_id=2446651465" TargetMode="External"/><Relationship Id="rId152" Type="http://schemas.openxmlformats.org/officeDocument/2006/relationships/hyperlink" Target="https://appfollow.io/gp/97454/review/2440626561?s=global2" TargetMode="External"/><Relationship Id="rId457" Type="http://schemas.openxmlformats.org/officeDocument/2006/relationships/hyperlink" Target="https://play.google.com/console/u/0/developer/app/user-feedback/review-details?reviewId=gp:AOqpTOGt9dHgFv2amSn9WmUKvVAWwTqMaddCAIp9UhkIBsLKl1cpO1sRF7YgysFhek_ox98ZwMqCsKaoyVnT61Y" TargetMode="External"/><Relationship Id="rId1087" Type="http://schemas.openxmlformats.org/officeDocument/2006/relationships/hyperlink" Target="https://play.google.com/console/u/0/developer/app/user-feedback/review-details?reviewId=gp:AOqpTOGWRTFZ9QsvNOWAl0p7-oJBa6E2Gzp0iN29RsvKPzPntb74ERjUIrW4_S7FwcKi3cmlfDkcxT9Toq4mJKw" TargetMode="External"/><Relationship Id="rId1294" Type="http://schemas.openxmlformats.org/officeDocument/2006/relationships/hyperlink" Target="https://play.google.com/console/u/0/developer/app/user-feedback/review-details?reviewId=gp:AOqpTOG8udQK8AUDERInKNX7unVqAdDaHOXrNvD2ZFs7PJ65EPT1FrE9kqrX-06E88piiobh1BoBtYgCcgU4Ivs" TargetMode="External"/><Relationship Id="rId664" Type="http://schemas.openxmlformats.org/officeDocument/2006/relationships/hyperlink" Target="https://play.google.com/console/u/0/developer/app/user-feedback/review-details?reviewId=gp:AOqpTOEIItzohndRW7tkHvbTfv8jGCO03fw_K2ARtidaDT3eBO-HlGLa2__bQQwxpAeeVAnd0zFEUkt0jiZ5b8Q" TargetMode="External"/><Relationship Id="rId871" Type="http://schemas.openxmlformats.org/officeDocument/2006/relationships/hyperlink" Target="https://play.google.com/console/u/0/developer/app/user-feedback/review-details?reviewId=gp:AOqpTOGlidTkXBgTMGewQ89Eu1fCZrctt-42vTpUAbGXCqsifYb5b9KxIqGpp8XrInfrRIUOgqKuy7QVNdvGISE" TargetMode="External"/><Relationship Id="rId969" Type="http://schemas.openxmlformats.org/officeDocument/2006/relationships/hyperlink" Target="https://watch.appfollow.io/apps/my-first-workspace/reviews/413088?review_id=2454100270" TargetMode="External"/><Relationship Id="rId317" Type="http://schemas.openxmlformats.org/officeDocument/2006/relationships/hyperlink" Target="https://appfollow.io/gp/97454/review/996984769?s=global2" TargetMode="External"/><Relationship Id="rId524" Type="http://schemas.openxmlformats.org/officeDocument/2006/relationships/hyperlink" Target="https://appfollow.io/gp/97454/review/2445449045?s=global2" TargetMode="External"/><Relationship Id="rId731" Type="http://schemas.openxmlformats.org/officeDocument/2006/relationships/hyperlink" Target="https://appfollow.io/gp/97454/review/2449155646?s=global2" TargetMode="External"/><Relationship Id="rId1154" Type="http://schemas.openxmlformats.org/officeDocument/2006/relationships/hyperlink" Target="https://appfollow.io/gp/97454/review/2456533550?s=global2" TargetMode="External"/><Relationship Id="rId1361" Type="http://schemas.openxmlformats.org/officeDocument/2006/relationships/hyperlink" Target="https://appfollow.io/gp/97454/review/2473521625?s=global2" TargetMode="External"/><Relationship Id="rId1459" Type="http://schemas.openxmlformats.org/officeDocument/2006/relationships/hyperlink" Target="https://play.google.com/console/u/0/developer/app/user-feedback/review-details?reviewId=gp:AOqpTOGzZUIax6z3VKRExWT0-7zqZqe6W-D5wh4b0DkMqfeM4wbRlqBrdU1ein6GbXGvlPYT855HwMx8hXxwvwo" TargetMode="External"/><Relationship Id="rId98" Type="http://schemas.openxmlformats.org/officeDocument/2006/relationships/hyperlink" Target="https://appfollow.io/gp/97454/review/874602727?s=global2" TargetMode="External"/><Relationship Id="rId829" Type="http://schemas.openxmlformats.org/officeDocument/2006/relationships/hyperlink" Target="https://play.google.com/console/u/0/developer/app/user-feedback/review-details?reviewId=gp:AOqpTOFy_o7Y4hB05u4h-3foZDdw1pjAwbJLQDAjS9pCGmFXP2MhoxkV_N_eLcAhQHsyFHd-5LZlLsEMzXQZGJ0" TargetMode="External"/><Relationship Id="rId1014" Type="http://schemas.openxmlformats.org/officeDocument/2006/relationships/hyperlink" Target="https://watch.appfollow.io/apps/my-first-workspace/reviews/413088?review_id=2399236704" TargetMode="External"/><Relationship Id="rId1221" Type="http://schemas.openxmlformats.org/officeDocument/2006/relationships/hyperlink" Target="https://watch.appfollow.io/apps/my-first-workspace/reviews/413088?review_id=2460849167" TargetMode="External"/><Relationship Id="rId1319" Type="http://schemas.openxmlformats.org/officeDocument/2006/relationships/hyperlink" Target="https://appfollow.io/gp/97454/review/2472984246?s=global2" TargetMode="External"/><Relationship Id="rId25" Type="http://schemas.openxmlformats.org/officeDocument/2006/relationships/hyperlink" Target="https://play.google.com/console/u/0/developer/app/user-feedback/review-details?reviewId=gp:AOqpTOHEwLbEHEuYFaEuCfuA5K_We6m6HsleefSPEnhRLUre8nWK1S8-lO83t7yemyPH5TspByaxtbGnFKZRFyE" TargetMode="External"/><Relationship Id="rId174" Type="http://schemas.openxmlformats.org/officeDocument/2006/relationships/hyperlink" Target="https://watch.appfollow.io/apps/my-first-workspace/reviews/413088?review_id=66821724" TargetMode="External"/><Relationship Id="rId381" Type="http://schemas.openxmlformats.org/officeDocument/2006/relationships/hyperlink" Target="https://watch.appfollow.io/apps/my-first-workspace/reviews/413088?review_id=2444620671" TargetMode="External"/><Relationship Id="rId241" Type="http://schemas.openxmlformats.org/officeDocument/2006/relationships/hyperlink" Target="https://play.google.com/console/u/0/developer/app/user-feedback/review-details?reviewId=gp:AOqpTOFYHuv9pTxfBQqQqzpXju0aBM12lu808u32XQT1CzoDlGgmGI26OPeIFLg8cyYmqz_B4lWspP4EtqeRhAw" TargetMode="External"/><Relationship Id="rId479" Type="http://schemas.openxmlformats.org/officeDocument/2006/relationships/hyperlink" Target="https://appfollow.io/gp/97454/review/2445251999?s=global2" TargetMode="External"/><Relationship Id="rId686" Type="http://schemas.openxmlformats.org/officeDocument/2006/relationships/hyperlink" Target="https://appfollow.io/gp/97454/review/2448469346?s=global2" TargetMode="External"/><Relationship Id="rId893" Type="http://schemas.openxmlformats.org/officeDocument/2006/relationships/hyperlink" Target="https://appfollow.io/gp/97454/review/2452693628?s=global2" TargetMode="External"/><Relationship Id="rId339" Type="http://schemas.openxmlformats.org/officeDocument/2006/relationships/hyperlink" Target="https://watch.appfollow.io/apps/my-first-workspace/reviews/413088?review_id=2444265664" TargetMode="External"/><Relationship Id="rId546" Type="http://schemas.openxmlformats.org/officeDocument/2006/relationships/hyperlink" Target="https://watch.appfollow.io/apps/my-first-workspace/reviews/413088?review_id=2419513530" TargetMode="External"/><Relationship Id="rId753" Type="http://schemas.openxmlformats.org/officeDocument/2006/relationships/hyperlink" Target="https://watch.appfollow.io/apps/my-first-workspace/reviews/413088?review_id=2449577712" TargetMode="External"/><Relationship Id="rId1176" Type="http://schemas.openxmlformats.org/officeDocument/2006/relationships/hyperlink" Target="https://watch.appfollow.io/apps/my-first-workspace/reviews/413088?review_id=2456791276" TargetMode="External"/><Relationship Id="rId1383" Type="http://schemas.openxmlformats.org/officeDocument/2006/relationships/hyperlink" Target="https://watch.appfollow.io/apps/my-first-workspace/reviews/413088?review_id=2473815953" TargetMode="External"/><Relationship Id="rId101" Type="http://schemas.openxmlformats.org/officeDocument/2006/relationships/hyperlink" Target="https://appfollow.io/gp/97454/review/2437051321?s=global2" TargetMode="External"/><Relationship Id="rId406" Type="http://schemas.openxmlformats.org/officeDocument/2006/relationships/hyperlink" Target="https://play.google.com/console/u/0/developer/app/user-feedback/review-details?reviewId=gp:AOqpTOE0W_7v3f2w1uEYaqjUcJeieqlGkwUx7o8rUaTyuf2HRO6pHLufz_8IfIY_Cbb0H06TYZqGXye_0JKc9zI" TargetMode="External"/><Relationship Id="rId960" Type="http://schemas.openxmlformats.org/officeDocument/2006/relationships/hyperlink" Target="https://watch.appfollow.io/apps/my-first-workspace/reviews/413088?review_id=2453816672" TargetMode="External"/><Relationship Id="rId1036" Type="http://schemas.openxmlformats.org/officeDocument/2006/relationships/hyperlink" Target="https://play.google.com/console/u/0/developer/app/user-feedback/review-details?reviewId=gp:AOqpTOHmP-agCfxQkijH4FNRDg0TbM_cuntqtgGKp8ehhTL-yY43_qWnjE5HLQLCHJhw9eCSZ5E5ll0FpPCYygc" TargetMode="External"/><Relationship Id="rId1243" Type="http://schemas.openxmlformats.org/officeDocument/2006/relationships/hyperlink" Target="https://play.google.com/console/u/0/developer/app/user-feedback/review-details?reviewId=gp:AOqpTOHjPi-ebCo8h8HDcIFwQe4RB9Q92nqyvdRzrI6GO-eWU3ZGzwItVBSlkGss06PqYnQ8iDJN22AszZFLrI0" TargetMode="External"/><Relationship Id="rId613" Type="http://schemas.openxmlformats.org/officeDocument/2006/relationships/hyperlink" Target="https://play.google.com/console/u/0/developer/app/user-feedback/review-details?reviewId=gp:AOqpTOHf3IQwxXfXQwRvCRQgzpflh8u-8EjSwj1_YhcGleNjEY3s3VdiG5nT5aKTwxg_ObteNQussnHCNUMSJXI" TargetMode="External"/><Relationship Id="rId820" Type="http://schemas.openxmlformats.org/officeDocument/2006/relationships/hyperlink" Target="https://play.google.com/console/u/0/developer/app/user-feedback/review-details?reviewId=gp:AOqpTOFcaLHz8djfollrxxZa1IgxDw7QP_QSDRzlfoP0h7uRKhaleq846ZpFbtb2uoLx5uTP46VQRFp_Vv-oO8s" TargetMode="External"/><Relationship Id="rId918" Type="http://schemas.openxmlformats.org/officeDocument/2006/relationships/hyperlink" Target="https://watch.appfollow.io/apps/my-first-workspace/reviews/413088?review_id=2441948582" TargetMode="External"/><Relationship Id="rId1450" Type="http://schemas.openxmlformats.org/officeDocument/2006/relationships/hyperlink" Target="https://play.google.com/console/u/0/developer/app/user-feedback/review-details?reviewId=gp:AOqpTOEnns8zT5jxwVoeGP6A_yXA4jWQkADmk2uoA3xJs5OXyOPkgo5Rdst7yWhRGHMmr2OnPfjChuAc3LIWvyA" TargetMode="External"/><Relationship Id="rId1103" Type="http://schemas.openxmlformats.org/officeDocument/2006/relationships/hyperlink" Target="https://appfollow.io/gp/97454/review/2455676451?s=global2" TargetMode="External"/><Relationship Id="rId1310" Type="http://schemas.openxmlformats.org/officeDocument/2006/relationships/hyperlink" Target="https://appfollow.io/gp/97454/review/875407899?s=global2" TargetMode="External"/><Relationship Id="rId1408" Type="http://schemas.openxmlformats.org/officeDocument/2006/relationships/hyperlink" Target="https://play.google.com/console/u/0/developer/app/user-feedback/review-details?reviewId=gp:AOqpTOG7ksPulTh-AZdneZgBc3R2xqBpynCq1ykHUg7pbT5JYt8wW13EXVJ6XjA4VNq-U6wTB6duJH_7aRolxPc" TargetMode="External"/><Relationship Id="rId47" Type="http://schemas.openxmlformats.org/officeDocument/2006/relationships/hyperlink" Target="https://appfollow.io/gp/97454/review/2437768261?s=global2" TargetMode="External"/><Relationship Id="rId196" Type="http://schemas.openxmlformats.org/officeDocument/2006/relationships/hyperlink" Target="https://play.google.com/console/u/0/developer/app/user-feedback/review-details?reviewId=gp:AOqpTOE_mbq4MWPoVBxgyEuyRPb8tNnufDmbWmFvWA_SVhr7i7ahXSr1fj6pFMrliDay6yrSJYWsmnFCngK5rJA" TargetMode="External"/><Relationship Id="rId263" Type="http://schemas.openxmlformats.org/officeDocument/2006/relationships/hyperlink" Target="https://appfollow.io/gp/97454/review/2442792545?s=global2" TargetMode="External"/><Relationship Id="rId470" Type="http://schemas.openxmlformats.org/officeDocument/2006/relationships/hyperlink" Target="https://appfollow.io/gp/97454/review/2445251996?s=global2" TargetMode="External"/><Relationship Id="rId123" Type="http://schemas.openxmlformats.org/officeDocument/2006/relationships/hyperlink" Target="https://watch.appfollow.io/apps/my-first-workspace/reviews/413088?review_id=2438923300" TargetMode="External"/><Relationship Id="rId330" Type="http://schemas.openxmlformats.org/officeDocument/2006/relationships/hyperlink" Target="https://watch.appfollow.io/apps/my-first-workspace/reviews/413088?review_id=2444121038" TargetMode="External"/><Relationship Id="rId568" Type="http://schemas.openxmlformats.org/officeDocument/2006/relationships/hyperlink" Target="https://play.google.com/console/u/0/developer/app/user-feedback/review-details?reviewId=gp:AOqpTOH_ojURjyThHizKp4GHE1Ud-0SUYU2BGdGWB1DU2GsF6hbKKU9wcs0EKf30quVSbRcKSTzfKJKTWB2lQL8" TargetMode="External"/><Relationship Id="rId775" Type="http://schemas.openxmlformats.org/officeDocument/2006/relationships/hyperlink" Target="https://play.google.com/console/u/0/developer/app/user-feedback/review-details?reviewId=gp:AOqpTOF8oemqdv0X4lFybrCW8H1Qkg8FVHBCeDtvv2dnSrfKeBrvSHf197dLrMQHOVRUE2xioxOdDssVjrVc2mQ" TargetMode="External"/><Relationship Id="rId982" Type="http://schemas.openxmlformats.org/officeDocument/2006/relationships/hyperlink" Target="https://play.google.com/console/u/0/developer/app/user-feedback/review-details?reviewId=gp:AOqpTOF1ZTDXlQ9b5KX1MQczOeZHzrBqizjhhw9USgCWig1x5XI4WYqY_y3yz_arSUF9d8RtwjfsV0xDDqmBMjg" TargetMode="External"/><Relationship Id="rId1198" Type="http://schemas.openxmlformats.org/officeDocument/2006/relationships/hyperlink" Target="https://play.google.com/console/u/0/developer/app/user-feedback/review-details?reviewId=gp:AOqpTOGAV9DBdsOPwXvYnmkmHct66AB5-sowJzhyPl4tcJAKGIHhkiyz2xEa5YQyJR8sFRBM8EGr9iekZusxhQM" TargetMode="External"/><Relationship Id="rId428" Type="http://schemas.openxmlformats.org/officeDocument/2006/relationships/hyperlink" Target="https://appfollow.io/gp/97454/review/2444769493?s=global2" TargetMode="External"/><Relationship Id="rId635" Type="http://schemas.openxmlformats.org/officeDocument/2006/relationships/hyperlink" Target="https://appfollow.io/gp/97454/review/2446988266?s=global2" TargetMode="External"/><Relationship Id="rId842" Type="http://schemas.openxmlformats.org/officeDocument/2006/relationships/hyperlink" Target="https://appfollow.io/gp/97454/review/2451092768?s=global2" TargetMode="External"/><Relationship Id="rId1058" Type="http://schemas.openxmlformats.org/officeDocument/2006/relationships/hyperlink" Target="https://appfollow.io/gp/97454/review/2454738342?s=global2" TargetMode="External"/><Relationship Id="rId1265" Type="http://schemas.openxmlformats.org/officeDocument/2006/relationships/hyperlink" Target="https://appfollow.io/gp/97454/review/2468084396?s=global2" TargetMode="External"/><Relationship Id="rId702" Type="http://schemas.openxmlformats.org/officeDocument/2006/relationships/hyperlink" Target="https://watch.appfollow.io/apps/my-first-workspace/reviews/413088?review_id=2448584641" TargetMode="External"/><Relationship Id="rId1125" Type="http://schemas.openxmlformats.org/officeDocument/2006/relationships/hyperlink" Target="https://watch.appfollow.io/apps/my-first-workspace/reviews/413088?review_id=805811064" TargetMode="External"/><Relationship Id="rId1332" Type="http://schemas.openxmlformats.org/officeDocument/2006/relationships/hyperlink" Target="https://watch.appfollow.io/apps/my-first-workspace/reviews/413088?review_id=2473232403" TargetMode="External"/><Relationship Id="rId69" Type="http://schemas.openxmlformats.org/officeDocument/2006/relationships/hyperlink" Target="https://watch.appfollow.io/apps/my-first-workspace/reviews/413088?review_id=2437892503" TargetMode="External"/><Relationship Id="rId285" Type="http://schemas.openxmlformats.org/officeDocument/2006/relationships/hyperlink" Target="https://watch.appfollow.io/apps/my-first-workspace/reviews/413088?review_id=681609615" TargetMode="External"/><Relationship Id="rId492" Type="http://schemas.openxmlformats.org/officeDocument/2006/relationships/hyperlink" Target="https://watch.appfollow.io/apps/my-first-workspace/reviews/413088?review_id=2445321235" TargetMode="External"/><Relationship Id="rId797" Type="http://schemas.openxmlformats.org/officeDocument/2006/relationships/hyperlink" Target="https://appfollow.io/gp/97454/review/2450075811?s=global2" TargetMode="External"/><Relationship Id="rId145" Type="http://schemas.openxmlformats.org/officeDocument/2006/relationships/hyperlink" Target="https://play.google.com/console/u/0/developer/app/user-feedback/review-details?reviewId=gp:AOqpTOHrNuwiPX7dtSoEQuqIXLvQ6Nd30E4I_hh8YGJRqKJbIROvixgSHGJ7ZHlp-UmbF6kt8SWEeUTldjql-1c" TargetMode="External"/><Relationship Id="rId352" Type="http://schemas.openxmlformats.org/officeDocument/2006/relationships/hyperlink" Target="https://play.google.com/console/u/0/developer/app/user-feedback/review-details?reviewId=gp:AOqpTOHHibNJ_vwO4HuY2Qq0D47ZEu3RG8JdHbnlHUqDguEBCbIbj9FJFK6vAvfVosmJU_-nCQTaNNfQV2uRkeU" TargetMode="External"/><Relationship Id="rId1287" Type="http://schemas.openxmlformats.org/officeDocument/2006/relationships/hyperlink" Target="https://watch.appfollow.io/apps/my-first-workspace/reviews/413088?review_id=2470694648" TargetMode="External"/><Relationship Id="rId212" Type="http://schemas.openxmlformats.org/officeDocument/2006/relationships/hyperlink" Target="https://appfollow.io/gp/97454/review/2441813481?s=global2" TargetMode="External"/><Relationship Id="rId657" Type="http://schemas.openxmlformats.org/officeDocument/2006/relationships/hyperlink" Target="https://watch.appfollow.io/apps/my-first-workspace/reviews/413088?review_id=757473374" TargetMode="External"/><Relationship Id="rId864" Type="http://schemas.openxmlformats.org/officeDocument/2006/relationships/hyperlink" Target="https://watch.appfollow.io/apps/my-first-workspace/reviews/413088?review_id=2451519516" TargetMode="External"/><Relationship Id="rId517" Type="http://schemas.openxmlformats.org/officeDocument/2006/relationships/hyperlink" Target="https://play.google.com/console/u/0/developer/app/user-feedback/review-details?reviewId=gp:AOqpTOHSM2MQs37nyqS8Kx3oR4DRaSHuWsZwTf8QpVuhzM7p_bzl6AthBRJUT1C7UnCCc44zKvH_rzovQV4L28k" TargetMode="External"/><Relationship Id="rId724" Type="http://schemas.openxmlformats.org/officeDocument/2006/relationships/hyperlink" Target="https://play.google.com/console/u/0/developer/app/user-feedback/review-details?reviewId=gp:AOqpTOEAAWSGISI4ysfMBcITVmHZVMwqpDNnRXUInxTjKb0PDL07eaT8LdjHj5HxYnXqXe1aEyIJIzacwxKbJsE" TargetMode="External"/><Relationship Id="rId931" Type="http://schemas.openxmlformats.org/officeDocument/2006/relationships/hyperlink" Target="https://play.google.com/console/u/0/developer/app/user-feedback/review-details?reviewId=gp:AOqpTOFuylJYNJF6dEgJtpdGSAQijtbYuSHEmfcDXd5dKG3UsV5ChtxqCi_npdq0F17o6rnTwStYBFUf19K2e00" TargetMode="External"/><Relationship Id="rId1147" Type="http://schemas.openxmlformats.org/officeDocument/2006/relationships/hyperlink" Target="https://play.google.com/console/u/0/developer/app/user-feedback/review-details?reviewId=gp:AOqpTOGzfDDwlJtEDd9oaH5Hvg232B2hmivb-SKdkXpJrs9_NaYVBFxGynPpgmDFTS3-E3CgdAi_R6JGuKXz4fM" TargetMode="External"/><Relationship Id="rId1354" Type="http://schemas.openxmlformats.org/officeDocument/2006/relationships/hyperlink" Target="https://play.google.com/console/u/0/developer/app/user-feedback/review-details?reviewId=gp:AOqpTOE8stknML7PQ2tFztuDe7ZpbeHE8mWc-feGOCX8NcTdp1YWmM3D8Dlm-KgO2Avn8dc2VG_52wTC-O5X82s" TargetMode="External"/><Relationship Id="rId60" Type="http://schemas.openxmlformats.org/officeDocument/2006/relationships/hyperlink" Target="https://watch.appfollow.io/apps/my-first-workspace/reviews/413088?review_id=2437768265" TargetMode="External"/><Relationship Id="rId1007" Type="http://schemas.openxmlformats.org/officeDocument/2006/relationships/hyperlink" Target="https://appfollow.io/gp/97454/review/889131642?s=global2" TargetMode="External"/><Relationship Id="rId1214" Type="http://schemas.openxmlformats.org/officeDocument/2006/relationships/hyperlink" Target="https://appfollow.io/gp/97454/review/2373850887?s=global2" TargetMode="External"/><Relationship Id="rId1421" Type="http://schemas.openxmlformats.org/officeDocument/2006/relationships/hyperlink" Target="https://appfollow.io/gp/97454/review/2476839699?s=global2" TargetMode="External"/><Relationship Id="rId18" Type="http://schemas.openxmlformats.org/officeDocument/2006/relationships/hyperlink" Target="https://watch.appfollow.io/apps/my-first-workspace/reviews/413088?review_id=2435707438" TargetMode="External"/><Relationship Id="rId167" Type="http://schemas.openxmlformats.org/officeDocument/2006/relationships/hyperlink" Target="https://appfollow.io/gp/97454/review/2441349381?s=global2" TargetMode="External"/><Relationship Id="rId374" Type="http://schemas.openxmlformats.org/officeDocument/2006/relationships/hyperlink" Target="https://appfollow.io/gp/97454/review/2444620669?s=global2" TargetMode="External"/><Relationship Id="rId581" Type="http://schemas.openxmlformats.org/officeDocument/2006/relationships/hyperlink" Target="https://appfollow.io/gp/97454/review/2446270627?s=global2" TargetMode="External"/><Relationship Id="rId234" Type="http://schemas.openxmlformats.org/officeDocument/2006/relationships/hyperlink" Target="https://watch.appfollow.io/apps/my-first-workspace/reviews/413088?review_id=2442011392" TargetMode="External"/><Relationship Id="rId679" Type="http://schemas.openxmlformats.org/officeDocument/2006/relationships/hyperlink" Target="https://play.google.com/console/u/0/developer/app/user-feedback/review-details?reviewId=gp:AOqpTOHNL7fWKbE_bpNBP3dc3yr6o-ZYT90uk0alcFSjurOi3GAydX6Qp8CSjzNR0WYxJAY_RGF5Uys_S1IThEg" TargetMode="External"/><Relationship Id="rId886" Type="http://schemas.openxmlformats.org/officeDocument/2006/relationships/hyperlink" Target="https://play.google.com/console/u/0/developer/app/user-feedback/review-details?reviewId=gp:AOqpTOERi4pkj7dXcmRZpuAttCroVv5IM_C1v5ixu0xzv2l6crsaRujnqIAhey_6HiyEFAPzI_gpRbeBtswvodo" TargetMode="External"/><Relationship Id="rId2" Type="http://schemas.openxmlformats.org/officeDocument/2006/relationships/hyperlink" Target="https://appfollow.io/gp/97454/review/292586363?s=global2" TargetMode="External"/><Relationship Id="rId441" Type="http://schemas.openxmlformats.org/officeDocument/2006/relationships/hyperlink" Target="https://watch.appfollow.io/apps/my-first-workspace/reviews/413088?review_id=2445136686" TargetMode="External"/><Relationship Id="rId539" Type="http://schemas.openxmlformats.org/officeDocument/2006/relationships/hyperlink" Target="https://appfollow.io/gp/97454/review/798449903?s=global2" TargetMode="External"/><Relationship Id="rId746" Type="http://schemas.openxmlformats.org/officeDocument/2006/relationships/hyperlink" Target="https://appfollow.io/gp/97454/review/2448533473?s=global2" TargetMode="External"/><Relationship Id="rId1071" Type="http://schemas.openxmlformats.org/officeDocument/2006/relationships/hyperlink" Target="https://watch.appfollow.io/apps/my-first-workspace/reviews/413088?review_id=2454891008" TargetMode="External"/><Relationship Id="rId1169" Type="http://schemas.openxmlformats.org/officeDocument/2006/relationships/hyperlink" Target="https://appfollow.io/gp/97454/review/2456791274?s=global2" TargetMode="External"/><Relationship Id="rId1376" Type="http://schemas.openxmlformats.org/officeDocument/2006/relationships/hyperlink" Target="https://appfollow.io/gp/97454/review/2473760813?s=global2" TargetMode="External"/><Relationship Id="rId301" Type="http://schemas.openxmlformats.org/officeDocument/2006/relationships/hyperlink" Target="https://play.google.com/console/u/0/developer/app/user-feedback/review-details?reviewId=gp:AOqpTOE5aQXwO9ja6S_thF80MZMJ7YqW8KKMcmAmMEbfBEz8tsgRrxj-Rb4DRjO2Zobk0pkcP4PA5mB_OQEvchg" TargetMode="External"/><Relationship Id="rId953" Type="http://schemas.openxmlformats.org/officeDocument/2006/relationships/hyperlink" Target="https://appfollow.io/gp/97454/review/2453715991?s=global2" TargetMode="External"/><Relationship Id="rId1029" Type="http://schemas.openxmlformats.org/officeDocument/2006/relationships/hyperlink" Target="https://watch.appfollow.io/apps/my-first-workspace/reviews/413088?review_id=2454170464" TargetMode="External"/><Relationship Id="rId1236" Type="http://schemas.openxmlformats.org/officeDocument/2006/relationships/hyperlink" Target="https://watch.appfollow.io/apps/my-first-workspace/reviews/413088?review_id=2461068483" TargetMode="External"/><Relationship Id="rId82" Type="http://schemas.openxmlformats.org/officeDocument/2006/relationships/hyperlink" Target="https://play.google.com/console/u/0/developer/app/user-feedback/review-details?reviewId=gp:AOqpTOGHqLW3Rp-vwouMMwIsC3jkCByCjW8uM-5dvCVnysgce1lPY0BTHiemteP0Sh3lZTlOgVTRnKOsjspJTlI" TargetMode="External"/><Relationship Id="rId606" Type="http://schemas.openxmlformats.org/officeDocument/2006/relationships/hyperlink" Target="https://watch.appfollow.io/apps/my-first-workspace/reviews/413088?review_id=2446712804" TargetMode="External"/><Relationship Id="rId813" Type="http://schemas.openxmlformats.org/officeDocument/2006/relationships/hyperlink" Target="https://watch.appfollow.io/apps/my-first-workspace/reviews/413088?review_id=77860156" TargetMode="External"/><Relationship Id="rId1443" Type="http://schemas.openxmlformats.org/officeDocument/2006/relationships/hyperlink" Target="https://watch.appfollow.io/apps/my-first-workspace/reviews/413088?review_id=2477183933" TargetMode="External"/><Relationship Id="rId1303" Type="http://schemas.openxmlformats.org/officeDocument/2006/relationships/hyperlink" Target="https://play.google.com/console/u/0/developer/app/user-feedback/review-details?reviewId=gp:AOqpTOFXZ6IqoK6hlHzvkUpGPYz2DfnmY0tb7SRJLIdJW9e4X3znGSCzDreAyIaztI7GsStKgKoylc0uKqVJIqE" TargetMode="External"/><Relationship Id="rId189" Type="http://schemas.openxmlformats.org/officeDocument/2006/relationships/hyperlink" Target="https://watch.appfollow.io/apps/my-first-workspace/reviews/413088?review_id=2441563231" TargetMode="External"/><Relationship Id="rId396" Type="http://schemas.openxmlformats.org/officeDocument/2006/relationships/hyperlink" Target="https://watch.appfollow.io/apps/my-first-workspace/reviews/413088?review_id=2444657084" TargetMode="External"/><Relationship Id="rId256" Type="http://schemas.openxmlformats.org/officeDocument/2006/relationships/hyperlink" Target="https://play.google.com/console/u/0/developer/app/user-feedback/review-details?reviewId=gp:AOqpTOHJx4fiZK-BjNoy508QdIDqXeML8tj3heOsLtleC_7rucBcXi9zgie_PAumyQhEzPAYjNG-OuwdCac4axw" TargetMode="External"/><Relationship Id="rId463" Type="http://schemas.openxmlformats.org/officeDocument/2006/relationships/hyperlink" Target="https://play.google.com/console/u/0/developer/app/user-feedback/review-details?reviewId=gp:AOqpTOEc-tqdZDNtdmW0Je9cxUIoR8J4kxVHbK7kxA8HcJo1VEfF-AqaQgWiuIuC_DM0kEd1ceRDvuH5Sz-2t9Q" TargetMode="External"/><Relationship Id="rId670" Type="http://schemas.openxmlformats.org/officeDocument/2006/relationships/hyperlink" Target="https://play.google.com/console/u/0/developer/app/user-feedback/review-details?reviewId=gp:AOqpTOGo8DR6GenjibyxPncKcdF6Ca0SPXAHTkcm71C4t7eGhmPJAxH6XdZsKkdjOisNOhyEHpaygnX8kVERHqc" TargetMode="External"/><Relationship Id="rId1093" Type="http://schemas.openxmlformats.org/officeDocument/2006/relationships/hyperlink" Target="https://play.google.com/console/u/0/developer/app/user-feedback/review-details?reviewId=gp:AOqpTOHcMdzGRsPli-ZDArLAt9p1Bxy_cmaJK5HgiDCk7rrXB4HA2S-6pNMbDxxXxVsJeTO7aKoAK_foKj-Kdr0" TargetMode="External"/><Relationship Id="rId116" Type="http://schemas.openxmlformats.org/officeDocument/2006/relationships/hyperlink" Target="https://appfollow.io/gp/97454/review/2438744523?s=global2" TargetMode="External"/><Relationship Id="rId323" Type="http://schemas.openxmlformats.org/officeDocument/2006/relationships/hyperlink" Target="https://appfollow.io/gp/97454/review/2443683323?s=global2" TargetMode="External"/><Relationship Id="rId530" Type="http://schemas.openxmlformats.org/officeDocument/2006/relationships/hyperlink" Target="https://appfollow.io/gp/97454/review/2445531287?s=global2" TargetMode="External"/><Relationship Id="rId768" Type="http://schemas.openxmlformats.org/officeDocument/2006/relationships/hyperlink" Target="https://watch.appfollow.io/apps/my-first-workspace/reviews/413088?review_id=2449634033" TargetMode="External"/><Relationship Id="rId975" Type="http://schemas.openxmlformats.org/officeDocument/2006/relationships/hyperlink" Target="https://watch.appfollow.io/apps/my-first-workspace/reviews/413088?review_id=2454100272" TargetMode="External"/><Relationship Id="rId1160" Type="http://schemas.openxmlformats.org/officeDocument/2006/relationships/hyperlink" Target="https://appfollow.io/gp/97454/review/2456533552?s=global2" TargetMode="External"/><Relationship Id="rId1398" Type="http://schemas.openxmlformats.org/officeDocument/2006/relationships/hyperlink" Target="https://watch.appfollow.io/apps/my-first-workspace/reviews/413088?review_id=949723651" TargetMode="External"/><Relationship Id="rId628" Type="http://schemas.openxmlformats.org/officeDocument/2006/relationships/hyperlink" Target="https://play.google.com/console/u/0/developer/app/user-feedback/review-details?reviewId=gp:AOqpTOGqvrTET6_OX7G-Y5uUm_LQqpa-6cEi58o0y_Jnau7netv1a7ckdgVfFoF1Fz5EsIg64CvnsOy8DzjNZrI" TargetMode="External"/><Relationship Id="rId835" Type="http://schemas.openxmlformats.org/officeDocument/2006/relationships/hyperlink" Target="https://play.google.com/console/u/0/developer/app/user-feedback/review-details?reviewId=gp:AOqpTOFdBzo53nUIQiwNdbdgK-pVP8RJF9Tv-HfqB6lnh75DZx73RVECPkxoH-ifVimciNgJo_RdiLiwZkWyW1c" TargetMode="External"/><Relationship Id="rId1258" Type="http://schemas.openxmlformats.org/officeDocument/2006/relationships/hyperlink" Target="https://play.google.com/console/u/0/developer/app/user-feedback/review-details?reviewId=gp:AOqpTOFUcyw0VheeRo-W-DwL-N0gwc2N5nBqhIgm9FqvyD3ZYEnVu4DUSSgZ0k7M1DfpAoLfd_LAtvoA8blN3cs" TargetMode="External"/><Relationship Id="rId1020" Type="http://schemas.openxmlformats.org/officeDocument/2006/relationships/hyperlink" Target="https://watch.appfollow.io/apps/my-first-workspace/reviews/413088?review_id=2445449044" TargetMode="External"/><Relationship Id="rId1118" Type="http://schemas.openxmlformats.org/officeDocument/2006/relationships/hyperlink" Target="https://appfollow.io/gp/97454/review/2456139870?s=global2" TargetMode="External"/><Relationship Id="rId1325" Type="http://schemas.openxmlformats.org/officeDocument/2006/relationships/hyperlink" Target="https://appfollow.io/gp/97454/review/2473172398?s=global2" TargetMode="External"/><Relationship Id="rId902" Type="http://schemas.openxmlformats.org/officeDocument/2006/relationships/hyperlink" Target="https://appfollow.io/gp/97454/review/2452868442?s=global2" TargetMode="External"/><Relationship Id="rId31" Type="http://schemas.openxmlformats.org/officeDocument/2006/relationships/hyperlink" Target="https://play.google.com/console/u/0/developer/app/user-feedback/review-details?reviewId=gp:AOqpTOHWVkT8tFZPJABqfT3AgSv8TO8SgV26IYewP4dMg1SnfvUimDWcAV95WfYqAMkrMbd1jzEAxVPocfqmM_s" TargetMode="External"/><Relationship Id="rId180" Type="http://schemas.openxmlformats.org/officeDocument/2006/relationships/hyperlink" Target="https://watch.appfollow.io/apps/my-first-workspace/reviews/413088?review_id=2420291437" TargetMode="External"/><Relationship Id="rId278" Type="http://schemas.openxmlformats.org/officeDocument/2006/relationships/hyperlink" Target="https://appfollow.io/gp/97454/review/2443683324?s=global2" TargetMode="External"/><Relationship Id="rId485" Type="http://schemas.openxmlformats.org/officeDocument/2006/relationships/hyperlink" Target="https://appfollow.io/gp/97454/review/2445321233?s=global2" TargetMode="External"/><Relationship Id="rId692" Type="http://schemas.openxmlformats.org/officeDocument/2006/relationships/hyperlink" Target="https://appfollow.io/gp/97454/review/2448533474?s=global2" TargetMode="External"/><Relationship Id="rId138" Type="http://schemas.openxmlformats.org/officeDocument/2006/relationships/hyperlink" Target="https://watch.appfollow.io/apps/my-first-workspace/reviews/413088?review_id=2439416873" TargetMode="External"/><Relationship Id="rId345" Type="http://schemas.openxmlformats.org/officeDocument/2006/relationships/hyperlink" Target="https://watch.appfollow.io/apps/my-first-workspace/reviews/413088?review_id=2444265666" TargetMode="External"/><Relationship Id="rId552" Type="http://schemas.openxmlformats.org/officeDocument/2006/relationships/hyperlink" Target="https://watch.appfollow.io/apps/my-first-workspace/reviews/413088?review_id=2446059608" TargetMode="External"/><Relationship Id="rId997" Type="http://schemas.openxmlformats.org/officeDocument/2006/relationships/hyperlink" Target="https://play.google.com/console/u/0/developer/app/user-feedback/review-details?reviewId=gp:AOqpTOGWEpa1LCjlyJY6T-r5C_yfJgI4Ea6gRhiX97pwB7SPIJdp-MKXHOctgv1_URNLXiY3uDARwG8GVMOTAXo" TargetMode="External"/><Relationship Id="rId1182" Type="http://schemas.openxmlformats.org/officeDocument/2006/relationships/hyperlink" Target="https://watch.appfollow.io/apps/my-first-workspace/reviews/413088?review_id=2457233214" TargetMode="External"/><Relationship Id="rId205" Type="http://schemas.openxmlformats.org/officeDocument/2006/relationships/hyperlink" Target="https://play.google.com/console/u/0/developer/app/user-feedback/review-details?reviewId=gp:AOqpTOG85yCsj4enqtuJpvpgCuqW1OSk7xlugRLys135DuWER5UNTSPyOaGvfKSp7lSio1zXZXbwHpM4PJXQz48" TargetMode="External"/><Relationship Id="rId412" Type="http://schemas.openxmlformats.org/officeDocument/2006/relationships/hyperlink" Target="https://play.google.com/console/u/0/developer/app/user-feedback/review-details?reviewId=gp:AOqpTOHAW1tXEDVmb5-6Ertqs--YiMWJQ6BFOJitutVmJEZ5PxUXVzs9SpUKj8a4QiWmKLb5MGtN-8qMG5XjHMc" TargetMode="External"/><Relationship Id="rId857" Type="http://schemas.openxmlformats.org/officeDocument/2006/relationships/hyperlink" Target="https://appfollow.io/gp/97454/review/2451184813?s=global2" TargetMode="External"/><Relationship Id="rId1042" Type="http://schemas.openxmlformats.org/officeDocument/2006/relationships/hyperlink" Target="https://play.google.com/console/u/0/developer/app/user-feedback/review-details?reviewId=gp:AOqpTOHpQI8SCh_hYotxwXTgrZMyAlHWggvVavuaXMdoeE8n4L9tLtLWZivLHNXfNOVG-9heb1F--Z96mOZ1rUg" TargetMode="External"/><Relationship Id="rId717" Type="http://schemas.openxmlformats.org/officeDocument/2006/relationships/hyperlink" Target="https://watch.appfollow.io/apps/my-first-workspace/reviews/413088?review_id=2448710988" TargetMode="External"/><Relationship Id="rId924" Type="http://schemas.openxmlformats.org/officeDocument/2006/relationships/hyperlink" Target="https://watch.appfollow.io/apps/my-first-workspace/reviews/413088?review_id=2453036704" TargetMode="External"/><Relationship Id="rId1347" Type="http://schemas.openxmlformats.org/officeDocument/2006/relationships/hyperlink" Target="https://watch.appfollow.io/apps/my-first-workspace/reviews/413088?review_id=2473396151" TargetMode="External"/><Relationship Id="rId53" Type="http://schemas.openxmlformats.org/officeDocument/2006/relationships/hyperlink" Target="https://appfollow.io/gp/97454/review/2437768263?s=global2" TargetMode="External"/><Relationship Id="rId1207" Type="http://schemas.openxmlformats.org/officeDocument/2006/relationships/hyperlink" Target="https://play.google.com/console/u/0/developer/app/user-feedback/review-details?reviewId=gp:AOqpTOEgcleHnbZD_lsEPiKGG5mmClx9HROqq1l7kpGEa8zJV2LK9OWE9i2EON-fcz8vnpEZhGD4rEtjJKBllGs" TargetMode="External"/><Relationship Id="rId1414" Type="http://schemas.openxmlformats.org/officeDocument/2006/relationships/hyperlink" Target="https://play.google.com/console/u/0/developer/app/user-feedback/review-details?reviewId=gp:AOqpTOF9rLyofqHGNVZDf6ucIpygrJDcehYkGxFrJXdCakghHnClE-rwIoYnq2EG8JQ349lU3xXcf9dVxOA1xJM" TargetMode="External"/><Relationship Id="rId367" Type="http://schemas.openxmlformats.org/officeDocument/2006/relationships/hyperlink" Target="https://play.google.com/console/u/0/developer/app/user-feedback/review-details?reviewId=gp:AOqpTOGSS55MmCtbCNngSogsSRZ-WZIPZeXxKfzbLQK8NyJKJTo-uX4MFW3Jb7RzMKcsvGR8qRJ0k_bclqrxAao" TargetMode="External"/><Relationship Id="rId574" Type="http://schemas.openxmlformats.org/officeDocument/2006/relationships/hyperlink" Target="https://play.google.com/console/u/0/developer/app/user-feedback/review-details?reviewId=gp:AOqpTOFwFxlqs5nqX3Ii_k64QQH_jTix2qfCJlOueIeT-KiWlmc_XiI8xsiSJLbtpw1r9Q254_8Za553aW9j2vg" TargetMode="External"/><Relationship Id="rId227" Type="http://schemas.openxmlformats.org/officeDocument/2006/relationships/hyperlink" Target="https://appfollow.io/gp/97454/review/2441976048?s=global2" TargetMode="External"/><Relationship Id="rId781" Type="http://schemas.openxmlformats.org/officeDocument/2006/relationships/hyperlink" Target="https://play.google.com/console/u/0/developer/app/user-feedback/review-details?reviewId=gp:AOqpTOGx6Q3iUxaN2AT2Sic8svlcRLpoHEp--8zv7SDBhM8nGyA-pP1FQalUQZiZEqhX5YZfGLQWDxOR-ZY_rgY" TargetMode="External"/><Relationship Id="rId879" Type="http://schemas.openxmlformats.org/officeDocument/2006/relationships/hyperlink" Target="https://watch.appfollow.io/apps/my-first-workspace/reviews/413088?review_id=2451981836" TargetMode="External"/><Relationship Id="rId434" Type="http://schemas.openxmlformats.org/officeDocument/2006/relationships/hyperlink" Target="https://appfollow.io/gp/97454/review/2444769495?s=global2" TargetMode="External"/><Relationship Id="rId641" Type="http://schemas.openxmlformats.org/officeDocument/2006/relationships/hyperlink" Target="https://appfollow.io/gp/97454/review/2447175554?s=global2" TargetMode="External"/><Relationship Id="rId739" Type="http://schemas.openxmlformats.org/officeDocument/2006/relationships/hyperlink" Target="https://play.google.com/console/u/0/developer/app/user-feedback/review-details?reviewId=gp:AOqpTOFuUQmknKS2rKuNozzRw-OnWY6j4da-Ku4lkJnVX8LXGU1LXXosJy83TFt1oeEGpE8u0WvAraF02J5rjHg" TargetMode="External"/><Relationship Id="rId1064" Type="http://schemas.openxmlformats.org/officeDocument/2006/relationships/hyperlink" Target="https://appfollow.io/gp/97454/review/2454738344?s=global2" TargetMode="External"/><Relationship Id="rId1271" Type="http://schemas.openxmlformats.org/officeDocument/2006/relationships/hyperlink" Target="https://appfollow.io/gp/97454/review/2470085551?s=global2" TargetMode="External"/><Relationship Id="rId1369" Type="http://schemas.openxmlformats.org/officeDocument/2006/relationships/hyperlink" Target="https://play.google.com/console/u/0/developer/app/user-feedback/review-details?reviewId=gp:AOqpTOHfSp8tb4JAU4bq6ms8LFJeKELbWAgdBFCWISOav2dAFjnvcUn0IxPtEU-sgbU1zU5pp-ysv9NUbhvSSxw" TargetMode="External"/><Relationship Id="rId501" Type="http://schemas.openxmlformats.org/officeDocument/2006/relationships/hyperlink" Target="https://watch.appfollow.io/apps/my-first-workspace/reviews/413088?review_id=2445321238" TargetMode="External"/><Relationship Id="rId946" Type="http://schemas.openxmlformats.org/officeDocument/2006/relationships/hyperlink" Target="https://play.google.com/console/u/0/developer/app/user-feedback/review-details?reviewId=gp:AOqpTOEWyoJD0GtGMQ_fsIT0dzggGXEuQB4I3VRTpeSY5-l9ZUaPNZOoWPUSfUKRZZVrLPcZuxDyA7rl7KIyo_M" TargetMode="External"/><Relationship Id="rId1131" Type="http://schemas.openxmlformats.org/officeDocument/2006/relationships/hyperlink" Target="https://watch.appfollow.io/apps/my-first-workspace/reviews/413088?review_id=2427544991" TargetMode="External"/><Relationship Id="rId1229" Type="http://schemas.openxmlformats.org/officeDocument/2006/relationships/hyperlink" Target="https://appfollow.io/gp/97454/review/2460955482?s=global2" TargetMode="External"/><Relationship Id="rId75" Type="http://schemas.openxmlformats.org/officeDocument/2006/relationships/hyperlink" Target="https://watch.appfollow.io/apps/my-first-workspace/reviews/413088?review_id=2437989765" TargetMode="External"/><Relationship Id="rId806" Type="http://schemas.openxmlformats.org/officeDocument/2006/relationships/hyperlink" Target="https://appfollow.io/gp/97454/review/2450232766?s=global2" TargetMode="External"/><Relationship Id="rId1436" Type="http://schemas.openxmlformats.org/officeDocument/2006/relationships/hyperlink" Target="https://appfollow.io/gp/97454/review/2477183931?s=global2" TargetMode="External"/><Relationship Id="rId291" Type="http://schemas.openxmlformats.org/officeDocument/2006/relationships/hyperlink" Target="https://watch.appfollow.io/apps/my-first-workspace/reviews/413088?review_id=741065237" TargetMode="External"/><Relationship Id="rId151" Type="http://schemas.openxmlformats.org/officeDocument/2006/relationships/hyperlink" Target="https://play.google.com/console/u/0/developer/app/user-feedback/review-details?reviewId=gp:AOqpTOFCPxXbGKzXZqcfilxobl_hMhLiFPhSrmnZtwW2yQUl0sg0LHs0HZDTO5I2_tKj9PU3mv0CBsBXRAZg1YI" TargetMode="External"/><Relationship Id="rId389" Type="http://schemas.openxmlformats.org/officeDocument/2006/relationships/hyperlink" Target="https://appfollow.io/gp/97454/review/2444657082?s=global2" TargetMode="External"/><Relationship Id="rId596" Type="http://schemas.openxmlformats.org/officeDocument/2006/relationships/hyperlink" Target="https://appfollow.io/gp/97454/review/2446651465?s=global2" TargetMode="External"/><Relationship Id="rId249" Type="http://schemas.openxmlformats.org/officeDocument/2006/relationships/hyperlink" Target="https://watch.appfollow.io/apps/my-first-workspace/reviews/413088?review_id=2442605264" TargetMode="External"/><Relationship Id="rId456" Type="http://schemas.openxmlformats.org/officeDocument/2006/relationships/hyperlink" Target="https://watch.appfollow.io/apps/my-first-workspace/reviews/413088?review_id=2445136691" TargetMode="External"/><Relationship Id="rId663" Type="http://schemas.openxmlformats.org/officeDocument/2006/relationships/hyperlink" Target="https://watch.appfollow.io/apps/my-first-workspace/reviews/413088?review_id=838554563" TargetMode="External"/><Relationship Id="rId870" Type="http://schemas.openxmlformats.org/officeDocument/2006/relationships/hyperlink" Target="https://watch.appfollow.io/apps/my-first-workspace/reviews/413088?review_id=2451902844" TargetMode="External"/><Relationship Id="rId1086" Type="http://schemas.openxmlformats.org/officeDocument/2006/relationships/hyperlink" Target="https://watch.appfollow.io/apps/my-first-workspace/reviews/413088?review_id=2455142066" TargetMode="External"/><Relationship Id="rId1293" Type="http://schemas.openxmlformats.org/officeDocument/2006/relationships/hyperlink" Target="https://watch.appfollow.io/apps/my-first-workspace/reviews/413088?review_id=2470694650" TargetMode="External"/><Relationship Id="rId109" Type="http://schemas.openxmlformats.org/officeDocument/2006/relationships/hyperlink" Target="https://play.google.com/console/u/0/developer/app/user-feedback/review-details?reviewId=gp:AOqpTOE-_zMtEQsflk0izVcBIbc7ky6hrFDMJsK9OdmzvmP74iZmf5wGuXIPchiweCvwcD39h38HI16sl1nkM04" TargetMode="External"/><Relationship Id="rId316" Type="http://schemas.openxmlformats.org/officeDocument/2006/relationships/hyperlink" Target="https://play.google.com/console/u/0/developer/app/user-feedback/review-details?reviewId=gp:AOqpTOFsWgOyMxWFikewqxGYN-T89P7kG3016eYIKPfiQM7g6Z6O322USYJEi2e7y2zX49CY1oX3lpUrqJwsOlw" TargetMode="External"/><Relationship Id="rId523" Type="http://schemas.openxmlformats.org/officeDocument/2006/relationships/hyperlink" Target="https://play.google.com/console/u/0/developer/app/user-feedback/review-details?reviewId=gp:AOqpTOEDSKGTPKpNxpRiDOlDhehQMxbUoFjiGO35fHKGBJ-S7JVSN6iDiv2VcI_zW_ll7e-GarMt5w3ZDv5prtQ" TargetMode="External"/><Relationship Id="rId968" Type="http://schemas.openxmlformats.org/officeDocument/2006/relationships/hyperlink" Target="https://appfollow.io/gp/97454/review/2454100270?s=global2" TargetMode="External"/><Relationship Id="rId1153" Type="http://schemas.openxmlformats.org/officeDocument/2006/relationships/hyperlink" Target="https://play.google.com/console/u/0/developer/app/user-feedback/review-details?reviewId=gp:AOqpTOFrCwu_ghPb060h1djAU353UDOjvrnd0URknpx8g5zlJ58PiWEEgvlM2U8k2FjfXcRwBltK6JyA7hAVi4I" TargetMode="External"/><Relationship Id="rId97" Type="http://schemas.openxmlformats.org/officeDocument/2006/relationships/hyperlink" Target="https://play.google.com/console/u/0/developer/app/user-feedback/review-details?reviewId=gp:AOqpTOE80bNxlzsfFVYmgopTSHIHgEisruTerXVrMeB1x57zwLeDK0j2Ol_cuKO7j5jPvT1PWk41VCaB8wMGVoY" TargetMode="External"/><Relationship Id="rId730" Type="http://schemas.openxmlformats.org/officeDocument/2006/relationships/hyperlink" Target="https://play.google.com/console/u/0/developer/app/user-feedback/review-details?reviewId=gp:AOqpTOEcmRPcweIVfSfBu4LiGHPG-YZjZ-IJCncMImcrEPNVSqwyaNoSCW26YzUVihvxLygJ4HtPcxHi2FtGbLk" TargetMode="External"/><Relationship Id="rId828" Type="http://schemas.openxmlformats.org/officeDocument/2006/relationships/hyperlink" Target="https://watch.appfollow.io/apps/my-first-workspace/reviews/413088?review_id=2450782377" TargetMode="External"/><Relationship Id="rId1013" Type="http://schemas.openxmlformats.org/officeDocument/2006/relationships/hyperlink" Target="https://appfollow.io/gp/97454/review/2399236704?s=global2" TargetMode="External"/><Relationship Id="rId1360" Type="http://schemas.openxmlformats.org/officeDocument/2006/relationships/hyperlink" Target="https://play.google.com/console/u/0/developer/app/user-feedback/review-details?reviewId=gp:AOqpTOEcRuQfthF7wZSmrj9AYHxNxsdbDuzdBDCwIyLrsr-Vw_lxbim7jKkOnIkJhl2CUMeW0x6wLhKPdKZ2-ts" TargetMode="External"/><Relationship Id="rId1458" Type="http://schemas.openxmlformats.org/officeDocument/2006/relationships/hyperlink" Target="https://watch.appfollow.io/apps/my-first-workspace/reviews/413088?review_id=2477350155" TargetMode="External"/><Relationship Id="rId1220" Type="http://schemas.openxmlformats.org/officeDocument/2006/relationships/hyperlink" Target="https://appfollow.io/gp/97454/review/2460849167?s=global2" TargetMode="External"/><Relationship Id="rId1318" Type="http://schemas.openxmlformats.org/officeDocument/2006/relationships/hyperlink" Target="https://play.google.com/console/u/0/developer/app/user-feedback/review-details?reviewId=gp:AOqpTOGTUnZG1HI5rNemxBjbWRejNXFcsAtzbdTTE0B_OABq15O0NC0JR-hbtmBecxd_O5EE7BlF4E2odylyiwQ" TargetMode="External"/><Relationship Id="rId24" Type="http://schemas.openxmlformats.org/officeDocument/2006/relationships/hyperlink" Target="https://watch.appfollow.io/apps/my-first-workspace/reviews/413088?review_id=2435813195" TargetMode="External"/><Relationship Id="rId173" Type="http://schemas.openxmlformats.org/officeDocument/2006/relationships/hyperlink" Target="https://appfollow.io/gp/97454/review/66821724?s=global2" TargetMode="External"/><Relationship Id="rId380" Type="http://schemas.openxmlformats.org/officeDocument/2006/relationships/hyperlink" Target="https://appfollow.io/gp/97454/review/2444620671?s=global2" TargetMode="External"/><Relationship Id="rId240" Type="http://schemas.openxmlformats.org/officeDocument/2006/relationships/hyperlink" Target="https://watch.appfollow.io/apps/my-first-workspace/reviews/413088?review_id=2442170555" TargetMode="External"/><Relationship Id="rId478" Type="http://schemas.openxmlformats.org/officeDocument/2006/relationships/hyperlink" Target="https://play.google.com/console/u/0/developer/app/user-feedback/review-details?reviewId=gp:AOqpTOFy72-auk3y6zECTinHl2Z63yXZvURLIwRt5p3ysQsCFIurfqzTHAS9WfcrvV12ubW_Rw3xMi6qy6wIrdI" TargetMode="External"/><Relationship Id="rId685" Type="http://schemas.openxmlformats.org/officeDocument/2006/relationships/hyperlink" Target="https://play.google.com/console/u/0/developer/app/user-feedback/review-details?reviewId=gp:AOqpTOGbPI1S61BZEd4qgzEXgaIpDyPo5X8QPTtN9gdcN638wtVD-NDy8aVwcEIcPUunyG_RWhfGHrdC8mk56LI" TargetMode="External"/><Relationship Id="rId892" Type="http://schemas.openxmlformats.org/officeDocument/2006/relationships/hyperlink" Target="https://play.google.com/console/u/0/developer/app/user-feedback/review-details?reviewId=gp:AOqpTOF02eXyDez_KPKbEN37iDgDqOR4cDpYyW9Q5Ha6bJT30R_OJR7dGRCkO2zj_I9xWN53wH67g0vziiRvta0" TargetMode="External"/><Relationship Id="rId100" Type="http://schemas.openxmlformats.org/officeDocument/2006/relationships/hyperlink" Target="https://play.google.com/console/u/0/developer/app/user-feedback/review-details?reviewId=gp:AOqpTOHLPlS3Jk868IRTLfcGUrPqvs9EnkcghxiQyGKM3QlU4xBWqWW7lL4fybX1_9KUJoddj3esaxAHC5p3cX8" TargetMode="External"/><Relationship Id="rId338" Type="http://schemas.openxmlformats.org/officeDocument/2006/relationships/hyperlink" Target="https://appfollow.io/gp/97454/review/2444265664?s=global2" TargetMode="External"/><Relationship Id="rId545" Type="http://schemas.openxmlformats.org/officeDocument/2006/relationships/hyperlink" Target="https://appfollow.io/gp/97454/review/2419513530?s=global2" TargetMode="External"/><Relationship Id="rId752" Type="http://schemas.openxmlformats.org/officeDocument/2006/relationships/hyperlink" Target="https://appfollow.io/gp/97454/review/2449577712?s=global2" TargetMode="External"/><Relationship Id="rId1175" Type="http://schemas.openxmlformats.org/officeDocument/2006/relationships/hyperlink" Target="https://appfollow.io/gp/97454/review/2456791276?s=global2" TargetMode="External"/><Relationship Id="rId1382" Type="http://schemas.openxmlformats.org/officeDocument/2006/relationships/hyperlink" Target="https://appfollow.io/gp/97454/review/2473815953?s=global2" TargetMode="External"/><Relationship Id="rId405" Type="http://schemas.openxmlformats.org/officeDocument/2006/relationships/hyperlink" Target="https://watch.appfollow.io/apps/my-first-workspace/reviews/413088?review_id=2444719621" TargetMode="External"/><Relationship Id="rId612" Type="http://schemas.openxmlformats.org/officeDocument/2006/relationships/hyperlink" Target="https://watch.appfollow.io/apps/my-first-workspace/reviews/413088?review_id=2446712806" TargetMode="External"/><Relationship Id="rId1035" Type="http://schemas.openxmlformats.org/officeDocument/2006/relationships/hyperlink" Target="https://watch.appfollow.io/apps/my-first-workspace/reviews/413088?review_id=2454641091" TargetMode="External"/><Relationship Id="rId1242" Type="http://schemas.openxmlformats.org/officeDocument/2006/relationships/hyperlink" Target="https://watch.appfollow.io/apps/my-first-workspace/reviews/413088?review_id=2461222999" TargetMode="External"/><Relationship Id="rId917" Type="http://schemas.openxmlformats.org/officeDocument/2006/relationships/hyperlink" Target="https://appfollow.io/gp/97454/review/2441948582?s=global2" TargetMode="External"/><Relationship Id="rId1102" Type="http://schemas.openxmlformats.org/officeDocument/2006/relationships/hyperlink" Target="https://play.google.com/console/u/0/developer/app/user-feedback/review-details?reviewId=gp:AOqpTOHUvMOhYKQ0p2B9Gi1AFLMSJIkOprPnvQsOT71gDeSgZQmycdMVZ5UcL4xXGOsEIeJUiOkbiTqS57EBhNc" TargetMode="External"/><Relationship Id="rId46" Type="http://schemas.openxmlformats.org/officeDocument/2006/relationships/hyperlink" Target="https://play.google.com/console/u/0/developer/app/user-feedback/review-details?reviewId=gp:AOqpTOHBjeUN__QNxcipw5uEsWquXsGxztb6qn85GkkPnp3kiit_X0J4o39O53olGGte8orl9nm2rOoJi04Aw1Y" TargetMode="External"/><Relationship Id="rId1407" Type="http://schemas.openxmlformats.org/officeDocument/2006/relationships/hyperlink" Target="https://watch.appfollow.io/apps/my-first-workspace/reviews/413088?review_id=2476681451" TargetMode="External"/><Relationship Id="rId195" Type="http://schemas.openxmlformats.org/officeDocument/2006/relationships/hyperlink" Target="https://watch.appfollow.io/apps/my-first-workspace/reviews/413088?review_id=2441618884" TargetMode="External"/><Relationship Id="rId262" Type="http://schemas.openxmlformats.org/officeDocument/2006/relationships/hyperlink" Target="https://play.google.com/console/u/0/developer/app/user-feedback/review-details?reviewId=gp:AOqpTOFP46l9H-frHAh3HBzoUXt-VeM3eUQy4FMw_wQjkyCkwPOhrynFTb0Ct-sRdu9K0OwJ6lGRU-yKiofu-58" TargetMode="External"/><Relationship Id="rId567" Type="http://schemas.openxmlformats.org/officeDocument/2006/relationships/hyperlink" Target="https://watch.appfollow.io/apps/my-first-workspace/reviews/413088?review_id=2446157049" TargetMode="External"/><Relationship Id="rId1197" Type="http://schemas.openxmlformats.org/officeDocument/2006/relationships/hyperlink" Target="https://watch.appfollow.io/apps/my-first-workspace/reviews/413088?review_id=2457982802" TargetMode="External"/><Relationship Id="rId122" Type="http://schemas.openxmlformats.org/officeDocument/2006/relationships/hyperlink" Target="https://appfollow.io/gp/97454/review/2438923300?s=global2" TargetMode="External"/><Relationship Id="rId774" Type="http://schemas.openxmlformats.org/officeDocument/2006/relationships/hyperlink" Target="https://watch.appfollow.io/apps/my-first-workspace/reviews/413088?review_id=2449770782" TargetMode="External"/><Relationship Id="rId981" Type="http://schemas.openxmlformats.org/officeDocument/2006/relationships/hyperlink" Target="https://watch.appfollow.io/apps/my-first-workspace/reviews/413088?review_id=2454211448" TargetMode="External"/><Relationship Id="rId1057" Type="http://schemas.openxmlformats.org/officeDocument/2006/relationships/hyperlink" Target="https://play.google.com/console/u/0/developer/app/user-feedback/review-details?reviewId=gp:AOqpTOFLqxZ2ZgDhgB2JJwV6D2O68BCsl-O1DKWXYshaU6H5ye90faIqwn-Pgak9_P1DdLFDL81Ew0V6_ad5MbI" TargetMode="External"/><Relationship Id="rId427" Type="http://schemas.openxmlformats.org/officeDocument/2006/relationships/hyperlink" Target="https://play.google.com/console/u/0/developer/app/user-feedback/review-details?reviewId=gp:AOqpTOE-r0cLT_p751RvxoGeJ6ArArh9BoO-U2HRfWE4V4bAH9BXm3SbB2sVkUJnmfeRfhuAWMbPxePYWqfZmsQ" TargetMode="External"/><Relationship Id="rId634" Type="http://schemas.openxmlformats.org/officeDocument/2006/relationships/hyperlink" Target="https://play.google.com/console/u/0/developer/app/user-feedback/review-details?reviewId=gp:AOqpTOFv6d-ac14mGcAJbPwI4lq9699laD2Wx2yhATIeGjjLExQKuAGpN-ah8O4zHtDNi0NH5AeF53iEiMGja2Y" TargetMode="External"/><Relationship Id="rId841" Type="http://schemas.openxmlformats.org/officeDocument/2006/relationships/hyperlink" Target="https://play.google.com/console/u/0/developer/app/user-feedback/review-details?reviewId=gp:AOqpTOEktQ2szWlENLMeu8fep4FwkCUXuE_FMkHu5zcz1BVbynnEKfLKSuwAyMhRnVtgz_sNpTMZ9jwpjCkKTXw" TargetMode="External"/><Relationship Id="rId1264" Type="http://schemas.openxmlformats.org/officeDocument/2006/relationships/hyperlink" Target="https://play.google.com/console/u/0/developer/app/user-feedback/review-details?reviewId=gp:AOqpTOEJ_zfgHhKTG0aHgzXOn1H-rODYzNYbIF5WKtrOx4k-nHyjIdcl3P_3F5O5xL-bGPycf4pxbJZwMv7zky8" TargetMode="External"/><Relationship Id="rId701" Type="http://schemas.openxmlformats.org/officeDocument/2006/relationships/hyperlink" Target="https://appfollow.io/gp/97454/review/2448584641?s=global2" TargetMode="External"/><Relationship Id="rId939" Type="http://schemas.openxmlformats.org/officeDocument/2006/relationships/hyperlink" Target="https://watch.appfollow.io/apps/my-first-workspace/reviews/413088?review_id=2453367405" TargetMode="External"/><Relationship Id="rId1124" Type="http://schemas.openxmlformats.org/officeDocument/2006/relationships/hyperlink" Target="https://appfollow.io/gp/97454/review/805811064?s=global2" TargetMode="External"/><Relationship Id="rId1331" Type="http://schemas.openxmlformats.org/officeDocument/2006/relationships/hyperlink" Target="https://appfollow.io/gp/97454/review/2473232403?s=global2" TargetMode="External"/><Relationship Id="rId68" Type="http://schemas.openxmlformats.org/officeDocument/2006/relationships/hyperlink" Target="https://appfollow.io/gp/97454/review/2437892503?s=global2" TargetMode="External"/><Relationship Id="rId1429" Type="http://schemas.openxmlformats.org/officeDocument/2006/relationships/hyperlink" Target="https://play.google.com/console/u/0/developer/app/user-feedback/review-details?reviewId=gp:AOqpTOE8rgbywbZKBHXQUr-vRBTLl_C1IIzsje-CYkF_I4LRGtX1t3_JVaR_If4AfgkmUH_F0nQgv8JVeoEb7ew" TargetMode="External"/><Relationship Id="rId284" Type="http://schemas.openxmlformats.org/officeDocument/2006/relationships/hyperlink" Target="https://appfollow.io/gp/97454/review/681609615?s=global2" TargetMode="External"/><Relationship Id="rId491" Type="http://schemas.openxmlformats.org/officeDocument/2006/relationships/hyperlink" Target="https://appfollow.io/gp/97454/review/2445321235?s=global2" TargetMode="External"/><Relationship Id="rId144" Type="http://schemas.openxmlformats.org/officeDocument/2006/relationships/hyperlink" Target="https://watch.appfollow.io/apps/my-first-workspace/reviews/413088?review_id=2439920678" TargetMode="External"/><Relationship Id="rId589" Type="http://schemas.openxmlformats.org/officeDocument/2006/relationships/hyperlink" Target="https://play.google.com/console/u/0/developer/app/user-feedback/review-details?reviewId=gp:AOqpTOF6lxkIlLY9hCiUnOyK2WbtYad9AcHnxvl334uFxdCi-J9p-8GNQ8fIxdeyaZU0TIpSCsz8bINgKMt9s6Q" TargetMode="External"/><Relationship Id="rId796" Type="http://schemas.openxmlformats.org/officeDocument/2006/relationships/hyperlink" Target="https://play.google.com/console/u/0/developer/app/user-feedback/review-details?reviewId=gp:AOqpTOGLi34162o7k3jbxCxRQxfP6UqRG3KgnF9hCAqPmwSTdIlOLsF17CoYxU43pXhjpI4c6pxZdb6ytgsMp3I" TargetMode="External"/><Relationship Id="rId351" Type="http://schemas.openxmlformats.org/officeDocument/2006/relationships/hyperlink" Target="https://watch.appfollow.io/apps/my-first-workspace/reviews/413088?review_id=2444265668" TargetMode="External"/><Relationship Id="rId449" Type="http://schemas.openxmlformats.org/officeDocument/2006/relationships/hyperlink" Target="https://appfollow.io/gp/97454/review/2445136689?s=global2" TargetMode="External"/><Relationship Id="rId656" Type="http://schemas.openxmlformats.org/officeDocument/2006/relationships/hyperlink" Target="https://appfollow.io/gp/97454/review/757473374?s=global2" TargetMode="External"/><Relationship Id="rId863" Type="http://schemas.openxmlformats.org/officeDocument/2006/relationships/hyperlink" Target="https://appfollow.io/gp/97454/review/2451519516?s=global2" TargetMode="External"/><Relationship Id="rId1079" Type="http://schemas.openxmlformats.org/officeDocument/2006/relationships/hyperlink" Target="https://appfollow.io/gp/97454/review/2454968234?s=global2" TargetMode="External"/><Relationship Id="rId1286" Type="http://schemas.openxmlformats.org/officeDocument/2006/relationships/hyperlink" Target="https://appfollow.io/gp/97454/review/2470694648?s=global2" TargetMode="External"/><Relationship Id="rId211" Type="http://schemas.openxmlformats.org/officeDocument/2006/relationships/hyperlink" Target="https://play.google.com/console/u/0/developer/app/user-feedback/review-details?reviewId=gp:AOqpTOHlpMpBtVKcUC4y07OdHfwcQGYFdWmECFW_stP6yMAAVKpt7TRpiYCHo0Rds1d1gZ0Y3-DHsIKeFP75eQ0" TargetMode="External"/><Relationship Id="rId309" Type="http://schemas.openxmlformats.org/officeDocument/2006/relationships/hyperlink" Target="https://watch.appfollow.io/apps/my-first-workspace/reviews/413088?review_id=946541668" TargetMode="External"/><Relationship Id="rId516" Type="http://schemas.openxmlformats.org/officeDocument/2006/relationships/hyperlink" Target="https://watch.appfollow.io/apps/my-first-workspace/reviews/413088?review_id=2445390694" TargetMode="External"/><Relationship Id="rId1146" Type="http://schemas.openxmlformats.org/officeDocument/2006/relationships/hyperlink" Target="https://watch.appfollow.io/apps/my-first-workspace/reviews/413088?review_id=2456501292" TargetMode="External"/><Relationship Id="rId723" Type="http://schemas.openxmlformats.org/officeDocument/2006/relationships/hyperlink" Target="https://watch.appfollow.io/apps/my-first-workspace/reviews/413088?review_id=2448760245" TargetMode="External"/><Relationship Id="rId930" Type="http://schemas.openxmlformats.org/officeDocument/2006/relationships/hyperlink" Target="https://watch.appfollow.io/apps/my-first-workspace/reviews/413088?review_id=2453079472" TargetMode="External"/><Relationship Id="rId1006" Type="http://schemas.openxmlformats.org/officeDocument/2006/relationships/hyperlink" Target="https://play.google.com/console/u/0/developer/app/user-feedback/review-details?reviewId=gp:AOqpTOH4H0x3xC_DuKNOH4XxkhT4x1EiM9JLbmou8hQ_eve6ceOJmFRhpNmVNAqP5Yzmj7Xe4s7X5MBfTLqvhq0" TargetMode="External"/><Relationship Id="rId1353" Type="http://schemas.openxmlformats.org/officeDocument/2006/relationships/hyperlink" Target="https://watch.appfollow.io/apps/my-first-workspace/reviews/413088?review_id=2473489385" TargetMode="External"/><Relationship Id="rId1213" Type="http://schemas.openxmlformats.org/officeDocument/2006/relationships/hyperlink" Target="https://play.google.com/console/u/0/developer/app/user-feedback/review-details?reviewId=gp:AOqpTOHIIhO8xrisePziIPCl7SC9xINVNoE1BJno3dpf3C-fUzIi4Wblc7rdTYctoR9WH1OeU8gylsfkNohI98o" TargetMode="External"/><Relationship Id="rId1420" Type="http://schemas.openxmlformats.org/officeDocument/2006/relationships/hyperlink" Target="https://play.google.com/console/u/0/developer/app/user-feedback/review-details?reviewId=gp:AOqpTOHixT6Y7c71kpccrJnZEaqXTZAaMSH5ijdVPZ-aA8jfYvgJiOI5UMdNKEGTdmHhcBivbcb_f-Rrc8J68Tw" TargetMode="External"/><Relationship Id="rId17" Type="http://schemas.openxmlformats.org/officeDocument/2006/relationships/hyperlink" Target="https://appfollow.io/gp/97454/review/2435707438?s=global2" TargetMode="External"/><Relationship Id="rId166" Type="http://schemas.openxmlformats.org/officeDocument/2006/relationships/hyperlink" Target="https://play.google.com/console/u/0/developer/app/user-feedback/review-details?reviewId=gp:AOqpTOHOtMV-6ncyCNMlc3t0Z5WCtK2R4mBVC9mXF1nFKeNvZu-fMR1xvzYdgePEqoqjXABDn-4LnkLKChEdbfs" TargetMode="External"/><Relationship Id="rId373" Type="http://schemas.openxmlformats.org/officeDocument/2006/relationships/hyperlink" Target="https://play.google.com/console/u/0/developer/app/user-feedback/review-details?reviewId=gp:AOqpTOGF_M5bLBEbJ0Lx8Hz7HvPdd-YxNQv2-tv2Sqp67i7QkFVhSg1Uwy3_8ONUV3JzxfnEpCSxhkltU4-oUzs" TargetMode="External"/><Relationship Id="rId580" Type="http://schemas.openxmlformats.org/officeDocument/2006/relationships/hyperlink" Target="https://play.google.com/console/u/0/developer/app/user-feedback/review-details?reviewId=gp:AOqpTOEnMDtIUcdFOZD7IHIcxbKv5CIqr0HEBb0FuWhZqZQjMvZqpyu4y_mNnYajezBEgIGqLdonvvJegGqv4FQ" TargetMode="External"/><Relationship Id="rId1" Type="http://schemas.openxmlformats.org/officeDocument/2006/relationships/hyperlink" Target="https://play.google.com/console/u/0/developer/app/user-feedback/review-details?reviewId=gp:AOqpTOEyH-lMG6HgpfiE01IH5zmFqk35Ig1TNhXUSSo1bSsOkdEqnnkMKgwtAy7oDdOVQ18ggkLT0cfKxY1GjNc" TargetMode="External"/><Relationship Id="rId233" Type="http://schemas.openxmlformats.org/officeDocument/2006/relationships/hyperlink" Target="https://appfollow.io/gp/97454/review/2442011392?s=global2" TargetMode="External"/><Relationship Id="rId440" Type="http://schemas.openxmlformats.org/officeDocument/2006/relationships/hyperlink" Target="https://appfollow.io/gp/97454/review/2445136686?s=global2" TargetMode="External"/><Relationship Id="rId678" Type="http://schemas.openxmlformats.org/officeDocument/2006/relationships/hyperlink" Target="https://watch.appfollow.io/apps/my-first-workspace/reviews/413088?review_id=2447589369" TargetMode="External"/><Relationship Id="rId885" Type="http://schemas.openxmlformats.org/officeDocument/2006/relationships/hyperlink" Target="https://watch.appfollow.io/apps/my-first-workspace/reviews/413088?review_id=2452241844" TargetMode="External"/><Relationship Id="rId1070" Type="http://schemas.openxmlformats.org/officeDocument/2006/relationships/hyperlink" Target="https://appfollow.io/gp/97454/review/2454891008?s=global2" TargetMode="External"/><Relationship Id="rId300" Type="http://schemas.openxmlformats.org/officeDocument/2006/relationships/hyperlink" Target="https://watch.appfollow.io/apps/my-first-workspace/reviews/413088?review_id=843820436" TargetMode="External"/><Relationship Id="rId538" Type="http://schemas.openxmlformats.org/officeDocument/2006/relationships/hyperlink" Target="https://play.google.com/console/u/0/developer/app/user-feedback/review-details?reviewId=gp:AOqpTOE7pHUbOsotY1_pGbl_EUak_hoTvwT3AsXAqGqgXSDe1SN12BJbmMynI3d-vKmpm6Q15AX3xUqiNjWXSzE" TargetMode="External"/><Relationship Id="rId745" Type="http://schemas.openxmlformats.org/officeDocument/2006/relationships/hyperlink" Target="https://play.google.com/console/u/0/developer/app/user-feedback/review-details?reviewId=gp:AOqpTOHShgRj1AhV_BCd_pqMxtxBP_LpR8Fn48jjX3WVy3LW24l7Nwwejw7Outd508dpUdgaVja9ZJcZuiPaM8k" TargetMode="External"/><Relationship Id="rId952" Type="http://schemas.openxmlformats.org/officeDocument/2006/relationships/hyperlink" Target="https://play.google.com/console/u/0/developer/app/user-feedback/review-details?reviewId=gp:AOqpTOHK59V5bD8D1zK2yRQMvgvbS_vH2hDzjTXNkkCaDq1bB_RaiXAoHQVg02UbduwpMlMiIJ8LGraDbn2jWV4" TargetMode="External"/><Relationship Id="rId1168" Type="http://schemas.openxmlformats.org/officeDocument/2006/relationships/hyperlink" Target="https://play.google.com/console/u/0/developer/app/user-feedback/review-details?reviewId=gp:AOqpTOGBgY5fU3cLqkUOZR3Hrb4oydTOIGZlmMgs5vn6fSH2pqnM2o2LwvD6tEaZK0WvuEDb2In6ijtWzPBoDpA" TargetMode="External"/><Relationship Id="rId1375" Type="http://schemas.openxmlformats.org/officeDocument/2006/relationships/hyperlink" Target="https://play.google.com/console/u/0/developer/app/user-feedback/review-details?reviewId=gp:AOqpTOFiUHRRGHNp0lke5e8boYW6ISOKYHlhjr5B6Dys1Iy64gjanDEN7gFgVyffWaYCHTQIOZqv_ZM7lGpwTy4"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appfollow.io/app/112129/review/299115621?s=global2" TargetMode="External"/><Relationship Id="rId21" Type="http://schemas.openxmlformats.org/officeDocument/2006/relationships/hyperlink" Target="https://watch.appfollow.io/apps/my-first-workspace/reviews/413087?review_id=299009299" TargetMode="External"/><Relationship Id="rId42" Type="http://schemas.openxmlformats.org/officeDocument/2006/relationships/hyperlink" Target="https://watch.appfollow.io/apps/my-first-workspace/reviews/413087?review_id=299155021" TargetMode="External"/><Relationship Id="rId47" Type="http://schemas.openxmlformats.org/officeDocument/2006/relationships/hyperlink" Target="https://appfollow.io/app/112129/review/299166911?s=global2" TargetMode="External"/><Relationship Id="rId63" Type="http://schemas.openxmlformats.org/officeDocument/2006/relationships/hyperlink" Target="https://watch.appfollow.io/apps/my-first-workspace/reviews/413087?review_id=299433133" TargetMode="External"/><Relationship Id="rId68" Type="http://schemas.openxmlformats.org/officeDocument/2006/relationships/hyperlink" Target="https://appfollow.io/app/112129/review/299461703?s=global2" TargetMode="External"/><Relationship Id="rId84" Type="http://schemas.openxmlformats.org/officeDocument/2006/relationships/hyperlink" Target="https://watch.appfollow.io/apps/my-first-workspace/reviews/413087?review_id=299563216" TargetMode="External"/><Relationship Id="rId89" Type="http://schemas.openxmlformats.org/officeDocument/2006/relationships/hyperlink" Target="https://appfollow.io/app/112129/review/299592749?s=global2" TargetMode="External"/><Relationship Id="rId16" Type="http://schemas.openxmlformats.org/officeDocument/2006/relationships/hyperlink" Target="https://appstoreconnect.apple.com/WebObjects/iTunesConnect.woa/ra/ng/app/1184367593/ios/ratingsResponses?reviewId=8056967229" TargetMode="External"/><Relationship Id="rId107" Type="http://schemas.openxmlformats.org/officeDocument/2006/relationships/hyperlink" Target="https://appfollow.io/app/112129/review/300124399?s=global2" TargetMode="External"/><Relationship Id="rId11" Type="http://schemas.openxmlformats.org/officeDocument/2006/relationships/hyperlink" Target="https://appfollow.io/app/112129/review/298759686?s=global2" TargetMode="External"/><Relationship Id="rId32" Type="http://schemas.openxmlformats.org/officeDocument/2006/relationships/hyperlink" Target="https://appfollow.io/app/112129/review/250220355?s=global2" TargetMode="External"/><Relationship Id="rId37" Type="http://schemas.openxmlformats.org/officeDocument/2006/relationships/hyperlink" Target="https://appstoreconnect.apple.com/WebObjects/iTunesConnect.woa/ra/ng/app/1184367593/ios/ratingsResponses?reviewId=8061113437" TargetMode="External"/><Relationship Id="rId53" Type="http://schemas.openxmlformats.org/officeDocument/2006/relationships/hyperlink" Target="https://appfollow.io/app/112129/review/299344453?s=global2" TargetMode="External"/><Relationship Id="rId58" Type="http://schemas.openxmlformats.org/officeDocument/2006/relationships/hyperlink" Target="https://appstoreconnect.apple.com/WebObjects/iTunesConnect.woa/ra/ng/app/1184367593/ios/ratingsResponses?reviewId=8076919842" TargetMode="External"/><Relationship Id="rId74" Type="http://schemas.openxmlformats.org/officeDocument/2006/relationships/hyperlink" Target="https://appfollow.io/app/112129/review/299500642?s=global2" TargetMode="External"/><Relationship Id="rId79" Type="http://schemas.openxmlformats.org/officeDocument/2006/relationships/hyperlink" Target="https://appstoreconnect.apple.com/WebObjects/iTunesConnect.woa/ra/ng/app/1184367593/ios/ratingsResponses?reviewId=8082390040" TargetMode="External"/><Relationship Id="rId102" Type="http://schemas.openxmlformats.org/officeDocument/2006/relationships/hyperlink" Target="https://watch.appfollow.io/apps/my-first-workspace/reviews/413087?review_id=300094112" TargetMode="External"/><Relationship Id="rId5" Type="http://schemas.openxmlformats.org/officeDocument/2006/relationships/hyperlink" Target="https://appfollow.io/app/112129/review/290663992?s=global2" TargetMode="External"/><Relationship Id="rId90" Type="http://schemas.openxmlformats.org/officeDocument/2006/relationships/hyperlink" Target="https://watch.appfollow.io/apps/my-first-workspace/reviews/413087?review_id=299592749" TargetMode="External"/><Relationship Id="rId95" Type="http://schemas.openxmlformats.org/officeDocument/2006/relationships/hyperlink" Target="https://appfollow.io/app/112129/review/299977196?s=global2" TargetMode="External"/><Relationship Id="rId22" Type="http://schemas.openxmlformats.org/officeDocument/2006/relationships/hyperlink" Target="https://appstoreconnect.apple.com/WebObjects/iTunesConnect.woa/ra/ng/app/1184367593/ios/ratingsResponses?reviewId=8057408398" TargetMode="External"/><Relationship Id="rId27" Type="http://schemas.openxmlformats.org/officeDocument/2006/relationships/hyperlink" Target="https://watch.appfollow.io/apps/my-first-workspace/reviews/413087?review_id=299115621" TargetMode="External"/><Relationship Id="rId43" Type="http://schemas.openxmlformats.org/officeDocument/2006/relationships/hyperlink" Target="https://appstoreconnect.apple.com/WebObjects/iTunesConnect.woa/ra/ng/app/1184367593/ios/ratingsResponses?reviewId=8061345749" TargetMode="External"/><Relationship Id="rId48" Type="http://schemas.openxmlformats.org/officeDocument/2006/relationships/hyperlink" Target="https://watch.appfollow.io/apps/my-first-workspace/reviews/413087?review_id=299166911" TargetMode="External"/><Relationship Id="rId64" Type="http://schemas.openxmlformats.org/officeDocument/2006/relationships/hyperlink" Target="https://appstoreconnect.apple.com/WebObjects/iTunesConnect.woa/ra/ng/app/1184367593/ios/ratingsResponses?reviewId=8075717950" TargetMode="External"/><Relationship Id="rId69" Type="http://schemas.openxmlformats.org/officeDocument/2006/relationships/hyperlink" Target="https://watch.appfollow.io/apps/my-first-workspace/reviews/413087?review_id=299461703" TargetMode="External"/><Relationship Id="rId80" Type="http://schemas.openxmlformats.org/officeDocument/2006/relationships/hyperlink" Target="https://appfollow.io/app/112129/review/270133951?s=global2" TargetMode="External"/><Relationship Id="rId85" Type="http://schemas.openxmlformats.org/officeDocument/2006/relationships/hyperlink" Target="https://appstoreconnect.apple.com/WebObjects/iTunesConnect.woa/ra/ng/app/1184367593/ios/ratingsResponses?reviewId=8083819272" TargetMode="External"/><Relationship Id="rId12" Type="http://schemas.openxmlformats.org/officeDocument/2006/relationships/hyperlink" Target="https://watch.appfollow.io/apps/my-first-workspace/reviews/413087?review_id=298759686" TargetMode="External"/><Relationship Id="rId17" Type="http://schemas.openxmlformats.org/officeDocument/2006/relationships/hyperlink" Target="https://appfollow.io/app/112129/review/298759684?s=global2" TargetMode="External"/><Relationship Id="rId33" Type="http://schemas.openxmlformats.org/officeDocument/2006/relationships/hyperlink" Target="https://watch.appfollow.io/apps/my-first-workspace/reviews/413087?review_id=250220355" TargetMode="External"/><Relationship Id="rId38" Type="http://schemas.openxmlformats.org/officeDocument/2006/relationships/hyperlink" Target="https://appfollow.io/app/112129/review/299155020?s=global2" TargetMode="External"/><Relationship Id="rId59" Type="http://schemas.openxmlformats.org/officeDocument/2006/relationships/hyperlink" Target="https://appfollow.io/app/112129/review/184274829?s=global2" TargetMode="External"/><Relationship Id="rId103" Type="http://schemas.openxmlformats.org/officeDocument/2006/relationships/hyperlink" Target="https://appstoreconnect.apple.com/WebObjects/iTunesConnect.woa/ra/ng/app/1184367593/ios/ratingsResponses?reviewId=8093093790" TargetMode="External"/><Relationship Id="rId108" Type="http://schemas.openxmlformats.org/officeDocument/2006/relationships/hyperlink" Target="https://watch.appfollow.io/apps/my-first-workspace/reviews/413087?review_id=300124399" TargetMode="External"/><Relationship Id="rId54" Type="http://schemas.openxmlformats.org/officeDocument/2006/relationships/hyperlink" Target="https://watch.appfollow.io/apps/my-first-workspace/reviews/413087?review_id=299344453" TargetMode="External"/><Relationship Id="rId70" Type="http://schemas.openxmlformats.org/officeDocument/2006/relationships/hyperlink" Target="https://appstoreconnect.apple.com/WebObjects/iTunesConnect.woa/ra/ng/app/1184367593/ios/ratingsResponses?reviewId=8078662495" TargetMode="External"/><Relationship Id="rId75" Type="http://schemas.openxmlformats.org/officeDocument/2006/relationships/hyperlink" Target="https://watch.appfollow.io/apps/my-first-workspace/reviews/413087?review_id=299500642" TargetMode="External"/><Relationship Id="rId91" Type="http://schemas.openxmlformats.org/officeDocument/2006/relationships/hyperlink" Target="https://appstoreconnect.apple.com/WebObjects/iTunesConnect.woa/ra/ng/app/1184367593/ios/ratingsResponses?reviewId=8087606001" TargetMode="External"/><Relationship Id="rId96" Type="http://schemas.openxmlformats.org/officeDocument/2006/relationships/hyperlink" Target="https://watch.appfollow.io/apps/my-first-workspace/reviews/413087?review_id=299977196" TargetMode="External"/><Relationship Id="rId1" Type="http://schemas.openxmlformats.org/officeDocument/2006/relationships/hyperlink" Target="https://appstoreconnect.apple.com/WebObjects/iTunesConnect.woa/ra/ng/app/1184367593/ios/ratingsResponses?reviewId=8050062032" TargetMode="External"/><Relationship Id="rId6" Type="http://schemas.openxmlformats.org/officeDocument/2006/relationships/hyperlink" Target="https://watch.appfollow.io/apps/my-first-workspace/reviews/413087?review_id=290663992" TargetMode="External"/><Relationship Id="rId15" Type="http://schemas.openxmlformats.org/officeDocument/2006/relationships/hyperlink" Target="https://watch.appfollow.io/apps/my-first-workspace/reviews/413087?review_id=298960046" TargetMode="External"/><Relationship Id="rId23" Type="http://schemas.openxmlformats.org/officeDocument/2006/relationships/hyperlink" Target="https://appfollow.io/app/112129/review/299009300?s=global2" TargetMode="External"/><Relationship Id="rId28" Type="http://schemas.openxmlformats.org/officeDocument/2006/relationships/hyperlink" Target="https://appstoreconnect.apple.com/WebObjects/iTunesConnect.woa/ra/ng/app/1184367593/ios/ratingsResponses?reviewId=8062707659" TargetMode="External"/><Relationship Id="rId36" Type="http://schemas.openxmlformats.org/officeDocument/2006/relationships/hyperlink" Target="https://watch.appfollow.io/apps/my-first-workspace/reviews/413087?review_id=299155019" TargetMode="External"/><Relationship Id="rId49" Type="http://schemas.openxmlformats.org/officeDocument/2006/relationships/hyperlink" Target="https://appstoreconnect.apple.com/WebObjects/iTunesConnect.woa/ra/ng/app/1184367593/ios/ratingsResponses?reviewId=8061928999" TargetMode="External"/><Relationship Id="rId57" Type="http://schemas.openxmlformats.org/officeDocument/2006/relationships/hyperlink" Target="https://watch.appfollow.io/apps/my-first-workspace/reviews/413087?review_id=299365806" TargetMode="External"/><Relationship Id="rId106" Type="http://schemas.openxmlformats.org/officeDocument/2006/relationships/hyperlink" Target="https://appstoreconnect.apple.com/WebObjects/iTunesConnect.woa/ra/ng/app/1184367593/ios/ratingsResponses?reviewId=8093991913" TargetMode="External"/><Relationship Id="rId10" Type="http://schemas.openxmlformats.org/officeDocument/2006/relationships/hyperlink" Target="https://appstoreconnect.apple.com/WebObjects/iTunesConnect.woa/ra/ng/app/1184367593/ios/ratingsResponses?reviewId=8051022129" TargetMode="External"/><Relationship Id="rId31" Type="http://schemas.openxmlformats.org/officeDocument/2006/relationships/hyperlink" Target="https://appstoreconnect.apple.com/WebObjects/iTunesConnect.woa/ra/ng/app/1184367593/ios/ratingsResponses?reviewId=8061089910" TargetMode="External"/><Relationship Id="rId44" Type="http://schemas.openxmlformats.org/officeDocument/2006/relationships/hyperlink" Target="https://appfollow.io/app/112129/review/299155022?s=global2" TargetMode="External"/><Relationship Id="rId52" Type="http://schemas.openxmlformats.org/officeDocument/2006/relationships/hyperlink" Target="https://appstoreconnect.apple.com/WebObjects/iTunesConnect.woa/ra/ng/app/1184367593/ios/ratingsResponses?reviewId=8068385832" TargetMode="External"/><Relationship Id="rId60" Type="http://schemas.openxmlformats.org/officeDocument/2006/relationships/hyperlink" Target="https://watch.appfollow.io/apps/my-first-workspace/reviews/413087?review_id=184274829" TargetMode="External"/><Relationship Id="rId65" Type="http://schemas.openxmlformats.org/officeDocument/2006/relationships/hyperlink" Target="https://appfollow.io/app/112129/review/299440802?s=global2" TargetMode="External"/><Relationship Id="rId73" Type="http://schemas.openxmlformats.org/officeDocument/2006/relationships/hyperlink" Target="https://appstoreconnect.apple.com/WebObjects/iTunesConnect.woa/ra/ng/app/1184367593/ios/ratingsResponses?reviewId=8080306574" TargetMode="External"/><Relationship Id="rId78" Type="http://schemas.openxmlformats.org/officeDocument/2006/relationships/hyperlink" Target="https://watch.appfollow.io/apps/my-first-workspace/reviews/413087?review_id=299508959" TargetMode="External"/><Relationship Id="rId81" Type="http://schemas.openxmlformats.org/officeDocument/2006/relationships/hyperlink" Target="https://watch.appfollow.io/apps/my-first-workspace/reviews/413087?review_id=270133951" TargetMode="External"/><Relationship Id="rId86" Type="http://schemas.openxmlformats.org/officeDocument/2006/relationships/hyperlink" Target="https://appfollow.io/app/112129/review/299563217?s=global2" TargetMode="External"/><Relationship Id="rId94" Type="http://schemas.openxmlformats.org/officeDocument/2006/relationships/hyperlink" Target="https://appstoreconnect.apple.com/WebObjects/iTunesConnect.woa/ra/ng/app/1184367593/ios/ratingsResponses?reviewId=8087888540" TargetMode="External"/><Relationship Id="rId99" Type="http://schemas.openxmlformats.org/officeDocument/2006/relationships/hyperlink" Target="https://watch.appfollow.io/apps/my-first-workspace/reviews/413087?review_id=299993305" TargetMode="External"/><Relationship Id="rId101" Type="http://schemas.openxmlformats.org/officeDocument/2006/relationships/hyperlink" Target="https://appfollow.io/app/112129/review/300094112?s=global2" TargetMode="External"/><Relationship Id="rId4" Type="http://schemas.openxmlformats.org/officeDocument/2006/relationships/hyperlink" Target="https://appstoreconnect.apple.com/WebObjects/iTunesConnect.woa/ra/ng/app/1184367593/ios/ratingsResponses?reviewId=8050665783" TargetMode="External"/><Relationship Id="rId9" Type="http://schemas.openxmlformats.org/officeDocument/2006/relationships/hyperlink" Target="https://watch.appfollow.io/apps/my-first-workspace/reviews/413087?review_id=298759685" TargetMode="External"/><Relationship Id="rId13" Type="http://schemas.openxmlformats.org/officeDocument/2006/relationships/hyperlink" Target="https://appstoreconnect.apple.com/WebObjects/iTunesConnect.woa/ra/ng/app/1184367593/ios/ratingsResponses?reviewId=8054534801" TargetMode="External"/><Relationship Id="rId18" Type="http://schemas.openxmlformats.org/officeDocument/2006/relationships/hyperlink" Target="https://watch.appfollow.io/apps/my-first-workspace/reviews/413087?review_id=298759684" TargetMode="External"/><Relationship Id="rId39" Type="http://schemas.openxmlformats.org/officeDocument/2006/relationships/hyperlink" Target="https://watch.appfollow.io/apps/my-first-workspace/reviews/413087?review_id=299155020" TargetMode="External"/><Relationship Id="rId109" Type="http://schemas.openxmlformats.org/officeDocument/2006/relationships/table" Target="../tables/table1.xml"/><Relationship Id="rId34" Type="http://schemas.openxmlformats.org/officeDocument/2006/relationships/hyperlink" Target="https://appstoreconnect.apple.com/WebObjects/iTunesConnect.woa/ra/ng/app/1184367593/ios/ratingsResponses?reviewId=8061111017" TargetMode="External"/><Relationship Id="rId50" Type="http://schemas.openxmlformats.org/officeDocument/2006/relationships/hyperlink" Target="https://appfollow.io/app/112129/review/299166912?s=global2" TargetMode="External"/><Relationship Id="rId55" Type="http://schemas.openxmlformats.org/officeDocument/2006/relationships/hyperlink" Target="https://appstoreconnect.apple.com/WebObjects/iTunesConnect.woa/ra/ng/app/1184367593/ios/ratingsResponses?reviewId=8070635820" TargetMode="External"/><Relationship Id="rId76" Type="http://schemas.openxmlformats.org/officeDocument/2006/relationships/hyperlink" Target="https://appstoreconnect.apple.com/WebObjects/iTunesConnect.woa/ra/ng/app/1184367593/ios/ratingsResponses?reviewId=8080739085" TargetMode="External"/><Relationship Id="rId97" Type="http://schemas.openxmlformats.org/officeDocument/2006/relationships/hyperlink" Target="https://appstoreconnect.apple.com/WebObjects/iTunesConnect.woa/ra/ng/app/1184367593/ios/ratingsResponses?reviewId=8089404685" TargetMode="External"/><Relationship Id="rId104" Type="http://schemas.openxmlformats.org/officeDocument/2006/relationships/hyperlink" Target="https://appfollow.io/app/112129/review/300098202?s=global2" TargetMode="External"/><Relationship Id="rId7" Type="http://schemas.openxmlformats.org/officeDocument/2006/relationships/hyperlink" Target="https://appstoreconnect.apple.com/WebObjects/iTunesConnect.woa/ra/ng/app/1184367593/ios/ratingsResponses?reviewId=8050987975" TargetMode="External"/><Relationship Id="rId71" Type="http://schemas.openxmlformats.org/officeDocument/2006/relationships/hyperlink" Target="https://appfollow.io/app/112129/review/299480998?s=global2" TargetMode="External"/><Relationship Id="rId92" Type="http://schemas.openxmlformats.org/officeDocument/2006/relationships/hyperlink" Target="https://appfollow.io/app/112129/review/299977195?s=global2" TargetMode="External"/><Relationship Id="rId2" Type="http://schemas.openxmlformats.org/officeDocument/2006/relationships/hyperlink" Target="https://appfollow.io/app/112129/review/236566363?s=global2" TargetMode="External"/><Relationship Id="rId29" Type="http://schemas.openxmlformats.org/officeDocument/2006/relationships/hyperlink" Target="https://appfollow.io/app/112129/review/66644819?s=global2" TargetMode="External"/><Relationship Id="rId24" Type="http://schemas.openxmlformats.org/officeDocument/2006/relationships/hyperlink" Target="https://watch.appfollow.io/apps/my-first-workspace/reviews/413087?review_id=299009300" TargetMode="External"/><Relationship Id="rId40" Type="http://schemas.openxmlformats.org/officeDocument/2006/relationships/hyperlink" Target="https://appstoreconnect.apple.com/WebObjects/iTunesConnect.woa/ra/ng/app/1184367593/ios/ratingsResponses?reviewId=8061230993" TargetMode="External"/><Relationship Id="rId45" Type="http://schemas.openxmlformats.org/officeDocument/2006/relationships/hyperlink" Target="https://watch.appfollow.io/apps/my-first-workspace/reviews/413087?review_id=299155022" TargetMode="External"/><Relationship Id="rId66" Type="http://schemas.openxmlformats.org/officeDocument/2006/relationships/hyperlink" Target="https://watch.appfollow.io/apps/my-first-workspace/reviews/413087?review_id=299440802" TargetMode="External"/><Relationship Id="rId87" Type="http://schemas.openxmlformats.org/officeDocument/2006/relationships/hyperlink" Target="https://watch.appfollow.io/apps/my-first-workspace/reviews/413087?review_id=299563217" TargetMode="External"/><Relationship Id="rId61" Type="http://schemas.openxmlformats.org/officeDocument/2006/relationships/hyperlink" Target="https://appstoreconnect.apple.com/WebObjects/iTunesConnect.woa/ra/ng/app/1184367593/ios/ratingsResponses?reviewId=8075099669" TargetMode="External"/><Relationship Id="rId82" Type="http://schemas.openxmlformats.org/officeDocument/2006/relationships/hyperlink" Target="https://appstoreconnect.apple.com/WebObjects/iTunesConnect.woa/ra/ng/app/1184367593/ios/ratingsResponses?reviewId=8083428548" TargetMode="External"/><Relationship Id="rId19" Type="http://schemas.openxmlformats.org/officeDocument/2006/relationships/hyperlink" Target="https://appstoreconnect.apple.com/WebObjects/iTunesConnect.woa/ra/ng/app/1184367593/ios/ratingsResponses?reviewId=8057046642" TargetMode="External"/><Relationship Id="rId14" Type="http://schemas.openxmlformats.org/officeDocument/2006/relationships/hyperlink" Target="https://appfollow.io/app/112129/review/298960046?s=global2" TargetMode="External"/><Relationship Id="rId30" Type="http://schemas.openxmlformats.org/officeDocument/2006/relationships/hyperlink" Target="https://watch.appfollow.io/apps/my-first-workspace/reviews/413087?review_id=66644819" TargetMode="External"/><Relationship Id="rId35" Type="http://schemas.openxmlformats.org/officeDocument/2006/relationships/hyperlink" Target="https://appfollow.io/app/112129/review/299155019?s=global2" TargetMode="External"/><Relationship Id="rId56" Type="http://schemas.openxmlformats.org/officeDocument/2006/relationships/hyperlink" Target="https://appfollow.io/app/112129/review/299365806?s=global2" TargetMode="External"/><Relationship Id="rId77" Type="http://schemas.openxmlformats.org/officeDocument/2006/relationships/hyperlink" Target="https://appfollow.io/app/112129/review/299508959?s=global2" TargetMode="External"/><Relationship Id="rId100" Type="http://schemas.openxmlformats.org/officeDocument/2006/relationships/hyperlink" Target="https://appstoreconnect.apple.com/WebObjects/iTunesConnect.woa/ra/ng/app/1184367593/ios/ratingsResponses?reviewId=8092502132" TargetMode="External"/><Relationship Id="rId105" Type="http://schemas.openxmlformats.org/officeDocument/2006/relationships/hyperlink" Target="https://watch.appfollow.io/apps/my-first-workspace/reviews/413087?review_id=300098202" TargetMode="External"/><Relationship Id="rId8" Type="http://schemas.openxmlformats.org/officeDocument/2006/relationships/hyperlink" Target="https://appfollow.io/app/112129/review/298759685?s=global2" TargetMode="External"/><Relationship Id="rId51" Type="http://schemas.openxmlformats.org/officeDocument/2006/relationships/hyperlink" Target="https://watch.appfollow.io/apps/my-first-workspace/reviews/413087?review_id=299166912" TargetMode="External"/><Relationship Id="rId72" Type="http://schemas.openxmlformats.org/officeDocument/2006/relationships/hyperlink" Target="https://watch.appfollow.io/apps/my-first-workspace/reviews/413087?review_id=299480998" TargetMode="External"/><Relationship Id="rId93" Type="http://schemas.openxmlformats.org/officeDocument/2006/relationships/hyperlink" Target="https://watch.appfollow.io/apps/my-first-workspace/reviews/413087?review_id=299977195" TargetMode="External"/><Relationship Id="rId98" Type="http://schemas.openxmlformats.org/officeDocument/2006/relationships/hyperlink" Target="https://appfollow.io/app/112129/review/299993305?s=global2" TargetMode="External"/><Relationship Id="rId3" Type="http://schemas.openxmlformats.org/officeDocument/2006/relationships/hyperlink" Target="https://watch.appfollow.io/apps/my-first-workspace/reviews/413087?review_id=236566363" TargetMode="External"/><Relationship Id="rId25" Type="http://schemas.openxmlformats.org/officeDocument/2006/relationships/hyperlink" Target="https://appstoreconnect.apple.com/WebObjects/iTunesConnect.woa/ra/ng/app/1184367593/ios/ratingsResponses?reviewId=8058548725" TargetMode="External"/><Relationship Id="rId46" Type="http://schemas.openxmlformats.org/officeDocument/2006/relationships/hyperlink" Target="https://appstoreconnect.apple.com/WebObjects/iTunesConnect.woa/ra/ng/app/1184367593/ios/ratingsResponses?reviewId=8061861554" TargetMode="External"/><Relationship Id="rId67" Type="http://schemas.openxmlformats.org/officeDocument/2006/relationships/hyperlink" Target="https://appstoreconnect.apple.com/WebObjects/iTunesConnect.woa/ra/ng/app/1184367593/ios/ratingsResponses?reviewId=8077465624" TargetMode="External"/><Relationship Id="rId20" Type="http://schemas.openxmlformats.org/officeDocument/2006/relationships/hyperlink" Target="https://appfollow.io/app/112129/review/299009299?s=global2" TargetMode="External"/><Relationship Id="rId41" Type="http://schemas.openxmlformats.org/officeDocument/2006/relationships/hyperlink" Target="https://appfollow.io/app/112129/review/299155021?s=global2" TargetMode="External"/><Relationship Id="rId62" Type="http://schemas.openxmlformats.org/officeDocument/2006/relationships/hyperlink" Target="https://appfollow.io/app/112129/review/299433133?s=global2" TargetMode="External"/><Relationship Id="rId83" Type="http://schemas.openxmlformats.org/officeDocument/2006/relationships/hyperlink" Target="https://appfollow.io/app/112129/review/299563216?s=global2" TargetMode="External"/><Relationship Id="rId88" Type="http://schemas.openxmlformats.org/officeDocument/2006/relationships/hyperlink" Target="https://appstoreconnect.apple.com/WebObjects/iTunesConnect.woa/ra/ng/app/1184367593/ios/ratingsResponses?reviewId=808602781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A8BD7-E7EA-4FF2-AFE3-7FC227466BF8}">
  <dimension ref="A1:M23"/>
  <sheetViews>
    <sheetView tabSelected="1" zoomScale="53" workbookViewId="0">
      <selection activeCell="I20" sqref="I20"/>
    </sheetView>
  </sheetViews>
  <sheetFormatPr defaultRowHeight="14.5"/>
  <cols>
    <col min="1" max="1" width="8.7265625" style="40"/>
    <col min="2" max="2" width="10.26953125" style="40" customWidth="1"/>
    <col min="3" max="5" width="8.7265625" style="40"/>
    <col min="6" max="6" width="10.6328125" style="40" customWidth="1"/>
    <col min="7" max="12" width="8.7265625" style="40"/>
    <col min="13" max="13" width="12.90625" style="40" customWidth="1"/>
    <col min="14" max="16384" width="8.7265625" style="40"/>
  </cols>
  <sheetData>
    <row r="1" spans="1:7" ht="18.5">
      <c r="A1" s="57" t="s">
        <v>3983</v>
      </c>
    </row>
    <row r="3" spans="1:7">
      <c r="A3" s="52" t="s">
        <v>3997</v>
      </c>
      <c r="B3" s="52"/>
      <c r="C3" s="52"/>
      <c r="D3" s="52"/>
      <c r="E3" s="52"/>
      <c r="F3" s="52"/>
    </row>
    <row r="5" spans="1:7">
      <c r="B5" s="40" t="s">
        <v>3998</v>
      </c>
    </row>
    <row r="6" spans="1:7">
      <c r="B6" s="40" t="s">
        <v>3991</v>
      </c>
    </row>
    <row r="7" spans="1:7">
      <c r="C7" s="40" t="s">
        <v>3999</v>
      </c>
    </row>
    <row r="8" spans="1:7">
      <c r="D8" s="40" t="s">
        <v>4000</v>
      </c>
    </row>
    <row r="9" spans="1:7">
      <c r="D9" s="40" t="s">
        <v>3985</v>
      </c>
    </row>
    <row r="10" spans="1:7">
      <c r="E10" s="40" t="s">
        <v>3986</v>
      </c>
    </row>
    <row r="11" spans="1:7">
      <c r="F11" s="40" t="s">
        <v>4001</v>
      </c>
      <c r="G11" s="51"/>
    </row>
    <row r="12" spans="1:7">
      <c r="F12" s="40" t="s">
        <v>3989</v>
      </c>
    </row>
    <row r="13" spans="1:7">
      <c r="F13" s="40" t="s">
        <v>3990</v>
      </c>
    </row>
    <row r="15" spans="1:7">
      <c r="A15" s="53" t="s">
        <v>3984</v>
      </c>
      <c r="B15" s="53"/>
    </row>
    <row r="17" spans="1:13">
      <c r="B17" s="40" t="s">
        <v>3988</v>
      </c>
    </row>
    <row r="18" spans="1:13">
      <c r="B18" s="40" t="s">
        <v>3992</v>
      </c>
    </row>
    <row r="19" spans="1:13">
      <c r="B19" s="40" t="s">
        <v>3993</v>
      </c>
    </row>
    <row r="21" spans="1:13">
      <c r="A21" s="54" t="s">
        <v>3994</v>
      </c>
      <c r="B21" s="54"/>
      <c r="C21" s="54"/>
      <c r="D21" s="54"/>
      <c r="E21" s="54"/>
      <c r="F21" s="54"/>
      <c r="G21" s="54"/>
      <c r="H21" s="54"/>
      <c r="I21" s="54"/>
      <c r="J21" s="54"/>
      <c r="K21" s="54"/>
      <c r="L21" s="54"/>
    </row>
    <row r="23" spans="1:13">
      <c r="A23" s="54" t="s">
        <v>3995</v>
      </c>
      <c r="B23" s="54"/>
      <c r="C23" s="54"/>
      <c r="D23" s="54"/>
      <c r="E23" s="54"/>
      <c r="F23" s="54"/>
      <c r="G23" s="54"/>
      <c r="H23" s="54"/>
      <c r="I23" s="54"/>
      <c r="J23" s="54"/>
      <c r="K23" s="54"/>
      <c r="L23" s="54"/>
      <c r="M23" s="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E69E-2C9D-483B-8593-03C07276BA07}">
  <sheetPr>
    <tabColor theme="9" tint="0.59999389629810485"/>
  </sheetPr>
  <dimension ref="B2:J43"/>
  <sheetViews>
    <sheetView zoomScale="30" zoomScaleNormal="54" workbookViewId="0">
      <selection activeCell="F4" sqref="F4"/>
    </sheetView>
  </sheetViews>
  <sheetFormatPr defaultRowHeight="14.5"/>
  <cols>
    <col min="1" max="1" width="8.7265625" style="37" customWidth="1"/>
    <col min="2" max="2" width="11.36328125" style="37" bestFit="1" customWidth="1"/>
    <col min="3" max="3" width="17.7265625" style="37" bestFit="1" customWidth="1"/>
    <col min="4" max="4" width="15.81640625" style="37" customWidth="1"/>
    <col min="5" max="5" width="12.54296875" style="37" bestFit="1" customWidth="1"/>
    <col min="6" max="6" width="32.08984375" style="37" customWidth="1"/>
    <col min="7" max="7" width="26.08984375" style="37" bestFit="1" customWidth="1"/>
    <col min="8" max="8" width="37.7265625" style="37" bestFit="1" customWidth="1"/>
    <col min="9" max="9" width="29.36328125" style="37" bestFit="1" customWidth="1"/>
    <col min="10" max="10" width="25.81640625" style="37" bestFit="1" customWidth="1"/>
    <col min="11" max="11" width="27.453125" style="37" customWidth="1"/>
    <col min="12" max="12" width="33" style="37" customWidth="1"/>
    <col min="13" max="16384" width="8.7265625" style="37"/>
  </cols>
  <sheetData>
    <row r="2" spans="2:10" ht="34.5" customHeight="1" thickBot="1">
      <c r="H2" s="56" t="s">
        <v>3996</v>
      </c>
      <c r="I2" s="55"/>
      <c r="J2" s="55"/>
    </row>
    <row r="3" spans="2:10" ht="13.5" customHeight="1">
      <c r="B3" s="49"/>
      <c r="G3" s="39"/>
      <c r="H3" s="45"/>
      <c r="I3" s="45"/>
      <c r="J3" s="45"/>
    </row>
    <row r="4" spans="2:10" ht="26">
      <c r="B4" s="49" t="s">
        <v>3982</v>
      </c>
    </row>
    <row r="6" spans="2:10">
      <c r="E6" s="38"/>
    </row>
    <row r="7" spans="2:10">
      <c r="E7" s="38"/>
    </row>
    <row r="9" spans="2:10">
      <c r="J9" s="38"/>
    </row>
    <row r="10" spans="2:10">
      <c r="F10" s="38"/>
      <c r="G10" s="38"/>
      <c r="H10" s="38"/>
      <c r="I10" s="38"/>
      <c r="J10" s="38"/>
    </row>
    <row r="11" spans="2:10">
      <c r="F11" s="38"/>
      <c r="G11" s="38"/>
      <c r="H11" s="38"/>
      <c r="I11" s="38"/>
      <c r="J11" s="38"/>
    </row>
    <row r="12" spans="2:10">
      <c r="F12" s="38"/>
      <c r="G12" s="38"/>
      <c r="H12" s="38"/>
      <c r="I12" s="38"/>
      <c r="J12" s="38"/>
    </row>
    <row r="13" spans="2:10">
      <c r="E13" s="38"/>
      <c r="F13" s="38"/>
      <c r="G13" s="38"/>
      <c r="H13" s="38"/>
      <c r="I13" s="38"/>
      <c r="J13" s="38"/>
    </row>
    <row r="14" spans="2:10">
      <c r="E14" s="38"/>
      <c r="F14" s="38"/>
      <c r="G14" s="38"/>
      <c r="H14" s="38"/>
      <c r="I14" s="38"/>
      <c r="J14" s="38"/>
    </row>
    <row r="15" spans="2:10">
      <c r="E15" s="38"/>
      <c r="F15" s="38"/>
      <c r="G15" s="38"/>
      <c r="H15" s="38"/>
      <c r="I15" s="38"/>
      <c r="J15" s="38"/>
    </row>
    <row r="16" spans="2:10">
      <c r="E16" s="38"/>
      <c r="F16" s="38"/>
      <c r="G16" s="38"/>
      <c r="H16" s="38"/>
      <c r="I16" s="38"/>
      <c r="J16" s="38"/>
    </row>
    <row r="17" spans="5:10">
      <c r="E17" s="38"/>
      <c r="F17" s="38"/>
      <c r="G17" s="38"/>
      <c r="H17" s="38"/>
      <c r="I17" s="38"/>
      <c r="J17" s="38"/>
    </row>
    <row r="18" spans="5:10">
      <c r="E18" s="38"/>
      <c r="F18" s="38"/>
      <c r="G18" s="38"/>
      <c r="H18" s="38"/>
      <c r="I18" s="38"/>
      <c r="J18" s="38"/>
    </row>
    <row r="29" spans="5:10" ht="19.5">
      <c r="F29" s="46" t="s">
        <v>3979</v>
      </c>
      <c r="G29" s="47">
        <f>COUNTA(Prepared_Table[Review])</f>
        <v>231</v>
      </c>
      <c r="H29" s="43" t="s">
        <v>3980</v>
      </c>
      <c r="I29" s="44">
        <f>(COUNTA(Данные!O2:O230))/((COUNTA(Prepared_Table[Review])))</f>
        <v>0.95670995670995673</v>
      </c>
    </row>
    <row r="30" spans="5:10">
      <c r="H30" s="48"/>
      <c r="I30" s="48"/>
    </row>
    <row r="31" spans="5:10" ht="21">
      <c r="F31" s="41" t="s">
        <v>3976</v>
      </c>
      <c r="G31" s="41" t="s">
        <v>3953</v>
      </c>
      <c r="H31" s="41" t="s">
        <v>3971</v>
      </c>
      <c r="I31" s="41" t="s">
        <v>3954</v>
      </c>
    </row>
    <row r="32" spans="5:10" ht="21">
      <c r="F32" s="50">
        <v>48</v>
      </c>
      <c r="G32" s="42">
        <v>0.67346938775510201</v>
      </c>
      <c r="H32" s="42">
        <v>0.69135802469135799</v>
      </c>
      <c r="I32" s="42">
        <v>0.78947368421052633</v>
      </c>
    </row>
    <row r="33" spans="6:9" ht="21">
      <c r="F33" s="50">
        <v>49</v>
      </c>
      <c r="G33" s="42">
        <v>0.32653061224489793</v>
      </c>
      <c r="H33" s="42">
        <v>0.29629629629629628</v>
      </c>
      <c r="I33" s="42">
        <v>0.21052631578947367</v>
      </c>
    </row>
    <row r="34" spans="6:9" ht="21">
      <c r="F34" s="50">
        <v>50</v>
      </c>
      <c r="G34" s="42">
        <v>0</v>
      </c>
      <c r="H34" s="42">
        <v>1.2345679012345678E-2</v>
      </c>
      <c r="I34" s="42">
        <v>0</v>
      </c>
    </row>
    <row r="35" spans="6:9">
      <c r="F35" s="38"/>
      <c r="G35" s="38"/>
      <c r="H35" s="38"/>
      <c r="I35" s="38"/>
    </row>
    <row r="36" spans="6:9">
      <c r="F36" s="38"/>
      <c r="G36" s="38"/>
      <c r="H36" s="38"/>
      <c r="I36" s="38"/>
    </row>
    <row r="37" spans="6:9">
      <c r="F37" s="38"/>
      <c r="G37" s="38"/>
      <c r="H37" s="38"/>
      <c r="I37" s="38"/>
    </row>
    <row r="38" spans="6:9">
      <c r="F38" s="38"/>
      <c r="G38" s="38"/>
      <c r="H38" s="38"/>
      <c r="I38" s="38"/>
    </row>
    <row r="39" spans="6:9">
      <c r="F39" s="38"/>
      <c r="G39" s="38"/>
      <c r="H39" s="38"/>
      <c r="I39" s="38"/>
    </row>
    <row r="40" spans="6:9">
      <c r="F40" s="38"/>
      <c r="G40" s="38"/>
      <c r="H40" s="38"/>
      <c r="I40" s="38"/>
    </row>
    <row r="41" spans="6:9">
      <c r="F41" s="38"/>
      <c r="G41" s="38"/>
      <c r="H41" s="38"/>
      <c r="I41" s="38"/>
    </row>
    <row r="42" spans="6:9">
      <c r="F42" s="40"/>
      <c r="G42" s="40"/>
      <c r="H42" s="40"/>
      <c r="I42" s="40"/>
    </row>
    <row r="43" spans="6:9">
      <c r="F43" s="40"/>
      <c r="G43" s="40"/>
      <c r="H43" s="40"/>
      <c r="I43" s="40"/>
    </row>
  </sheetData>
  <mergeCells count="1">
    <mergeCell ref="H3:J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AB489"/>
  <sheetViews>
    <sheetView topLeftCell="X1" workbookViewId="0">
      <selection activeCell="A44" sqref="A44:XFD44"/>
    </sheetView>
  </sheetViews>
  <sheetFormatPr defaultRowHeight="14.5"/>
  <cols>
    <col min="1" max="1" width="19.81640625" customWidth="1"/>
    <col min="6" max="6" width="17.453125" customWidth="1"/>
    <col min="15" max="15" width="19.36328125" customWidth="1"/>
    <col min="28" max="28" width="28.1796875" customWidth="1"/>
  </cols>
  <sheetData>
    <row r="1" spans="1:28">
      <c r="A1" t="s">
        <v>3888</v>
      </c>
      <c r="B1" t="s">
        <v>3889</v>
      </c>
      <c r="C1" t="s">
        <v>3890</v>
      </c>
      <c r="D1" t="s">
        <v>3891</v>
      </c>
      <c r="E1" t="s">
        <v>3892</v>
      </c>
      <c r="F1" t="s">
        <v>3893</v>
      </c>
      <c r="G1" t="s">
        <v>3894</v>
      </c>
      <c r="H1" t="s">
        <v>3895</v>
      </c>
      <c r="I1" t="s">
        <v>3896</v>
      </c>
      <c r="J1" t="s">
        <v>3897</v>
      </c>
      <c r="K1" t="s">
        <v>3898</v>
      </c>
      <c r="L1" t="s">
        <v>3899</v>
      </c>
      <c r="M1" t="s">
        <v>3900</v>
      </c>
      <c r="N1" t="s">
        <v>3901</v>
      </c>
      <c r="O1" t="s">
        <v>3902</v>
      </c>
      <c r="P1" t="s">
        <v>3903</v>
      </c>
      <c r="Q1" t="s">
        <v>3904</v>
      </c>
      <c r="R1" t="s">
        <v>3905</v>
      </c>
      <c r="S1" t="s">
        <v>3906</v>
      </c>
      <c r="T1" t="s">
        <v>3907</v>
      </c>
      <c r="U1" t="s">
        <v>3908</v>
      </c>
      <c r="V1" t="s">
        <v>3909</v>
      </c>
      <c r="W1" t="s">
        <v>3910</v>
      </c>
      <c r="X1" t="s">
        <v>3911</v>
      </c>
      <c r="Y1" t="s">
        <v>3912</v>
      </c>
      <c r="Z1" t="s">
        <v>3913</v>
      </c>
      <c r="AA1" t="s">
        <v>3914</v>
      </c>
    </row>
    <row r="2" spans="1:28">
      <c r="A2" s="1" t="s">
        <v>0</v>
      </c>
      <c r="B2" s="2" t="s">
        <v>1</v>
      </c>
      <c r="C2" s="2" t="s">
        <v>2</v>
      </c>
      <c r="D2" s="2" t="s">
        <v>3</v>
      </c>
      <c r="E2" s="2" t="s">
        <v>3</v>
      </c>
      <c r="F2" s="2" t="s">
        <v>4</v>
      </c>
      <c r="G2" s="2"/>
      <c r="H2" s="2"/>
      <c r="I2" s="2" t="s">
        <v>5</v>
      </c>
      <c r="J2" s="2">
        <v>5</v>
      </c>
      <c r="K2" s="2"/>
      <c r="L2" s="2" t="s">
        <v>6</v>
      </c>
      <c r="M2" s="2"/>
      <c r="N2" s="2"/>
      <c r="O2" s="2" t="s">
        <v>7</v>
      </c>
      <c r="P2" s="2" t="s">
        <v>8</v>
      </c>
      <c r="Q2" s="2"/>
      <c r="R2" s="2"/>
      <c r="S2" s="2"/>
      <c r="T2" s="2"/>
      <c r="U2" s="2"/>
      <c r="V2" s="2"/>
      <c r="W2" s="2"/>
      <c r="X2" s="2"/>
      <c r="Y2" s="2"/>
      <c r="Z2" s="3" t="s">
        <v>9</v>
      </c>
      <c r="AA2" s="3" t="s">
        <v>10</v>
      </c>
      <c r="AB2" s="3" t="s">
        <v>11</v>
      </c>
    </row>
    <row r="3" spans="1:28">
      <c r="A3" s="4" t="s">
        <v>12</v>
      </c>
      <c r="B3" s="5" t="s">
        <v>1</v>
      </c>
      <c r="C3" s="5" t="s">
        <v>2</v>
      </c>
      <c r="D3" s="5" t="s">
        <v>3</v>
      </c>
      <c r="E3" s="5" t="s">
        <v>3</v>
      </c>
      <c r="F3" s="5" t="s">
        <v>13</v>
      </c>
      <c r="G3" s="5"/>
      <c r="H3" s="5"/>
      <c r="I3" s="5" t="s">
        <v>14</v>
      </c>
      <c r="J3" s="5">
        <v>1</v>
      </c>
      <c r="K3" s="5"/>
      <c r="L3" s="5" t="s">
        <v>15</v>
      </c>
      <c r="M3" s="5"/>
      <c r="N3" s="5"/>
      <c r="O3" s="5" t="s">
        <v>16</v>
      </c>
      <c r="P3" s="5" t="s">
        <v>17</v>
      </c>
      <c r="Q3" s="5"/>
      <c r="R3" s="5"/>
      <c r="S3" s="5"/>
      <c r="T3" s="5"/>
      <c r="U3" s="5"/>
      <c r="V3" s="5"/>
      <c r="W3" s="5"/>
      <c r="X3" s="5"/>
      <c r="Y3" s="5"/>
      <c r="Z3" s="6" t="s">
        <v>18</v>
      </c>
      <c r="AA3" s="7" t="s">
        <v>19</v>
      </c>
      <c r="AB3" s="6" t="s">
        <v>20</v>
      </c>
    </row>
    <row r="4" spans="1:28">
      <c r="A4" s="1" t="s">
        <v>21</v>
      </c>
      <c r="B4" s="2" t="s">
        <v>1</v>
      </c>
      <c r="C4" s="2" t="s">
        <v>2</v>
      </c>
      <c r="D4" s="2" t="s">
        <v>3</v>
      </c>
      <c r="E4" s="2" t="s">
        <v>3</v>
      </c>
      <c r="F4" s="2" t="s">
        <v>22</v>
      </c>
      <c r="G4" s="2"/>
      <c r="H4" s="2"/>
      <c r="I4" s="2" t="s">
        <v>23</v>
      </c>
      <c r="J4" s="2">
        <v>5</v>
      </c>
      <c r="K4" s="2"/>
      <c r="L4" s="2" t="s">
        <v>24</v>
      </c>
      <c r="M4" s="2"/>
      <c r="N4" s="2"/>
      <c r="O4" s="2" t="s">
        <v>25</v>
      </c>
      <c r="P4" s="2" t="s">
        <v>26</v>
      </c>
      <c r="Q4" s="2"/>
      <c r="R4" s="2"/>
      <c r="S4" s="2"/>
      <c r="T4" s="2"/>
      <c r="U4" s="2"/>
      <c r="V4" s="2"/>
      <c r="W4" s="2"/>
      <c r="X4" s="2"/>
      <c r="Y4" s="2"/>
      <c r="Z4" s="3" t="s">
        <v>27</v>
      </c>
      <c r="AA4" s="3" t="s">
        <v>28</v>
      </c>
      <c r="AB4" s="3" t="s">
        <v>29</v>
      </c>
    </row>
    <row r="5" spans="1:28">
      <c r="A5" s="4" t="s">
        <v>30</v>
      </c>
      <c r="B5" s="5" t="s">
        <v>1</v>
      </c>
      <c r="C5" s="5" t="s">
        <v>2</v>
      </c>
      <c r="D5" s="5" t="s">
        <v>3</v>
      </c>
      <c r="E5" s="5" t="s">
        <v>3</v>
      </c>
      <c r="F5" s="5" t="s">
        <v>22</v>
      </c>
      <c r="G5" s="5"/>
      <c r="H5" s="5"/>
      <c r="I5" s="5" t="s">
        <v>31</v>
      </c>
      <c r="J5" s="5">
        <v>1</v>
      </c>
      <c r="K5" s="5"/>
      <c r="L5" s="5" t="s">
        <v>32</v>
      </c>
      <c r="M5" s="5"/>
      <c r="N5" s="5"/>
      <c r="O5" s="5" t="s">
        <v>33</v>
      </c>
      <c r="P5" s="5" t="s">
        <v>34</v>
      </c>
      <c r="Q5" s="5"/>
      <c r="R5" s="5"/>
      <c r="S5" s="5"/>
      <c r="T5" s="5"/>
      <c r="U5" s="5"/>
      <c r="V5" s="5"/>
      <c r="W5" s="5"/>
      <c r="X5" s="5"/>
      <c r="Y5" s="5"/>
      <c r="Z5" s="6" t="s">
        <v>35</v>
      </c>
      <c r="AA5" s="6" t="s">
        <v>36</v>
      </c>
      <c r="AB5" s="6" t="s">
        <v>37</v>
      </c>
    </row>
    <row r="6" spans="1:28">
      <c r="A6" s="1" t="s">
        <v>38</v>
      </c>
      <c r="B6" s="2" t="s">
        <v>1</v>
      </c>
      <c r="C6" s="2" t="s">
        <v>2</v>
      </c>
      <c r="D6" s="2" t="s">
        <v>3</v>
      </c>
      <c r="E6" s="2" t="s">
        <v>3</v>
      </c>
      <c r="F6" s="2" t="s">
        <v>22</v>
      </c>
      <c r="G6" s="2"/>
      <c r="H6" s="2"/>
      <c r="I6" s="2" t="s">
        <v>39</v>
      </c>
      <c r="J6" s="2">
        <v>1</v>
      </c>
      <c r="K6" s="2"/>
      <c r="L6" s="2" t="s">
        <v>40</v>
      </c>
      <c r="M6" s="2"/>
      <c r="N6" s="2"/>
      <c r="O6" s="2" t="s">
        <v>41</v>
      </c>
      <c r="P6" s="2" t="s">
        <v>42</v>
      </c>
      <c r="Q6" s="2"/>
      <c r="R6" s="2"/>
      <c r="S6" s="2"/>
      <c r="T6" s="2"/>
      <c r="U6" s="2"/>
      <c r="V6" s="2"/>
      <c r="W6" s="2"/>
      <c r="X6" s="2"/>
      <c r="Y6" s="2"/>
      <c r="Z6" s="3" t="s">
        <v>43</v>
      </c>
      <c r="AA6" s="3" t="s">
        <v>44</v>
      </c>
      <c r="AB6" s="3" t="s">
        <v>45</v>
      </c>
    </row>
    <row r="7" spans="1:28">
      <c r="A7" s="4" t="s">
        <v>46</v>
      </c>
      <c r="B7" s="5" t="s">
        <v>1</v>
      </c>
      <c r="C7" s="5" t="s">
        <v>2</v>
      </c>
      <c r="D7" s="5" t="s">
        <v>3</v>
      </c>
      <c r="E7" s="5" t="s">
        <v>3</v>
      </c>
      <c r="F7" s="5"/>
      <c r="G7" s="5"/>
      <c r="H7" s="5"/>
      <c r="I7" s="5" t="s">
        <v>47</v>
      </c>
      <c r="J7" s="5">
        <v>5</v>
      </c>
      <c r="K7" s="5"/>
      <c r="L7" s="5" t="s">
        <v>48</v>
      </c>
      <c r="M7" s="5"/>
      <c r="N7" s="5"/>
      <c r="O7" s="5" t="s">
        <v>49</v>
      </c>
      <c r="P7" s="5" t="s">
        <v>50</v>
      </c>
      <c r="Q7" s="5"/>
      <c r="R7" s="5"/>
      <c r="S7" s="5"/>
      <c r="T7" s="5"/>
      <c r="U7" s="5"/>
      <c r="V7" s="5"/>
      <c r="W7" s="5"/>
      <c r="X7" s="5"/>
      <c r="Y7" s="5"/>
      <c r="Z7" s="6" t="s">
        <v>51</v>
      </c>
      <c r="AA7" s="6" t="s">
        <v>52</v>
      </c>
      <c r="AB7" s="6" t="s">
        <v>53</v>
      </c>
    </row>
    <row r="8" spans="1:28">
      <c r="A8" s="1" t="s">
        <v>54</v>
      </c>
      <c r="B8" s="2" t="s">
        <v>1</v>
      </c>
      <c r="C8" s="2" t="s">
        <v>2</v>
      </c>
      <c r="D8" s="2" t="s">
        <v>3</v>
      </c>
      <c r="E8" s="2" t="s">
        <v>3</v>
      </c>
      <c r="F8" s="2" t="s">
        <v>55</v>
      </c>
      <c r="G8" s="2"/>
      <c r="H8" s="2"/>
      <c r="I8" s="2" t="s">
        <v>56</v>
      </c>
      <c r="J8" s="2">
        <v>5</v>
      </c>
      <c r="K8" s="2"/>
      <c r="L8" s="2" t="s">
        <v>57</v>
      </c>
      <c r="M8" s="2"/>
      <c r="N8" s="2"/>
      <c r="O8" s="2"/>
      <c r="P8" s="2"/>
      <c r="Q8" s="2"/>
      <c r="R8" s="2"/>
      <c r="S8" s="2"/>
      <c r="T8" s="2"/>
      <c r="U8" s="2"/>
      <c r="V8" s="2"/>
      <c r="W8" s="2"/>
      <c r="X8" s="2"/>
      <c r="Y8" s="2"/>
      <c r="Z8" s="3" t="s">
        <v>58</v>
      </c>
      <c r="AA8" s="3" t="s">
        <v>59</v>
      </c>
      <c r="AB8" s="3" t="s">
        <v>60</v>
      </c>
    </row>
    <row r="9" spans="1:28">
      <c r="A9" s="4" t="s">
        <v>61</v>
      </c>
      <c r="B9" s="5" t="s">
        <v>1</v>
      </c>
      <c r="C9" s="5" t="s">
        <v>2</v>
      </c>
      <c r="D9" s="5" t="s">
        <v>3</v>
      </c>
      <c r="E9" s="5" t="s">
        <v>3</v>
      </c>
      <c r="F9" s="5" t="s">
        <v>22</v>
      </c>
      <c r="G9" s="5"/>
      <c r="H9" s="5"/>
      <c r="I9" s="5" t="s">
        <v>62</v>
      </c>
      <c r="J9" s="5">
        <v>1</v>
      </c>
      <c r="K9" s="5"/>
      <c r="L9" s="5" t="s">
        <v>63</v>
      </c>
      <c r="M9" s="5"/>
      <c r="N9" s="5"/>
      <c r="O9" s="5" t="s">
        <v>64</v>
      </c>
      <c r="P9" s="5" t="s">
        <v>65</v>
      </c>
      <c r="Q9" s="5"/>
      <c r="R9" s="5"/>
      <c r="S9" s="5"/>
      <c r="T9" s="5"/>
      <c r="U9" s="5"/>
      <c r="V9" s="5"/>
      <c r="W9" s="5"/>
      <c r="X9" s="5"/>
      <c r="Y9" s="5"/>
      <c r="Z9" s="6" t="s">
        <v>66</v>
      </c>
      <c r="AA9" s="6" t="s">
        <v>67</v>
      </c>
      <c r="AB9" s="6" t="s">
        <v>68</v>
      </c>
    </row>
    <row r="10" spans="1:28">
      <c r="A10" s="1" t="s">
        <v>69</v>
      </c>
      <c r="B10" s="2" t="s">
        <v>1</v>
      </c>
      <c r="C10" s="2" t="s">
        <v>2</v>
      </c>
      <c r="D10" s="2" t="s">
        <v>3</v>
      </c>
      <c r="E10" s="2" t="s">
        <v>3</v>
      </c>
      <c r="F10" s="2" t="s">
        <v>22</v>
      </c>
      <c r="G10" s="2"/>
      <c r="H10" s="2"/>
      <c r="I10" s="2" t="s">
        <v>70</v>
      </c>
      <c r="J10" s="2">
        <v>5</v>
      </c>
      <c r="K10" s="2"/>
      <c r="L10" s="2" t="s">
        <v>71</v>
      </c>
      <c r="M10" s="2"/>
      <c r="N10" s="2"/>
      <c r="O10" s="2" t="s">
        <v>72</v>
      </c>
      <c r="P10" s="2" t="s">
        <v>50</v>
      </c>
      <c r="Q10" s="2"/>
      <c r="R10" s="2"/>
      <c r="S10" s="2"/>
      <c r="T10" s="2"/>
      <c r="U10" s="2"/>
      <c r="V10" s="2"/>
      <c r="W10" s="2"/>
      <c r="X10" s="2"/>
      <c r="Y10" s="2"/>
      <c r="Z10" s="3" t="s">
        <v>73</v>
      </c>
      <c r="AA10" s="3" t="s">
        <v>74</v>
      </c>
      <c r="AB10" s="3" t="s">
        <v>75</v>
      </c>
    </row>
    <row r="11" spans="1:28">
      <c r="A11" s="4" t="s">
        <v>76</v>
      </c>
      <c r="B11" s="5" t="s">
        <v>1</v>
      </c>
      <c r="C11" s="5" t="s">
        <v>2</v>
      </c>
      <c r="D11" s="5" t="s">
        <v>3</v>
      </c>
      <c r="E11" s="5" t="s">
        <v>3</v>
      </c>
      <c r="F11" s="5" t="s">
        <v>22</v>
      </c>
      <c r="G11" s="5"/>
      <c r="H11" s="5"/>
      <c r="I11" s="5" t="s">
        <v>77</v>
      </c>
      <c r="J11" s="5">
        <v>5</v>
      </c>
      <c r="K11" s="5"/>
      <c r="L11" s="5" t="s">
        <v>78</v>
      </c>
      <c r="M11" s="5"/>
      <c r="N11" s="5"/>
      <c r="O11" s="5" t="s">
        <v>79</v>
      </c>
      <c r="P11" s="5" t="s">
        <v>80</v>
      </c>
      <c r="Q11" s="5"/>
      <c r="R11" s="5"/>
      <c r="S11" s="5"/>
      <c r="T11" s="5"/>
      <c r="U11" s="5"/>
      <c r="V11" s="5"/>
      <c r="W11" s="5"/>
      <c r="X11" s="5"/>
      <c r="Y11" s="5"/>
      <c r="Z11" s="6" t="s">
        <v>81</v>
      </c>
      <c r="AA11" s="6" t="s">
        <v>82</v>
      </c>
      <c r="AB11" s="6" t="s">
        <v>83</v>
      </c>
    </row>
    <row r="12" spans="1:28">
      <c r="A12" s="1" t="s">
        <v>84</v>
      </c>
      <c r="B12" s="2" t="s">
        <v>1</v>
      </c>
      <c r="C12" s="2" t="s">
        <v>2</v>
      </c>
      <c r="D12" s="2" t="s">
        <v>3</v>
      </c>
      <c r="E12" s="2" t="s">
        <v>3</v>
      </c>
      <c r="F12" s="2" t="s">
        <v>22</v>
      </c>
      <c r="G12" s="2"/>
      <c r="H12" s="2"/>
      <c r="I12" s="2" t="s">
        <v>85</v>
      </c>
      <c r="J12" s="2">
        <v>4</v>
      </c>
      <c r="K12" s="2"/>
      <c r="L12" s="2" t="s">
        <v>86</v>
      </c>
      <c r="M12" s="2"/>
      <c r="N12" s="2"/>
      <c r="O12" s="2" t="s">
        <v>87</v>
      </c>
      <c r="P12" s="2" t="s">
        <v>88</v>
      </c>
      <c r="Q12" s="2"/>
      <c r="R12" s="2"/>
      <c r="S12" s="2"/>
      <c r="T12" s="2"/>
      <c r="U12" s="2"/>
      <c r="V12" s="2"/>
      <c r="W12" s="2"/>
      <c r="X12" s="2"/>
      <c r="Y12" s="2"/>
      <c r="Z12" s="3" t="s">
        <v>89</v>
      </c>
      <c r="AA12" s="3" t="s">
        <v>90</v>
      </c>
      <c r="AB12" s="3" t="s">
        <v>91</v>
      </c>
    </row>
    <row r="13" spans="1:28">
      <c r="A13" s="4" t="s">
        <v>92</v>
      </c>
      <c r="B13" s="5" t="s">
        <v>1</v>
      </c>
      <c r="C13" s="5" t="s">
        <v>2</v>
      </c>
      <c r="D13" s="5" t="s">
        <v>3</v>
      </c>
      <c r="E13" s="5" t="s">
        <v>3</v>
      </c>
      <c r="F13" s="5" t="s">
        <v>22</v>
      </c>
      <c r="G13" s="5"/>
      <c r="H13" s="5"/>
      <c r="I13" s="5" t="s">
        <v>93</v>
      </c>
      <c r="J13" s="5">
        <v>4</v>
      </c>
      <c r="K13" s="5"/>
      <c r="L13" s="5" t="s">
        <v>94</v>
      </c>
      <c r="M13" s="5"/>
      <c r="N13" s="5"/>
      <c r="O13" s="5" t="s">
        <v>95</v>
      </c>
      <c r="P13" s="5" t="s">
        <v>96</v>
      </c>
      <c r="Q13" s="5"/>
      <c r="R13" s="5"/>
      <c r="S13" s="5"/>
      <c r="T13" s="5"/>
      <c r="U13" s="5"/>
      <c r="V13" s="5"/>
      <c r="W13" s="5"/>
      <c r="X13" s="5"/>
      <c r="Y13" s="5"/>
      <c r="Z13" s="6" t="s">
        <v>97</v>
      </c>
      <c r="AA13" s="6" t="s">
        <v>98</v>
      </c>
      <c r="AB13" s="6" t="s">
        <v>99</v>
      </c>
    </row>
    <row r="14" spans="1:28">
      <c r="A14" s="1" t="s">
        <v>100</v>
      </c>
      <c r="B14" s="2" t="s">
        <v>1</v>
      </c>
      <c r="C14" s="2" t="s">
        <v>2</v>
      </c>
      <c r="D14" s="2" t="s">
        <v>3</v>
      </c>
      <c r="E14" s="2" t="s">
        <v>3</v>
      </c>
      <c r="F14" s="2" t="s">
        <v>22</v>
      </c>
      <c r="G14" s="2"/>
      <c r="H14" s="2"/>
      <c r="I14" s="2" t="s">
        <v>101</v>
      </c>
      <c r="J14" s="2">
        <v>5</v>
      </c>
      <c r="K14" s="2"/>
      <c r="L14" s="2" t="s">
        <v>102</v>
      </c>
      <c r="M14" s="2"/>
      <c r="N14" s="2"/>
      <c r="O14" s="2" t="s">
        <v>103</v>
      </c>
      <c r="P14" s="2" t="s">
        <v>104</v>
      </c>
      <c r="Q14" s="2"/>
      <c r="R14" s="2"/>
      <c r="S14" s="2"/>
      <c r="T14" s="2"/>
      <c r="U14" s="2"/>
      <c r="V14" s="2"/>
      <c r="W14" s="2"/>
      <c r="X14" s="2"/>
      <c r="Y14" s="2"/>
      <c r="Z14" s="3" t="s">
        <v>105</v>
      </c>
      <c r="AA14" s="3" t="s">
        <v>106</v>
      </c>
      <c r="AB14" s="3" t="s">
        <v>107</v>
      </c>
    </row>
    <row r="15" spans="1:28">
      <c r="A15" s="4" t="s">
        <v>108</v>
      </c>
      <c r="B15" s="5" t="s">
        <v>1</v>
      </c>
      <c r="C15" s="5" t="s">
        <v>2</v>
      </c>
      <c r="D15" s="5" t="s">
        <v>3</v>
      </c>
      <c r="E15" s="5" t="s">
        <v>3</v>
      </c>
      <c r="F15" s="5" t="s">
        <v>22</v>
      </c>
      <c r="G15" s="5"/>
      <c r="H15" s="5"/>
      <c r="I15" s="5" t="s">
        <v>109</v>
      </c>
      <c r="J15" s="5">
        <v>5</v>
      </c>
      <c r="K15" s="5"/>
      <c r="L15" s="5" t="s">
        <v>110</v>
      </c>
      <c r="M15" s="5"/>
      <c r="N15" s="5"/>
      <c r="O15" s="5" t="s">
        <v>111</v>
      </c>
      <c r="P15" s="5" t="s">
        <v>112</v>
      </c>
      <c r="Q15" s="5"/>
      <c r="R15" s="5"/>
      <c r="S15" s="5"/>
      <c r="T15" s="5"/>
      <c r="U15" s="5"/>
      <c r="V15" s="5"/>
      <c r="W15" s="5"/>
      <c r="X15" s="5"/>
      <c r="Y15" s="5"/>
      <c r="Z15" s="6" t="s">
        <v>113</v>
      </c>
      <c r="AA15" s="6" t="s">
        <v>114</v>
      </c>
      <c r="AB15" s="6" t="s">
        <v>115</v>
      </c>
    </row>
    <row r="16" spans="1:28">
      <c r="A16" s="1" t="s">
        <v>116</v>
      </c>
      <c r="B16" s="2" t="s">
        <v>1</v>
      </c>
      <c r="C16" s="2" t="s">
        <v>2</v>
      </c>
      <c r="D16" s="2" t="s">
        <v>3</v>
      </c>
      <c r="E16" s="2" t="s">
        <v>3</v>
      </c>
      <c r="F16" s="2" t="s">
        <v>117</v>
      </c>
      <c r="G16" s="2"/>
      <c r="H16" s="2"/>
      <c r="I16" s="2" t="s">
        <v>118</v>
      </c>
      <c r="J16" s="2">
        <v>2</v>
      </c>
      <c r="K16" s="2"/>
      <c r="L16" s="2" t="s">
        <v>119</v>
      </c>
      <c r="M16" s="2"/>
      <c r="N16" s="2"/>
      <c r="O16" s="2" t="s">
        <v>120</v>
      </c>
      <c r="P16" s="2" t="s">
        <v>121</v>
      </c>
      <c r="Q16" s="2"/>
      <c r="R16" s="2"/>
      <c r="S16" s="2"/>
      <c r="T16" s="2"/>
      <c r="U16" s="2"/>
      <c r="V16" s="2"/>
      <c r="W16" s="2"/>
      <c r="X16" s="2"/>
      <c r="Y16" s="2"/>
      <c r="Z16" s="3" t="s">
        <v>122</v>
      </c>
      <c r="AA16" s="3" t="s">
        <v>123</v>
      </c>
      <c r="AB16" s="3" t="s">
        <v>124</v>
      </c>
    </row>
    <row r="17" spans="1:28">
      <c r="A17" s="4" t="s">
        <v>125</v>
      </c>
      <c r="B17" s="5" t="s">
        <v>1</v>
      </c>
      <c r="C17" s="5" t="s">
        <v>2</v>
      </c>
      <c r="D17" s="5" t="s">
        <v>3</v>
      </c>
      <c r="E17" s="5" t="s">
        <v>3</v>
      </c>
      <c r="F17" s="5" t="s">
        <v>22</v>
      </c>
      <c r="G17" s="5"/>
      <c r="H17" s="5"/>
      <c r="I17" s="5" t="s">
        <v>126</v>
      </c>
      <c r="J17" s="5">
        <v>1</v>
      </c>
      <c r="K17" s="5"/>
      <c r="L17" s="5" t="s">
        <v>127</v>
      </c>
      <c r="M17" s="5"/>
      <c r="N17" s="5"/>
      <c r="O17" s="5" t="s">
        <v>128</v>
      </c>
      <c r="P17" s="5" t="s">
        <v>129</v>
      </c>
      <c r="Q17" s="5"/>
      <c r="R17" s="5"/>
      <c r="S17" s="5"/>
      <c r="T17" s="5"/>
      <c r="U17" s="5"/>
      <c r="V17" s="5"/>
      <c r="W17" s="5"/>
      <c r="X17" s="5"/>
      <c r="Y17" s="5"/>
      <c r="Z17" s="6" t="s">
        <v>130</v>
      </c>
      <c r="AA17" s="6" t="s">
        <v>131</v>
      </c>
      <c r="AB17" s="6" t="s">
        <v>132</v>
      </c>
    </row>
    <row r="18" spans="1:28">
      <c r="A18" s="1" t="s">
        <v>133</v>
      </c>
      <c r="B18" s="2" t="s">
        <v>1</v>
      </c>
      <c r="C18" s="2" t="s">
        <v>2</v>
      </c>
      <c r="D18" s="2" t="s">
        <v>3</v>
      </c>
      <c r="E18" s="2" t="s">
        <v>3</v>
      </c>
      <c r="F18" s="2" t="s">
        <v>22</v>
      </c>
      <c r="G18" s="2"/>
      <c r="H18" s="2"/>
      <c r="I18" s="2" t="s">
        <v>134</v>
      </c>
      <c r="J18" s="2">
        <v>5</v>
      </c>
      <c r="K18" s="2"/>
      <c r="L18" s="2" t="s">
        <v>135</v>
      </c>
      <c r="M18" s="2"/>
      <c r="N18" s="2"/>
      <c r="O18" s="2" t="s">
        <v>136</v>
      </c>
      <c r="P18" s="2" t="s">
        <v>112</v>
      </c>
      <c r="Q18" s="2"/>
      <c r="R18" s="2"/>
      <c r="S18" s="2"/>
      <c r="T18" s="2"/>
      <c r="U18" s="2"/>
      <c r="V18" s="2"/>
      <c r="W18" s="2"/>
      <c r="X18" s="2"/>
      <c r="Y18" s="2"/>
      <c r="Z18" s="3" t="s">
        <v>137</v>
      </c>
      <c r="AA18" s="3" t="s">
        <v>138</v>
      </c>
      <c r="AB18" s="3" t="s">
        <v>139</v>
      </c>
    </row>
    <row r="19" spans="1:28">
      <c r="A19" s="4" t="s">
        <v>140</v>
      </c>
      <c r="B19" s="5" t="s">
        <v>1</v>
      </c>
      <c r="C19" s="5" t="s">
        <v>2</v>
      </c>
      <c r="D19" s="5" t="s">
        <v>3</v>
      </c>
      <c r="E19" s="5" t="s">
        <v>3</v>
      </c>
      <c r="F19" s="5" t="s">
        <v>22</v>
      </c>
      <c r="G19" s="5"/>
      <c r="H19" s="5"/>
      <c r="I19" s="5" t="s">
        <v>141</v>
      </c>
      <c r="J19" s="5">
        <v>1</v>
      </c>
      <c r="K19" s="5"/>
      <c r="L19" s="5" t="s">
        <v>142</v>
      </c>
      <c r="M19" s="5"/>
      <c r="N19" s="5"/>
      <c r="O19" s="5" t="s">
        <v>143</v>
      </c>
      <c r="P19" s="5" t="s">
        <v>65</v>
      </c>
      <c r="Q19" s="5"/>
      <c r="R19" s="5"/>
      <c r="S19" s="5"/>
      <c r="T19" s="5"/>
      <c r="U19" s="5"/>
      <c r="V19" s="5"/>
      <c r="W19" s="5"/>
      <c r="X19" s="5"/>
      <c r="Y19" s="5"/>
      <c r="Z19" s="6" t="s">
        <v>144</v>
      </c>
      <c r="AA19" s="6" t="s">
        <v>145</v>
      </c>
      <c r="AB19" s="6" t="s">
        <v>146</v>
      </c>
    </row>
    <row r="20" spans="1:28">
      <c r="A20" s="1" t="s">
        <v>147</v>
      </c>
      <c r="B20" s="2" t="s">
        <v>1</v>
      </c>
      <c r="C20" s="2" t="s">
        <v>2</v>
      </c>
      <c r="D20" s="2" t="s">
        <v>3</v>
      </c>
      <c r="E20" s="2" t="s">
        <v>3</v>
      </c>
      <c r="F20" s="2" t="s">
        <v>148</v>
      </c>
      <c r="G20" s="2"/>
      <c r="H20" s="2"/>
      <c r="I20" s="2" t="s">
        <v>149</v>
      </c>
      <c r="J20" s="2">
        <v>5</v>
      </c>
      <c r="K20" s="2"/>
      <c r="L20" s="2" t="s">
        <v>150</v>
      </c>
      <c r="M20" s="2"/>
      <c r="N20" s="2"/>
      <c r="O20" s="2" t="s">
        <v>151</v>
      </c>
      <c r="P20" s="2" t="s">
        <v>152</v>
      </c>
      <c r="Q20" s="2"/>
      <c r="R20" s="2"/>
      <c r="S20" s="2"/>
      <c r="T20" s="2"/>
      <c r="U20" s="2"/>
      <c r="V20" s="2"/>
      <c r="W20" s="2"/>
      <c r="X20" s="2"/>
      <c r="Y20" s="2"/>
      <c r="Z20" s="3" t="s">
        <v>153</v>
      </c>
      <c r="AA20" s="3" t="s">
        <v>154</v>
      </c>
      <c r="AB20" s="3" t="s">
        <v>155</v>
      </c>
    </row>
    <row r="21" spans="1:28">
      <c r="A21" s="4" t="s">
        <v>156</v>
      </c>
      <c r="B21" s="5" t="s">
        <v>1</v>
      </c>
      <c r="C21" s="5" t="s">
        <v>2</v>
      </c>
      <c r="D21" s="5" t="s">
        <v>3</v>
      </c>
      <c r="E21" s="5" t="s">
        <v>3</v>
      </c>
      <c r="F21" s="5" t="s">
        <v>22</v>
      </c>
      <c r="G21" s="5"/>
      <c r="H21" s="5"/>
      <c r="I21" s="5" t="s">
        <v>157</v>
      </c>
      <c r="J21" s="5">
        <v>1</v>
      </c>
      <c r="K21" s="5"/>
      <c r="L21" s="5" t="s">
        <v>158</v>
      </c>
      <c r="M21" s="5"/>
      <c r="N21" s="5"/>
      <c r="O21" s="5" t="s">
        <v>159</v>
      </c>
      <c r="P21" s="5" t="s">
        <v>129</v>
      </c>
      <c r="Q21" s="5"/>
      <c r="R21" s="5"/>
      <c r="S21" s="5"/>
      <c r="T21" s="5"/>
      <c r="U21" s="5"/>
      <c r="V21" s="5"/>
      <c r="W21" s="5"/>
      <c r="X21" s="5"/>
      <c r="Y21" s="5"/>
      <c r="Z21" s="6" t="s">
        <v>160</v>
      </c>
      <c r="AA21" s="6" t="s">
        <v>161</v>
      </c>
      <c r="AB21" s="6" t="s">
        <v>162</v>
      </c>
    </row>
    <row r="22" spans="1:28">
      <c r="A22" s="1" t="s">
        <v>163</v>
      </c>
      <c r="B22" s="2" t="s">
        <v>1</v>
      </c>
      <c r="C22" s="2" t="s">
        <v>2</v>
      </c>
      <c r="D22" s="2" t="s">
        <v>3</v>
      </c>
      <c r="E22" s="2" t="s">
        <v>3</v>
      </c>
      <c r="F22" s="2" t="s">
        <v>22</v>
      </c>
      <c r="G22" s="2"/>
      <c r="H22" s="2"/>
      <c r="I22" s="2" t="s">
        <v>164</v>
      </c>
      <c r="J22" s="2">
        <v>1</v>
      </c>
      <c r="K22" s="2"/>
      <c r="L22" s="2" t="s">
        <v>165</v>
      </c>
      <c r="M22" s="2"/>
      <c r="N22" s="2"/>
      <c r="O22" s="2" t="s">
        <v>166</v>
      </c>
      <c r="P22" s="2" t="s">
        <v>129</v>
      </c>
      <c r="Q22" s="2"/>
      <c r="R22" s="2"/>
      <c r="S22" s="2"/>
      <c r="T22" s="2"/>
      <c r="U22" s="2"/>
      <c r="V22" s="2"/>
      <c r="W22" s="2"/>
      <c r="X22" s="2"/>
      <c r="Y22" s="2"/>
      <c r="Z22" s="3" t="s">
        <v>167</v>
      </c>
      <c r="AA22" s="3" t="s">
        <v>168</v>
      </c>
      <c r="AB22" s="3" t="s">
        <v>169</v>
      </c>
    </row>
    <row r="23" spans="1:28">
      <c r="A23" s="4" t="s">
        <v>170</v>
      </c>
      <c r="B23" s="5" t="s">
        <v>1</v>
      </c>
      <c r="C23" s="5" t="s">
        <v>2</v>
      </c>
      <c r="D23" s="5" t="s">
        <v>3</v>
      </c>
      <c r="E23" s="5" t="s">
        <v>3</v>
      </c>
      <c r="F23" s="5" t="s">
        <v>22</v>
      </c>
      <c r="G23" s="5"/>
      <c r="H23" s="5"/>
      <c r="I23" s="5" t="s">
        <v>171</v>
      </c>
      <c r="J23" s="5">
        <v>5</v>
      </c>
      <c r="K23" s="5"/>
      <c r="L23" s="5" t="s">
        <v>172</v>
      </c>
      <c r="M23" s="5"/>
      <c r="N23" s="5"/>
      <c r="O23" s="5" t="s">
        <v>173</v>
      </c>
      <c r="P23" s="5" t="s">
        <v>50</v>
      </c>
      <c r="Q23" s="5"/>
      <c r="R23" s="5"/>
      <c r="S23" s="5"/>
      <c r="T23" s="5"/>
      <c r="U23" s="5"/>
      <c r="V23" s="5"/>
      <c r="W23" s="5"/>
      <c r="X23" s="5"/>
      <c r="Y23" s="5"/>
      <c r="Z23" s="6" t="s">
        <v>174</v>
      </c>
      <c r="AA23" s="6" t="s">
        <v>175</v>
      </c>
      <c r="AB23" s="6" t="s">
        <v>176</v>
      </c>
    </row>
    <row r="24" spans="1:28">
      <c r="A24" s="1" t="s">
        <v>177</v>
      </c>
      <c r="B24" s="2" t="s">
        <v>1</v>
      </c>
      <c r="C24" s="2" t="s">
        <v>2</v>
      </c>
      <c r="D24" s="2" t="s">
        <v>3</v>
      </c>
      <c r="E24" s="2" t="s">
        <v>3</v>
      </c>
      <c r="F24" s="2" t="s">
        <v>13</v>
      </c>
      <c r="G24" s="2"/>
      <c r="H24" s="2"/>
      <c r="I24" s="2" t="s">
        <v>178</v>
      </c>
      <c r="J24" s="2">
        <v>1</v>
      </c>
      <c r="K24" s="2"/>
      <c r="L24" s="2" t="s">
        <v>179</v>
      </c>
      <c r="M24" s="2"/>
      <c r="N24" s="2"/>
      <c r="O24" s="2" t="s">
        <v>180</v>
      </c>
      <c r="P24" s="2" t="s">
        <v>181</v>
      </c>
      <c r="Q24" s="2"/>
      <c r="R24" s="2"/>
      <c r="S24" s="2"/>
      <c r="T24" s="2"/>
      <c r="U24" s="2"/>
      <c r="V24" s="2"/>
      <c r="W24" s="2"/>
      <c r="X24" s="2">
        <v>1</v>
      </c>
      <c r="Y24" s="2"/>
      <c r="Z24" s="3" t="s">
        <v>182</v>
      </c>
      <c r="AA24" s="3" t="s">
        <v>183</v>
      </c>
      <c r="AB24" s="3" t="s">
        <v>184</v>
      </c>
    </row>
    <row r="25" spans="1:28">
      <c r="A25" s="4" t="s">
        <v>185</v>
      </c>
      <c r="B25" s="5" t="s">
        <v>1</v>
      </c>
      <c r="C25" s="5" t="s">
        <v>2</v>
      </c>
      <c r="D25" s="5" t="s">
        <v>3</v>
      </c>
      <c r="E25" s="5" t="s">
        <v>3</v>
      </c>
      <c r="F25" s="5" t="s">
        <v>22</v>
      </c>
      <c r="G25" s="5"/>
      <c r="H25" s="5"/>
      <c r="I25" s="5" t="s">
        <v>186</v>
      </c>
      <c r="J25" s="5">
        <v>5</v>
      </c>
      <c r="K25" s="5"/>
      <c r="L25" s="5" t="s">
        <v>187</v>
      </c>
      <c r="M25" s="5"/>
      <c r="N25" s="5"/>
      <c r="O25" s="5" t="s">
        <v>188</v>
      </c>
      <c r="P25" s="5" t="s">
        <v>189</v>
      </c>
      <c r="Q25" s="5"/>
      <c r="R25" s="5"/>
      <c r="S25" s="5"/>
      <c r="T25" s="5"/>
      <c r="U25" s="5"/>
      <c r="V25" s="5"/>
      <c r="W25" s="5"/>
      <c r="X25" s="5"/>
      <c r="Y25" s="5"/>
      <c r="Z25" s="6" t="s">
        <v>190</v>
      </c>
      <c r="AA25" s="6" t="s">
        <v>191</v>
      </c>
      <c r="AB25" s="6" t="s">
        <v>192</v>
      </c>
    </row>
    <row r="26" spans="1:28">
      <c r="A26" s="1" t="s">
        <v>193</v>
      </c>
      <c r="B26" s="2" t="s">
        <v>1</v>
      </c>
      <c r="C26" s="2" t="s">
        <v>2</v>
      </c>
      <c r="D26" s="2" t="s">
        <v>3</v>
      </c>
      <c r="E26" s="2" t="s">
        <v>3</v>
      </c>
      <c r="F26" s="2" t="s">
        <v>22</v>
      </c>
      <c r="G26" s="2"/>
      <c r="H26" s="2"/>
      <c r="I26" s="2" t="s">
        <v>194</v>
      </c>
      <c r="J26" s="2">
        <v>2</v>
      </c>
      <c r="K26" s="2"/>
      <c r="L26" s="2" t="s">
        <v>195</v>
      </c>
      <c r="M26" s="2"/>
      <c r="N26" s="2"/>
      <c r="O26" s="2" t="s">
        <v>196</v>
      </c>
      <c r="P26" s="2" t="s">
        <v>197</v>
      </c>
      <c r="Q26" s="2"/>
      <c r="R26" s="2"/>
      <c r="S26" s="2"/>
      <c r="T26" s="2"/>
      <c r="U26" s="2"/>
      <c r="V26" s="2"/>
      <c r="W26" s="2"/>
      <c r="X26" s="2"/>
      <c r="Y26" s="2"/>
      <c r="Z26" s="3" t="s">
        <v>198</v>
      </c>
      <c r="AA26" s="3" t="s">
        <v>199</v>
      </c>
      <c r="AB26" s="3" t="s">
        <v>200</v>
      </c>
    </row>
    <row r="27" spans="1:28">
      <c r="A27" s="4" t="s">
        <v>201</v>
      </c>
      <c r="B27" s="5" t="s">
        <v>1</v>
      </c>
      <c r="C27" s="5" t="s">
        <v>2</v>
      </c>
      <c r="D27" s="5" t="s">
        <v>3</v>
      </c>
      <c r="E27" s="5" t="s">
        <v>3</v>
      </c>
      <c r="F27" s="5" t="s">
        <v>22</v>
      </c>
      <c r="G27" s="5"/>
      <c r="H27" s="5"/>
      <c r="I27" s="5" t="s">
        <v>202</v>
      </c>
      <c r="J27" s="5">
        <v>5</v>
      </c>
      <c r="K27" s="5"/>
      <c r="L27" s="5" t="s">
        <v>203</v>
      </c>
      <c r="M27" s="5"/>
      <c r="N27" s="5"/>
      <c r="O27" s="5" t="s">
        <v>204</v>
      </c>
      <c r="P27" s="5" t="s">
        <v>205</v>
      </c>
      <c r="Q27" s="5"/>
      <c r="R27" s="5"/>
      <c r="S27" s="5"/>
      <c r="T27" s="5"/>
      <c r="U27" s="5"/>
      <c r="V27" s="5"/>
      <c r="W27" s="5"/>
      <c r="X27" s="5"/>
      <c r="Y27" s="5"/>
      <c r="Z27" s="6" t="s">
        <v>206</v>
      </c>
      <c r="AA27" s="6" t="s">
        <v>207</v>
      </c>
      <c r="AB27" s="6" t="s">
        <v>208</v>
      </c>
    </row>
    <row r="28" spans="1:28">
      <c r="A28" s="1" t="s">
        <v>209</v>
      </c>
      <c r="B28" s="2" t="s">
        <v>1</v>
      </c>
      <c r="C28" s="2" t="s">
        <v>2</v>
      </c>
      <c r="D28" s="2" t="s">
        <v>3</v>
      </c>
      <c r="E28" s="2" t="s">
        <v>3</v>
      </c>
      <c r="F28" s="2" t="s">
        <v>4</v>
      </c>
      <c r="G28" s="2"/>
      <c r="H28" s="2"/>
      <c r="I28" s="2" t="s">
        <v>210</v>
      </c>
      <c r="J28" s="2">
        <v>1</v>
      </c>
      <c r="K28" s="2"/>
      <c r="L28" s="2" t="s">
        <v>211</v>
      </c>
      <c r="M28" s="2"/>
      <c r="N28" s="2"/>
      <c r="O28" s="2" t="s">
        <v>212</v>
      </c>
      <c r="P28" s="2" t="s">
        <v>213</v>
      </c>
      <c r="Q28" s="2"/>
      <c r="R28" s="2"/>
      <c r="S28" s="2"/>
      <c r="T28" s="2"/>
      <c r="U28" s="2"/>
      <c r="V28" s="2"/>
      <c r="W28" s="2"/>
      <c r="X28" s="2"/>
      <c r="Y28" s="2"/>
      <c r="Z28" s="3" t="s">
        <v>214</v>
      </c>
      <c r="AA28" s="3" t="s">
        <v>215</v>
      </c>
      <c r="AB28" s="3" t="s">
        <v>216</v>
      </c>
    </row>
    <row r="29" spans="1:28">
      <c r="A29" s="4" t="s">
        <v>217</v>
      </c>
      <c r="B29" s="5" t="s">
        <v>1</v>
      </c>
      <c r="C29" s="5" t="s">
        <v>2</v>
      </c>
      <c r="D29" s="5" t="s">
        <v>3</v>
      </c>
      <c r="E29" s="5" t="s">
        <v>3</v>
      </c>
      <c r="F29" s="5" t="s">
        <v>22</v>
      </c>
      <c r="G29" s="5"/>
      <c r="H29" s="5"/>
      <c r="I29" s="5" t="s">
        <v>218</v>
      </c>
      <c r="J29" s="5">
        <v>5</v>
      </c>
      <c r="K29" s="5"/>
      <c r="L29" s="5" t="s">
        <v>219</v>
      </c>
      <c r="M29" s="5"/>
      <c r="N29" s="5"/>
      <c r="O29" s="5" t="s">
        <v>220</v>
      </c>
      <c r="P29" s="5" t="s">
        <v>221</v>
      </c>
      <c r="Q29" s="5"/>
      <c r="R29" s="5"/>
      <c r="S29" s="5"/>
      <c r="T29" s="5"/>
      <c r="U29" s="5"/>
      <c r="V29" s="5"/>
      <c r="W29" s="5"/>
      <c r="X29" s="5"/>
      <c r="Y29" s="5"/>
      <c r="Z29" s="6" t="s">
        <v>222</v>
      </c>
      <c r="AA29" s="6" t="s">
        <v>223</v>
      </c>
      <c r="AB29" s="6" t="s">
        <v>224</v>
      </c>
    </row>
    <row r="30" spans="1:28">
      <c r="A30" s="1" t="s">
        <v>225</v>
      </c>
      <c r="B30" s="2" t="s">
        <v>1</v>
      </c>
      <c r="C30" s="2" t="s">
        <v>2</v>
      </c>
      <c r="D30" s="2" t="s">
        <v>3</v>
      </c>
      <c r="E30" s="2" t="s">
        <v>3</v>
      </c>
      <c r="F30" s="2" t="s">
        <v>22</v>
      </c>
      <c r="G30" s="2"/>
      <c r="H30" s="2"/>
      <c r="I30" s="2" t="s">
        <v>226</v>
      </c>
      <c r="J30" s="2">
        <v>5</v>
      </c>
      <c r="K30" s="2"/>
      <c r="L30" s="2" t="s">
        <v>227</v>
      </c>
      <c r="M30" s="2"/>
      <c r="N30" s="2"/>
      <c r="O30" s="2" t="s">
        <v>228</v>
      </c>
      <c r="P30" s="2" t="s">
        <v>229</v>
      </c>
      <c r="Q30" s="2"/>
      <c r="R30" s="2"/>
      <c r="S30" s="2"/>
      <c r="T30" s="2"/>
      <c r="U30" s="2"/>
      <c r="V30" s="2"/>
      <c r="W30" s="2"/>
      <c r="X30" s="2"/>
      <c r="Y30" s="2"/>
      <c r="Z30" s="3" t="s">
        <v>230</v>
      </c>
      <c r="AA30" s="3" t="s">
        <v>231</v>
      </c>
      <c r="AB30" s="3" t="s">
        <v>232</v>
      </c>
    </row>
    <row r="31" spans="1:28">
      <c r="A31" s="4" t="s">
        <v>233</v>
      </c>
      <c r="B31" s="5" t="s">
        <v>1</v>
      </c>
      <c r="C31" s="5" t="s">
        <v>2</v>
      </c>
      <c r="D31" s="5" t="s">
        <v>3</v>
      </c>
      <c r="E31" s="5" t="s">
        <v>3</v>
      </c>
      <c r="F31" s="5" t="s">
        <v>13</v>
      </c>
      <c r="G31" s="5"/>
      <c r="H31" s="5"/>
      <c r="I31" s="5" t="s">
        <v>234</v>
      </c>
      <c r="J31" s="5">
        <v>5</v>
      </c>
      <c r="K31" s="5"/>
      <c r="L31" s="5" t="s">
        <v>235</v>
      </c>
      <c r="M31" s="5"/>
      <c r="N31" s="5"/>
      <c r="O31" s="5" t="s">
        <v>236</v>
      </c>
      <c r="P31" s="5" t="s">
        <v>237</v>
      </c>
      <c r="Q31" s="5"/>
      <c r="R31" s="5"/>
      <c r="S31" s="5"/>
      <c r="T31" s="5"/>
      <c r="U31" s="5"/>
      <c r="V31" s="5"/>
      <c r="W31" s="5"/>
      <c r="X31" s="5"/>
      <c r="Y31" s="5"/>
      <c r="Z31" s="6" t="s">
        <v>238</v>
      </c>
      <c r="AA31" s="6" t="s">
        <v>239</v>
      </c>
      <c r="AB31" s="6" t="s">
        <v>240</v>
      </c>
    </row>
    <row r="32" spans="1:28">
      <c r="A32" s="1" t="s">
        <v>241</v>
      </c>
      <c r="B32" s="2" t="s">
        <v>1</v>
      </c>
      <c r="C32" s="2" t="s">
        <v>2</v>
      </c>
      <c r="D32" s="2" t="s">
        <v>3</v>
      </c>
      <c r="E32" s="2" t="s">
        <v>242</v>
      </c>
      <c r="F32" s="2" t="s">
        <v>22</v>
      </c>
      <c r="G32" s="2"/>
      <c r="H32" s="2"/>
      <c r="I32" s="2" t="s">
        <v>243</v>
      </c>
      <c r="J32" s="2">
        <v>5</v>
      </c>
      <c r="K32" s="2"/>
      <c r="L32" s="2" t="s">
        <v>244</v>
      </c>
      <c r="M32" s="2"/>
      <c r="N32" s="2"/>
      <c r="O32" s="2" t="s">
        <v>245</v>
      </c>
      <c r="P32" s="2" t="s">
        <v>246</v>
      </c>
      <c r="Q32" s="2"/>
      <c r="R32" s="2"/>
      <c r="S32" s="2"/>
      <c r="T32" s="2"/>
      <c r="U32" s="2"/>
      <c r="V32" s="2"/>
      <c r="W32" s="2"/>
      <c r="X32" s="2"/>
      <c r="Y32" s="2"/>
      <c r="Z32" s="3" t="s">
        <v>247</v>
      </c>
      <c r="AA32" s="3" t="s">
        <v>248</v>
      </c>
      <c r="AB32" s="3" t="s">
        <v>249</v>
      </c>
    </row>
    <row r="33" spans="1:28">
      <c r="A33" s="4" t="s">
        <v>250</v>
      </c>
      <c r="B33" s="5" t="s">
        <v>1</v>
      </c>
      <c r="C33" s="5" t="s">
        <v>2</v>
      </c>
      <c r="D33" s="5" t="s">
        <v>3</v>
      </c>
      <c r="E33" s="5" t="s">
        <v>3</v>
      </c>
      <c r="F33" s="5" t="s">
        <v>22</v>
      </c>
      <c r="G33" s="5"/>
      <c r="H33" s="5"/>
      <c r="I33" s="5" t="s">
        <v>251</v>
      </c>
      <c r="J33" s="5">
        <v>2</v>
      </c>
      <c r="K33" s="5"/>
      <c r="L33" s="5" t="s">
        <v>252</v>
      </c>
      <c r="M33" s="5"/>
      <c r="N33" s="5"/>
      <c r="O33" s="5" t="s">
        <v>253</v>
      </c>
      <c r="P33" s="5" t="s">
        <v>254</v>
      </c>
      <c r="Q33" s="5"/>
      <c r="R33" s="5"/>
      <c r="S33" s="5"/>
      <c r="T33" s="5"/>
      <c r="U33" s="5"/>
      <c r="V33" s="5"/>
      <c r="W33" s="5"/>
      <c r="X33" s="5"/>
      <c r="Y33" s="5"/>
      <c r="Z33" s="6" t="s">
        <v>255</v>
      </c>
      <c r="AA33" s="6" t="s">
        <v>256</v>
      </c>
      <c r="AB33" s="6" t="s">
        <v>257</v>
      </c>
    </row>
    <row r="34" spans="1:28">
      <c r="A34" s="1" t="s">
        <v>258</v>
      </c>
      <c r="B34" s="2" t="s">
        <v>1</v>
      </c>
      <c r="C34" s="2" t="s">
        <v>2</v>
      </c>
      <c r="D34" s="2" t="s">
        <v>3</v>
      </c>
      <c r="E34" s="2" t="s">
        <v>3</v>
      </c>
      <c r="F34" s="2" t="s">
        <v>22</v>
      </c>
      <c r="G34" s="2"/>
      <c r="H34" s="2"/>
      <c r="I34" s="2" t="s">
        <v>259</v>
      </c>
      <c r="J34" s="2">
        <v>1</v>
      </c>
      <c r="K34" s="2"/>
      <c r="L34" s="2" t="s">
        <v>260</v>
      </c>
      <c r="M34" s="2"/>
      <c r="N34" s="2"/>
      <c r="O34" s="2" t="s">
        <v>261</v>
      </c>
      <c r="P34" s="2" t="s">
        <v>262</v>
      </c>
      <c r="Q34" s="2"/>
      <c r="R34" s="2"/>
      <c r="S34" s="2"/>
      <c r="T34" s="2"/>
      <c r="U34" s="2"/>
      <c r="V34" s="2"/>
      <c r="W34" s="2"/>
      <c r="X34" s="2"/>
      <c r="Y34" s="2"/>
      <c r="Z34" s="3" t="s">
        <v>263</v>
      </c>
      <c r="AA34" s="3" t="s">
        <v>264</v>
      </c>
      <c r="AB34" s="3" t="s">
        <v>265</v>
      </c>
    </row>
    <row r="35" spans="1:28">
      <c r="A35" s="4" t="s">
        <v>266</v>
      </c>
      <c r="B35" s="5" t="s">
        <v>1</v>
      </c>
      <c r="C35" s="5" t="s">
        <v>2</v>
      </c>
      <c r="D35" s="5" t="s">
        <v>3</v>
      </c>
      <c r="E35" s="5" t="s">
        <v>3</v>
      </c>
      <c r="F35" s="5" t="s">
        <v>22</v>
      </c>
      <c r="G35" s="5"/>
      <c r="H35" s="5"/>
      <c r="I35" s="5" t="s">
        <v>267</v>
      </c>
      <c r="J35" s="5">
        <v>3</v>
      </c>
      <c r="K35" s="5"/>
      <c r="L35" s="5" t="s">
        <v>268</v>
      </c>
      <c r="M35" s="5"/>
      <c r="N35" s="5"/>
      <c r="O35" s="5" t="s">
        <v>269</v>
      </c>
      <c r="P35" s="5" t="s">
        <v>270</v>
      </c>
      <c r="Q35" s="5"/>
      <c r="R35" s="5"/>
      <c r="S35" s="5"/>
      <c r="T35" s="5"/>
      <c r="U35" s="5"/>
      <c r="V35" s="5"/>
      <c r="W35" s="5"/>
      <c r="X35" s="5"/>
      <c r="Y35" s="5"/>
      <c r="Z35" s="6" t="s">
        <v>271</v>
      </c>
      <c r="AA35" s="6" t="s">
        <v>272</v>
      </c>
      <c r="AB35" s="6" t="s">
        <v>273</v>
      </c>
    </row>
    <row r="36" spans="1:28">
      <c r="A36" s="1" t="s">
        <v>274</v>
      </c>
      <c r="B36" s="2" t="s">
        <v>1</v>
      </c>
      <c r="C36" s="2" t="s">
        <v>2</v>
      </c>
      <c r="D36" s="2" t="s">
        <v>3</v>
      </c>
      <c r="E36" s="2" t="s">
        <v>3</v>
      </c>
      <c r="F36" s="2" t="s">
        <v>22</v>
      </c>
      <c r="G36" s="2"/>
      <c r="H36" s="2"/>
      <c r="I36" s="2" t="s">
        <v>275</v>
      </c>
      <c r="J36" s="2">
        <v>5</v>
      </c>
      <c r="K36" s="2"/>
      <c r="L36" s="2" t="s">
        <v>276</v>
      </c>
      <c r="M36" s="2"/>
      <c r="N36" s="2"/>
      <c r="O36" s="2" t="s">
        <v>277</v>
      </c>
      <c r="P36" s="2" t="s">
        <v>152</v>
      </c>
      <c r="Q36" s="2"/>
      <c r="R36" s="2"/>
      <c r="S36" s="2"/>
      <c r="T36" s="2"/>
      <c r="U36" s="2"/>
      <c r="V36" s="2"/>
      <c r="W36" s="2"/>
      <c r="X36" s="2"/>
      <c r="Y36" s="2"/>
      <c r="Z36" s="3" t="s">
        <v>278</v>
      </c>
      <c r="AA36" s="3" t="s">
        <v>279</v>
      </c>
      <c r="AB36" s="3" t="s">
        <v>280</v>
      </c>
    </row>
    <row r="37" spans="1:28">
      <c r="A37" s="4" t="s">
        <v>281</v>
      </c>
      <c r="B37" s="5" t="s">
        <v>1</v>
      </c>
      <c r="C37" s="5" t="s">
        <v>2</v>
      </c>
      <c r="D37" s="5" t="s">
        <v>3</v>
      </c>
      <c r="E37" s="5" t="s">
        <v>3</v>
      </c>
      <c r="F37" s="5" t="s">
        <v>22</v>
      </c>
      <c r="G37" s="5"/>
      <c r="H37" s="5"/>
      <c r="I37" s="5" t="s">
        <v>282</v>
      </c>
      <c r="J37" s="5">
        <v>5</v>
      </c>
      <c r="K37" s="5"/>
      <c r="L37" s="5" t="s">
        <v>283</v>
      </c>
      <c r="M37" s="5"/>
      <c r="N37" s="5"/>
      <c r="O37" s="5" t="s">
        <v>284</v>
      </c>
      <c r="P37" s="5" t="s">
        <v>285</v>
      </c>
      <c r="Q37" s="5"/>
      <c r="R37" s="5"/>
      <c r="S37" s="5"/>
      <c r="T37" s="5"/>
      <c r="U37" s="5"/>
      <c r="V37" s="5"/>
      <c r="W37" s="5"/>
      <c r="X37" s="5"/>
      <c r="Y37" s="5"/>
      <c r="Z37" s="6" t="s">
        <v>286</v>
      </c>
      <c r="AA37" s="6" t="s">
        <v>287</v>
      </c>
      <c r="AB37" s="6" t="s">
        <v>288</v>
      </c>
    </row>
    <row r="38" spans="1:28">
      <c r="A38" s="1" t="s">
        <v>289</v>
      </c>
      <c r="B38" s="2" t="s">
        <v>1</v>
      </c>
      <c r="C38" s="2" t="s">
        <v>2</v>
      </c>
      <c r="D38" s="2" t="s">
        <v>3</v>
      </c>
      <c r="E38" s="2" t="s">
        <v>3</v>
      </c>
      <c r="F38" s="2" t="s">
        <v>22</v>
      </c>
      <c r="G38" s="2"/>
      <c r="H38" s="2"/>
      <c r="I38" s="2" t="s">
        <v>290</v>
      </c>
      <c r="J38" s="2">
        <v>1</v>
      </c>
      <c r="K38" s="2"/>
      <c r="L38" s="2" t="s">
        <v>291</v>
      </c>
      <c r="M38" s="2"/>
      <c r="N38" s="2"/>
      <c r="O38" s="2" t="s">
        <v>292</v>
      </c>
      <c r="P38" s="2" t="s">
        <v>293</v>
      </c>
      <c r="Q38" s="2"/>
      <c r="R38" s="2"/>
      <c r="S38" s="2"/>
      <c r="T38" s="2"/>
      <c r="U38" s="2"/>
      <c r="V38" s="2"/>
      <c r="W38" s="2"/>
      <c r="X38" s="2"/>
      <c r="Y38" s="2"/>
      <c r="Z38" s="3" t="s">
        <v>294</v>
      </c>
      <c r="AA38" s="3" t="s">
        <v>295</v>
      </c>
      <c r="AB38" s="3" t="s">
        <v>296</v>
      </c>
    </row>
    <row r="39" spans="1:28">
      <c r="A39" s="4" t="s">
        <v>297</v>
      </c>
      <c r="B39" s="5" t="s">
        <v>1</v>
      </c>
      <c r="C39" s="5" t="s">
        <v>2</v>
      </c>
      <c r="D39" s="5" t="s">
        <v>3</v>
      </c>
      <c r="E39" s="5" t="s">
        <v>3</v>
      </c>
      <c r="F39" s="5" t="s">
        <v>22</v>
      </c>
      <c r="G39" s="5"/>
      <c r="H39" s="5"/>
      <c r="I39" s="5" t="s">
        <v>298</v>
      </c>
      <c r="J39" s="5">
        <v>4</v>
      </c>
      <c r="K39" s="5"/>
      <c r="L39" s="5" t="s">
        <v>299</v>
      </c>
      <c r="M39" s="5"/>
      <c r="N39" s="5"/>
      <c r="O39" s="5" t="s">
        <v>300</v>
      </c>
      <c r="P39" s="5" t="s">
        <v>301</v>
      </c>
      <c r="Q39" s="5"/>
      <c r="R39" s="5"/>
      <c r="S39" s="5"/>
      <c r="T39" s="5"/>
      <c r="U39" s="5"/>
      <c r="V39" s="5"/>
      <c r="W39" s="5"/>
      <c r="X39" s="5"/>
      <c r="Y39" s="5"/>
      <c r="Z39" s="6" t="s">
        <v>302</v>
      </c>
      <c r="AA39" s="6" t="s">
        <v>303</v>
      </c>
      <c r="AB39" s="6" t="s">
        <v>304</v>
      </c>
    </row>
    <row r="40" spans="1:28">
      <c r="A40" s="1" t="s">
        <v>305</v>
      </c>
      <c r="B40" s="2" t="s">
        <v>1</v>
      </c>
      <c r="C40" s="2" t="s">
        <v>2</v>
      </c>
      <c r="D40" s="2" t="s">
        <v>3</v>
      </c>
      <c r="E40" s="2" t="s">
        <v>3</v>
      </c>
      <c r="F40" s="2" t="s">
        <v>22</v>
      </c>
      <c r="G40" s="2"/>
      <c r="H40" s="2"/>
      <c r="I40" s="2" t="s">
        <v>306</v>
      </c>
      <c r="J40" s="2">
        <v>5</v>
      </c>
      <c r="K40" s="2"/>
      <c r="L40" s="2" t="s">
        <v>307</v>
      </c>
      <c r="M40" s="2"/>
      <c r="N40" s="2"/>
      <c r="O40" s="2" t="s">
        <v>308</v>
      </c>
      <c r="P40" s="2" t="s">
        <v>50</v>
      </c>
      <c r="Q40" s="2"/>
      <c r="R40" s="2"/>
      <c r="S40" s="2"/>
      <c r="T40" s="2"/>
      <c r="U40" s="2"/>
      <c r="V40" s="2"/>
      <c r="W40" s="2"/>
      <c r="X40" s="2"/>
      <c r="Y40" s="2"/>
      <c r="Z40" s="3" t="s">
        <v>309</v>
      </c>
      <c r="AA40" s="3" t="s">
        <v>310</v>
      </c>
      <c r="AB40" s="3" t="s">
        <v>311</v>
      </c>
    </row>
    <row r="41" spans="1:28">
      <c r="A41" s="4" t="s">
        <v>312</v>
      </c>
      <c r="B41" s="5" t="s">
        <v>1</v>
      </c>
      <c r="C41" s="5" t="s">
        <v>2</v>
      </c>
      <c r="D41" s="5" t="s">
        <v>3</v>
      </c>
      <c r="E41" s="5" t="s">
        <v>3</v>
      </c>
      <c r="F41" s="5" t="s">
        <v>22</v>
      </c>
      <c r="G41" s="5"/>
      <c r="H41" s="5"/>
      <c r="I41" s="5" t="s">
        <v>313</v>
      </c>
      <c r="J41" s="5">
        <v>5</v>
      </c>
      <c r="K41" s="5"/>
      <c r="L41" s="5" t="s">
        <v>314</v>
      </c>
      <c r="M41" s="5"/>
      <c r="N41" s="5"/>
      <c r="O41" s="5" t="s">
        <v>315</v>
      </c>
      <c r="P41" s="5" t="s">
        <v>316</v>
      </c>
      <c r="Q41" s="5"/>
      <c r="R41" s="5"/>
      <c r="S41" s="5"/>
      <c r="T41" s="5"/>
      <c r="U41" s="5"/>
      <c r="V41" s="5"/>
      <c r="W41" s="5"/>
      <c r="X41" s="5"/>
      <c r="Y41" s="5"/>
      <c r="Z41" s="6" t="s">
        <v>317</v>
      </c>
      <c r="AA41" s="6" t="s">
        <v>318</v>
      </c>
      <c r="AB41" s="6" t="s">
        <v>319</v>
      </c>
    </row>
    <row r="42" spans="1:28">
      <c r="A42" s="1" t="s">
        <v>320</v>
      </c>
      <c r="B42" s="2" t="s">
        <v>1</v>
      </c>
      <c r="C42" s="2" t="s">
        <v>2</v>
      </c>
      <c r="D42" s="2" t="s">
        <v>3</v>
      </c>
      <c r="E42" s="2" t="s">
        <v>3</v>
      </c>
      <c r="F42" s="2" t="s">
        <v>117</v>
      </c>
      <c r="G42" s="2"/>
      <c r="H42" s="2"/>
      <c r="I42" s="2" t="s">
        <v>321</v>
      </c>
      <c r="J42" s="2">
        <v>5</v>
      </c>
      <c r="K42" s="2"/>
      <c r="L42" s="2" t="s">
        <v>322</v>
      </c>
      <c r="M42" s="2"/>
      <c r="N42" s="2"/>
      <c r="O42" s="2" t="s">
        <v>323</v>
      </c>
      <c r="P42" s="2" t="s">
        <v>324</v>
      </c>
      <c r="Q42" s="2"/>
      <c r="R42" s="2"/>
      <c r="S42" s="2"/>
      <c r="T42" s="2"/>
      <c r="U42" s="2"/>
      <c r="V42" s="2"/>
      <c r="W42" s="2"/>
      <c r="X42" s="2"/>
      <c r="Y42" s="2"/>
      <c r="Z42" s="3" t="s">
        <v>325</v>
      </c>
      <c r="AA42" s="3" t="s">
        <v>326</v>
      </c>
      <c r="AB42" s="3" t="s">
        <v>327</v>
      </c>
    </row>
    <row r="43" spans="1:28">
      <c r="A43" s="4" t="s">
        <v>328</v>
      </c>
      <c r="B43" s="5" t="s">
        <v>1</v>
      </c>
      <c r="C43" s="5" t="s">
        <v>2</v>
      </c>
      <c r="D43" s="5" t="s">
        <v>3</v>
      </c>
      <c r="E43" s="5" t="s">
        <v>3</v>
      </c>
      <c r="F43" s="5"/>
      <c r="G43" s="5"/>
      <c r="H43" s="5"/>
      <c r="I43" s="5" t="s">
        <v>329</v>
      </c>
      <c r="J43" s="5">
        <v>5</v>
      </c>
      <c r="K43" s="5"/>
      <c r="L43" s="5" t="s">
        <v>330</v>
      </c>
      <c r="M43" s="5"/>
      <c r="N43" s="5"/>
      <c r="O43" s="5" t="s">
        <v>331</v>
      </c>
      <c r="P43" s="5" t="s">
        <v>332</v>
      </c>
      <c r="Q43" s="5"/>
      <c r="R43" s="5"/>
      <c r="S43" s="5"/>
      <c r="T43" s="5"/>
      <c r="U43" s="5"/>
      <c r="V43" s="5"/>
      <c r="W43" s="5"/>
      <c r="X43" s="5"/>
      <c r="Y43" s="5"/>
      <c r="Z43" s="6" t="s">
        <v>333</v>
      </c>
      <c r="AA43" s="6" t="s">
        <v>334</v>
      </c>
      <c r="AB43" s="6" t="s">
        <v>335</v>
      </c>
    </row>
    <row r="44" spans="1:28">
      <c r="A44" s="1" t="s">
        <v>336</v>
      </c>
      <c r="B44" s="2" t="s">
        <v>1</v>
      </c>
      <c r="C44" s="2" t="s">
        <v>2</v>
      </c>
      <c r="D44" s="2" t="s">
        <v>3</v>
      </c>
      <c r="E44" s="2" t="s">
        <v>3</v>
      </c>
      <c r="F44" s="2"/>
      <c r="G44" s="2"/>
      <c r="H44" s="2"/>
      <c r="I44" s="2" t="s">
        <v>337</v>
      </c>
      <c r="J44" s="2">
        <v>1</v>
      </c>
      <c r="K44" s="2"/>
      <c r="L44" s="2" t="s">
        <v>338</v>
      </c>
      <c r="M44" s="2"/>
      <c r="N44" s="2"/>
      <c r="O44" s="2" t="s">
        <v>339</v>
      </c>
      <c r="P44" s="2" t="s">
        <v>340</v>
      </c>
      <c r="Q44" s="2"/>
      <c r="R44" s="2"/>
      <c r="S44" s="2"/>
      <c r="T44" s="2"/>
      <c r="U44" s="2"/>
      <c r="V44" s="2"/>
      <c r="W44" s="2"/>
      <c r="X44" s="2"/>
      <c r="Y44" s="2"/>
      <c r="Z44" s="3" t="s">
        <v>341</v>
      </c>
      <c r="AA44" s="3" t="s">
        <v>342</v>
      </c>
      <c r="AB44" s="3" t="s">
        <v>343</v>
      </c>
    </row>
    <row r="45" spans="1:28">
      <c r="A45" s="4" t="s">
        <v>344</v>
      </c>
      <c r="B45" s="5" t="s">
        <v>1</v>
      </c>
      <c r="C45" s="5" t="s">
        <v>2</v>
      </c>
      <c r="D45" s="5" t="s">
        <v>3</v>
      </c>
      <c r="E45" s="5" t="s">
        <v>3</v>
      </c>
      <c r="F45" s="5" t="s">
        <v>22</v>
      </c>
      <c r="G45" s="5"/>
      <c r="H45" s="5"/>
      <c r="I45" s="5" t="s">
        <v>345</v>
      </c>
      <c r="J45" s="5">
        <v>1</v>
      </c>
      <c r="K45" s="5"/>
      <c r="L45" s="5" t="s">
        <v>346</v>
      </c>
      <c r="M45" s="5"/>
      <c r="N45" s="5"/>
      <c r="O45" s="5" t="s">
        <v>347</v>
      </c>
      <c r="P45" s="5" t="s">
        <v>348</v>
      </c>
      <c r="Q45" s="5"/>
      <c r="R45" s="5"/>
      <c r="S45" s="5"/>
      <c r="T45" s="5"/>
      <c r="U45" s="5"/>
      <c r="V45" s="5"/>
      <c r="W45" s="5"/>
      <c r="X45" s="5"/>
      <c r="Y45" s="5"/>
      <c r="Z45" s="6" t="s">
        <v>349</v>
      </c>
      <c r="AA45" s="6" t="s">
        <v>350</v>
      </c>
      <c r="AB45" s="6" t="s">
        <v>351</v>
      </c>
    </row>
    <row r="46" spans="1:28">
      <c r="A46" s="1" t="s">
        <v>352</v>
      </c>
      <c r="B46" s="2" t="s">
        <v>1</v>
      </c>
      <c r="C46" s="2" t="s">
        <v>2</v>
      </c>
      <c r="D46" s="2" t="s">
        <v>3</v>
      </c>
      <c r="E46" s="2" t="s">
        <v>3</v>
      </c>
      <c r="F46" s="2" t="s">
        <v>22</v>
      </c>
      <c r="G46" s="2"/>
      <c r="H46" s="2"/>
      <c r="I46" s="2" t="s">
        <v>353</v>
      </c>
      <c r="J46" s="2">
        <v>5</v>
      </c>
      <c r="K46" s="2"/>
      <c r="L46" s="2" t="s">
        <v>354</v>
      </c>
      <c r="M46" s="2"/>
      <c r="N46" s="2"/>
      <c r="O46" s="2" t="s">
        <v>355</v>
      </c>
      <c r="P46" s="2" t="s">
        <v>152</v>
      </c>
      <c r="Q46" s="2"/>
      <c r="R46" s="2"/>
      <c r="S46" s="2"/>
      <c r="T46" s="2"/>
      <c r="U46" s="2"/>
      <c r="V46" s="2"/>
      <c r="W46" s="2"/>
      <c r="X46" s="2"/>
      <c r="Y46" s="2"/>
      <c r="Z46" s="3" t="s">
        <v>356</v>
      </c>
      <c r="AA46" s="3" t="s">
        <v>357</v>
      </c>
      <c r="AB46" s="3" t="s">
        <v>358</v>
      </c>
    </row>
    <row r="47" spans="1:28">
      <c r="A47" s="4" t="s">
        <v>359</v>
      </c>
      <c r="B47" s="5" t="s">
        <v>1</v>
      </c>
      <c r="C47" s="5" t="s">
        <v>2</v>
      </c>
      <c r="D47" s="5" t="s">
        <v>3</v>
      </c>
      <c r="E47" s="5" t="s">
        <v>3</v>
      </c>
      <c r="F47" s="5" t="s">
        <v>22</v>
      </c>
      <c r="G47" s="5"/>
      <c r="H47" s="5"/>
      <c r="I47" s="5" t="s">
        <v>360</v>
      </c>
      <c r="J47" s="5">
        <v>5</v>
      </c>
      <c r="K47" s="5"/>
      <c r="L47" s="5" t="s">
        <v>361</v>
      </c>
      <c r="M47" s="5"/>
      <c r="N47" s="5"/>
      <c r="O47" s="5" t="s">
        <v>362</v>
      </c>
      <c r="P47" s="5" t="s">
        <v>363</v>
      </c>
      <c r="Q47" s="5"/>
      <c r="R47" s="5"/>
      <c r="S47" s="5"/>
      <c r="T47" s="5"/>
      <c r="U47" s="5"/>
      <c r="V47" s="5"/>
      <c r="W47" s="5"/>
      <c r="X47" s="5"/>
      <c r="Y47" s="5"/>
      <c r="Z47" s="6" t="s">
        <v>364</v>
      </c>
      <c r="AA47" s="6" t="s">
        <v>365</v>
      </c>
      <c r="AB47" s="6" t="s">
        <v>366</v>
      </c>
    </row>
    <row r="48" spans="1:28">
      <c r="A48" s="1" t="s">
        <v>367</v>
      </c>
      <c r="B48" s="2" t="s">
        <v>1</v>
      </c>
      <c r="C48" s="2" t="s">
        <v>2</v>
      </c>
      <c r="D48" s="2" t="s">
        <v>3</v>
      </c>
      <c r="E48" s="2" t="s">
        <v>3</v>
      </c>
      <c r="F48" s="2" t="s">
        <v>22</v>
      </c>
      <c r="G48" s="2"/>
      <c r="H48" s="2"/>
      <c r="I48" s="2" t="s">
        <v>368</v>
      </c>
      <c r="J48" s="2">
        <v>1</v>
      </c>
      <c r="K48" s="2"/>
      <c r="L48" s="2" t="s">
        <v>369</v>
      </c>
      <c r="M48" s="2"/>
      <c r="N48" s="2"/>
      <c r="O48" s="2" t="s">
        <v>370</v>
      </c>
      <c r="P48" s="2" t="s">
        <v>371</v>
      </c>
      <c r="Q48" s="2"/>
      <c r="R48" s="2"/>
      <c r="S48" s="2"/>
      <c r="T48" s="2"/>
      <c r="U48" s="2"/>
      <c r="V48" s="2"/>
      <c r="W48" s="2"/>
      <c r="X48" s="2"/>
      <c r="Y48" s="2"/>
      <c r="Z48" s="3" t="s">
        <v>372</v>
      </c>
      <c r="AA48" s="3" t="s">
        <v>373</v>
      </c>
      <c r="AB48" s="3" t="s">
        <v>374</v>
      </c>
    </row>
    <row r="49" spans="1:28">
      <c r="A49" s="4" t="s">
        <v>375</v>
      </c>
      <c r="B49" s="5" t="s">
        <v>1</v>
      </c>
      <c r="C49" s="5" t="s">
        <v>2</v>
      </c>
      <c r="D49" s="5" t="s">
        <v>3</v>
      </c>
      <c r="E49" s="5" t="s">
        <v>3</v>
      </c>
      <c r="F49" s="5" t="s">
        <v>148</v>
      </c>
      <c r="G49" s="5"/>
      <c r="H49" s="5"/>
      <c r="I49" s="5" t="s">
        <v>376</v>
      </c>
      <c r="J49" s="5">
        <v>5</v>
      </c>
      <c r="K49" s="5"/>
      <c r="L49" s="5" t="s">
        <v>377</v>
      </c>
      <c r="M49" s="5"/>
      <c r="N49" s="5"/>
      <c r="O49" s="5" t="s">
        <v>378</v>
      </c>
      <c r="P49" s="5" t="s">
        <v>285</v>
      </c>
      <c r="Q49" s="5"/>
      <c r="R49" s="5"/>
      <c r="S49" s="5"/>
      <c r="T49" s="5"/>
      <c r="U49" s="5"/>
      <c r="V49" s="5"/>
      <c r="W49" s="5"/>
      <c r="X49" s="5"/>
      <c r="Y49" s="5"/>
      <c r="Z49" s="6" t="s">
        <v>379</v>
      </c>
      <c r="AA49" s="6" t="s">
        <v>380</v>
      </c>
      <c r="AB49" s="6" t="s">
        <v>381</v>
      </c>
    </row>
    <row r="50" spans="1:28">
      <c r="A50" s="1" t="s">
        <v>382</v>
      </c>
      <c r="B50" s="2" t="s">
        <v>1</v>
      </c>
      <c r="C50" s="2" t="s">
        <v>2</v>
      </c>
      <c r="D50" s="2" t="s">
        <v>3</v>
      </c>
      <c r="E50" s="2" t="s">
        <v>3</v>
      </c>
      <c r="F50" s="2" t="s">
        <v>22</v>
      </c>
      <c r="G50" s="2"/>
      <c r="H50" s="2"/>
      <c r="I50" s="2" t="s">
        <v>383</v>
      </c>
      <c r="J50" s="2">
        <v>5</v>
      </c>
      <c r="K50" s="2"/>
      <c r="L50" s="2" t="s">
        <v>384</v>
      </c>
      <c r="M50" s="2"/>
      <c r="N50" s="2"/>
      <c r="O50" s="2" t="s">
        <v>385</v>
      </c>
      <c r="P50" s="2" t="s">
        <v>152</v>
      </c>
      <c r="Q50" s="2"/>
      <c r="R50" s="2"/>
      <c r="S50" s="2"/>
      <c r="T50" s="2"/>
      <c r="U50" s="2"/>
      <c r="V50" s="2"/>
      <c r="W50" s="2"/>
      <c r="X50" s="2"/>
      <c r="Y50" s="2"/>
      <c r="Z50" s="3" t="s">
        <v>386</v>
      </c>
      <c r="AA50" s="3" t="s">
        <v>387</v>
      </c>
      <c r="AB50" s="3" t="s">
        <v>388</v>
      </c>
    </row>
    <row r="51" spans="1:28">
      <c r="A51" s="4" t="s">
        <v>389</v>
      </c>
      <c r="B51" s="5" t="s">
        <v>1</v>
      </c>
      <c r="C51" s="5" t="s">
        <v>2</v>
      </c>
      <c r="D51" s="5" t="s">
        <v>3</v>
      </c>
      <c r="E51" s="5" t="s">
        <v>3</v>
      </c>
      <c r="F51" s="5" t="s">
        <v>22</v>
      </c>
      <c r="G51" s="5"/>
      <c r="H51" s="5"/>
      <c r="I51" s="5" t="s">
        <v>390</v>
      </c>
      <c r="J51" s="5">
        <v>5</v>
      </c>
      <c r="K51" s="5"/>
      <c r="L51" s="5" t="s">
        <v>391</v>
      </c>
      <c r="M51" s="5"/>
      <c r="N51" s="5"/>
      <c r="O51" s="5" t="s">
        <v>392</v>
      </c>
      <c r="P51" s="5" t="s">
        <v>393</v>
      </c>
      <c r="Q51" s="5"/>
      <c r="R51" s="5"/>
      <c r="S51" s="5"/>
      <c r="T51" s="5"/>
      <c r="U51" s="5"/>
      <c r="V51" s="5"/>
      <c r="W51" s="5"/>
      <c r="X51" s="5"/>
      <c r="Y51" s="5"/>
      <c r="Z51" s="6" t="s">
        <v>394</v>
      </c>
      <c r="AA51" s="6" t="s">
        <v>395</v>
      </c>
      <c r="AB51" s="6" t="s">
        <v>396</v>
      </c>
    </row>
    <row r="52" spans="1:28">
      <c r="A52" s="1" t="s">
        <v>397</v>
      </c>
      <c r="B52" s="2" t="s">
        <v>1</v>
      </c>
      <c r="C52" s="2" t="s">
        <v>2</v>
      </c>
      <c r="D52" s="2" t="s">
        <v>3</v>
      </c>
      <c r="E52" s="2" t="s">
        <v>3</v>
      </c>
      <c r="F52" s="2" t="s">
        <v>117</v>
      </c>
      <c r="G52" s="2"/>
      <c r="H52" s="2"/>
      <c r="I52" s="2" t="s">
        <v>398</v>
      </c>
      <c r="J52" s="2">
        <v>5</v>
      </c>
      <c r="K52" s="2"/>
      <c r="L52" s="2" t="s">
        <v>399</v>
      </c>
      <c r="M52" s="2"/>
      <c r="N52" s="2"/>
      <c r="O52" s="2" t="s">
        <v>400</v>
      </c>
      <c r="P52" s="2" t="s">
        <v>401</v>
      </c>
      <c r="Q52" s="2"/>
      <c r="R52" s="2"/>
      <c r="S52" s="2"/>
      <c r="T52" s="2"/>
      <c r="U52" s="2"/>
      <c r="V52" s="2"/>
      <c r="W52" s="2"/>
      <c r="X52" s="2"/>
      <c r="Y52" s="2"/>
      <c r="Z52" s="3" t="s">
        <v>402</v>
      </c>
      <c r="AA52" s="3" t="s">
        <v>403</v>
      </c>
      <c r="AB52" s="3" t="s">
        <v>404</v>
      </c>
    </row>
    <row r="53" spans="1:28">
      <c r="A53" s="4" t="s">
        <v>405</v>
      </c>
      <c r="B53" s="5" t="s">
        <v>1</v>
      </c>
      <c r="C53" s="5" t="s">
        <v>2</v>
      </c>
      <c r="D53" s="5" t="s">
        <v>3</v>
      </c>
      <c r="E53" s="5" t="s">
        <v>3</v>
      </c>
      <c r="F53" s="5"/>
      <c r="G53" s="5"/>
      <c r="H53" s="5"/>
      <c r="I53" s="5" t="s">
        <v>406</v>
      </c>
      <c r="J53" s="5">
        <v>5</v>
      </c>
      <c r="K53" s="5"/>
      <c r="L53" s="5" t="s">
        <v>407</v>
      </c>
      <c r="M53" s="5"/>
      <c r="N53" s="5"/>
      <c r="O53" s="5" t="s">
        <v>408</v>
      </c>
      <c r="P53" s="5" t="s">
        <v>237</v>
      </c>
      <c r="Q53" s="5"/>
      <c r="R53" s="5"/>
      <c r="S53" s="5"/>
      <c r="T53" s="5"/>
      <c r="U53" s="5"/>
      <c r="V53" s="5"/>
      <c r="W53" s="5"/>
      <c r="X53" s="5"/>
      <c r="Y53" s="5"/>
      <c r="Z53" s="6" t="s">
        <v>409</v>
      </c>
      <c r="AA53" s="6" t="s">
        <v>410</v>
      </c>
      <c r="AB53" s="6" t="s">
        <v>411</v>
      </c>
    </row>
    <row r="54" spans="1:28">
      <c r="A54" s="1" t="s">
        <v>412</v>
      </c>
      <c r="B54" s="2" t="s">
        <v>1</v>
      </c>
      <c r="C54" s="2" t="s">
        <v>2</v>
      </c>
      <c r="D54" s="2" t="s">
        <v>3</v>
      </c>
      <c r="E54" s="2" t="s">
        <v>3</v>
      </c>
      <c r="F54" s="2" t="s">
        <v>22</v>
      </c>
      <c r="G54" s="2"/>
      <c r="H54" s="2"/>
      <c r="I54" s="2" t="s">
        <v>413</v>
      </c>
      <c r="J54" s="2">
        <v>1</v>
      </c>
      <c r="K54" s="2"/>
      <c r="L54" s="2" t="s">
        <v>414</v>
      </c>
      <c r="M54" s="2"/>
      <c r="N54" s="2"/>
      <c r="O54" s="2" t="s">
        <v>415</v>
      </c>
      <c r="P54" s="2" t="s">
        <v>416</v>
      </c>
      <c r="Q54" s="2"/>
      <c r="R54" s="2"/>
      <c r="S54" s="2"/>
      <c r="T54" s="2"/>
      <c r="U54" s="2"/>
      <c r="V54" s="2"/>
      <c r="W54" s="2"/>
      <c r="X54" s="2"/>
      <c r="Y54" s="2"/>
      <c r="Z54" s="3" t="s">
        <v>417</v>
      </c>
      <c r="AA54" s="3" t="s">
        <v>418</v>
      </c>
      <c r="AB54" s="3" t="s">
        <v>419</v>
      </c>
    </row>
    <row r="55" spans="1:28">
      <c r="A55" s="4" t="s">
        <v>420</v>
      </c>
      <c r="B55" s="5" t="s">
        <v>1</v>
      </c>
      <c r="C55" s="5" t="s">
        <v>2</v>
      </c>
      <c r="D55" s="5" t="s">
        <v>3</v>
      </c>
      <c r="E55" s="5" t="s">
        <v>3</v>
      </c>
      <c r="F55" s="5" t="s">
        <v>22</v>
      </c>
      <c r="G55" s="5"/>
      <c r="H55" s="5"/>
      <c r="I55" s="5" t="s">
        <v>421</v>
      </c>
      <c r="J55" s="5">
        <v>5</v>
      </c>
      <c r="K55" s="5"/>
      <c r="L55" s="5" t="s">
        <v>422</v>
      </c>
      <c r="M55" s="5"/>
      <c r="N55" s="5"/>
      <c r="O55" s="5" t="s">
        <v>423</v>
      </c>
      <c r="P55" s="5" t="s">
        <v>424</v>
      </c>
      <c r="Q55" s="5"/>
      <c r="R55" s="5"/>
      <c r="S55" s="5"/>
      <c r="T55" s="5"/>
      <c r="U55" s="5"/>
      <c r="V55" s="5"/>
      <c r="W55" s="5"/>
      <c r="X55" s="5"/>
      <c r="Y55" s="5"/>
      <c r="Z55" s="6" t="s">
        <v>425</v>
      </c>
      <c r="AA55" s="6" t="s">
        <v>426</v>
      </c>
      <c r="AB55" s="6" t="s">
        <v>427</v>
      </c>
    </row>
    <row r="56" spans="1:28">
      <c r="A56" s="1" t="s">
        <v>428</v>
      </c>
      <c r="B56" s="2" t="s">
        <v>1</v>
      </c>
      <c r="C56" s="2" t="s">
        <v>2</v>
      </c>
      <c r="D56" s="2" t="s">
        <v>3</v>
      </c>
      <c r="E56" s="2" t="s">
        <v>3</v>
      </c>
      <c r="F56" s="2" t="s">
        <v>429</v>
      </c>
      <c r="G56" s="2"/>
      <c r="H56" s="2"/>
      <c r="I56" s="2" t="s">
        <v>430</v>
      </c>
      <c r="J56" s="2">
        <v>1</v>
      </c>
      <c r="K56" s="2"/>
      <c r="L56" s="2" t="s">
        <v>431</v>
      </c>
      <c r="M56" s="2"/>
      <c r="N56" s="2"/>
      <c r="O56" s="2" t="s">
        <v>432</v>
      </c>
      <c r="P56" s="2" t="s">
        <v>433</v>
      </c>
      <c r="Q56" s="2"/>
      <c r="R56" s="2"/>
      <c r="S56" s="2"/>
      <c r="T56" s="2"/>
      <c r="U56" s="2"/>
      <c r="V56" s="2"/>
      <c r="W56" s="2"/>
      <c r="X56" s="2"/>
      <c r="Y56" s="2"/>
      <c r="Z56" s="3" t="s">
        <v>434</v>
      </c>
      <c r="AA56" s="3" t="s">
        <v>435</v>
      </c>
      <c r="AB56" s="3" t="s">
        <v>436</v>
      </c>
    </row>
    <row r="57" spans="1:28">
      <c r="A57" s="4" t="s">
        <v>437</v>
      </c>
      <c r="B57" s="5" t="s">
        <v>1</v>
      </c>
      <c r="C57" s="5" t="s">
        <v>2</v>
      </c>
      <c r="D57" s="5" t="s">
        <v>3</v>
      </c>
      <c r="E57" s="5" t="s">
        <v>3</v>
      </c>
      <c r="F57" s="5" t="s">
        <v>22</v>
      </c>
      <c r="G57" s="5"/>
      <c r="H57" s="5"/>
      <c r="I57" s="5" t="s">
        <v>438</v>
      </c>
      <c r="J57" s="5">
        <v>3</v>
      </c>
      <c r="K57" s="5"/>
      <c r="L57" s="5" t="s">
        <v>439</v>
      </c>
      <c r="M57" s="5"/>
      <c r="N57" s="5"/>
      <c r="O57" s="5" t="s">
        <v>440</v>
      </c>
      <c r="P57" s="5" t="s">
        <v>441</v>
      </c>
      <c r="Q57" s="5"/>
      <c r="R57" s="5"/>
      <c r="S57" s="5"/>
      <c r="T57" s="5"/>
      <c r="U57" s="5"/>
      <c r="V57" s="5"/>
      <c r="W57" s="5"/>
      <c r="X57" s="5"/>
      <c r="Y57" s="5"/>
      <c r="Z57" s="6" t="s">
        <v>442</v>
      </c>
      <c r="AA57" s="6" t="s">
        <v>443</v>
      </c>
      <c r="AB57" s="6" t="s">
        <v>444</v>
      </c>
    </row>
    <row r="58" spans="1:28">
      <c r="A58" s="1" t="s">
        <v>445</v>
      </c>
      <c r="B58" s="2" t="s">
        <v>1</v>
      </c>
      <c r="C58" s="2" t="s">
        <v>2</v>
      </c>
      <c r="D58" s="2" t="s">
        <v>3</v>
      </c>
      <c r="E58" s="2" t="s">
        <v>3</v>
      </c>
      <c r="F58" s="2" t="s">
        <v>22</v>
      </c>
      <c r="G58" s="2"/>
      <c r="H58" s="2"/>
      <c r="I58" s="2" t="s">
        <v>446</v>
      </c>
      <c r="J58" s="2">
        <v>1</v>
      </c>
      <c r="K58" s="2"/>
      <c r="L58" s="2" t="s">
        <v>447</v>
      </c>
      <c r="M58" s="2"/>
      <c r="N58" s="2"/>
      <c r="O58" s="2" t="s">
        <v>448</v>
      </c>
      <c r="P58" s="2" t="s">
        <v>449</v>
      </c>
      <c r="Q58" s="2"/>
      <c r="R58" s="2"/>
      <c r="S58" s="2"/>
      <c r="T58" s="2"/>
      <c r="U58" s="2"/>
      <c r="V58" s="2"/>
      <c r="W58" s="2"/>
      <c r="X58" s="2">
        <v>9</v>
      </c>
      <c r="Y58" s="2"/>
      <c r="Z58" s="3" t="s">
        <v>450</v>
      </c>
      <c r="AA58" s="3" t="s">
        <v>451</v>
      </c>
      <c r="AB58" s="3" t="s">
        <v>452</v>
      </c>
    </row>
    <row r="59" spans="1:28">
      <c r="A59" s="4" t="s">
        <v>453</v>
      </c>
      <c r="B59" s="5" t="s">
        <v>1</v>
      </c>
      <c r="C59" s="5" t="s">
        <v>2</v>
      </c>
      <c r="D59" s="5" t="s">
        <v>3</v>
      </c>
      <c r="E59" s="5" t="s">
        <v>3</v>
      </c>
      <c r="F59" s="5" t="s">
        <v>22</v>
      </c>
      <c r="G59" s="5"/>
      <c r="H59" s="5"/>
      <c r="I59" s="5"/>
      <c r="J59" s="5">
        <v>5</v>
      </c>
      <c r="K59" s="5"/>
      <c r="L59" s="5" t="s">
        <v>454</v>
      </c>
      <c r="M59" s="5"/>
      <c r="N59" s="5"/>
      <c r="O59" s="5" t="s">
        <v>455</v>
      </c>
      <c r="P59" s="5" t="s">
        <v>221</v>
      </c>
      <c r="Q59" s="5"/>
      <c r="R59" s="5"/>
      <c r="S59" s="5"/>
      <c r="T59" s="5"/>
      <c r="U59" s="5"/>
      <c r="V59" s="5"/>
      <c r="W59" s="5"/>
      <c r="X59" s="5"/>
      <c r="Y59" s="5"/>
      <c r="Z59" s="6" t="s">
        <v>456</v>
      </c>
      <c r="AA59" s="6" t="s">
        <v>457</v>
      </c>
      <c r="AB59" s="6" t="s">
        <v>458</v>
      </c>
    </row>
    <row r="60" spans="1:28">
      <c r="A60" s="1" t="s">
        <v>459</v>
      </c>
      <c r="B60" s="2" t="s">
        <v>1</v>
      </c>
      <c r="C60" s="2" t="s">
        <v>2</v>
      </c>
      <c r="D60" s="2" t="s">
        <v>3</v>
      </c>
      <c r="E60" s="2" t="s">
        <v>3</v>
      </c>
      <c r="F60" s="2" t="s">
        <v>22</v>
      </c>
      <c r="G60" s="2"/>
      <c r="H60" s="2"/>
      <c r="I60" s="2" t="s">
        <v>460</v>
      </c>
      <c r="J60" s="2">
        <v>5</v>
      </c>
      <c r="K60" s="2"/>
      <c r="L60" s="2" t="s">
        <v>461</v>
      </c>
      <c r="M60" s="2"/>
      <c r="N60" s="2"/>
      <c r="O60" s="2" t="s">
        <v>462</v>
      </c>
      <c r="P60" s="2" t="s">
        <v>463</v>
      </c>
      <c r="Q60" s="2"/>
      <c r="R60" s="2"/>
      <c r="S60" s="2"/>
      <c r="T60" s="2"/>
      <c r="U60" s="2"/>
      <c r="V60" s="2"/>
      <c r="W60" s="2"/>
      <c r="X60" s="2"/>
      <c r="Y60" s="2"/>
      <c r="Z60" s="3" t="s">
        <v>464</v>
      </c>
      <c r="AA60" s="3" t="s">
        <v>465</v>
      </c>
      <c r="AB60" s="3" t="s">
        <v>466</v>
      </c>
    </row>
    <row r="61" spans="1:28">
      <c r="A61" s="4" t="s">
        <v>467</v>
      </c>
      <c r="B61" s="5" t="s">
        <v>1</v>
      </c>
      <c r="C61" s="5" t="s">
        <v>2</v>
      </c>
      <c r="D61" s="5" t="s">
        <v>3</v>
      </c>
      <c r="E61" s="5" t="s">
        <v>3</v>
      </c>
      <c r="F61" s="5" t="s">
        <v>55</v>
      </c>
      <c r="G61" s="5"/>
      <c r="H61" s="5"/>
      <c r="I61" s="5" t="s">
        <v>468</v>
      </c>
      <c r="J61" s="5">
        <v>5</v>
      </c>
      <c r="K61" s="5"/>
      <c r="L61" s="5" t="s">
        <v>469</v>
      </c>
      <c r="M61" s="5"/>
      <c r="N61" s="5"/>
      <c r="O61" s="5" t="s">
        <v>470</v>
      </c>
      <c r="P61" s="5" t="s">
        <v>324</v>
      </c>
      <c r="Q61" s="5"/>
      <c r="R61" s="5"/>
      <c r="S61" s="5"/>
      <c r="T61" s="5"/>
      <c r="U61" s="5"/>
      <c r="V61" s="5"/>
      <c r="W61" s="5"/>
      <c r="X61" s="5"/>
      <c r="Y61" s="5"/>
      <c r="Z61" s="6" t="s">
        <v>471</v>
      </c>
      <c r="AA61" s="6" t="s">
        <v>472</v>
      </c>
      <c r="AB61" s="6" t="s">
        <v>473</v>
      </c>
    </row>
    <row r="62" spans="1:28">
      <c r="A62" s="1" t="s">
        <v>474</v>
      </c>
      <c r="B62" s="2" t="s">
        <v>1</v>
      </c>
      <c r="C62" s="2" t="s">
        <v>2</v>
      </c>
      <c r="D62" s="2" t="s">
        <v>3</v>
      </c>
      <c r="E62" s="2" t="s">
        <v>3</v>
      </c>
      <c r="F62" s="2" t="s">
        <v>22</v>
      </c>
      <c r="G62" s="2"/>
      <c r="H62" s="2"/>
      <c r="I62" s="2" t="s">
        <v>475</v>
      </c>
      <c r="J62" s="2">
        <v>5</v>
      </c>
      <c r="K62" s="2"/>
      <c r="L62" s="2" t="s">
        <v>476</v>
      </c>
      <c r="M62" s="2"/>
      <c r="N62" s="2"/>
      <c r="O62" s="2" t="s">
        <v>477</v>
      </c>
      <c r="P62" s="2" t="s">
        <v>221</v>
      </c>
      <c r="Q62" s="2"/>
      <c r="R62" s="2"/>
      <c r="S62" s="2"/>
      <c r="T62" s="2"/>
      <c r="U62" s="2"/>
      <c r="V62" s="2"/>
      <c r="W62" s="2"/>
      <c r="X62" s="2"/>
      <c r="Y62" s="2"/>
      <c r="Z62" s="3" t="s">
        <v>478</v>
      </c>
      <c r="AA62" s="3" t="s">
        <v>479</v>
      </c>
      <c r="AB62" s="3" t="s">
        <v>480</v>
      </c>
    </row>
    <row r="63" spans="1:28">
      <c r="A63" s="4" t="s">
        <v>481</v>
      </c>
      <c r="B63" s="5" t="s">
        <v>1</v>
      </c>
      <c r="C63" s="5" t="s">
        <v>2</v>
      </c>
      <c r="D63" s="5" t="s">
        <v>3</v>
      </c>
      <c r="E63" s="5" t="s">
        <v>3</v>
      </c>
      <c r="F63" s="5" t="s">
        <v>22</v>
      </c>
      <c r="G63" s="5"/>
      <c r="H63" s="5"/>
      <c r="I63" s="5" t="s">
        <v>482</v>
      </c>
      <c r="J63" s="5">
        <v>1</v>
      </c>
      <c r="K63" s="5"/>
      <c r="L63" s="5" t="s">
        <v>483</v>
      </c>
      <c r="M63" s="5"/>
      <c r="N63" s="5"/>
      <c r="O63" s="5" t="s">
        <v>484</v>
      </c>
      <c r="P63" s="5" t="s">
        <v>485</v>
      </c>
      <c r="Q63" s="5"/>
      <c r="R63" s="5"/>
      <c r="S63" s="5"/>
      <c r="T63" s="5"/>
      <c r="U63" s="5"/>
      <c r="V63" s="5"/>
      <c r="W63" s="5"/>
      <c r="X63" s="5"/>
      <c r="Y63" s="5"/>
      <c r="Z63" s="6" t="s">
        <v>486</v>
      </c>
      <c r="AA63" s="6" t="s">
        <v>487</v>
      </c>
      <c r="AB63" s="6" t="s">
        <v>488</v>
      </c>
    </row>
    <row r="64" spans="1:28">
      <c r="A64" s="1" t="s">
        <v>489</v>
      </c>
      <c r="B64" s="2" t="s">
        <v>1</v>
      </c>
      <c r="C64" s="2" t="s">
        <v>2</v>
      </c>
      <c r="D64" s="2" t="s">
        <v>3</v>
      </c>
      <c r="E64" s="2" t="s">
        <v>3</v>
      </c>
      <c r="F64" s="2" t="s">
        <v>22</v>
      </c>
      <c r="G64" s="2"/>
      <c r="H64" s="2"/>
      <c r="I64" s="2" t="s">
        <v>490</v>
      </c>
      <c r="J64" s="2">
        <v>1</v>
      </c>
      <c r="K64" s="2"/>
      <c r="L64" s="2" t="s">
        <v>491</v>
      </c>
      <c r="M64" s="2"/>
      <c r="N64" s="2"/>
      <c r="O64" s="2" t="s">
        <v>492</v>
      </c>
      <c r="P64" s="2" t="s">
        <v>493</v>
      </c>
      <c r="Q64" s="2"/>
      <c r="R64" s="2"/>
      <c r="S64" s="2"/>
      <c r="T64" s="2"/>
      <c r="U64" s="2"/>
      <c r="V64" s="2"/>
      <c r="W64" s="2"/>
      <c r="X64" s="2"/>
      <c r="Y64" s="2"/>
      <c r="Z64" s="3" t="s">
        <v>494</v>
      </c>
      <c r="AA64" s="3" t="s">
        <v>495</v>
      </c>
      <c r="AB64" s="3" t="s">
        <v>496</v>
      </c>
    </row>
    <row r="65" spans="1:28">
      <c r="A65" s="4" t="s">
        <v>497</v>
      </c>
      <c r="B65" s="5" t="s">
        <v>1</v>
      </c>
      <c r="C65" s="5" t="s">
        <v>2</v>
      </c>
      <c r="D65" s="5" t="s">
        <v>3</v>
      </c>
      <c r="E65" s="5" t="s">
        <v>3</v>
      </c>
      <c r="F65" s="5" t="s">
        <v>22</v>
      </c>
      <c r="G65" s="5"/>
      <c r="H65" s="5"/>
      <c r="I65" s="5" t="s">
        <v>498</v>
      </c>
      <c r="J65" s="5">
        <v>4</v>
      </c>
      <c r="K65" s="5"/>
      <c r="L65" s="5" t="s">
        <v>499</v>
      </c>
      <c r="M65" s="5"/>
      <c r="N65" s="5"/>
      <c r="O65" s="5" t="s">
        <v>500</v>
      </c>
      <c r="P65" s="5" t="s">
        <v>501</v>
      </c>
      <c r="Q65" s="5"/>
      <c r="R65" s="5"/>
      <c r="S65" s="5"/>
      <c r="T65" s="5"/>
      <c r="U65" s="5"/>
      <c r="V65" s="5"/>
      <c r="W65" s="5"/>
      <c r="X65" s="5"/>
      <c r="Y65" s="5"/>
      <c r="Z65" s="6" t="s">
        <v>502</v>
      </c>
      <c r="AA65" s="6" t="s">
        <v>503</v>
      </c>
      <c r="AB65" s="6" t="s">
        <v>504</v>
      </c>
    </row>
    <row r="66" spans="1:28">
      <c r="A66" s="1" t="s">
        <v>505</v>
      </c>
      <c r="B66" s="2" t="s">
        <v>1</v>
      </c>
      <c r="C66" s="2" t="s">
        <v>2</v>
      </c>
      <c r="D66" s="2" t="s">
        <v>3</v>
      </c>
      <c r="E66" s="2" t="s">
        <v>3</v>
      </c>
      <c r="F66" s="2" t="s">
        <v>22</v>
      </c>
      <c r="G66" s="2"/>
      <c r="H66" s="2"/>
      <c r="I66" s="2" t="s">
        <v>506</v>
      </c>
      <c r="J66" s="2">
        <v>1</v>
      </c>
      <c r="K66" s="2"/>
      <c r="L66" s="2" t="s">
        <v>507</v>
      </c>
      <c r="M66" s="2"/>
      <c r="N66" s="2"/>
      <c r="O66" s="2" t="s">
        <v>508</v>
      </c>
      <c r="P66" s="2" t="s">
        <v>509</v>
      </c>
      <c r="Q66" s="2"/>
      <c r="R66" s="2"/>
      <c r="S66" s="2"/>
      <c r="T66" s="2"/>
      <c r="U66" s="2"/>
      <c r="V66" s="2"/>
      <c r="W66" s="2"/>
      <c r="X66" s="2"/>
      <c r="Y66" s="2"/>
      <c r="Z66" s="3" t="s">
        <v>510</v>
      </c>
      <c r="AA66" s="3" t="s">
        <v>511</v>
      </c>
      <c r="AB66" s="3" t="s">
        <v>512</v>
      </c>
    </row>
    <row r="67" spans="1:28">
      <c r="A67" s="4" t="s">
        <v>513</v>
      </c>
      <c r="B67" s="5" t="s">
        <v>1</v>
      </c>
      <c r="C67" s="5" t="s">
        <v>2</v>
      </c>
      <c r="D67" s="5" t="s">
        <v>3</v>
      </c>
      <c r="E67" s="5" t="s">
        <v>3</v>
      </c>
      <c r="F67" s="5" t="s">
        <v>22</v>
      </c>
      <c r="G67" s="5"/>
      <c r="H67" s="5"/>
      <c r="I67" s="5" t="s">
        <v>514</v>
      </c>
      <c r="J67" s="5">
        <v>2</v>
      </c>
      <c r="K67" s="5"/>
      <c r="L67" s="5" t="s">
        <v>515</v>
      </c>
      <c r="M67" s="5"/>
      <c r="N67" s="5"/>
      <c r="O67" s="5" t="s">
        <v>516</v>
      </c>
      <c r="P67" s="5" t="s">
        <v>517</v>
      </c>
      <c r="Q67" s="5"/>
      <c r="R67" s="5"/>
      <c r="S67" s="5"/>
      <c r="T67" s="5"/>
      <c r="U67" s="5"/>
      <c r="V67" s="5"/>
      <c r="W67" s="5"/>
      <c r="X67" s="5"/>
      <c r="Y67" s="5"/>
      <c r="Z67" s="6" t="s">
        <v>518</v>
      </c>
      <c r="AA67" s="6" t="s">
        <v>519</v>
      </c>
      <c r="AB67" s="6" t="s">
        <v>520</v>
      </c>
    </row>
    <row r="68" spans="1:28">
      <c r="A68" s="1" t="s">
        <v>521</v>
      </c>
      <c r="B68" s="2" t="s">
        <v>1</v>
      </c>
      <c r="C68" s="2" t="s">
        <v>2</v>
      </c>
      <c r="D68" s="2" t="s">
        <v>3</v>
      </c>
      <c r="E68" s="2" t="s">
        <v>3</v>
      </c>
      <c r="F68" s="2" t="s">
        <v>22</v>
      </c>
      <c r="G68" s="2"/>
      <c r="H68" s="2"/>
      <c r="I68" s="2" t="s">
        <v>522</v>
      </c>
      <c r="J68" s="2">
        <v>3</v>
      </c>
      <c r="K68" s="2"/>
      <c r="L68" s="2" t="s">
        <v>523</v>
      </c>
      <c r="M68" s="2"/>
      <c r="N68" s="2"/>
      <c r="O68" s="2" t="s">
        <v>524</v>
      </c>
      <c r="P68" s="2" t="s">
        <v>525</v>
      </c>
      <c r="Q68" s="2"/>
      <c r="R68" s="2"/>
      <c r="S68" s="2"/>
      <c r="T68" s="2"/>
      <c r="U68" s="2"/>
      <c r="V68" s="2"/>
      <c r="W68" s="2"/>
      <c r="X68" s="2"/>
      <c r="Y68" s="2"/>
      <c r="Z68" s="3" t="s">
        <v>526</v>
      </c>
      <c r="AA68" s="3" t="s">
        <v>527</v>
      </c>
      <c r="AB68" s="3" t="s">
        <v>528</v>
      </c>
    </row>
    <row r="69" spans="1:28">
      <c r="A69" s="4" t="s">
        <v>529</v>
      </c>
      <c r="B69" s="5" t="s">
        <v>1</v>
      </c>
      <c r="C69" s="5" t="s">
        <v>2</v>
      </c>
      <c r="D69" s="5" t="s">
        <v>3</v>
      </c>
      <c r="E69" s="5" t="s">
        <v>3</v>
      </c>
      <c r="F69" s="5" t="s">
        <v>22</v>
      </c>
      <c r="G69" s="5"/>
      <c r="H69" s="5"/>
      <c r="I69" s="5" t="s">
        <v>530</v>
      </c>
      <c r="J69" s="5">
        <v>5</v>
      </c>
      <c r="K69" s="5"/>
      <c r="L69" s="5" t="s">
        <v>531</v>
      </c>
      <c r="M69" s="5"/>
      <c r="N69" s="5"/>
      <c r="O69" s="5" t="s">
        <v>532</v>
      </c>
      <c r="P69" s="5" t="s">
        <v>533</v>
      </c>
      <c r="Q69" s="5"/>
      <c r="R69" s="5"/>
      <c r="S69" s="5"/>
      <c r="T69" s="5"/>
      <c r="U69" s="5"/>
      <c r="V69" s="5"/>
      <c r="W69" s="5"/>
      <c r="X69" s="5"/>
      <c r="Y69" s="5"/>
      <c r="Z69" s="6" t="s">
        <v>534</v>
      </c>
      <c r="AA69" s="6" t="s">
        <v>535</v>
      </c>
      <c r="AB69" s="6" t="s">
        <v>536</v>
      </c>
    </row>
    <row r="70" spans="1:28">
      <c r="A70" s="1" t="s">
        <v>537</v>
      </c>
      <c r="B70" s="2" t="s">
        <v>1</v>
      </c>
      <c r="C70" s="2" t="s">
        <v>2</v>
      </c>
      <c r="D70" s="2" t="s">
        <v>3</v>
      </c>
      <c r="E70" s="2" t="s">
        <v>3</v>
      </c>
      <c r="F70" s="2" t="s">
        <v>22</v>
      </c>
      <c r="G70" s="2"/>
      <c r="H70" s="2"/>
      <c r="I70" s="2" t="s">
        <v>538</v>
      </c>
      <c r="J70" s="2">
        <v>1</v>
      </c>
      <c r="K70" s="2"/>
      <c r="L70" s="2" t="s">
        <v>539</v>
      </c>
      <c r="M70" s="2"/>
      <c r="N70" s="2"/>
      <c r="O70" s="2" t="s">
        <v>540</v>
      </c>
      <c r="P70" s="2" t="s">
        <v>525</v>
      </c>
      <c r="Q70" s="2"/>
      <c r="R70" s="2"/>
      <c r="S70" s="2"/>
      <c r="T70" s="2"/>
      <c r="U70" s="2"/>
      <c r="V70" s="2"/>
      <c r="W70" s="2"/>
      <c r="X70" s="2"/>
      <c r="Y70" s="2"/>
      <c r="Z70" s="3" t="s">
        <v>541</v>
      </c>
      <c r="AA70" s="3" t="s">
        <v>542</v>
      </c>
      <c r="AB70" s="3" t="s">
        <v>543</v>
      </c>
    </row>
    <row r="71" spans="1:28">
      <c r="A71" s="4" t="s">
        <v>544</v>
      </c>
      <c r="B71" s="5" t="s">
        <v>1</v>
      </c>
      <c r="C71" s="5" t="s">
        <v>2</v>
      </c>
      <c r="D71" s="5" t="s">
        <v>3</v>
      </c>
      <c r="E71" s="5" t="s">
        <v>3</v>
      </c>
      <c r="F71" s="5" t="s">
        <v>4</v>
      </c>
      <c r="G71" s="5"/>
      <c r="H71" s="5"/>
      <c r="I71" s="5" t="s">
        <v>545</v>
      </c>
      <c r="J71" s="5">
        <v>1</v>
      </c>
      <c r="K71" s="5"/>
      <c r="L71" s="5" t="s">
        <v>546</v>
      </c>
      <c r="M71" s="5"/>
      <c r="N71" s="5"/>
      <c r="O71" s="5" t="s">
        <v>547</v>
      </c>
      <c r="P71" s="5" t="s">
        <v>548</v>
      </c>
      <c r="Q71" s="5"/>
      <c r="R71" s="5"/>
      <c r="S71" s="5"/>
      <c r="T71" s="5"/>
      <c r="U71" s="5"/>
      <c r="V71" s="5"/>
      <c r="W71" s="5"/>
      <c r="X71" s="5"/>
      <c r="Y71" s="5"/>
      <c r="Z71" s="6" t="s">
        <v>549</v>
      </c>
      <c r="AA71" s="6" t="s">
        <v>550</v>
      </c>
      <c r="AB71" s="6" t="s">
        <v>551</v>
      </c>
    </row>
    <row r="72" spans="1:28">
      <c r="A72" s="1" t="s">
        <v>552</v>
      </c>
      <c r="B72" s="2" t="s">
        <v>1</v>
      </c>
      <c r="C72" s="2" t="s">
        <v>2</v>
      </c>
      <c r="D72" s="2" t="s">
        <v>3</v>
      </c>
      <c r="E72" s="2" t="s">
        <v>3</v>
      </c>
      <c r="F72" s="2" t="s">
        <v>4</v>
      </c>
      <c r="G72" s="2"/>
      <c r="H72" s="2"/>
      <c r="I72" s="2" t="s">
        <v>553</v>
      </c>
      <c r="J72" s="2">
        <v>1</v>
      </c>
      <c r="K72" s="2"/>
      <c r="L72" s="2" t="s">
        <v>554</v>
      </c>
      <c r="M72" s="2"/>
      <c r="N72" s="2"/>
      <c r="O72" s="2" t="s">
        <v>555</v>
      </c>
      <c r="P72" s="2" t="s">
        <v>556</v>
      </c>
      <c r="Q72" s="2"/>
      <c r="R72" s="2"/>
      <c r="S72" s="2"/>
      <c r="T72" s="2"/>
      <c r="U72" s="2"/>
      <c r="V72" s="2"/>
      <c r="W72" s="2"/>
      <c r="X72" s="2"/>
      <c r="Y72" s="2"/>
      <c r="Z72" s="3" t="s">
        <v>557</v>
      </c>
      <c r="AA72" s="3" t="s">
        <v>558</v>
      </c>
      <c r="AB72" s="3" t="s">
        <v>559</v>
      </c>
    </row>
    <row r="73" spans="1:28">
      <c r="A73" s="4" t="s">
        <v>560</v>
      </c>
      <c r="B73" s="5" t="s">
        <v>1</v>
      </c>
      <c r="C73" s="5" t="s">
        <v>2</v>
      </c>
      <c r="D73" s="5" t="s">
        <v>3</v>
      </c>
      <c r="E73" s="5" t="s">
        <v>3</v>
      </c>
      <c r="F73" s="5" t="s">
        <v>22</v>
      </c>
      <c r="G73" s="5"/>
      <c r="H73" s="5"/>
      <c r="I73" s="5" t="s">
        <v>561</v>
      </c>
      <c r="J73" s="5">
        <v>1</v>
      </c>
      <c r="K73" s="5"/>
      <c r="L73" s="5" t="s">
        <v>562</v>
      </c>
      <c r="M73" s="5"/>
      <c r="N73" s="5"/>
      <c r="O73" s="5" t="s">
        <v>563</v>
      </c>
      <c r="P73" s="5" t="s">
        <v>301</v>
      </c>
      <c r="Q73" s="5"/>
      <c r="R73" s="5"/>
      <c r="S73" s="5"/>
      <c r="T73" s="5"/>
      <c r="U73" s="5"/>
      <c r="V73" s="5"/>
      <c r="W73" s="5"/>
      <c r="X73" s="5"/>
      <c r="Y73" s="5"/>
      <c r="Z73" s="6" t="s">
        <v>564</v>
      </c>
      <c r="AA73" s="6" t="s">
        <v>565</v>
      </c>
      <c r="AB73" s="6" t="s">
        <v>566</v>
      </c>
    </row>
    <row r="74" spans="1:28">
      <c r="A74" s="1" t="s">
        <v>567</v>
      </c>
      <c r="B74" s="2" t="s">
        <v>1</v>
      </c>
      <c r="C74" s="2" t="s">
        <v>2</v>
      </c>
      <c r="D74" s="2" t="s">
        <v>3</v>
      </c>
      <c r="E74" s="2" t="s">
        <v>3</v>
      </c>
      <c r="F74" s="2" t="s">
        <v>22</v>
      </c>
      <c r="G74" s="2"/>
      <c r="H74" s="2"/>
      <c r="I74" s="2" t="s">
        <v>568</v>
      </c>
      <c r="J74" s="2">
        <v>4</v>
      </c>
      <c r="K74" s="2"/>
      <c r="L74" s="2" t="s">
        <v>569</v>
      </c>
      <c r="M74" s="2"/>
      <c r="N74" s="2"/>
      <c r="O74" s="2" t="s">
        <v>570</v>
      </c>
      <c r="P74" s="2" t="s">
        <v>401</v>
      </c>
      <c r="Q74" s="2"/>
      <c r="R74" s="2"/>
      <c r="S74" s="2"/>
      <c r="T74" s="2"/>
      <c r="U74" s="2"/>
      <c r="V74" s="2"/>
      <c r="W74" s="2"/>
      <c r="X74" s="2"/>
      <c r="Y74" s="2"/>
      <c r="Z74" s="3" t="s">
        <v>571</v>
      </c>
      <c r="AA74" s="3" t="s">
        <v>572</v>
      </c>
      <c r="AB74" s="3" t="s">
        <v>573</v>
      </c>
    </row>
    <row r="75" spans="1:28">
      <c r="A75" s="4" t="s">
        <v>574</v>
      </c>
      <c r="B75" s="5" t="s">
        <v>1</v>
      </c>
      <c r="C75" s="5" t="s">
        <v>2</v>
      </c>
      <c r="D75" s="5" t="s">
        <v>3</v>
      </c>
      <c r="E75" s="5" t="s">
        <v>3</v>
      </c>
      <c r="F75" s="5" t="s">
        <v>22</v>
      </c>
      <c r="G75" s="5"/>
      <c r="H75" s="5"/>
      <c r="I75" s="5" t="s">
        <v>575</v>
      </c>
      <c r="J75" s="5">
        <v>1</v>
      </c>
      <c r="K75" s="5"/>
      <c r="L75" s="5" t="s">
        <v>576</v>
      </c>
      <c r="M75" s="5"/>
      <c r="N75" s="5"/>
      <c r="O75" s="5" t="s">
        <v>577</v>
      </c>
      <c r="P75" s="5" t="s">
        <v>578</v>
      </c>
      <c r="Q75" s="5"/>
      <c r="R75" s="5"/>
      <c r="S75" s="5"/>
      <c r="T75" s="5"/>
      <c r="U75" s="5"/>
      <c r="V75" s="5"/>
      <c r="W75" s="5"/>
      <c r="X75" s="5"/>
      <c r="Y75" s="5"/>
      <c r="Z75" s="6" t="s">
        <v>579</v>
      </c>
      <c r="AA75" s="6" t="s">
        <v>580</v>
      </c>
      <c r="AB75" s="6" t="s">
        <v>581</v>
      </c>
    </row>
    <row r="76" spans="1:28">
      <c r="A76" s="1" t="s">
        <v>582</v>
      </c>
      <c r="B76" s="2" t="s">
        <v>1</v>
      </c>
      <c r="C76" s="2" t="s">
        <v>2</v>
      </c>
      <c r="D76" s="2" t="s">
        <v>3</v>
      </c>
      <c r="E76" s="2" t="s">
        <v>3</v>
      </c>
      <c r="F76" s="2" t="s">
        <v>22</v>
      </c>
      <c r="G76" s="2"/>
      <c r="H76" s="2"/>
      <c r="I76" s="2" t="s">
        <v>583</v>
      </c>
      <c r="J76" s="2">
        <v>1</v>
      </c>
      <c r="K76" s="2"/>
      <c r="L76" s="2" t="s">
        <v>584</v>
      </c>
      <c r="M76" s="2"/>
      <c r="N76" s="2"/>
      <c r="O76" s="2" t="s">
        <v>585</v>
      </c>
      <c r="P76" s="2" t="s">
        <v>586</v>
      </c>
      <c r="Q76" s="2"/>
      <c r="R76" s="2"/>
      <c r="S76" s="2"/>
      <c r="T76" s="2"/>
      <c r="U76" s="2"/>
      <c r="V76" s="2"/>
      <c r="W76" s="2"/>
      <c r="X76" s="2"/>
      <c r="Y76" s="2"/>
      <c r="Z76" s="3" t="s">
        <v>587</v>
      </c>
      <c r="AA76" s="3" t="s">
        <v>588</v>
      </c>
      <c r="AB76" s="3" t="s">
        <v>589</v>
      </c>
    </row>
    <row r="77" spans="1:28">
      <c r="A77" s="4" t="s">
        <v>590</v>
      </c>
      <c r="B77" s="5" t="s">
        <v>1</v>
      </c>
      <c r="C77" s="5" t="s">
        <v>2</v>
      </c>
      <c r="D77" s="5" t="s">
        <v>3</v>
      </c>
      <c r="E77" s="5" t="s">
        <v>3</v>
      </c>
      <c r="F77" s="5" t="s">
        <v>22</v>
      </c>
      <c r="G77" s="5"/>
      <c r="H77" s="5"/>
      <c r="I77" s="5" t="s">
        <v>591</v>
      </c>
      <c r="J77" s="5">
        <v>3</v>
      </c>
      <c r="K77" s="5"/>
      <c r="L77" s="5" t="s">
        <v>592</v>
      </c>
      <c r="M77" s="5"/>
      <c r="N77" s="5"/>
      <c r="O77" s="5" t="s">
        <v>593</v>
      </c>
      <c r="P77" s="5" t="s">
        <v>254</v>
      </c>
      <c r="Q77" s="5"/>
      <c r="R77" s="5"/>
      <c r="S77" s="5"/>
      <c r="T77" s="5"/>
      <c r="U77" s="5"/>
      <c r="V77" s="5"/>
      <c r="W77" s="5"/>
      <c r="X77" s="5"/>
      <c r="Y77" s="5"/>
      <c r="Z77" s="6" t="s">
        <v>594</v>
      </c>
      <c r="AA77" s="6" t="s">
        <v>595</v>
      </c>
      <c r="AB77" s="6" t="s">
        <v>596</v>
      </c>
    </row>
    <row r="78" spans="1:28">
      <c r="A78" s="1" t="s">
        <v>597</v>
      </c>
      <c r="B78" s="2" t="s">
        <v>1</v>
      </c>
      <c r="C78" s="2" t="s">
        <v>2</v>
      </c>
      <c r="D78" s="2" t="s">
        <v>3</v>
      </c>
      <c r="E78" s="2" t="s">
        <v>3</v>
      </c>
      <c r="F78" s="2" t="s">
        <v>4</v>
      </c>
      <c r="G78" s="2"/>
      <c r="H78" s="2"/>
      <c r="I78" s="2" t="s">
        <v>598</v>
      </c>
      <c r="J78" s="2">
        <v>1</v>
      </c>
      <c r="K78" s="2"/>
      <c r="L78" s="2" t="s">
        <v>599</v>
      </c>
      <c r="M78" s="2"/>
      <c r="N78" s="2"/>
      <c r="O78" s="2" t="s">
        <v>600</v>
      </c>
      <c r="P78" s="2" t="s">
        <v>601</v>
      </c>
      <c r="Q78" s="2"/>
      <c r="R78" s="2"/>
      <c r="S78" s="2"/>
      <c r="T78" s="2"/>
      <c r="U78" s="2"/>
      <c r="V78" s="2"/>
      <c r="W78" s="2"/>
      <c r="X78" s="2"/>
      <c r="Y78" s="2"/>
      <c r="Z78" s="3" t="s">
        <v>602</v>
      </c>
      <c r="AA78" s="3" t="s">
        <v>603</v>
      </c>
      <c r="AB78" s="3" t="s">
        <v>604</v>
      </c>
    </row>
    <row r="79" spans="1:28">
      <c r="A79" s="4" t="s">
        <v>605</v>
      </c>
      <c r="B79" s="5" t="s">
        <v>1</v>
      </c>
      <c r="C79" s="5" t="s">
        <v>2</v>
      </c>
      <c r="D79" s="5" t="s">
        <v>3</v>
      </c>
      <c r="E79" s="5" t="s">
        <v>3</v>
      </c>
      <c r="F79" s="5" t="s">
        <v>22</v>
      </c>
      <c r="G79" s="5"/>
      <c r="H79" s="5"/>
      <c r="I79" s="5" t="s">
        <v>606</v>
      </c>
      <c r="J79" s="5">
        <v>1</v>
      </c>
      <c r="K79" s="5"/>
      <c r="L79" s="5" t="s">
        <v>607</v>
      </c>
      <c r="M79" s="5"/>
      <c r="N79" s="5"/>
      <c r="O79" s="5" t="s">
        <v>608</v>
      </c>
      <c r="P79" s="5" t="s">
        <v>609</v>
      </c>
      <c r="Q79" s="5"/>
      <c r="R79" s="5"/>
      <c r="S79" s="5"/>
      <c r="T79" s="5"/>
      <c r="U79" s="5"/>
      <c r="V79" s="5"/>
      <c r="W79" s="5"/>
      <c r="X79" s="5"/>
      <c r="Y79" s="5"/>
      <c r="Z79" s="6" t="s">
        <v>610</v>
      </c>
      <c r="AA79" s="6" t="s">
        <v>611</v>
      </c>
      <c r="AB79" s="6" t="s">
        <v>612</v>
      </c>
    </row>
    <row r="80" spans="1:28">
      <c r="A80" s="1" t="s">
        <v>613</v>
      </c>
      <c r="B80" s="2" t="s">
        <v>1</v>
      </c>
      <c r="C80" s="2" t="s">
        <v>2</v>
      </c>
      <c r="D80" s="2" t="s">
        <v>3</v>
      </c>
      <c r="E80" s="2" t="s">
        <v>3</v>
      </c>
      <c r="F80" s="2" t="s">
        <v>22</v>
      </c>
      <c r="G80" s="2"/>
      <c r="H80" s="2"/>
      <c r="I80" s="2" t="s">
        <v>614</v>
      </c>
      <c r="J80" s="2">
        <v>5</v>
      </c>
      <c r="K80" s="2"/>
      <c r="L80" s="2" t="s">
        <v>283</v>
      </c>
      <c r="M80" s="2"/>
      <c r="N80" s="2"/>
      <c r="O80" s="2" t="s">
        <v>615</v>
      </c>
      <c r="P80" s="2" t="s">
        <v>152</v>
      </c>
      <c r="Q80" s="2"/>
      <c r="R80" s="2"/>
      <c r="S80" s="2"/>
      <c r="T80" s="2"/>
      <c r="U80" s="2"/>
      <c r="V80" s="2"/>
      <c r="W80" s="2"/>
      <c r="X80" s="2"/>
      <c r="Y80" s="2"/>
      <c r="Z80" s="3" t="s">
        <v>616</v>
      </c>
      <c r="AA80" s="3" t="s">
        <v>617</v>
      </c>
      <c r="AB80" s="3" t="s">
        <v>618</v>
      </c>
    </row>
    <row r="81" spans="1:28">
      <c r="A81" s="4" t="s">
        <v>619</v>
      </c>
      <c r="B81" s="5" t="s">
        <v>1</v>
      </c>
      <c r="C81" s="5" t="s">
        <v>2</v>
      </c>
      <c r="D81" s="5" t="s">
        <v>3</v>
      </c>
      <c r="E81" s="5" t="s">
        <v>3</v>
      </c>
      <c r="F81" s="5" t="s">
        <v>22</v>
      </c>
      <c r="G81" s="5"/>
      <c r="H81" s="5"/>
      <c r="I81" s="5" t="s">
        <v>620</v>
      </c>
      <c r="J81" s="5">
        <v>5</v>
      </c>
      <c r="K81" s="5"/>
      <c r="L81" s="5" t="s">
        <v>276</v>
      </c>
      <c r="M81" s="5"/>
      <c r="N81" s="5"/>
      <c r="O81" s="5" t="s">
        <v>621</v>
      </c>
      <c r="P81" s="5" t="s">
        <v>50</v>
      </c>
      <c r="Q81" s="5"/>
      <c r="R81" s="5"/>
      <c r="S81" s="5"/>
      <c r="T81" s="5"/>
      <c r="U81" s="5"/>
      <c r="V81" s="5"/>
      <c r="W81" s="5"/>
      <c r="X81" s="5"/>
      <c r="Y81" s="5"/>
      <c r="Z81" s="6" t="s">
        <v>622</v>
      </c>
      <c r="AA81" s="6" t="s">
        <v>623</v>
      </c>
      <c r="AB81" s="6" t="s">
        <v>624</v>
      </c>
    </row>
    <row r="82" spans="1:28">
      <c r="A82" s="1" t="s">
        <v>625</v>
      </c>
      <c r="B82" s="2" t="s">
        <v>1</v>
      </c>
      <c r="C82" s="2" t="s">
        <v>2</v>
      </c>
      <c r="D82" s="2" t="s">
        <v>3</v>
      </c>
      <c r="E82" s="2" t="s">
        <v>3</v>
      </c>
      <c r="F82" s="2" t="s">
        <v>22</v>
      </c>
      <c r="G82" s="2"/>
      <c r="H82" s="2"/>
      <c r="I82" s="2" t="s">
        <v>626</v>
      </c>
      <c r="J82" s="2">
        <v>5</v>
      </c>
      <c r="K82" s="2"/>
      <c r="L82" s="2" t="s">
        <v>627</v>
      </c>
      <c r="M82" s="2"/>
      <c r="N82" s="2"/>
      <c r="O82" s="2" t="s">
        <v>628</v>
      </c>
      <c r="P82" s="2" t="s">
        <v>629</v>
      </c>
      <c r="Q82" s="2"/>
      <c r="R82" s="2"/>
      <c r="S82" s="2"/>
      <c r="T82" s="2"/>
      <c r="U82" s="2"/>
      <c r="V82" s="2"/>
      <c r="W82" s="2"/>
      <c r="X82" s="2"/>
      <c r="Y82" s="2"/>
      <c r="Z82" s="3" t="s">
        <v>630</v>
      </c>
      <c r="AA82" s="3" t="s">
        <v>631</v>
      </c>
      <c r="AB82" s="3" t="s">
        <v>632</v>
      </c>
    </row>
    <row r="83" spans="1:28">
      <c r="A83" s="4" t="s">
        <v>633</v>
      </c>
      <c r="B83" s="5" t="s">
        <v>1</v>
      </c>
      <c r="C83" s="5" t="s">
        <v>2</v>
      </c>
      <c r="D83" s="5" t="s">
        <v>3</v>
      </c>
      <c r="E83" s="5" t="s">
        <v>3</v>
      </c>
      <c r="F83" s="5" t="s">
        <v>22</v>
      </c>
      <c r="G83" s="5"/>
      <c r="H83" s="5"/>
      <c r="I83" s="5" t="s">
        <v>634</v>
      </c>
      <c r="J83" s="5">
        <v>5</v>
      </c>
      <c r="K83" s="5"/>
      <c r="L83" s="5" t="s">
        <v>635</v>
      </c>
      <c r="M83" s="5"/>
      <c r="N83" s="5"/>
      <c r="O83" s="5" t="s">
        <v>636</v>
      </c>
      <c r="P83" s="5" t="s">
        <v>316</v>
      </c>
      <c r="Q83" s="5"/>
      <c r="R83" s="5"/>
      <c r="S83" s="5"/>
      <c r="T83" s="5"/>
      <c r="U83" s="5"/>
      <c r="V83" s="5"/>
      <c r="W83" s="5"/>
      <c r="X83" s="5"/>
      <c r="Y83" s="5"/>
      <c r="Z83" s="6" t="s">
        <v>637</v>
      </c>
      <c r="AA83" s="6" t="s">
        <v>638</v>
      </c>
      <c r="AB83" s="6" t="s">
        <v>639</v>
      </c>
    </row>
    <row r="84" spans="1:28">
      <c r="A84" s="1" t="s">
        <v>640</v>
      </c>
      <c r="B84" s="2" t="s">
        <v>1</v>
      </c>
      <c r="C84" s="2" t="s">
        <v>2</v>
      </c>
      <c r="D84" s="2" t="s">
        <v>3</v>
      </c>
      <c r="E84" s="2" t="s">
        <v>3</v>
      </c>
      <c r="F84" s="2" t="s">
        <v>22</v>
      </c>
      <c r="G84" s="2"/>
      <c r="H84" s="2"/>
      <c r="I84" s="2" t="s">
        <v>641</v>
      </c>
      <c r="J84" s="2">
        <v>1</v>
      </c>
      <c r="K84" s="2"/>
      <c r="L84" s="2" t="s">
        <v>642</v>
      </c>
      <c r="M84" s="2"/>
      <c r="N84" s="2"/>
      <c r="O84" s="2" t="s">
        <v>643</v>
      </c>
      <c r="P84" s="2" t="s">
        <v>644</v>
      </c>
      <c r="Q84" s="2"/>
      <c r="R84" s="2"/>
      <c r="S84" s="2"/>
      <c r="T84" s="2"/>
      <c r="U84" s="2"/>
      <c r="V84" s="2"/>
      <c r="W84" s="2"/>
      <c r="X84" s="2"/>
      <c r="Y84" s="2"/>
      <c r="Z84" s="3" t="s">
        <v>645</v>
      </c>
      <c r="AA84" s="3" t="s">
        <v>646</v>
      </c>
      <c r="AB84" s="3" t="s">
        <v>647</v>
      </c>
    </row>
    <row r="85" spans="1:28">
      <c r="A85" s="4" t="s">
        <v>648</v>
      </c>
      <c r="B85" s="5" t="s">
        <v>1</v>
      </c>
      <c r="C85" s="5" t="s">
        <v>2</v>
      </c>
      <c r="D85" s="5" t="s">
        <v>3</v>
      </c>
      <c r="E85" s="5" t="s">
        <v>3</v>
      </c>
      <c r="F85" s="5" t="s">
        <v>22</v>
      </c>
      <c r="G85" s="5"/>
      <c r="H85" s="5"/>
      <c r="I85" s="5" t="s">
        <v>649</v>
      </c>
      <c r="J85" s="5">
        <v>5</v>
      </c>
      <c r="K85" s="5"/>
      <c r="L85" s="5" t="s">
        <v>650</v>
      </c>
      <c r="M85" s="5"/>
      <c r="N85" s="5"/>
      <c r="O85" s="5" t="s">
        <v>651</v>
      </c>
      <c r="P85" s="5" t="s">
        <v>50</v>
      </c>
      <c r="Q85" s="5"/>
      <c r="R85" s="5"/>
      <c r="S85" s="5"/>
      <c r="T85" s="5"/>
      <c r="U85" s="5"/>
      <c r="V85" s="5"/>
      <c r="W85" s="5"/>
      <c r="X85" s="5"/>
      <c r="Y85" s="5"/>
      <c r="Z85" s="6" t="s">
        <v>652</v>
      </c>
      <c r="AA85" s="6" t="s">
        <v>653</v>
      </c>
      <c r="AB85" s="6" t="s">
        <v>654</v>
      </c>
    </row>
    <row r="86" spans="1:28">
      <c r="A86" s="1" t="s">
        <v>655</v>
      </c>
      <c r="B86" s="2" t="s">
        <v>1</v>
      </c>
      <c r="C86" s="2" t="s">
        <v>2</v>
      </c>
      <c r="D86" s="2" t="s">
        <v>3</v>
      </c>
      <c r="E86" s="2" t="s">
        <v>3</v>
      </c>
      <c r="F86" s="2" t="s">
        <v>22</v>
      </c>
      <c r="G86" s="2"/>
      <c r="H86" s="2"/>
      <c r="I86" s="2" t="s">
        <v>656</v>
      </c>
      <c r="J86" s="2">
        <v>5</v>
      </c>
      <c r="K86" s="2"/>
      <c r="L86" s="2" t="s">
        <v>657</v>
      </c>
      <c r="M86" s="2"/>
      <c r="N86" s="2"/>
      <c r="O86" s="2" t="s">
        <v>658</v>
      </c>
      <c r="P86" s="2" t="s">
        <v>246</v>
      </c>
      <c r="Q86" s="2"/>
      <c r="R86" s="2"/>
      <c r="S86" s="2"/>
      <c r="T86" s="2"/>
      <c r="U86" s="2"/>
      <c r="V86" s="2"/>
      <c r="W86" s="2"/>
      <c r="X86" s="2"/>
      <c r="Y86" s="2"/>
      <c r="Z86" s="3" t="s">
        <v>659</v>
      </c>
      <c r="AA86" s="3" t="s">
        <v>660</v>
      </c>
      <c r="AB86" s="3" t="s">
        <v>661</v>
      </c>
    </row>
    <row r="87" spans="1:28">
      <c r="A87" s="4" t="s">
        <v>662</v>
      </c>
      <c r="B87" s="5" t="s">
        <v>1</v>
      </c>
      <c r="C87" s="5" t="s">
        <v>2</v>
      </c>
      <c r="D87" s="5" t="s">
        <v>3</v>
      </c>
      <c r="E87" s="5" t="s">
        <v>3</v>
      </c>
      <c r="F87" s="5" t="s">
        <v>22</v>
      </c>
      <c r="G87" s="5"/>
      <c r="H87" s="5"/>
      <c r="I87" s="5" t="s">
        <v>663</v>
      </c>
      <c r="J87" s="5">
        <v>1</v>
      </c>
      <c r="K87" s="5"/>
      <c r="L87" s="5" t="s">
        <v>664</v>
      </c>
      <c r="M87" s="5"/>
      <c r="N87" s="5"/>
      <c r="O87" s="5" t="s">
        <v>665</v>
      </c>
      <c r="P87" s="5" t="s">
        <v>666</v>
      </c>
      <c r="Q87" s="5"/>
      <c r="R87" s="5"/>
      <c r="S87" s="5"/>
      <c r="T87" s="5"/>
      <c r="U87" s="5"/>
      <c r="V87" s="5"/>
      <c r="W87" s="5"/>
      <c r="X87" s="5"/>
      <c r="Y87" s="5"/>
      <c r="Z87" s="6" t="s">
        <v>667</v>
      </c>
      <c r="AA87" s="6" t="s">
        <v>668</v>
      </c>
      <c r="AB87" s="6" t="s">
        <v>669</v>
      </c>
    </row>
    <row r="88" spans="1:28">
      <c r="A88" s="1" t="s">
        <v>670</v>
      </c>
      <c r="B88" s="2" t="s">
        <v>1</v>
      </c>
      <c r="C88" s="2" t="s">
        <v>2</v>
      </c>
      <c r="D88" s="2" t="s">
        <v>3</v>
      </c>
      <c r="E88" s="2" t="s">
        <v>3</v>
      </c>
      <c r="F88" s="2" t="s">
        <v>22</v>
      </c>
      <c r="G88" s="2"/>
      <c r="H88" s="2"/>
      <c r="I88" s="2" t="s">
        <v>671</v>
      </c>
      <c r="J88" s="2">
        <v>5</v>
      </c>
      <c r="K88" s="2"/>
      <c r="L88" s="2" t="s">
        <v>672</v>
      </c>
      <c r="M88" s="2"/>
      <c r="N88" s="2"/>
      <c r="O88" s="2" t="s">
        <v>673</v>
      </c>
      <c r="P88" s="2" t="s">
        <v>674</v>
      </c>
      <c r="Q88" s="2"/>
      <c r="R88" s="2"/>
      <c r="S88" s="2"/>
      <c r="T88" s="2"/>
      <c r="U88" s="2"/>
      <c r="V88" s="2"/>
      <c r="W88" s="2"/>
      <c r="X88" s="2"/>
      <c r="Y88" s="2"/>
      <c r="Z88" s="3" t="s">
        <v>675</v>
      </c>
      <c r="AA88" s="3" t="s">
        <v>676</v>
      </c>
      <c r="AB88" s="3" t="s">
        <v>677</v>
      </c>
    </row>
    <row r="89" spans="1:28">
      <c r="A89" s="4" t="s">
        <v>678</v>
      </c>
      <c r="B89" s="5" t="s">
        <v>1</v>
      </c>
      <c r="C89" s="5" t="s">
        <v>2</v>
      </c>
      <c r="D89" s="5" t="s">
        <v>3</v>
      </c>
      <c r="E89" s="5" t="s">
        <v>3</v>
      </c>
      <c r="F89" s="5" t="s">
        <v>148</v>
      </c>
      <c r="G89" s="5"/>
      <c r="H89" s="5"/>
      <c r="I89" s="5" t="s">
        <v>679</v>
      </c>
      <c r="J89" s="5">
        <v>5</v>
      </c>
      <c r="K89" s="5"/>
      <c r="L89" s="5" t="s">
        <v>680</v>
      </c>
      <c r="M89" s="5"/>
      <c r="N89" s="5"/>
      <c r="O89" s="5" t="s">
        <v>681</v>
      </c>
      <c r="P89" s="5" t="s">
        <v>682</v>
      </c>
      <c r="Q89" s="5"/>
      <c r="R89" s="5"/>
      <c r="S89" s="5"/>
      <c r="T89" s="5"/>
      <c r="U89" s="5"/>
      <c r="V89" s="5"/>
      <c r="W89" s="5"/>
      <c r="X89" s="5"/>
      <c r="Y89" s="5"/>
      <c r="Z89" s="6" t="s">
        <v>683</v>
      </c>
      <c r="AA89" s="6" t="s">
        <v>684</v>
      </c>
      <c r="AB89" s="6" t="s">
        <v>685</v>
      </c>
    </row>
    <row r="90" spans="1:28">
      <c r="A90" s="1" t="s">
        <v>686</v>
      </c>
      <c r="B90" s="2" t="s">
        <v>1</v>
      </c>
      <c r="C90" s="2" t="s">
        <v>2</v>
      </c>
      <c r="D90" s="2" t="s">
        <v>3</v>
      </c>
      <c r="E90" s="2" t="s">
        <v>3</v>
      </c>
      <c r="F90" s="2" t="s">
        <v>22</v>
      </c>
      <c r="G90" s="2"/>
      <c r="H90" s="2"/>
      <c r="I90" s="2" t="s">
        <v>687</v>
      </c>
      <c r="J90" s="2">
        <v>1</v>
      </c>
      <c r="K90" s="2"/>
      <c r="L90" s="2" t="s">
        <v>688</v>
      </c>
      <c r="M90" s="2"/>
      <c r="N90" s="2"/>
      <c r="O90" s="2" t="s">
        <v>689</v>
      </c>
      <c r="P90" s="2" t="s">
        <v>690</v>
      </c>
      <c r="Q90" s="2"/>
      <c r="R90" s="2"/>
      <c r="S90" s="2"/>
      <c r="T90" s="2"/>
      <c r="U90" s="2"/>
      <c r="V90" s="2"/>
      <c r="W90" s="2"/>
      <c r="X90" s="2"/>
      <c r="Y90" s="2"/>
      <c r="Z90" s="3" t="s">
        <v>691</v>
      </c>
      <c r="AA90" s="3" t="s">
        <v>692</v>
      </c>
      <c r="AB90" s="3" t="s">
        <v>693</v>
      </c>
    </row>
    <row r="91" spans="1:28">
      <c r="A91" s="4" t="s">
        <v>694</v>
      </c>
      <c r="B91" s="5" t="s">
        <v>1</v>
      </c>
      <c r="C91" s="5" t="s">
        <v>2</v>
      </c>
      <c r="D91" s="5" t="s">
        <v>3</v>
      </c>
      <c r="E91" s="5" t="s">
        <v>3</v>
      </c>
      <c r="F91" s="5" t="s">
        <v>22</v>
      </c>
      <c r="G91" s="5"/>
      <c r="H91" s="5"/>
      <c r="I91" s="5" t="s">
        <v>695</v>
      </c>
      <c r="J91" s="5">
        <v>5</v>
      </c>
      <c r="K91" s="5"/>
      <c r="L91" s="5" t="s">
        <v>696</v>
      </c>
      <c r="M91" s="5"/>
      <c r="N91" s="5"/>
      <c r="O91" s="5" t="s">
        <v>697</v>
      </c>
      <c r="P91" s="5" t="s">
        <v>104</v>
      </c>
      <c r="Q91" s="5"/>
      <c r="R91" s="5"/>
      <c r="S91" s="5"/>
      <c r="T91" s="5"/>
      <c r="U91" s="5"/>
      <c r="V91" s="5"/>
      <c r="W91" s="5"/>
      <c r="X91" s="5"/>
      <c r="Y91" s="5"/>
      <c r="Z91" s="6" t="s">
        <v>698</v>
      </c>
      <c r="AA91" s="6" t="s">
        <v>699</v>
      </c>
      <c r="AB91" s="6" t="s">
        <v>700</v>
      </c>
    </row>
    <row r="92" spans="1:28">
      <c r="A92" s="1" t="s">
        <v>701</v>
      </c>
      <c r="B92" s="2" t="s">
        <v>1</v>
      </c>
      <c r="C92" s="2" t="s">
        <v>2</v>
      </c>
      <c r="D92" s="2" t="s">
        <v>3</v>
      </c>
      <c r="E92" s="2" t="s">
        <v>3</v>
      </c>
      <c r="F92" s="2" t="s">
        <v>22</v>
      </c>
      <c r="G92" s="2"/>
      <c r="H92" s="2"/>
      <c r="I92" s="2" t="s">
        <v>702</v>
      </c>
      <c r="J92" s="2">
        <v>5</v>
      </c>
      <c r="K92" s="2"/>
      <c r="L92" s="2" t="s">
        <v>703</v>
      </c>
      <c r="M92" s="2"/>
      <c r="N92" s="2"/>
      <c r="O92" s="2" t="s">
        <v>704</v>
      </c>
      <c r="P92" s="2" t="s">
        <v>112</v>
      </c>
      <c r="Q92" s="2"/>
      <c r="R92" s="2"/>
      <c r="S92" s="2"/>
      <c r="T92" s="2"/>
      <c r="U92" s="2"/>
      <c r="V92" s="2"/>
      <c r="W92" s="2"/>
      <c r="X92" s="2"/>
      <c r="Y92" s="2"/>
      <c r="Z92" s="3" t="s">
        <v>705</v>
      </c>
      <c r="AA92" s="3" t="s">
        <v>706</v>
      </c>
      <c r="AB92" s="3" t="s">
        <v>707</v>
      </c>
    </row>
    <row r="93" spans="1:28">
      <c r="A93" s="4" t="s">
        <v>708</v>
      </c>
      <c r="B93" s="5" t="s">
        <v>1</v>
      </c>
      <c r="C93" s="5" t="s">
        <v>2</v>
      </c>
      <c r="D93" s="5" t="s">
        <v>3</v>
      </c>
      <c r="E93" s="5" t="s">
        <v>3</v>
      </c>
      <c r="F93" s="5" t="s">
        <v>22</v>
      </c>
      <c r="G93" s="5"/>
      <c r="H93" s="5"/>
      <c r="I93" s="5" t="s">
        <v>709</v>
      </c>
      <c r="J93" s="5">
        <v>5</v>
      </c>
      <c r="K93" s="5"/>
      <c r="L93" s="5" t="s">
        <v>710</v>
      </c>
      <c r="M93" s="5"/>
      <c r="N93" s="5"/>
      <c r="O93" s="5" t="s">
        <v>711</v>
      </c>
      <c r="P93" s="5" t="s">
        <v>205</v>
      </c>
      <c r="Q93" s="5"/>
      <c r="R93" s="5"/>
      <c r="S93" s="5"/>
      <c r="T93" s="5"/>
      <c r="U93" s="5"/>
      <c r="V93" s="5"/>
      <c r="W93" s="5"/>
      <c r="X93" s="5"/>
      <c r="Y93" s="5"/>
      <c r="Z93" s="6" t="s">
        <v>712</v>
      </c>
      <c r="AA93" s="6" t="s">
        <v>713</v>
      </c>
      <c r="AB93" s="6" t="s">
        <v>714</v>
      </c>
    </row>
    <row r="94" spans="1:28">
      <c r="A94" s="1" t="s">
        <v>715</v>
      </c>
      <c r="B94" s="2" t="s">
        <v>1</v>
      </c>
      <c r="C94" s="2" t="s">
        <v>2</v>
      </c>
      <c r="D94" s="2" t="s">
        <v>3</v>
      </c>
      <c r="E94" s="2" t="s">
        <v>3</v>
      </c>
      <c r="F94" s="2" t="s">
        <v>22</v>
      </c>
      <c r="G94" s="2"/>
      <c r="H94" s="2"/>
      <c r="I94" s="2" t="s">
        <v>716</v>
      </c>
      <c r="J94" s="2">
        <v>5</v>
      </c>
      <c r="K94" s="2"/>
      <c r="L94" s="2" t="s">
        <v>717</v>
      </c>
      <c r="M94" s="2"/>
      <c r="N94" s="2"/>
      <c r="O94" s="2" t="s">
        <v>718</v>
      </c>
      <c r="P94" s="2" t="s">
        <v>221</v>
      </c>
      <c r="Q94" s="2"/>
      <c r="R94" s="2"/>
      <c r="S94" s="2"/>
      <c r="T94" s="2"/>
      <c r="U94" s="2"/>
      <c r="V94" s="2"/>
      <c r="W94" s="2"/>
      <c r="X94" s="2"/>
      <c r="Y94" s="2"/>
      <c r="Z94" s="3" t="s">
        <v>719</v>
      </c>
      <c r="AA94" s="3" t="s">
        <v>720</v>
      </c>
      <c r="AB94" s="3" t="s">
        <v>721</v>
      </c>
    </row>
    <row r="95" spans="1:28">
      <c r="A95" s="4" t="s">
        <v>722</v>
      </c>
      <c r="B95" s="5" t="s">
        <v>1</v>
      </c>
      <c r="C95" s="5" t="s">
        <v>2</v>
      </c>
      <c r="D95" s="5" t="s">
        <v>3</v>
      </c>
      <c r="E95" s="5" t="s">
        <v>3</v>
      </c>
      <c r="F95" s="5" t="s">
        <v>22</v>
      </c>
      <c r="G95" s="5"/>
      <c r="H95" s="5"/>
      <c r="I95" s="5" t="s">
        <v>723</v>
      </c>
      <c r="J95" s="5">
        <v>3</v>
      </c>
      <c r="K95" s="5"/>
      <c r="L95" s="5" t="s">
        <v>724</v>
      </c>
      <c r="M95" s="5"/>
      <c r="N95" s="5"/>
      <c r="O95" s="5" t="s">
        <v>725</v>
      </c>
      <c r="P95" s="5" t="s">
        <v>726</v>
      </c>
      <c r="Q95" s="5"/>
      <c r="R95" s="5"/>
      <c r="S95" s="5"/>
      <c r="T95" s="5"/>
      <c r="U95" s="5"/>
      <c r="V95" s="5"/>
      <c r="W95" s="5"/>
      <c r="X95" s="5">
        <v>2</v>
      </c>
      <c r="Y95" s="5"/>
      <c r="Z95" s="6" t="s">
        <v>727</v>
      </c>
      <c r="AA95" s="6" t="s">
        <v>728</v>
      </c>
      <c r="AB95" s="6" t="s">
        <v>729</v>
      </c>
    </row>
    <row r="96" spans="1:28">
      <c r="A96" s="1" t="s">
        <v>730</v>
      </c>
      <c r="B96" s="2" t="s">
        <v>1</v>
      </c>
      <c r="C96" s="2" t="s">
        <v>2</v>
      </c>
      <c r="D96" s="2" t="s">
        <v>3</v>
      </c>
      <c r="E96" s="2" t="s">
        <v>3</v>
      </c>
      <c r="F96" s="2" t="s">
        <v>22</v>
      </c>
      <c r="G96" s="2"/>
      <c r="H96" s="2"/>
      <c r="I96" s="2" t="s">
        <v>731</v>
      </c>
      <c r="J96" s="2">
        <v>1</v>
      </c>
      <c r="K96" s="2"/>
      <c r="L96" s="2" t="s">
        <v>732</v>
      </c>
      <c r="M96" s="2"/>
      <c r="N96" s="2"/>
      <c r="O96" s="2" t="s">
        <v>733</v>
      </c>
      <c r="P96" s="2" t="s">
        <v>734</v>
      </c>
      <c r="Q96" s="2"/>
      <c r="R96" s="2"/>
      <c r="S96" s="2"/>
      <c r="T96" s="2"/>
      <c r="U96" s="2"/>
      <c r="V96" s="2"/>
      <c r="W96" s="2"/>
      <c r="X96" s="2">
        <v>1</v>
      </c>
      <c r="Y96" s="2"/>
      <c r="Z96" s="3" t="s">
        <v>735</v>
      </c>
      <c r="AA96" s="3" t="s">
        <v>736</v>
      </c>
      <c r="AB96" s="3" t="s">
        <v>737</v>
      </c>
    </row>
    <row r="97" spans="1:28">
      <c r="A97" s="4" t="s">
        <v>738</v>
      </c>
      <c r="B97" s="5" t="s">
        <v>1</v>
      </c>
      <c r="C97" s="5" t="s">
        <v>2</v>
      </c>
      <c r="D97" s="5" t="s">
        <v>3</v>
      </c>
      <c r="E97" s="5" t="s">
        <v>3</v>
      </c>
      <c r="F97" s="5" t="s">
        <v>22</v>
      </c>
      <c r="G97" s="5"/>
      <c r="H97" s="5"/>
      <c r="I97" s="5" t="s">
        <v>739</v>
      </c>
      <c r="J97" s="5">
        <v>1</v>
      </c>
      <c r="K97" s="5"/>
      <c r="L97" s="5" t="s">
        <v>740</v>
      </c>
      <c r="M97" s="5"/>
      <c r="N97" s="5"/>
      <c r="O97" s="5" t="s">
        <v>741</v>
      </c>
      <c r="P97" s="5" t="s">
        <v>742</v>
      </c>
      <c r="Q97" s="5"/>
      <c r="R97" s="5"/>
      <c r="S97" s="5"/>
      <c r="T97" s="5"/>
      <c r="U97" s="5"/>
      <c r="V97" s="5"/>
      <c r="W97" s="5"/>
      <c r="X97" s="5">
        <v>3</v>
      </c>
      <c r="Y97" s="5"/>
      <c r="Z97" s="6" t="s">
        <v>743</v>
      </c>
      <c r="AA97" s="6" t="s">
        <v>744</v>
      </c>
      <c r="AB97" s="6" t="s">
        <v>745</v>
      </c>
    </row>
    <row r="98" spans="1:28">
      <c r="A98" s="1" t="s">
        <v>746</v>
      </c>
      <c r="B98" s="2" t="s">
        <v>1</v>
      </c>
      <c r="C98" s="2" t="s">
        <v>2</v>
      </c>
      <c r="D98" s="2" t="s">
        <v>3</v>
      </c>
      <c r="E98" s="2" t="s">
        <v>3</v>
      </c>
      <c r="F98" s="2" t="s">
        <v>4</v>
      </c>
      <c r="G98" s="2"/>
      <c r="H98" s="2"/>
      <c r="I98" s="2" t="s">
        <v>747</v>
      </c>
      <c r="J98" s="2">
        <v>1</v>
      </c>
      <c r="K98" s="2"/>
      <c r="L98" s="2" t="s">
        <v>748</v>
      </c>
      <c r="M98" s="2"/>
      <c r="N98" s="2"/>
      <c r="O98" s="2" t="s">
        <v>749</v>
      </c>
      <c r="P98" s="2" t="s">
        <v>750</v>
      </c>
      <c r="Q98" s="2"/>
      <c r="R98" s="2"/>
      <c r="S98" s="2"/>
      <c r="T98" s="2"/>
      <c r="U98" s="2"/>
      <c r="V98" s="2"/>
      <c r="W98" s="2"/>
      <c r="X98" s="2">
        <v>17</v>
      </c>
      <c r="Y98" s="2"/>
      <c r="Z98" s="3" t="s">
        <v>751</v>
      </c>
      <c r="AA98" s="3" t="s">
        <v>752</v>
      </c>
      <c r="AB98" s="3" t="s">
        <v>753</v>
      </c>
    </row>
    <row r="99" spans="1:28">
      <c r="A99" s="4" t="s">
        <v>754</v>
      </c>
      <c r="B99" s="5" t="s">
        <v>1</v>
      </c>
      <c r="C99" s="5" t="s">
        <v>2</v>
      </c>
      <c r="D99" s="5" t="s">
        <v>3</v>
      </c>
      <c r="E99" s="5" t="s">
        <v>3</v>
      </c>
      <c r="F99" s="5" t="s">
        <v>22</v>
      </c>
      <c r="G99" s="5"/>
      <c r="H99" s="5"/>
      <c r="I99" s="5" t="s">
        <v>755</v>
      </c>
      <c r="J99" s="5">
        <v>1</v>
      </c>
      <c r="K99" s="5"/>
      <c r="L99" s="5" t="s">
        <v>756</v>
      </c>
      <c r="M99" s="5"/>
      <c r="N99" s="5"/>
      <c r="O99" s="5" t="s">
        <v>757</v>
      </c>
      <c r="P99" s="5" t="s">
        <v>758</v>
      </c>
      <c r="Q99" s="5"/>
      <c r="R99" s="5"/>
      <c r="S99" s="5"/>
      <c r="T99" s="5"/>
      <c r="U99" s="5"/>
      <c r="V99" s="5"/>
      <c r="W99" s="5"/>
      <c r="X99" s="5">
        <v>3</v>
      </c>
      <c r="Y99" s="5"/>
      <c r="Z99" s="6" t="s">
        <v>759</v>
      </c>
      <c r="AA99" s="6" t="s">
        <v>760</v>
      </c>
      <c r="AB99" s="6" t="s">
        <v>761</v>
      </c>
    </row>
    <row r="100" spans="1:28">
      <c r="A100" s="1" t="s">
        <v>762</v>
      </c>
      <c r="B100" s="2" t="s">
        <v>1</v>
      </c>
      <c r="C100" s="2" t="s">
        <v>2</v>
      </c>
      <c r="D100" s="2" t="s">
        <v>3</v>
      </c>
      <c r="E100" s="2" t="s">
        <v>3</v>
      </c>
      <c r="F100" s="2" t="s">
        <v>4</v>
      </c>
      <c r="G100" s="2"/>
      <c r="H100" s="2"/>
      <c r="I100" s="2" t="s">
        <v>763</v>
      </c>
      <c r="J100" s="2">
        <v>5</v>
      </c>
      <c r="K100" s="2"/>
      <c r="L100" s="2" t="s">
        <v>764</v>
      </c>
      <c r="M100" s="2"/>
      <c r="N100" s="2"/>
      <c r="O100" s="2" t="s">
        <v>765</v>
      </c>
      <c r="P100" s="2" t="s">
        <v>112</v>
      </c>
      <c r="Q100" s="2"/>
      <c r="R100" s="2"/>
      <c r="S100" s="2"/>
      <c r="T100" s="2"/>
      <c r="U100" s="2"/>
      <c r="V100" s="2"/>
      <c r="W100" s="2"/>
      <c r="X100" s="2"/>
      <c r="Y100" s="2"/>
      <c r="Z100" s="3" t="s">
        <v>766</v>
      </c>
      <c r="AA100" s="3" t="s">
        <v>767</v>
      </c>
      <c r="AB100" s="3" t="s">
        <v>768</v>
      </c>
    </row>
    <row r="101" spans="1:28">
      <c r="A101" s="4" t="s">
        <v>769</v>
      </c>
      <c r="B101" s="5" t="s">
        <v>1</v>
      </c>
      <c r="C101" s="5" t="s">
        <v>2</v>
      </c>
      <c r="D101" s="5" t="s">
        <v>3</v>
      </c>
      <c r="E101" s="5" t="s">
        <v>3</v>
      </c>
      <c r="F101" s="5" t="s">
        <v>22</v>
      </c>
      <c r="G101" s="5"/>
      <c r="H101" s="5"/>
      <c r="I101" s="5" t="s">
        <v>770</v>
      </c>
      <c r="J101" s="5">
        <v>1</v>
      </c>
      <c r="K101" s="5"/>
      <c r="L101" s="5" t="s">
        <v>771</v>
      </c>
      <c r="M101" s="5"/>
      <c r="N101" s="5"/>
      <c r="O101" s="5" t="s">
        <v>772</v>
      </c>
      <c r="P101" s="5" t="s">
        <v>773</v>
      </c>
      <c r="Q101" s="5"/>
      <c r="R101" s="5"/>
      <c r="S101" s="5"/>
      <c r="T101" s="5"/>
      <c r="U101" s="5"/>
      <c r="V101" s="5"/>
      <c r="W101" s="5"/>
      <c r="X101" s="5"/>
      <c r="Y101" s="5"/>
      <c r="Z101" s="6" t="s">
        <v>774</v>
      </c>
      <c r="AA101" s="6" t="s">
        <v>775</v>
      </c>
      <c r="AB101" s="6" t="s">
        <v>776</v>
      </c>
    </row>
    <row r="102" spans="1:28">
      <c r="A102" s="1" t="s">
        <v>777</v>
      </c>
      <c r="B102" s="2" t="s">
        <v>1</v>
      </c>
      <c r="C102" s="2" t="s">
        <v>2</v>
      </c>
      <c r="D102" s="2" t="s">
        <v>3</v>
      </c>
      <c r="E102" s="2" t="s">
        <v>3</v>
      </c>
      <c r="F102" s="2" t="s">
        <v>22</v>
      </c>
      <c r="G102" s="2"/>
      <c r="H102" s="2"/>
      <c r="I102" s="2" t="s">
        <v>778</v>
      </c>
      <c r="J102" s="2">
        <v>5</v>
      </c>
      <c r="K102" s="2"/>
      <c r="L102" s="2" t="s">
        <v>779</v>
      </c>
      <c r="M102" s="2"/>
      <c r="N102" s="2"/>
      <c r="O102" s="2" t="s">
        <v>780</v>
      </c>
      <c r="P102" s="2" t="s">
        <v>781</v>
      </c>
      <c r="Q102" s="2"/>
      <c r="R102" s="2"/>
      <c r="S102" s="2"/>
      <c r="T102" s="2"/>
      <c r="U102" s="2"/>
      <c r="V102" s="2"/>
      <c r="W102" s="2"/>
      <c r="X102" s="2"/>
      <c r="Y102" s="2"/>
      <c r="Z102" s="3" t="s">
        <v>782</v>
      </c>
      <c r="AA102" s="3" t="s">
        <v>783</v>
      </c>
      <c r="AB102" s="3" t="s">
        <v>784</v>
      </c>
    </row>
    <row r="103" spans="1:28">
      <c r="A103" s="4" t="s">
        <v>785</v>
      </c>
      <c r="B103" s="5" t="s">
        <v>1</v>
      </c>
      <c r="C103" s="5" t="s">
        <v>2</v>
      </c>
      <c r="D103" s="5" t="s">
        <v>3</v>
      </c>
      <c r="E103" s="5" t="s">
        <v>3</v>
      </c>
      <c r="F103" s="5" t="s">
        <v>22</v>
      </c>
      <c r="G103" s="5"/>
      <c r="H103" s="5"/>
      <c r="I103" s="5" t="s">
        <v>786</v>
      </c>
      <c r="J103" s="5">
        <v>1</v>
      </c>
      <c r="K103" s="5"/>
      <c r="L103" s="5" t="s">
        <v>787</v>
      </c>
      <c r="M103" s="5"/>
      <c r="N103" s="5"/>
      <c r="O103" s="5" t="s">
        <v>788</v>
      </c>
      <c r="P103" s="5" t="s">
        <v>789</v>
      </c>
      <c r="Q103" s="5"/>
      <c r="R103" s="5"/>
      <c r="S103" s="5"/>
      <c r="T103" s="5"/>
      <c r="U103" s="5"/>
      <c r="V103" s="5"/>
      <c r="W103" s="5"/>
      <c r="X103" s="5">
        <v>1</v>
      </c>
      <c r="Y103" s="5"/>
      <c r="Z103" s="6" t="s">
        <v>790</v>
      </c>
      <c r="AA103" s="6" t="s">
        <v>791</v>
      </c>
      <c r="AB103" s="6" t="s">
        <v>792</v>
      </c>
    </row>
    <row r="104" spans="1:28">
      <c r="A104" s="1" t="s">
        <v>793</v>
      </c>
      <c r="B104" s="2" t="s">
        <v>1</v>
      </c>
      <c r="C104" s="2" t="s">
        <v>2</v>
      </c>
      <c r="D104" s="2" t="s">
        <v>3</v>
      </c>
      <c r="E104" s="2" t="s">
        <v>3</v>
      </c>
      <c r="F104" s="2" t="s">
        <v>4</v>
      </c>
      <c r="G104" s="2"/>
      <c r="H104" s="2"/>
      <c r="I104" s="2" t="s">
        <v>794</v>
      </c>
      <c r="J104" s="2">
        <v>5</v>
      </c>
      <c r="K104" s="2"/>
      <c r="L104" s="2" t="s">
        <v>795</v>
      </c>
      <c r="M104" s="2"/>
      <c r="N104" s="2"/>
      <c r="O104" s="2" t="s">
        <v>796</v>
      </c>
      <c r="P104" s="2" t="s">
        <v>797</v>
      </c>
      <c r="Q104" s="2"/>
      <c r="R104" s="2"/>
      <c r="S104" s="2"/>
      <c r="T104" s="2"/>
      <c r="U104" s="2"/>
      <c r="V104" s="2"/>
      <c r="W104" s="2"/>
      <c r="X104" s="2">
        <v>1</v>
      </c>
      <c r="Y104" s="2"/>
      <c r="Z104" s="3" t="s">
        <v>798</v>
      </c>
      <c r="AA104" s="3" t="s">
        <v>799</v>
      </c>
      <c r="AB104" s="3" t="s">
        <v>800</v>
      </c>
    </row>
    <row r="105" spans="1:28">
      <c r="A105" s="4" t="s">
        <v>801</v>
      </c>
      <c r="B105" s="5" t="s">
        <v>1</v>
      </c>
      <c r="C105" s="5" t="s">
        <v>2</v>
      </c>
      <c r="D105" s="5" t="s">
        <v>3</v>
      </c>
      <c r="E105" s="5" t="s">
        <v>3</v>
      </c>
      <c r="F105" s="5" t="s">
        <v>22</v>
      </c>
      <c r="G105" s="5"/>
      <c r="H105" s="5"/>
      <c r="I105" s="5" t="s">
        <v>802</v>
      </c>
      <c r="J105" s="5">
        <v>1</v>
      </c>
      <c r="K105" s="5"/>
      <c r="L105" s="5" t="s">
        <v>803</v>
      </c>
      <c r="M105" s="5"/>
      <c r="N105" s="5"/>
      <c r="O105" s="5" t="s">
        <v>804</v>
      </c>
      <c r="P105" s="5" t="s">
        <v>805</v>
      </c>
      <c r="Q105" s="5"/>
      <c r="R105" s="5"/>
      <c r="S105" s="5"/>
      <c r="T105" s="5"/>
      <c r="U105" s="5"/>
      <c r="V105" s="5"/>
      <c r="W105" s="5"/>
      <c r="X105" s="5"/>
      <c r="Y105" s="5"/>
      <c r="Z105" s="6" t="s">
        <v>806</v>
      </c>
      <c r="AA105" s="6" t="s">
        <v>807</v>
      </c>
      <c r="AB105" s="6" t="s">
        <v>808</v>
      </c>
    </row>
    <row r="106" spans="1:28">
      <c r="A106" s="1" t="s">
        <v>809</v>
      </c>
      <c r="B106" s="2" t="s">
        <v>1</v>
      </c>
      <c r="C106" s="2" t="s">
        <v>2</v>
      </c>
      <c r="D106" s="2" t="s">
        <v>3</v>
      </c>
      <c r="E106" s="2" t="s">
        <v>3</v>
      </c>
      <c r="F106" s="2" t="s">
        <v>22</v>
      </c>
      <c r="G106" s="2"/>
      <c r="H106" s="2"/>
      <c r="I106" s="2" t="s">
        <v>810</v>
      </c>
      <c r="J106" s="2">
        <v>1</v>
      </c>
      <c r="K106" s="2"/>
      <c r="L106" s="2" t="s">
        <v>811</v>
      </c>
      <c r="M106" s="2"/>
      <c r="N106" s="2"/>
      <c r="O106" s="2" t="s">
        <v>812</v>
      </c>
      <c r="P106" s="2" t="s">
        <v>813</v>
      </c>
      <c r="Q106" s="2"/>
      <c r="R106" s="2"/>
      <c r="S106" s="2"/>
      <c r="T106" s="2"/>
      <c r="U106" s="2"/>
      <c r="V106" s="2"/>
      <c r="W106" s="2"/>
      <c r="X106" s="2"/>
      <c r="Y106" s="2"/>
      <c r="Z106" s="3" t="s">
        <v>814</v>
      </c>
      <c r="AA106" s="3" t="s">
        <v>815</v>
      </c>
      <c r="AB106" s="3" t="s">
        <v>816</v>
      </c>
    </row>
    <row r="107" spans="1:28">
      <c r="A107" s="4" t="s">
        <v>817</v>
      </c>
      <c r="B107" s="5" t="s">
        <v>1</v>
      </c>
      <c r="C107" s="5" t="s">
        <v>2</v>
      </c>
      <c r="D107" s="5" t="s">
        <v>3</v>
      </c>
      <c r="E107" s="5" t="s">
        <v>3</v>
      </c>
      <c r="F107" s="5" t="s">
        <v>22</v>
      </c>
      <c r="G107" s="5"/>
      <c r="H107" s="5"/>
      <c r="I107" s="5" t="s">
        <v>818</v>
      </c>
      <c r="J107" s="5">
        <v>5</v>
      </c>
      <c r="K107" s="5"/>
      <c r="L107" s="5" t="s">
        <v>819</v>
      </c>
      <c r="M107" s="5"/>
      <c r="N107" s="5"/>
      <c r="O107" s="5" t="s">
        <v>820</v>
      </c>
      <c r="P107" s="5" t="s">
        <v>821</v>
      </c>
      <c r="Q107" s="5"/>
      <c r="R107" s="5"/>
      <c r="S107" s="5"/>
      <c r="T107" s="5"/>
      <c r="U107" s="5"/>
      <c r="V107" s="5"/>
      <c r="W107" s="5"/>
      <c r="X107" s="5"/>
      <c r="Y107" s="5"/>
      <c r="Z107" s="6" t="s">
        <v>822</v>
      </c>
      <c r="AA107" s="6" t="s">
        <v>823</v>
      </c>
      <c r="AB107" s="6" t="s">
        <v>824</v>
      </c>
    </row>
    <row r="108" spans="1:28">
      <c r="A108" s="1" t="s">
        <v>825</v>
      </c>
      <c r="B108" s="2" t="s">
        <v>1</v>
      </c>
      <c r="C108" s="2" t="s">
        <v>2</v>
      </c>
      <c r="D108" s="2" t="s">
        <v>3</v>
      </c>
      <c r="E108" s="2" t="s">
        <v>3</v>
      </c>
      <c r="F108" s="2" t="s">
        <v>22</v>
      </c>
      <c r="G108" s="2"/>
      <c r="H108" s="2"/>
      <c r="I108" s="2" t="s">
        <v>826</v>
      </c>
      <c r="J108" s="2">
        <v>1</v>
      </c>
      <c r="K108" s="2"/>
      <c r="L108" s="2" t="s">
        <v>827</v>
      </c>
      <c r="M108" s="2"/>
      <c r="N108" s="2"/>
      <c r="O108" s="2" t="s">
        <v>828</v>
      </c>
      <c r="P108" s="2" t="s">
        <v>750</v>
      </c>
      <c r="Q108" s="2"/>
      <c r="R108" s="2"/>
      <c r="S108" s="2"/>
      <c r="T108" s="2"/>
      <c r="U108" s="2"/>
      <c r="V108" s="2"/>
      <c r="W108" s="2"/>
      <c r="X108" s="2"/>
      <c r="Y108" s="2"/>
      <c r="Z108" s="3" t="s">
        <v>829</v>
      </c>
      <c r="AA108" s="3" t="s">
        <v>830</v>
      </c>
      <c r="AB108" s="3" t="s">
        <v>831</v>
      </c>
    </row>
    <row r="109" spans="1:28">
      <c r="A109" s="4" t="s">
        <v>832</v>
      </c>
      <c r="B109" s="5" t="s">
        <v>1</v>
      </c>
      <c r="C109" s="5" t="s">
        <v>2</v>
      </c>
      <c r="D109" s="5" t="s">
        <v>3</v>
      </c>
      <c r="E109" s="5" t="s">
        <v>3</v>
      </c>
      <c r="F109" s="5" t="s">
        <v>22</v>
      </c>
      <c r="G109" s="5"/>
      <c r="H109" s="5"/>
      <c r="I109" s="5" t="s">
        <v>833</v>
      </c>
      <c r="J109" s="5">
        <v>4</v>
      </c>
      <c r="K109" s="5"/>
      <c r="L109" s="5" t="s">
        <v>834</v>
      </c>
      <c r="M109" s="5"/>
      <c r="N109" s="5"/>
      <c r="O109" s="5" t="s">
        <v>835</v>
      </c>
      <c r="P109" s="5" t="s">
        <v>836</v>
      </c>
      <c r="Q109" s="5"/>
      <c r="R109" s="5"/>
      <c r="S109" s="5"/>
      <c r="T109" s="5"/>
      <c r="U109" s="5"/>
      <c r="V109" s="5"/>
      <c r="W109" s="5"/>
      <c r="X109" s="5"/>
      <c r="Y109" s="5"/>
      <c r="Z109" s="6" t="s">
        <v>837</v>
      </c>
      <c r="AA109" s="6" t="s">
        <v>838</v>
      </c>
      <c r="AB109" s="6" t="s">
        <v>839</v>
      </c>
    </row>
    <row r="110" spans="1:28">
      <c r="A110" s="1" t="s">
        <v>840</v>
      </c>
      <c r="B110" s="2" t="s">
        <v>1</v>
      </c>
      <c r="C110" s="2" t="s">
        <v>2</v>
      </c>
      <c r="D110" s="2" t="s">
        <v>3</v>
      </c>
      <c r="E110" s="2" t="s">
        <v>3</v>
      </c>
      <c r="F110" s="2" t="s">
        <v>22</v>
      </c>
      <c r="G110" s="2"/>
      <c r="H110" s="2"/>
      <c r="I110" s="2" t="s">
        <v>841</v>
      </c>
      <c r="J110" s="2">
        <v>5</v>
      </c>
      <c r="K110" s="2"/>
      <c r="L110" s="2" t="s">
        <v>283</v>
      </c>
      <c r="M110" s="2"/>
      <c r="N110" s="2"/>
      <c r="O110" s="2" t="s">
        <v>842</v>
      </c>
      <c r="P110" s="2" t="s">
        <v>152</v>
      </c>
      <c r="Q110" s="2"/>
      <c r="R110" s="2"/>
      <c r="S110" s="2"/>
      <c r="T110" s="2"/>
      <c r="U110" s="2"/>
      <c r="V110" s="2"/>
      <c r="W110" s="2"/>
      <c r="X110" s="2"/>
      <c r="Y110" s="2"/>
      <c r="Z110" s="3" t="s">
        <v>843</v>
      </c>
      <c r="AA110" s="3" t="s">
        <v>844</v>
      </c>
      <c r="AB110" s="3" t="s">
        <v>845</v>
      </c>
    </row>
    <row r="111" spans="1:28">
      <c r="A111" s="4" t="s">
        <v>846</v>
      </c>
      <c r="B111" s="5" t="s">
        <v>1</v>
      </c>
      <c r="C111" s="5" t="s">
        <v>2</v>
      </c>
      <c r="D111" s="5" t="s">
        <v>3</v>
      </c>
      <c r="E111" s="5" t="s">
        <v>3</v>
      </c>
      <c r="F111" s="5" t="s">
        <v>148</v>
      </c>
      <c r="G111" s="5"/>
      <c r="H111" s="5"/>
      <c r="I111" s="5" t="s">
        <v>847</v>
      </c>
      <c r="J111" s="5">
        <v>5</v>
      </c>
      <c r="K111" s="5"/>
      <c r="L111" s="5" t="s">
        <v>848</v>
      </c>
      <c r="M111" s="5"/>
      <c r="N111" s="5"/>
      <c r="O111" s="5" t="s">
        <v>849</v>
      </c>
      <c r="P111" s="5" t="s">
        <v>112</v>
      </c>
      <c r="Q111" s="5"/>
      <c r="R111" s="5"/>
      <c r="S111" s="5"/>
      <c r="T111" s="5"/>
      <c r="U111" s="5"/>
      <c r="V111" s="5"/>
      <c r="W111" s="5"/>
      <c r="X111" s="5"/>
      <c r="Y111" s="5"/>
      <c r="Z111" s="6" t="s">
        <v>850</v>
      </c>
      <c r="AA111" s="6" t="s">
        <v>851</v>
      </c>
      <c r="AB111" s="6" t="s">
        <v>852</v>
      </c>
    </row>
    <row r="112" spans="1:28">
      <c r="A112" s="1" t="s">
        <v>853</v>
      </c>
      <c r="B112" s="2" t="s">
        <v>1</v>
      </c>
      <c r="C112" s="2" t="s">
        <v>2</v>
      </c>
      <c r="D112" s="2" t="s">
        <v>3</v>
      </c>
      <c r="E112" s="2" t="s">
        <v>3</v>
      </c>
      <c r="F112" s="2" t="s">
        <v>22</v>
      </c>
      <c r="G112" s="2"/>
      <c r="H112" s="2"/>
      <c r="I112" s="2" t="s">
        <v>854</v>
      </c>
      <c r="J112" s="2">
        <v>5</v>
      </c>
      <c r="K112" s="2"/>
      <c r="L112" s="2" t="s">
        <v>855</v>
      </c>
      <c r="M112" s="2"/>
      <c r="N112" s="2"/>
      <c r="O112" s="2" t="s">
        <v>856</v>
      </c>
      <c r="P112" s="2" t="s">
        <v>674</v>
      </c>
      <c r="Q112" s="2"/>
      <c r="R112" s="2"/>
      <c r="S112" s="2"/>
      <c r="T112" s="2"/>
      <c r="U112" s="2"/>
      <c r="V112" s="2"/>
      <c r="W112" s="2"/>
      <c r="X112" s="2"/>
      <c r="Y112" s="2"/>
      <c r="Z112" s="3" t="s">
        <v>857</v>
      </c>
      <c r="AA112" s="3" t="s">
        <v>858</v>
      </c>
      <c r="AB112" s="3" t="s">
        <v>859</v>
      </c>
    </row>
    <row r="113" spans="1:28">
      <c r="A113" s="4" t="s">
        <v>860</v>
      </c>
      <c r="B113" s="5" t="s">
        <v>1</v>
      </c>
      <c r="C113" s="5" t="s">
        <v>2</v>
      </c>
      <c r="D113" s="5" t="s">
        <v>3</v>
      </c>
      <c r="E113" s="5" t="s">
        <v>3</v>
      </c>
      <c r="F113" s="5" t="s">
        <v>22</v>
      </c>
      <c r="G113" s="5"/>
      <c r="H113" s="5"/>
      <c r="I113" s="5" t="s">
        <v>861</v>
      </c>
      <c r="J113" s="5">
        <v>1</v>
      </c>
      <c r="K113" s="5"/>
      <c r="L113" s="5" t="s">
        <v>862</v>
      </c>
      <c r="M113" s="5"/>
      <c r="N113" s="5"/>
      <c r="O113" s="5" t="s">
        <v>863</v>
      </c>
      <c r="P113" s="5" t="s">
        <v>864</v>
      </c>
      <c r="Q113" s="5"/>
      <c r="R113" s="5"/>
      <c r="S113" s="5"/>
      <c r="T113" s="5"/>
      <c r="U113" s="5"/>
      <c r="V113" s="5"/>
      <c r="W113" s="5"/>
      <c r="X113" s="5"/>
      <c r="Y113" s="5"/>
      <c r="Z113" s="6" t="s">
        <v>865</v>
      </c>
      <c r="AA113" s="6" t="s">
        <v>866</v>
      </c>
      <c r="AB113" s="6" t="s">
        <v>867</v>
      </c>
    </row>
    <row r="114" spans="1:28">
      <c r="A114" s="1" t="s">
        <v>868</v>
      </c>
      <c r="B114" s="2" t="s">
        <v>1</v>
      </c>
      <c r="C114" s="2" t="s">
        <v>2</v>
      </c>
      <c r="D114" s="2" t="s">
        <v>3</v>
      </c>
      <c r="E114" s="2" t="s">
        <v>3</v>
      </c>
      <c r="F114" s="2" t="s">
        <v>22</v>
      </c>
      <c r="G114" s="2"/>
      <c r="H114" s="2"/>
      <c r="I114" s="2" t="s">
        <v>869</v>
      </c>
      <c r="J114" s="2">
        <v>1</v>
      </c>
      <c r="K114" s="2"/>
      <c r="L114" s="2" t="s">
        <v>870</v>
      </c>
      <c r="M114" s="2"/>
      <c r="N114" s="2"/>
      <c r="O114" s="2" t="s">
        <v>871</v>
      </c>
      <c r="P114" s="2" t="s">
        <v>872</v>
      </c>
      <c r="Q114" s="2"/>
      <c r="R114" s="2"/>
      <c r="S114" s="2"/>
      <c r="T114" s="2"/>
      <c r="U114" s="2"/>
      <c r="V114" s="2"/>
      <c r="W114" s="2"/>
      <c r="X114" s="2"/>
      <c r="Y114" s="2"/>
      <c r="Z114" s="3" t="s">
        <v>873</v>
      </c>
      <c r="AA114" s="3" t="s">
        <v>874</v>
      </c>
      <c r="AB114" s="3" t="s">
        <v>875</v>
      </c>
    </row>
    <row r="115" spans="1:28">
      <c r="A115" s="4" t="s">
        <v>876</v>
      </c>
      <c r="B115" s="5" t="s">
        <v>1</v>
      </c>
      <c r="C115" s="5" t="s">
        <v>2</v>
      </c>
      <c r="D115" s="5" t="s">
        <v>3</v>
      </c>
      <c r="E115" s="5" t="s">
        <v>3</v>
      </c>
      <c r="F115" s="5" t="s">
        <v>22</v>
      </c>
      <c r="G115" s="5"/>
      <c r="H115" s="5"/>
      <c r="I115" s="5" t="s">
        <v>877</v>
      </c>
      <c r="J115" s="5">
        <v>1</v>
      </c>
      <c r="K115" s="5"/>
      <c r="L115" s="5" t="s">
        <v>878</v>
      </c>
      <c r="M115" s="5"/>
      <c r="N115" s="5"/>
      <c r="O115" s="5" t="s">
        <v>879</v>
      </c>
      <c r="P115" s="5" t="s">
        <v>880</v>
      </c>
      <c r="Q115" s="5"/>
      <c r="R115" s="5"/>
      <c r="S115" s="5"/>
      <c r="T115" s="5"/>
      <c r="U115" s="5"/>
      <c r="V115" s="5"/>
      <c r="W115" s="5"/>
      <c r="X115" s="5"/>
      <c r="Y115" s="5"/>
      <c r="Z115" s="6" t="s">
        <v>881</v>
      </c>
      <c r="AA115" s="6" t="s">
        <v>882</v>
      </c>
      <c r="AB115" s="6" t="s">
        <v>883</v>
      </c>
    </row>
    <row r="116" spans="1:28">
      <c r="A116" s="1" t="s">
        <v>884</v>
      </c>
      <c r="B116" s="2" t="s">
        <v>1</v>
      </c>
      <c r="C116" s="2" t="s">
        <v>2</v>
      </c>
      <c r="D116" s="2" t="s">
        <v>3</v>
      </c>
      <c r="E116" s="2" t="s">
        <v>3</v>
      </c>
      <c r="F116" s="2" t="s">
        <v>22</v>
      </c>
      <c r="G116" s="2"/>
      <c r="H116" s="2"/>
      <c r="I116" s="2" t="s">
        <v>885</v>
      </c>
      <c r="J116" s="2">
        <v>5</v>
      </c>
      <c r="K116" s="2"/>
      <c r="L116" s="2" t="s">
        <v>886</v>
      </c>
      <c r="M116" s="2"/>
      <c r="N116" s="2"/>
      <c r="O116" s="2" t="s">
        <v>887</v>
      </c>
      <c r="P116" s="2" t="s">
        <v>112</v>
      </c>
      <c r="Q116" s="2"/>
      <c r="R116" s="2"/>
      <c r="S116" s="2"/>
      <c r="T116" s="2"/>
      <c r="U116" s="2"/>
      <c r="V116" s="2"/>
      <c r="W116" s="2"/>
      <c r="X116" s="2"/>
      <c r="Y116" s="2"/>
      <c r="Z116" s="3" t="s">
        <v>888</v>
      </c>
      <c r="AA116" s="3" t="s">
        <v>889</v>
      </c>
      <c r="AB116" s="3" t="s">
        <v>890</v>
      </c>
    </row>
    <row r="117" spans="1:28">
      <c r="A117" s="4" t="s">
        <v>891</v>
      </c>
      <c r="B117" s="5" t="s">
        <v>1</v>
      </c>
      <c r="C117" s="5" t="s">
        <v>2</v>
      </c>
      <c r="D117" s="5" t="s">
        <v>3</v>
      </c>
      <c r="E117" s="5" t="s">
        <v>3</v>
      </c>
      <c r="F117" s="5" t="s">
        <v>22</v>
      </c>
      <c r="G117" s="5"/>
      <c r="H117" s="5"/>
      <c r="I117" s="5" t="s">
        <v>892</v>
      </c>
      <c r="J117" s="5">
        <v>1</v>
      </c>
      <c r="K117" s="5"/>
      <c r="L117" s="5" t="s">
        <v>893</v>
      </c>
      <c r="M117" s="5"/>
      <c r="N117" s="5"/>
      <c r="O117" s="5" t="s">
        <v>894</v>
      </c>
      <c r="P117" s="5" t="s">
        <v>895</v>
      </c>
      <c r="Q117" s="5"/>
      <c r="R117" s="5"/>
      <c r="S117" s="5"/>
      <c r="T117" s="5"/>
      <c r="U117" s="5"/>
      <c r="V117" s="5"/>
      <c r="W117" s="5"/>
      <c r="X117" s="5"/>
      <c r="Y117" s="5"/>
      <c r="Z117" s="6" t="s">
        <v>896</v>
      </c>
      <c r="AA117" s="6" t="s">
        <v>897</v>
      </c>
      <c r="AB117" s="6" t="s">
        <v>898</v>
      </c>
    </row>
    <row r="118" spans="1:28">
      <c r="A118" s="1" t="s">
        <v>899</v>
      </c>
      <c r="B118" s="2" t="s">
        <v>1</v>
      </c>
      <c r="C118" s="2" t="s">
        <v>2</v>
      </c>
      <c r="D118" s="2" t="s">
        <v>3</v>
      </c>
      <c r="E118" s="2" t="s">
        <v>3</v>
      </c>
      <c r="F118" s="2" t="s">
        <v>22</v>
      </c>
      <c r="G118" s="2"/>
      <c r="H118" s="2"/>
      <c r="I118" s="2" t="s">
        <v>900</v>
      </c>
      <c r="J118" s="2">
        <v>1</v>
      </c>
      <c r="K118" s="2"/>
      <c r="L118" s="2" t="s">
        <v>901</v>
      </c>
      <c r="M118" s="2"/>
      <c r="N118" s="2"/>
      <c r="O118" s="2" t="s">
        <v>902</v>
      </c>
      <c r="P118" s="2" t="s">
        <v>903</v>
      </c>
      <c r="Q118" s="2"/>
      <c r="R118" s="2"/>
      <c r="S118" s="2"/>
      <c r="T118" s="2"/>
      <c r="U118" s="2"/>
      <c r="V118" s="2"/>
      <c r="W118" s="2"/>
      <c r="X118" s="2">
        <v>1</v>
      </c>
      <c r="Y118" s="2"/>
      <c r="Z118" s="3" t="s">
        <v>904</v>
      </c>
      <c r="AA118" s="3" t="s">
        <v>905</v>
      </c>
      <c r="AB118" s="3" t="s">
        <v>906</v>
      </c>
    </row>
    <row r="119" spans="1:28">
      <c r="A119" s="4" t="s">
        <v>907</v>
      </c>
      <c r="B119" s="5" t="s">
        <v>1</v>
      </c>
      <c r="C119" s="5" t="s">
        <v>2</v>
      </c>
      <c r="D119" s="5" t="s">
        <v>3</v>
      </c>
      <c r="E119" s="5" t="s">
        <v>3</v>
      </c>
      <c r="F119" s="5" t="s">
        <v>22</v>
      </c>
      <c r="G119" s="5"/>
      <c r="H119" s="5"/>
      <c r="I119" s="5" t="s">
        <v>908</v>
      </c>
      <c r="J119" s="5">
        <v>1</v>
      </c>
      <c r="K119" s="5"/>
      <c r="L119" s="5" t="s">
        <v>909</v>
      </c>
      <c r="M119" s="5"/>
      <c r="N119" s="5"/>
      <c r="O119" s="5" t="s">
        <v>910</v>
      </c>
      <c r="P119" s="5" t="s">
        <v>911</v>
      </c>
      <c r="Q119" s="5"/>
      <c r="R119" s="5"/>
      <c r="S119" s="5"/>
      <c r="T119" s="5"/>
      <c r="U119" s="5"/>
      <c r="V119" s="5"/>
      <c r="W119" s="5"/>
      <c r="X119" s="5"/>
      <c r="Y119" s="5"/>
      <c r="Z119" s="6" t="s">
        <v>912</v>
      </c>
      <c r="AA119" s="6" t="s">
        <v>913</v>
      </c>
      <c r="AB119" s="6" t="s">
        <v>914</v>
      </c>
    </row>
    <row r="120" spans="1:28">
      <c r="A120" s="1" t="s">
        <v>915</v>
      </c>
      <c r="B120" s="2" t="s">
        <v>1</v>
      </c>
      <c r="C120" s="2" t="s">
        <v>2</v>
      </c>
      <c r="D120" s="2" t="s">
        <v>3</v>
      </c>
      <c r="E120" s="2" t="s">
        <v>3</v>
      </c>
      <c r="F120" s="2" t="s">
        <v>22</v>
      </c>
      <c r="G120" s="2"/>
      <c r="H120" s="2"/>
      <c r="I120" s="2" t="s">
        <v>916</v>
      </c>
      <c r="J120" s="2">
        <v>1</v>
      </c>
      <c r="K120" s="2"/>
      <c r="L120" s="2" t="s">
        <v>917</v>
      </c>
      <c r="M120" s="2"/>
      <c r="N120" s="2"/>
      <c r="O120" s="2" t="s">
        <v>918</v>
      </c>
      <c r="P120" s="2" t="s">
        <v>919</v>
      </c>
      <c r="Q120" s="2"/>
      <c r="R120" s="2"/>
      <c r="S120" s="2"/>
      <c r="T120" s="2"/>
      <c r="U120" s="2"/>
      <c r="V120" s="2"/>
      <c r="W120" s="2"/>
      <c r="X120" s="2"/>
      <c r="Y120" s="2"/>
      <c r="Z120" s="3" t="s">
        <v>920</v>
      </c>
      <c r="AA120" s="3" t="s">
        <v>921</v>
      </c>
      <c r="AB120" s="3" t="s">
        <v>922</v>
      </c>
    </row>
    <row r="121" spans="1:28">
      <c r="A121" s="4" t="s">
        <v>923</v>
      </c>
      <c r="B121" s="5" t="s">
        <v>1</v>
      </c>
      <c r="C121" s="5" t="s">
        <v>2</v>
      </c>
      <c r="D121" s="5" t="s">
        <v>3</v>
      </c>
      <c r="E121" s="5" t="s">
        <v>3</v>
      </c>
      <c r="F121" s="5" t="s">
        <v>22</v>
      </c>
      <c r="G121" s="5"/>
      <c r="H121" s="5"/>
      <c r="I121" s="5" t="s">
        <v>924</v>
      </c>
      <c r="J121" s="5">
        <v>5</v>
      </c>
      <c r="K121" s="5"/>
      <c r="L121" s="5" t="s">
        <v>925</v>
      </c>
      <c r="M121" s="5"/>
      <c r="N121" s="5"/>
      <c r="O121" s="5" t="s">
        <v>926</v>
      </c>
      <c r="P121" s="5" t="s">
        <v>927</v>
      </c>
      <c r="Q121" s="5"/>
      <c r="R121" s="5"/>
      <c r="S121" s="5"/>
      <c r="T121" s="5"/>
      <c r="U121" s="5"/>
      <c r="V121" s="5"/>
      <c r="W121" s="5"/>
      <c r="X121" s="5"/>
      <c r="Y121" s="5"/>
      <c r="Z121" s="6" t="s">
        <v>928</v>
      </c>
      <c r="AA121" s="6" t="s">
        <v>929</v>
      </c>
      <c r="AB121" s="6" t="s">
        <v>930</v>
      </c>
    </row>
    <row r="122" spans="1:28">
      <c r="A122" s="1" t="s">
        <v>931</v>
      </c>
      <c r="B122" s="2" t="s">
        <v>1</v>
      </c>
      <c r="C122" s="2" t="s">
        <v>2</v>
      </c>
      <c r="D122" s="2" t="s">
        <v>3</v>
      </c>
      <c r="E122" s="2" t="s">
        <v>3</v>
      </c>
      <c r="F122" s="2" t="s">
        <v>22</v>
      </c>
      <c r="G122" s="2"/>
      <c r="H122" s="2"/>
      <c r="I122" s="2" t="s">
        <v>932</v>
      </c>
      <c r="J122" s="2">
        <v>2</v>
      </c>
      <c r="K122" s="2"/>
      <c r="L122" s="2" t="s">
        <v>933</v>
      </c>
      <c r="M122" s="2"/>
      <c r="N122" s="2"/>
      <c r="O122" s="2"/>
      <c r="P122" s="2"/>
      <c r="Q122" s="2"/>
      <c r="R122" s="2"/>
      <c r="S122" s="2"/>
      <c r="T122" s="2"/>
      <c r="U122" s="2"/>
      <c r="V122" s="2"/>
      <c r="W122" s="2"/>
      <c r="X122" s="2"/>
      <c r="Y122" s="2"/>
      <c r="Z122" s="3" t="s">
        <v>934</v>
      </c>
      <c r="AA122" s="3" t="s">
        <v>935</v>
      </c>
      <c r="AB122" s="3" t="s">
        <v>936</v>
      </c>
    </row>
    <row r="123" spans="1:28">
      <c r="A123" s="4" t="s">
        <v>937</v>
      </c>
      <c r="B123" s="5" t="s">
        <v>1</v>
      </c>
      <c r="C123" s="5" t="s">
        <v>2</v>
      </c>
      <c r="D123" s="5" t="s">
        <v>3</v>
      </c>
      <c r="E123" s="5" t="s">
        <v>3</v>
      </c>
      <c r="F123" s="5" t="s">
        <v>22</v>
      </c>
      <c r="G123" s="5"/>
      <c r="H123" s="5"/>
      <c r="I123" s="5" t="s">
        <v>938</v>
      </c>
      <c r="J123" s="5">
        <v>5</v>
      </c>
      <c r="K123" s="5"/>
      <c r="L123" s="5" t="s">
        <v>939</v>
      </c>
      <c r="M123" s="5"/>
      <c r="N123" s="5"/>
      <c r="O123" s="5" t="s">
        <v>940</v>
      </c>
      <c r="P123" s="5" t="s">
        <v>941</v>
      </c>
      <c r="Q123" s="5"/>
      <c r="R123" s="5"/>
      <c r="S123" s="5"/>
      <c r="T123" s="5"/>
      <c r="U123" s="5"/>
      <c r="V123" s="5"/>
      <c r="W123" s="5"/>
      <c r="X123" s="5"/>
      <c r="Y123" s="5"/>
      <c r="Z123" s="6" t="s">
        <v>942</v>
      </c>
      <c r="AA123" s="6" t="s">
        <v>943</v>
      </c>
      <c r="AB123" s="6" t="s">
        <v>944</v>
      </c>
    </row>
    <row r="124" spans="1:28">
      <c r="A124" s="1" t="s">
        <v>945</v>
      </c>
      <c r="B124" s="2" t="s">
        <v>1</v>
      </c>
      <c r="C124" s="2" t="s">
        <v>2</v>
      </c>
      <c r="D124" s="2" t="s">
        <v>3</v>
      </c>
      <c r="E124" s="2" t="s">
        <v>3</v>
      </c>
      <c r="F124" s="2" t="s">
        <v>22</v>
      </c>
      <c r="G124" s="2"/>
      <c r="H124" s="2"/>
      <c r="I124" s="2" t="s">
        <v>946</v>
      </c>
      <c r="J124" s="2">
        <v>5</v>
      </c>
      <c r="K124" s="2"/>
      <c r="L124" s="2" t="s">
        <v>947</v>
      </c>
      <c r="M124" s="2"/>
      <c r="N124" s="2"/>
      <c r="O124" s="2" t="s">
        <v>948</v>
      </c>
      <c r="P124" s="2" t="s">
        <v>927</v>
      </c>
      <c r="Q124" s="2"/>
      <c r="R124" s="2"/>
      <c r="S124" s="2"/>
      <c r="T124" s="2"/>
      <c r="U124" s="2"/>
      <c r="V124" s="2"/>
      <c r="W124" s="2"/>
      <c r="X124" s="2"/>
      <c r="Y124" s="2"/>
      <c r="Z124" s="3" t="s">
        <v>949</v>
      </c>
      <c r="AA124" s="3" t="s">
        <v>950</v>
      </c>
      <c r="AB124" s="3" t="s">
        <v>951</v>
      </c>
    </row>
    <row r="125" spans="1:28">
      <c r="A125" s="4" t="s">
        <v>952</v>
      </c>
      <c r="B125" s="5" t="s">
        <v>1</v>
      </c>
      <c r="C125" s="5" t="s">
        <v>2</v>
      </c>
      <c r="D125" s="5" t="s">
        <v>3</v>
      </c>
      <c r="E125" s="5" t="s">
        <v>3</v>
      </c>
      <c r="F125" s="5" t="s">
        <v>22</v>
      </c>
      <c r="G125" s="5"/>
      <c r="H125" s="5"/>
      <c r="I125" s="5" t="s">
        <v>953</v>
      </c>
      <c r="J125" s="5">
        <v>1</v>
      </c>
      <c r="K125" s="5"/>
      <c r="L125" s="5" t="s">
        <v>954</v>
      </c>
      <c r="M125" s="5"/>
      <c r="N125" s="5"/>
      <c r="O125" s="5" t="s">
        <v>955</v>
      </c>
      <c r="P125" s="5" t="s">
        <v>956</v>
      </c>
      <c r="Q125" s="5"/>
      <c r="R125" s="5"/>
      <c r="S125" s="5"/>
      <c r="T125" s="5"/>
      <c r="U125" s="5"/>
      <c r="V125" s="5"/>
      <c r="W125" s="5"/>
      <c r="X125" s="5"/>
      <c r="Y125" s="5"/>
      <c r="Z125" s="6" t="s">
        <v>957</v>
      </c>
      <c r="AA125" s="6" t="s">
        <v>958</v>
      </c>
      <c r="AB125" s="6" t="s">
        <v>959</v>
      </c>
    </row>
    <row r="126" spans="1:28">
      <c r="A126" s="1" t="s">
        <v>960</v>
      </c>
      <c r="B126" s="2" t="s">
        <v>1</v>
      </c>
      <c r="C126" s="2" t="s">
        <v>2</v>
      </c>
      <c r="D126" s="2" t="s">
        <v>3</v>
      </c>
      <c r="E126" s="2" t="s">
        <v>3</v>
      </c>
      <c r="F126" s="2" t="s">
        <v>22</v>
      </c>
      <c r="G126" s="2"/>
      <c r="H126" s="2"/>
      <c r="I126" s="2" t="s">
        <v>961</v>
      </c>
      <c r="J126" s="2">
        <v>5</v>
      </c>
      <c r="K126" s="2"/>
      <c r="L126" s="2" t="s">
        <v>962</v>
      </c>
      <c r="M126" s="2"/>
      <c r="N126" s="2"/>
      <c r="O126" s="2" t="s">
        <v>963</v>
      </c>
      <c r="P126" s="2" t="s">
        <v>964</v>
      </c>
      <c r="Q126" s="2"/>
      <c r="R126" s="2"/>
      <c r="S126" s="2"/>
      <c r="T126" s="2"/>
      <c r="U126" s="2"/>
      <c r="V126" s="2"/>
      <c r="W126" s="2"/>
      <c r="X126" s="2"/>
      <c r="Y126" s="2"/>
      <c r="Z126" s="3" t="s">
        <v>965</v>
      </c>
      <c r="AA126" s="3" t="s">
        <v>966</v>
      </c>
      <c r="AB126" s="3" t="s">
        <v>967</v>
      </c>
    </row>
    <row r="127" spans="1:28">
      <c r="A127" s="4" t="s">
        <v>968</v>
      </c>
      <c r="B127" s="5" t="s">
        <v>1</v>
      </c>
      <c r="C127" s="5" t="s">
        <v>2</v>
      </c>
      <c r="D127" s="5" t="s">
        <v>3</v>
      </c>
      <c r="E127" s="5" t="s">
        <v>3</v>
      </c>
      <c r="F127" s="5" t="s">
        <v>22</v>
      </c>
      <c r="G127" s="5"/>
      <c r="H127" s="5"/>
      <c r="I127" s="5" t="s">
        <v>969</v>
      </c>
      <c r="J127" s="5">
        <v>1</v>
      </c>
      <c r="K127" s="5"/>
      <c r="L127" s="5" t="s">
        <v>970</v>
      </c>
      <c r="M127" s="5"/>
      <c r="N127" s="5"/>
      <c r="O127" s="5" t="s">
        <v>971</v>
      </c>
      <c r="P127" s="5" t="s">
        <v>972</v>
      </c>
      <c r="Q127" s="5"/>
      <c r="R127" s="5"/>
      <c r="S127" s="5"/>
      <c r="T127" s="5"/>
      <c r="U127" s="5"/>
      <c r="V127" s="5"/>
      <c r="W127" s="5"/>
      <c r="X127" s="5"/>
      <c r="Y127" s="5"/>
      <c r="Z127" s="6" t="s">
        <v>973</v>
      </c>
      <c r="AA127" s="6" t="s">
        <v>974</v>
      </c>
      <c r="AB127" s="6" t="s">
        <v>975</v>
      </c>
    </row>
    <row r="128" spans="1:28">
      <c r="A128" s="1" t="s">
        <v>976</v>
      </c>
      <c r="B128" s="2" t="s">
        <v>1</v>
      </c>
      <c r="C128" s="2" t="s">
        <v>2</v>
      </c>
      <c r="D128" s="2" t="s">
        <v>3</v>
      </c>
      <c r="E128" s="2" t="s">
        <v>3</v>
      </c>
      <c r="F128" s="2" t="s">
        <v>4</v>
      </c>
      <c r="G128" s="2"/>
      <c r="H128" s="2"/>
      <c r="I128" s="2" t="s">
        <v>977</v>
      </c>
      <c r="J128" s="2">
        <v>3</v>
      </c>
      <c r="K128" s="2"/>
      <c r="L128" s="2" t="s">
        <v>978</v>
      </c>
      <c r="M128" s="2"/>
      <c r="N128" s="2"/>
      <c r="O128" s="2" t="s">
        <v>979</v>
      </c>
      <c r="P128" s="2" t="s">
        <v>980</v>
      </c>
      <c r="Q128" s="2"/>
      <c r="R128" s="2"/>
      <c r="S128" s="2"/>
      <c r="T128" s="2"/>
      <c r="U128" s="2"/>
      <c r="V128" s="2"/>
      <c r="W128" s="2"/>
      <c r="X128" s="2"/>
      <c r="Y128" s="2"/>
      <c r="Z128" s="3" t="s">
        <v>981</v>
      </c>
      <c r="AA128" s="3" t="s">
        <v>982</v>
      </c>
      <c r="AB128" s="3" t="s">
        <v>983</v>
      </c>
    </row>
    <row r="129" spans="1:28">
      <c r="A129" s="4" t="s">
        <v>984</v>
      </c>
      <c r="B129" s="5" t="s">
        <v>1</v>
      </c>
      <c r="C129" s="5" t="s">
        <v>2</v>
      </c>
      <c r="D129" s="5" t="s">
        <v>3</v>
      </c>
      <c r="E129" s="5" t="s">
        <v>3</v>
      </c>
      <c r="F129" s="5" t="s">
        <v>4</v>
      </c>
      <c r="G129" s="5"/>
      <c r="H129" s="5"/>
      <c r="I129" s="5" t="s">
        <v>985</v>
      </c>
      <c r="J129" s="5">
        <v>4</v>
      </c>
      <c r="K129" s="5"/>
      <c r="L129" s="5" t="s">
        <v>986</v>
      </c>
      <c r="M129" s="5"/>
      <c r="N129" s="5"/>
      <c r="O129" s="5" t="s">
        <v>987</v>
      </c>
      <c r="P129" s="5" t="s">
        <v>988</v>
      </c>
      <c r="Q129" s="5"/>
      <c r="R129" s="5"/>
      <c r="S129" s="5"/>
      <c r="T129" s="5"/>
      <c r="U129" s="5"/>
      <c r="V129" s="5"/>
      <c r="W129" s="5"/>
      <c r="X129" s="5"/>
      <c r="Y129" s="5"/>
      <c r="Z129" s="6" t="s">
        <v>989</v>
      </c>
      <c r="AA129" s="6" t="s">
        <v>990</v>
      </c>
      <c r="AB129" s="6" t="s">
        <v>991</v>
      </c>
    </row>
    <row r="130" spans="1:28">
      <c r="A130" s="1" t="s">
        <v>992</v>
      </c>
      <c r="B130" s="2" t="s">
        <v>1</v>
      </c>
      <c r="C130" s="2" t="s">
        <v>2</v>
      </c>
      <c r="D130" s="2" t="s">
        <v>3</v>
      </c>
      <c r="E130" s="2" t="s">
        <v>3</v>
      </c>
      <c r="F130" s="2" t="s">
        <v>22</v>
      </c>
      <c r="G130" s="2"/>
      <c r="H130" s="2"/>
      <c r="I130" s="2" t="s">
        <v>993</v>
      </c>
      <c r="J130" s="2">
        <v>1</v>
      </c>
      <c r="K130" s="2"/>
      <c r="L130" s="2" t="s">
        <v>994</v>
      </c>
      <c r="M130" s="2"/>
      <c r="N130" s="2"/>
      <c r="O130" s="2" t="s">
        <v>995</v>
      </c>
      <c r="P130" s="2" t="s">
        <v>996</v>
      </c>
      <c r="Q130" s="2"/>
      <c r="R130" s="2"/>
      <c r="S130" s="2"/>
      <c r="T130" s="2"/>
      <c r="U130" s="2"/>
      <c r="V130" s="2"/>
      <c r="W130" s="2"/>
      <c r="X130" s="2"/>
      <c r="Y130" s="2"/>
      <c r="Z130" s="3" t="s">
        <v>997</v>
      </c>
      <c r="AA130" s="3" t="s">
        <v>998</v>
      </c>
      <c r="AB130" s="3" t="s">
        <v>999</v>
      </c>
    </row>
    <row r="131" spans="1:28">
      <c r="A131" s="4" t="s">
        <v>1000</v>
      </c>
      <c r="B131" s="5" t="s">
        <v>1</v>
      </c>
      <c r="C131" s="5" t="s">
        <v>2</v>
      </c>
      <c r="D131" s="5" t="s">
        <v>3</v>
      </c>
      <c r="E131" s="5" t="s">
        <v>3</v>
      </c>
      <c r="F131" s="5" t="s">
        <v>148</v>
      </c>
      <c r="G131" s="5"/>
      <c r="H131" s="5"/>
      <c r="I131" s="5" t="s">
        <v>1001</v>
      </c>
      <c r="J131" s="5">
        <v>5</v>
      </c>
      <c r="K131" s="5"/>
      <c r="L131" s="5" t="s">
        <v>1002</v>
      </c>
      <c r="M131" s="5"/>
      <c r="N131" s="5"/>
      <c r="O131" s="5" t="s">
        <v>1003</v>
      </c>
      <c r="P131" s="5" t="s">
        <v>112</v>
      </c>
      <c r="Q131" s="5"/>
      <c r="R131" s="5"/>
      <c r="S131" s="5"/>
      <c r="T131" s="5"/>
      <c r="U131" s="5"/>
      <c r="V131" s="5"/>
      <c r="W131" s="5"/>
      <c r="X131" s="5"/>
      <c r="Y131" s="5"/>
      <c r="Z131" s="6" t="s">
        <v>1004</v>
      </c>
      <c r="AA131" s="6" t="s">
        <v>1005</v>
      </c>
      <c r="AB131" s="6" t="s">
        <v>1006</v>
      </c>
    </row>
    <row r="132" spans="1:28">
      <c r="A132" s="1" t="s">
        <v>1007</v>
      </c>
      <c r="B132" s="2" t="s">
        <v>1</v>
      </c>
      <c r="C132" s="2" t="s">
        <v>2</v>
      </c>
      <c r="D132" s="2" t="s">
        <v>3</v>
      </c>
      <c r="E132" s="2" t="s">
        <v>3</v>
      </c>
      <c r="F132" s="2" t="s">
        <v>22</v>
      </c>
      <c r="G132" s="2"/>
      <c r="H132" s="2"/>
      <c r="I132" s="2" t="s">
        <v>1008</v>
      </c>
      <c r="J132" s="2">
        <v>5</v>
      </c>
      <c r="K132" s="2"/>
      <c r="L132" s="2" t="s">
        <v>1009</v>
      </c>
      <c r="M132" s="2"/>
      <c r="N132" s="2"/>
      <c r="O132" s="2" t="s">
        <v>1010</v>
      </c>
      <c r="P132" s="2" t="s">
        <v>104</v>
      </c>
      <c r="Q132" s="2"/>
      <c r="R132" s="2"/>
      <c r="S132" s="2"/>
      <c r="T132" s="2"/>
      <c r="U132" s="2"/>
      <c r="V132" s="2"/>
      <c r="W132" s="2"/>
      <c r="X132" s="2"/>
      <c r="Y132" s="2"/>
      <c r="Z132" s="3" t="s">
        <v>1011</v>
      </c>
      <c r="AA132" s="3" t="s">
        <v>1012</v>
      </c>
      <c r="AB132" s="3" t="s">
        <v>1013</v>
      </c>
    </row>
    <row r="133" spans="1:28">
      <c r="A133" s="4" t="s">
        <v>1014</v>
      </c>
      <c r="B133" s="5" t="s">
        <v>1</v>
      </c>
      <c r="C133" s="5" t="s">
        <v>2</v>
      </c>
      <c r="D133" s="5" t="s">
        <v>3</v>
      </c>
      <c r="E133" s="5" t="s">
        <v>3</v>
      </c>
      <c r="F133" s="5"/>
      <c r="G133" s="5"/>
      <c r="H133" s="5"/>
      <c r="I133" s="5" t="s">
        <v>1015</v>
      </c>
      <c r="J133" s="5">
        <v>1</v>
      </c>
      <c r="K133" s="5"/>
      <c r="L133" s="5" t="s">
        <v>1016</v>
      </c>
      <c r="M133" s="5"/>
      <c r="N133" s="5"/>
      <c r="O133" s="5" t="s">
        <v>1017</v>
      </c>
      <c r="P133" s="5" t="s">
        <v>1018</v>
      </c>
      <c r="Q133" s="5"/>
      <c r="R133" s="5"/>
      <c r="S133" s="5"/>
      <c r="T133" s="5"/>
      <c r="U133" s="5"/>
      <c r="V133" s="5"/>
      <c r="W133" s="5"/>
      <c r="X133" s="5"/>
      <c r="Y133" s="5"/>
      <c r="Z133" s="6" t="s">
        <v>1019</v>
      </c>
      <c r="AA133" s="6" t="s">
        <v>1020</v>
      </c>
      <c r="AB133" s="6" t="s">
        <v>1021</v>
      </c>
    </row>
    <row r="134" spans="1:28">
      <c r="A134" s="1" t="s">
        <v>1022</v>
      </c>
      <c r="B134" s="2" t="s">
        <v>1</v>
      </c>
      <c r="C134" s="2" t="s">
        <v>2</v>
      </c>
      <c r="D134" s="2" t="s">
        <v>3</v>
      </c>
      <c r="E134" s="2" t="s">
        <v>3</v>
      </c>
      <c r="F134" s="2" t="s">
        <v>22</v>
      </c>
      <c r="G134" s="2"/>
      <c r="H134" s="2"/>
      <c r="I134" s="2" t="s">
        <v>1023</v>
      </c>
      <c r="J134" s="2">
        <v>5</v>
      </c>
      <c r="K134" s="2"/>
      <c r="L134" s="2" t="s">
        <v>1024</v>
      </c>
      <c r="M134" s="2"/>
      <c r="N134" s="2"/>
      <c r="O134" s="2" t="s">
        <v>1025</v>
      </c>
      <c r="P134" s="2" t="s">
        <v>112</v>
      </c>
      <c r="Q134" s="2"/>
      <c r="R134" s="2"/>
      <c r="S134" s="2"/>
      <c r="T134" s="2"/>
      <c r="U134" s="2"/>
      <c r="V134" s="2"/>
      <c r="W134" s="2"/>
      <c r="X134" s="2"/>
      <c r="Y134" s="2"/>
      <c r="Z134" s="3" t="s">
        <v>1026</v>
      </c>
      <c r="AA134" s="3" t="s">
        <v>1027</v>
      </c>
      <c r="AB134" s="3" t="s">
        <v>1028</v>
      </c>
    </row>
    <row r="135" spans="1:28">
      <c r="A135" s="4" t="s">
        <v>1029</v>
      </c>
      <c r="B135" s="5" t="s">
        <v>1</v>
      </c>
      <c r="C135" s="5" t="s">
        <v>2</v>
      </c>
      <c r="D135" s="5" t="s">
        <v>3</v>
      </c>
      <c r="E135" s="5" t="s">
        <v>3</v>
      </c>
      <c r="F135" s="5" t="s">
        <v>22</v>
      </c>
      <c r="G135" s="5"/>
      <c r="H135" s="5"/>
      <c r="I135" s="5" t="s">
        <v>1030</v>
      </c>
      <c r="J135" s="5">
        <v>2</v>
      </c>
      <c r="K135" s="5"/>
      <c r="L135" s="5" t="s">
        <v>1031</v>
      </c>
      <c r="M135" s="5"/>
      <c r="N135" s="5"/>
      <c r="O135" s="5" t="s">
        <v>1032</v>
      </c>
      <c r="P135" s="5" t="s">
        <v>1033</v>
      </c>
      <c r="Q135" s="5"/>
      <c r="R135" s="5"/>
      <c r="S135" s="5"/>
      <c r="T135" s="5"/>
      <c r="U135" s="5"/>
      <c r="V135" s="5"/>
      <c r="W135" s="5"/>
      <c r="X135" s="5"/>
      <c r="Y135" s="5"/>
      <c r="Z135" s="6" t="s">
        <v>1034</v>
      </c>
      <c r="AA135" s="6" t="s">
        <v>1035</v>
      </c>
      <c r="AB135" s="6" t="s">
        <v>1036</v>
      </c>
    </row>
    <row r="136" spans="1:28">
      <c r="A136" s="1" t="s">
        <v>1037</v>
      </c>
      <c r="B136" s="2" t="s">
        <v>1</v>
      </c>
      <c r="C136" s="2" t="s">
        <v>2</v>
      </c>
      <c r="D136" s="2" t="s">
        <v>3</v>
      </c>
      <c r="E136" s="2" t="s">
        <v>3</v>
      </c>
      <c r="F136" s="2" t="s">
        <v>22</v>
      </c>
      <c r="G136" s="2"/>
      <c r="H136" s="2"/>
      <c r="I136" s="2" t="s">
        <v>1038</v>
      </c>
      <c r="J136" s="2">
        <v>1</v>
      </c>
      <c r="K136" s="2"/>
      <c r="L136" s="2" t="s">
        <v>1039</v>
      </c>
      <c r="M136" s="2"/>
      <c r="N136" s="2"/>
      <c r="O136" s="2" t="s">
        <v>1040</v>
      </c>
      <c r="P136" s="2" t="s">
        <v>1041</v>
      </c>
      <c r="Q136" s="2"/>
      <c r="R136" s="2"/>
      <c r="S136" s="2"/>
      <c r="T136" s="2"/>
      <c r="U136" s="2"/>
      <c r="V136" s="2"/>
      <c r="W136" s="2"/>
      <c r="X136" s="2"/>
      <c r="Y136" s="2"/>
      <c r="Z136" s="3" t="s">
        <v>1042</v>
      </c>
      <c r="AA136" s="3" t="s">
        <v>1043</v>
      </c>
      <c r="AB136" s="3" t="s">
        <v>1044</v>
      </c>
    </row>
    <row r="137" spans="1:28">
      <c r="A137" s="4" t="s">
        <v>1045</v>
      </c>
      <c r="B137" s="5" t="s">
        <v>1</v>
      </c>
      <c r="C137" s="5" t="s">
        <v>2</v>
      </c>
      <c r="D137" s="5" t="s">
        <v>3</v>
      </c>
      <c r="E137" s="5" t="s">
        <v>3</v>
      </c>
      <c r="F137" s="5" t="s">
        <v>22</v>
      </c>
      <c r="G137" s="5"/>
      <c r="H137" s="5"/>
      <c r="I137" s="5" t="s">
        <v>1046</v>
      </c>
      <c r="J137" s="5">
        <v>1</v>
      </c>
      <c r="K137" s="5"/>
      <c r="L137" s="5" t="s">
        <v>1047</v>
      </c>
      <c r="M137" s="5"/>
      <c r="N137" s="5"/>
      <c r="O137" s="5" t="s">
        <v>1048</v>
      </c>
      <c r="P137" s="5" t="s">
        <v>880</v>
      </c>
      <c r="Q137" s="5"/>
      <c r="R137" s="5"/>
      <c r="S137" s="5"/>
      <c r="T137" s="5"/>
      <c r="U137" s="5"/>
      <c r="V137" s="5"/>
      <c r="W137" s="5"/>
      <c r="X137" s="5"/>
      <c r="Y137" s="5"/>
      <c r="Z137" s="6" t="s">
        <v>1049</v>
      </c>
      <c r="AA137" s="6" t="s">
        <v>1050</v>
      </c>
      <c r="AB137" s="6" t="s">
        <v>1051</v>
      </c>
    </row>
    <row r="138" spans="1:28">
      <c r="A138" s="1" t="s">
        <v>1052</v>
      </c>
      <c r="B138" s="2" t="s">
        <v>1</v>
      </c>
      <c r="C138" s="2" t="s">
        <v>2</v>
      </c>
      <c r="D138" s="2" t="s">
        <v>3</v>
      </c>
      <c r="E138" s="2" t="s">
        <v>3</v>
      </c>
      <c r="F138" s="2" t="s">
        <v>22</v>
      </c>
      <c r="G138" s="2"/>
      <c r="H138" s="2"/>
      <c r="I138" s="2" t="s">
        <v>1053</v>
      </c>
      <c r="J138" s="2">
        <v>1</v>
      </c>
      <c r="K138" s="2"/>
      <c r="L138" s="2" t="s">
        <v>1054</v>
      </c>
      <c r="M138" s="2"/>
      <c r="N138" s="2"/>
      <c r="O138" s="2" t="s">
        <v>1055</v>
      </c>
      <c r="P138" s="2" t="s">
        <v>895</v>
      </c>
      <c r="Q138" s="2"/>
      <c r="R138" s="2"/>
      <c r="S138" s="2"/>
      <c r="T138" s="2"/>
      <c r="U138" s="2"/>
      <c r="V138" s="2"/>
      <c r="W138" s="2"/>
      <c r="X138" s="2"/>
      <c r="Y138" s="2"/>
      <c r="Z138" s="3" t="s">
        <v>1056</v>
      </c>
      <c r="AA138" s="3" t="s">
        <v>1057</v>
      </c>
      <c r="AB138" s="3" t="s">
        <v>1058</v>
      </c>
    </row>
    <row r="139" spans="1:28">
      <c r="A139" s="4" t="s">
        <v>1059</v>
      </c>
      <c r="B139" s="5" t="s">
        <v>1</v>
      </c>
      <c r="C139" s="5" t="s">
        <v>2</v>
      </c>
      <c r="D139" s="5" t="s">
        <v>3</v>
      </c>
      <c r="E139" s="5" t="s">
        <v>3</v>
      </c>
      <c r="F139" s="5" t="s">
        <v>22</v>
      </c>
      <c r="G139" s="5"/>
      <c r="H139" s="5"/>
      <c r="I139" s="5" t="s">
        <v>1060</v>
      </c>
      <c r="J139" s="5">
        <v>1</v>
      </c>
      <c r="K139" s="5"/>
      <c r="L139" s="5" t="s">
        <v>1061</v>
      </c>
      <c r="M139" s="5"/>
      <c r="N139" s="5"/>
      <c r="O139" s="5" t="s">
        <v>1062</v>
      </c>
      <c r="P139" s="5" t="s">
        <v>1063</v>
      </c>
      <c r="Q139" s="5"/>
      <c r="R139" s="5"/>
      <c r="S139" s="5"/>
      <c r="T139" s="5"/>
      <c r="U139" s="5"/>
      <c r="V139" s="5"/>
      <c r="W139" s="5"/>
      <c r="X139" s="5"/>
      <c r="Y139" s="5"/>
      <c r="Z139" s="6" t="s">
        <v>1064</v>
      </c>
      <c r="AA139" s="6" t="s">
        <v>1065</v>
      </c>
      <c r="AB139" s="6" t="s">
        <v>1066</v>
      </c>
    </row>
    <row r="140" spans="1:28">
      <c r="A140" s="1" t="s">
        <v>1067</v>
      </c>
      <c r="B140" s="2" t="s">
        <v>1</v>
      </c>
      <c r="C140" s="2" t="s">
        <v>2</v>
      </c>
      <c r="D140" s="2" t="s">
        <v>3</v>
      </c>
      <c r="E140" s="2" t="s">
        <v>3</v>
      </c>
      <c r="F140" s="2" t="s">
        <v>22</v>
      </c>
      <c r="G140" s="2"/>
      <c r="H140" s="2"/>
      <c r="I140" s="2" t="s">
        <v>1068</v>
      </c>
      <c r="J140" s="2">
        <v>5</v>
      </c>
      <c r="K140" s="2"/>
      <c r="L140" s="2" t="s">
        <v>1069</v>
      </c>
      <c r="M140" s="2"/>
      <c r="N140" s="2"/>
      <c r="O140" s="2" t="s">
        <v>1070</v>
      </c>
      <c r="P140" s="2" t="s">
        <v>1071</v>
      </c>
      <c r="Q140" s="2"/>
      <c r="R140" s="2"/>
      <c r="S140" s="2"/>
      <c r="T140" s="2"/>
      <c r="U140" s="2"/>
      <c r="V140" s="2"/>
      <c r="W140" s="2"/>
      <c r="X140" s="2"/>
      <c r="Y140" s="2"/>
      <c r="Z140" s="3" t="s">
        <v>1072</v>
      </c>
      <c r="AA140" s="3" t="s">
        <v>1073</v>
      </c>
      <c r="AB140" s="3" t="s">
        <v>1074</v>
      </c>
    </row>
    <row r="141" spans="1:28">
      <c r="A141" s="4" t="s">
        <v>1075</v>
      </c>
      <c r="B141" s="5" t="s">
        <v>1</v>
      </c>
      <c r="C141" s="5" t="s">
        <v>2</v>
      </c>
      <c r="D141" s="5" t="s">
        <v>3</v>
      </c>
      <c r="E141" s="5" t="s">
        <v>3</v>
      </c>
      <c r="F141" s="5" t="s">
        <v>22</v>
      </c>
      <c r="G141" s="5"/>
      <c r="H141" s="5"/>
      <c r="I141" s="5" t="s">
        <v>1076</v>
      </c>
      <c r="J141" s="5">
        <v>1</v>
      </c>
      <c r="K141" s="5"/>
      <c r="L141" s="5" t="s">
        <v>1077</v>
      </c>
      <c r="M141" s="5"/>
      <c r="N141" s="5"/>
      <c r="O141" s="5" t="s">
        <v>1078</v>
      </c>
      <c r="P141" s="5" t="s">
        <v>1079</v>
      </c>
      <c r="Q141" s="5"/>
      <c r="R141" s="5"/>
      <c r="S141" s="5"/>
      <c r="T141" s="5"/>
      <c r="U141" s="5"/>
      <c r="V141" s="5"/>
      <c r="W141" s="5"/>
      <c r="X141" s="5"/>
      <c r="Y141" s="5"/>
      <c r="Z141" s="6" t="s">
        <v>1080</v>
      </c>
      <c r="AA141" s="6" t="s">
        <v>1081</v>
      </c>
      <c r="AB141" s="6" t="s">
        <v>1082</v>
      </c>
    </row>
    <row r="142" spans="1:28">
      <c r="A142" s="1" t="s">
        <v>1083</v>
      </c>
      <c r="B142" s="2" t="s">
        <v>1</v>
      </c>
      <c r="C142" s="2" t="s">
        <v>2</v>
      </c>
      <c r="D142" s="2" t="s">
        <v>3</v>
      </c>
      <c r="E142" s="2" t="s">
        <v>3</v>
      </c>
      <c r="F142" s="2" t="s">
        <v>22</v>
      </c>
      <c r="G142" s="2"/>
      <c r="H142" s="2"/>
      <c r="I142" s="2" t="s">
        <v>1084</v>
      </c>
      <c r="J142" s="2">
        <v>1</v>
      </c>
      <c r="K142" s="2"/>
      <c r="L142" s="2" t="s">
        <v>1085</v>
      </c>
      <c r="M142" s="2"/>
      <c r="N142" s="2"/>
      <c r="O142" s="2" t="s">
        <v>1086</v>
      </c>
      <c r="P142" s="2" t="s">
        <v>1087</v>
      </c>
      <c r="Q142" s="2"/>
      <c r="R142" s="2"/>
      <c r="S142" s="2"/>
      <c r="T142" s="2"/>
      <c r="U142" s="2"/>
      <c r="V142" s="2"/>
      <c r="W142" s="2"/>
      <c r="X142" s="2"/>
      <c r="Y142" s="2"/>
      <c r="Z142" s="3" t="s">
        <v>1088</v>
      </c>
      <c r="AA142" s="3" t="s">
        <v>1089</v>
      </c>
      <c r="AB142" s="3" t="s">
        <v>1090</v>
      </c>
    </row>
    <row r="143" spans="1:28">
      <c r="A143" s="4" t="s">
        <v>1091</v>
      </c>
      <c r="B143" s="5" t="s">
        <v>1</v>
      </c>
      <c r="C143" s="5" t="s">
        <v>2</v>
      </c>
      <c r="D143" s="5" t="s">
        <v>3</v>
      </c>
      <c r="E143" s="5" t="s">
        <v>3</v>
      </c>
      <c r="F143" s="5" t="s">
        <v>22</v>
      </c>
      <c r="G143" s="5"/>
      <c r="H143" s="5"/>
      <c r="I143" s="5" t="s">
        <v>1092</v>
      </c>
      <c r="J143" s="5">
        <v>1</v>
      </c>
      <c r="K143" s="5"/>
      <c r="L143" s="5" t="s">
        <v>1093</v>
      </c>
      <c r="M143" s="5"/>
      <c r="N143" s="5"/>
      <c r="O143" s="5" t="s">
        <v>1094</v>
      </c>
      <c r="P143" s="5" t="s">
        <v>1095</v>
      </c>
      <c r="Q143" s="5"/>
      <c r="R143" s="5"/>
      <c r="S143" s="5"/>
      <c r="T143" s="5"/>
      <c r="U143" s="5"/>
      <c r="V143" s="5"/>
      <c r="W143" s="5"/>
      <c r="X143" s="5"/>
      <c r="Y143" s="5"/>
      <c r="Z143" s="6" t="s">
        <v>1096</v>
      </c>
      <c r="AA143" s="6" t="s">
        <v>1097</v>
      </c>
      <c r="AB143" s="6" t="s">
        <v>1098</v>
      </c>
    </row>
    <row r="144" spans="1:28">
      <c r="A144" s="1" t="s">
        <v>1099</v>
      </c>
      <c r="B144" s="2" t="s">
        <v>1</v>
      </c>
      <c r="C144" s="2" t="s">
        <v>2</v>
      </c>
      <c r="D144" s="2" t="s">
        <v>3</v>
      </c>
      <c r="E144" s="2" t="s">
        <v>3</v>
      </c>
      <c r="F144" s="2" t="s">
        <v>22</v>
      </c>
      <c r="G144" s="2"/>
      <c r="H144" s="2"/>
      <c r="I144" s="2" t="s">
        <v>1100</v>
      </c>
      <c r="J144" s="2">
        <v>1</v>
      </c>
      <c r="K144" s="2"/>
      <c r="L144" s="2" t="s">
        <v>1101</v>
      </c>
      <c r="M144" s="2"/>
      <c r="N144" s="2"/>
      <c r="O144" s="2" t="s">
        <v>1102</v>
      </c>
      <c r="P144" s="2" t="s">
        <v>1103</v>
      </c>
      <c r="Q144" s="2"/>
      <c r="R144" s="2"/>
      <c r="S144" s="2"/>
      <c r="T144" s="2"/>
      <c r="U144" s="2"/>
      <c r="V144" s="2"/>
      <c r="W144" s="2"/>
      <c r="X144" s="2"/>
      <c r="Y144" s="2"/>
      <c r="Z144" s="3" t="s">
        <v>1104</v>
      </c>
      <c r="AA144" s="3" t="s">
        <v>1105</v>
      </c>
      <c r="AB144" s="3" t="s">
        <v>1106</v>
      </c>
    </row>
    <row r="145" spans="1:28">
      <c r="A145" s="4" t="s">
        <v>1107</v>
      </c>
      <c r="B145" s="5" t="s">
        <v>1</v>
      </c>
      <c r="C145" s="5" t="s">
        <v>2</v>
      </c>
      <c r="D145" s="5" t="s">
        <v>3</v>
      </c>
      <c r="E145" s="5" t="s">
        <v>3</v>
      </c>
      <c r="F145" s="5" t="s">
        <v>22</v>
      </c>
      <c r="G145" s="5"/>
      <c r="H145" s="5"/>
      <c r="I145" s="5" t="s">
        <v>1108</v>
      </c>
      <c r="J145" s="5">
        <v>1</v>
      </c>
      <c r="K145" s="5"/>
      <c r="L145" s="5" t="s">
        <v>1109</v>
      </c>
      <c r="M145" s="5"/>
      <c r="N145" s="5"/>
      <c r="O145" s="5" t="s">
        <v>1110</v>
      </c>
      <c r="P145" s="5" t="s">
        <v>895</v>
      </c>
      <c r="Q145" s="5"/>
      <c r="R145" s="5"/>
      <c r="S145" s="5"/>
      <c r="T145" s="5"/>
      <c r="U145" s="5"/>
      <c r="V145" s="5"/>
      <c r="W145" s="5"/>
      <c r="X145" s="5"/>
      <c r="Y145" s="5"/>
      <c r="Z145" s="6" t="s">
        <v>1111</v>
      </c>
      <c r="AA145" s="6" t="s">
        <v>1112</v>
      </c>
      <c r="AB145" s="6" t="s">
        <v>1113</v>
      </c>
    </row>
    <row r="146" spans="1:28">
      <c r="A146" s="1" t="s">
        <v>1114</v>
      </c>
      <c r="B146" s="2" t="s">
        <v>1</v>
      </c>
      <c r="C146" s="2" t="s">
        <v>2</v>
      </c>
      <c r="D146" s="2" t="s">
        <v>3</v>
      </c>
      <c r="E146" s="2" t="s">
        <v>3</v>
      </c>
      <c r="F146" s="2" t="s">
        <v>22</v>
      </c>
      <c r="G146" s="2"/>
      <c r="H146" s="2"/>
      <c r="I146" s="2" t="s">
        <v>1115</v>
      </c>
      <c r="J146" s="2">
        <v>1</v>
      </c>
      <c r="K146" s="2"/>
      <c r="L146" s="2" t="s">
        <v>1116</v>
      </c>
      <c r="M146" s="2"/>
      <c r="N146" s="2"/>
      <c r="O146" s="2" t="s">
        <v>1117</v>
      </c>
      <c r="P146" s="2" t="s">
        <v>1118</v>
      </c>
      <c r="Q146" s="2"/>
      <c r="R146" s="2"/>
      <c r="S146" s="2"/>
      <c r="T146" s="2"/>
      <c r="U146" s="2"/>
      <c r="V146" s="2"/>
      <c r="W146" s="2"/>
      <c r="X146" s="2"/>
      <c r="Y146" s="2"/>
      <c r="Z146" s="3" t="s">
        <v>1119</v>
      </c>
      <c r="AA146" s="3" t="s">
        <v>1120</v>
      </c>
      <c r="AB146" s="3" t="s">
        <v>1121</v>
      </c>
    </row>
    <row r="147" spans="1:28">
      <c r="A147" s="4" t="s">
        <v>1122</v>
      </c>
      <c r="B147" s="5" t="s">
        <v>1</v>
      </c>
      <c r="C147" s="5" t="s">
        <v>2</v>
      </c>
      <c r="D147" s="5" t="s">
        <v>3</v>
      </c>
      <c r="E147" s="5" t="s">
        <v>3</v>
      </c>
      <c r="F147" s="5" t="s">
        <v>22</v>
      </c>
      <c r="G147" s="5"/>
      <c r="H147" s="5"/>
      <c r="I147" s="5" t="s">
        <v>1123</v>
      </c>
      <c r="J147" s="5">
        <v>5</v>
      </c>
      <c r="K147" s="5"/>
      <c r="L147" s="5" t="s">
        <v>1124</v>
      </c>
      <c r="M147" s="5"/>
      <c r="N147" s="5"/>
      <c r="O147" s="5" t="s">
        <v>1125</v>
      </c>
      <c r="P147" s="5" t="s">
        <v>1126</v>
      </c>
      <c r="Q147" s="5"/>
      <c r="R147" s="5"/>
      <c r="S147" s="5"/>
      <c r="T147" s="5"/>
      <c r="U147" s="5"/>
      <c r="V147" s="5"/>
      <c r="W147" s="5"/>
      <c r="X147" s="5"/>
      <c r="Y147" s="5"/>
      <c r="Z147" s="6" t="s">
        <v>1127</v>
      </c>
      <c r="AA147" s="6" t="s">
        <v>1128</v>
      </c>
      <c r="AB147" s="6" t="s">
        <v>1129</v>
      </c>
    </row>
    <row r="148" spans="1:28">
      <c r="A148" s="1" t="s">
        <v>1130</v>
      </c>
      <c r="B148" s="2" t="s">
        <v>1</v>
      </c>
      <c r="C148" s="2" t="s">
        <v>2</v>
      </c>
      <c r="D148" s="2" t="s">
        <v>3</v>
      </c>
      <c r="E148" s="2" t="s">
        <v>3</v>
      </c>
      <c r="F148" s="2"/>
      <c r="G148" s="2"/>
      <c r="H148" s="2"/>
      <c r="I148" s="2" t="s">
        <v>1131</v>
      </c>
      <c r="J148" s="2">
        <v>2</v>
      </c>
      <c r="K148" s="2"/>
      <c r="L148" s="2" t="s">
        <v>1132</v>
      </c>
      <c r="M148" s="2"/>
      <c r="N148" s="2"/>
      <c r="O148" s="2" t="s">
        <v>1133</v>
      </c>
      <c r="P148" s="2" t="s">
        <v>1134</v>
      </c>
      <c r="Q148" s="2"/>
      <c r="R148" s="2"/>
      <c r="S148" s="2"/>
      <c r="T148" s="2"/>
      <c r="U148" s="2"/>
      <c r="V148" s="2"/>
      <c r="W148" s="2"/>
      <c r="X148" s="2"/>
      <c r="Y148" s="2"/>
      <c r="Z148" s="3" t="s">
        <v>1135</v>
      </c>
      <c r="AA148" s="3" t="s">
        <v>1136</v>
      </c>
      <c r="AB148" s="3" t="s">
        <v>1137</v>
      </c>
    </row>
    <row r="149" spans="1:28">
      <c r="A149" s="4" t="s">
        <v>1138</v>
      </c>
      <c r="B149" s="5" t="s">
        <v>1</v>
      </c>
      <c r="C149" s="5" t="s">
        <v>2</v>
      </c>
      <c r="D149" s="5" t="s">
        <v>3</v>
      </c>
      <c r="E149" s="5" t="s">
        <v>3</v>
      </c>
      <c r="F149" s="5" t="s">
        <v>22</v>
      </c>
      <c r="G149" s="5"/>
      <c r="H149" s="5"/>
      <c r="I149" s="5" t="s">
        <v>1139</v>
      </c>
      <c r="J149" s="5">
        <v>1</v>
      </c>
      <c r="K149" s="5"/>
      <c r="L149" s="5" t="s">
        <v>1140</v>
      </c>
      <c r="M149" s="5"/>
      <c r="N149" s="5"/>
      <c r="O149" s="5" t="s">
        <v>1141</v>
      </c>
      <c r="P149" s="5" t="s">
        <v>1142</v>
      </c>
      <c r="Q149" s="5"/>
      <c r="R149" s="5"/>
      <c r="S149" s="5"/>
      <c r="T149" s="5"/>
      <c r="U149" s="5"/>
      <c r="V149" s="5"/>
      <c r="W149" s="5"/>
      <c r="X149" s="5"/>
      <c r="Y149" s="5"/>
      <c r="Z149" s="6" t="s">
        <v>1143</v>
      </c>
      <c r="AA149" s="6" t="s">
        <v>1144</v>
      </c>
      <c r="AB149" s="6" t="s">
        <v>1145</v>
      </c>
    </row>
    <row r="150" spans="1:28">
      <c r="A150" s="1" t="s">
        <v>1146</v>
      </c>
      <c r="B150" s="2" t="s">
        <v>1</v>
      </c>
      <c r="C150" s="2" t="s">
        <v>2</v>
      </c>
      <c r="D150" s="2" t="s">
        <v>3</v>
      </c>
      <c r="E150" s="2" t="s">
        <v>3</v>
      </c>
      <c r="F150" s="2" t="s">
        <v>22</v>
      </c>
      <c r="G150" s="2"/>
      <c r="H150" s="2"/>
      <c r="I150" s="2" t="s">
        <v>1147</v>
      </c>
      <c r="J150" s="2">
        <v>5</v>
      </c>
      <c r="K150" s="2"/>
      <c r="L150" s="2" t="s">
        <v>1148</v>
      </c>
      <c r="M150" s="2"/>
      <c r="N150" s="2"/>
      <c r="O150" s="2" t="s">
        <v>1149</v>
      </c>
      <c r="P150" s="2" t="s">
        <v>1150</v>
      </c>
      <c r="Q150" s="2"/>
      <c r="R150" s="2"/>
      <c r="S150" s="2"/>
      <c r="T150" s="2"/>
      <c r="U150" s="2"/>
      <c r="V150" s="2"/>
      <c r="W150" s="2"/>
      <c r="X150" s="2"/>
      <c r="Y150" s="2"/>
      <c r="Z150" s="3" t="s">
        <v>1151</v>
      </c>
      <c r="AA150" s="3" t="s">
        <v>1152</v>
      </c>
      <c r="AB150" s="3" t="s">
        <v>1153</v>
      </c>
    </row>
    <row r="151" spans="1:28">
      <c r="A151" s="4" t="s">
        <v>1154</v>
      </c>
      <c r="B151" s="5" t="s">
        <v>1</v>
      </c>
      <c r="C151" s="5" t="s">
        <v>2</v>
      </c>
      <c r="D151" s="5" t="s">
        <v>3</v>
      </c>
      <c r="E151" s="5" t="s">
        <v>3</v>
      </c>
      <c r="F151" s="5" t="s">
        <v>22</v>
      </c>
      <c r="G151" s="5"/>
      <c r="H151" s="5"/>
      <c r="I151" s="5" t="s">
        <v>1155</v>
      </c>
      <c r="J151" s="5">
        <v>1</v>
      </c>
      <c r="K151" s="5"/>
      <c r="L151" s="5" t="s">
        <v>1156</v>
      </c>
      <c r="M151" s="5"/>
      <c r="N151" s="5"/>
      <c r="O151" s="5" t="s">
        <v>1157</v>
      </c>
      <c r="P151" s="5" t="s">
        <v>1158</v>
      </c>
      <c r="Q151" s="5"/>
      <c r="R151" s="5"/>
      <c r="S151" s="5"/>
      <c r="T151" s="5"/>
      <c r="U151" s="5"/>
      <c r="V151" s="5"/>
      <c r="W151" s="5"/>
      <c r="X151" s="5"/>
      <c r="Y151" s="5"/>
      <c r="Z151" s="6" t="s">
        <v>1159</v>
      </c>
      <c r="AA151" s="6" t="s">
        <v>1160</v>
      </c>
      <c r="AB151" s="6" t="s">
        <v>1161</v>
      </c>
    </row>
    <row r="152" spans="1:28">
      <c r="A152" s="1" t="s">
        <v>1162</v>
      </c>
      <c r="B152" s="2" t="s">
        <v>1</v>
      </c>
      <c r="C152" s="2" t="s">
        <v>2</v>
      </c>
      <c r="D152" s="2" t="s">
        <v>3</v>
      </c>
      <c r="E152" s="2" t="s">
        <v>3</v>
      </c>
      <c r="F152" s="2" t="s">
        <v>4</v>
      </c>
      <c r="G152" s="2"/>
      <c r="H152" s="2"/>
      <c r="I152" s="2" t="s">
        <v>1163</v>
      </c>
      <c r="J152" s="2">
        <v>3</v>
      </c>
      <c r="K152" s="2"/>
      <c r="L152" s="2" t="s">
        <v>1164</v>
      </c>
      <c r="M152" s="2"/>
      <c r="N152" s="2"/>
      <c r="O152" s="2" t="s">
        <v>1165</v>
      </c>
      <c r="P152" s="2" t="s">
        <v>1166</v>
      </c>
      <c r="Q152" s="2"/>
      <c r="R152" s="2"/>
      <c r="S152" s="2"/>
      <c r="T152" s="2"/>
      <c r="U152" s="2"/>
      <c r="V152" s="2"/>
      <c r="W152" s="2"/>
      <c r="X152" s="2"/>
      <c r="Y152" s="2"/>
      <c r="Z152" s="3" t="s">
        <v>1167</v>
      </c>
      <c r="AA152" s="3" t="s">
        <v>1168</v>
      </c>
      <c r="AB152" s="3" t="s">
        <v>1169</v>
      </c>
    </row>
    <row r="153" spans="1:28">
      <c r="A153" s="4" t="s">
        <v>1170</v>
      </c>
      <c r="B153" s="5" t="s">
        <v>1</v>
      </c>
      <c r="C153" s="5" t="s">
        <v>2</v>
      </c>
      <c r="D153" s="5" t="s">
        <v>3</v>
      </c>
      <c r="E153" s="5" t="s">
        <v>3</v>
      </c>
      <c r="F153" s="5" t="s">
        <v>22</v>
      </c>
      <c r="G153" s="5"/>
      <c r="H153" s="5"/>
      <c r="I153" s="5" t="s">
        <v>1171</v>
      </c>
      <c r="J153" s="5">
        <v>5</v>
      </c>
      <c r="K153" s="5"/>
      <c r="L153" s="5" t="s">
        <v>1002</v>
      </c>
      <c r="M153" s="5"/>
      <c r="N153" s="5"/>
      <c r="O153" s="5" t="s">
        <v>1172</v>
      </c>
      <c r="P153" s="5" t="s">
        <v>1173</v>
      </c>
      <c r="Q153" s="5"/>
      <c r="R153" s="5"/>
      <c r="S153" s="5"/>
      <c r="T153" s="5"/>
      <c r="U153" s="5"/>
      <c r="V153" s="5"/>
      <c r="W153" s="5"/>
      <c r="X153" s="5"/>
      <c r="Y153" s="5"/>
      <c r="Z153" s="6" t="s">
        <v>1174</v>
      </c>
      <c r="AA153" s="6" t="s">
        <v>1175</v>
      </c>
      <c r="AB153" s="6" t="s">
        <v>1176</v>
      </c>
    </row>
    <row r="154" spans="1:28">
      <c r="A154" s="1" t="s">
        <v>1177</v>
      </c>
      <c r="B154" s="2" t="s">
        <v>1</v>
      </c>
      <c r="C154" s="2" t="s">
        <v>2</v>
      </c>
      <c r="D154" s="2" t="s">
        <v>3</v>
      </c>
      <c r="E154" s="2" t="s">
        <v>3</v>
      </c>
      <c r="F154" s="2" t="s">
        <v>22</v>
      </c>
      <c r="G154" s="2"/>
      <c r="H154" s="2"/>
      <c r="I154" s="2" t="s">
        <v>1178</v>
      </c>
      <c r="J154" s="2">
        <v>3</v>
      </c>
      <c r="K154" s="2"/>
      <c r="L154" s="2" t="s">
        <v>1179</v>
      </c>
      <c r="M154" s="2"/>
      <c r="N154" s="2"/>
      <c r="O154" s="2" t="s">
        <v>1180</v>
      </c>
      <c r="P154" s="2" t="s">
        <v>988</v>
      </c>
      <c r="Q154" s="2"/>
      <c r="R154" s="2"/>
      <c r="S154" s="2"/>
      <c r="T154" s="2"/>
      <c r="U154" s="2"/>
      <c r="V154" s="2"/>
      <c r="W154" s="2"/>
      <c r="X154" s="2"/>
      <c r="Y154" s="2"/>
      <c r="Z154" s="3" t="s">
        <v>1181</v>
      </c>
      <c r="AA154" s="3" t="s">
        <v>1182</v>
      </c>
      <c r="AB154" s="3" t="s">
        <v>1183</v>
      </c>
    </row>
    <row r="155" spans="1:28">
      <c r="A155" s="4" t="s">
        <v>1184</v>
      </c>
      <c r="B155" s="5" t="s">
        <v>1</v>
      </c>
      <c r="C155" s="5" t="s">
        <v>2</v>
      </c>
      <c r="D155" s="5" t="s">
        <v>3</v>
      </c>
      <c r="E155" s="5" t="s">
        <v>3</v>
      </c>
      <c r="F155" s="5" t="s">
        <v>4</v>
      </c>
      <c r="G155" s="5"/>
      <c r="H155" s="5"/>
      <c r="I155" s="5" t="s">
        <v>1185</v>
      </c>
      <c r="J155" s="5">
        <v>5</v>
      </c>
      <c r="K155" s="5"/>
      <c r="L155" s="5" t="s">
        <v>1186</v>
      </c>
      <c r="M155" s="5"/>
      <c r="N155" s="5"/>
      <c r="O155" s="5" t="s">
        <v>1187</v>
      </c>
      <c r="P155" s="5" t="s">
        <v>1188</v>
      </c>
      <c r="Q155" s="5"/>
      <c r="R155" s="5"/>
      <c r="S155" s="5"/>
      <c r="T155" s="5"/>
      <c r="U155" s="5"/>
      <c r="V155" s="5"/>
      <c r="W155" s="5"/>
      <c r="X155" s="5"/>
      <c r="Y155" s="5"/>
      <c r="Z155" s="6" t="s">
        <v>1189</v>
      </c>
      <c r="AA155" s="6" t="s">
        <v>1190</v>
      </c>
      <c r="AB155" s="6" t="s">
        <v>1191</v>
      </c>
    </row>
    <row r="156" spans="1:28">
      <c r="A156" s="1" t="s">
        <v>1192</v>
      </c>
      <c r="B156" s="2" t="s">
        <v>1</v>
      </c>
      <c r="C156" s="2" t="s">
        <v>2</v>
      </c>
      <c r="D156" s="2" t="s">
        <v>3</v>
      </c>
      <c r="E156" s="2" t="s">
        <v>3</v>
      </c>
      <c r="F156" s="2" t="s">
        <v>22</v>
      </c>
      <c r="G156" s="2"/>
      <c r="H156" s="2"/>
      <c r="I156" s="2" t="s">
        <v>1193</v>
      </c>
      <c r="J156" s="2">
        <v>1</v>
      </c>
      <c r="K156" s="2"/>
      <c r="L156" s="2" t="s">
        <v>1194</v>
      </c>
      <c r="M156" s="2"/>
      <c r="N156" s="2"/>
      <c r="O156" s="2" t="s">
        <v>1195</v>
      </c>
      <c r="P156" s="2" t="s">
        <v>1196</v>
      </c>
      <c r="Q156" s="2"/>
      <c r="R156" s="2"/>
      <c r="S156" s="2"/>
      <c r="T156" s="2"/>
      <c r="U156" s="2"/>
      <c r="V156" s="2"/>
      <c r="W156" s="2"/>
      <c r="X156" s="2"/>
      <c r="Y156" s="2"/>
      <c r="Z156" s="3" t="s">
        <v>1197</v>
      </c>
      <c r="AA156" s="3" t="s">
        <v>1198</v>
      </c>
      <c r="AB156" s="3" t="s">
        <v>1199</v>
      </c>
    </row>
    <row r="157" spans="1:28">
      <c r="A157" s="4" t="s">
        <v>1200</v>
      </c>
      <c r="B157" s="5" t="s">
        <v>1</v>
      </c>
      <c r="C157" s="5" t="s">
        <v>2</v>
      </c>
      <c r="D157" s="5" t="s">
        <v>3</v>
      </c>
      <c r="E157" s="5" t="s">
        <v>3</v>
      </c>
      <c r="F157" s="5" t="s">
        <v>22</v>
      </c>
      <c r="G157" s="5"/>
      <c r="H157" s="5"/>
      <c r="I157" s="5" t="s">
        <v>1201</v>
      </c>
      <c r="J157" s="5">
        <v>3</v>
      </c>
      <c r="K157" s="5"/>
      <c r="L157" s="5" t="s">
        <v>1202</v>
      </c>
      <c r="M157" s="5"/>
      <c r="N157" s="5"/>
      <c r="O157" s="5" t="s">
        <v>1203</v>
      </c>
      <c r="P157" s="5" t="s">
        <v>988</v>
      </c>
      <c r="Q157" s="5"/>
      <c r="R157" s="5"/>
      <c r="S157" s="5"/>
      <c r="T157" s="5"/>
      <c r="U157" s="5"/>
      <c r="V157" s="5"/>
      <c r="W157" s="5"/>
      <c r="X157" s="5"/>
      <c r="Y157" s="5"/>
      <c r="Z157" s="6" t="s">
        <v>1204</v>
      </c>
      <c r="AA157" s="6" t="s">
        <v>1205</v>
      </c>
      <c r="AB157" s="6" t="s">
        <v>1206</v>
      </c>
    </row>
    <row r="158" spans="1:28">
      <c r="A158" s="1" t="s">
        <v>1207</v>
      </c>
      <c r="B158" s="2" t="s">
        <v>1</v>
      </c>
      <c r="C158" s="2" t="s">
        <v>2</v>
      </c>
      <c r="D158" s="2" t="s">
        <v>3</v>
      </c>
      <c r="E158" s="2" t="s">
        <v>3</v>
      </c>
      <c r="F158" s="2" t="s">
        <v>22</v>
      </c>
      <c r="G158" s="2"/>
      <c r="H158" s="2"/>
      <c r="I158" s="2" t="s">
        <v>1208</v>
      </c>
      <c r="J158" s="2">
        <v>4</v>
      </c>
      <c r="K158" s="2"/>
      <c r="L158" s="2" t="s">
        <v>1209</v>
      </c>
      <c r="M158" s="2"/>
      <c r="N158" s="2"/>
      <c r="O158" s="2" t="s">
        <v>1210</v>
      </c>
      <c r="P158" s="2" t="s">
        <v>1211</v>
      </c>
      <c r="Q158" s="2"/>
      <c r="R158" s="2"/>
      <c r="S158" s="2"/>
      <c r="T158" s="2"/>
      <c r="U158" s="2"/>
      <c r="V158" s="2"/>
      <c r="W158" s="2"/>
      <c r="X158" s="2"/>
      <c r="Y158" s="2"/>
      <c r="Z158" s="3" t="s">
        <v>1212</v>
      </c>
      <c r="AA158" s="3" t="s">
        <v>1213</v>
      </c>
      <c r="AB158" s="3" t="s">
        <v>1214</v>
      </c>
    </row>
    <row r="159" spans="1:28">
      <c r="A159" s="4" t="s">
        <v>1215</v>
      </c>
      <c r="B159" s="5" t="s">
        <v>1</v>
      </c>
      <c r="C159" s="5" t="s">
        <v>2</v>
      </c>
      <c r="D159" s="5" t="s">
        <v>3</v>
      </c>
      <c r="E159" s="5" t="s">
        <v>3</v>
      </c>
      <c r="F159" s="5" t="s">
        <v>22</v>
      </c>
      <c r="G159" s="5"/>
      <c r="H159" s="5"/>
      <c r="I159" s="5" t="s">
        <v>1216</v>
      </c>
      <c r="J159" s="5">
        <v>3</v>
      </c>
      <c r="K159" s="5"/>
      <c r="L159" s="5" t="s">
        <v>1217</v>
      </c>
      <c r="M159" s="5"/>
      <c r="N159" s="5"/>
      <c r="O159" s="5" t="s">
        <v>1218</v>
      </c>
      <c r="P159" s="5" t="s">
        <v>880</v>
      </c>
      <c r="Q159" s="5"/>
      <c r="R159" s="5"/>
      <c r="S159" s="5"/>
      <c r="T159" s="5"/>
      <c r="U159" s="5"/>
      <c r="V159" s="5"/>
      <c r="W159" s="5"/>
      <c r="X159" s="5"/>
      <c r="Y159" s="5"/>
      <c r="Z159" s="6" t="s">
        <v>1219</v>
      </c>
      <c r="AA159" s="6" t="s">
        <v>1220</v>
      </c>
      <c r="AB159" s="6" t="s">
        <v>1221</v>
      </c>
    </row>
    <row r="160" spans="1:28">
      <c r="A160" s="1" t="s">
        <v>1222</v>
      </c>
      <c r="B160" s="2" t="s">
        <v>1</v>
      </c>
      <c r="C160" s="2" t="s">
        <v>2</v>
      </c>
      <c r="D160" s="2" t="s">
        <v>3</v>
      </c>
      <c r="E160" s="2" t="s">
        <v>3</v>
      </c>
      <c r="F160" s="2" t="s">
        <v>22</v>
      </c>
      <c r="G160" s="2"/>
      <c r="H160" s="2"/>
      <c r="I160" s="2" t="s">
        <v>1223</v>
      </c>
      <c r="J160" s="2">
        <v>1</v>
      </c>
      <c r="K160" s="2"/>
      <c r="L160" s="2" t="s">
        <v>1224</v>
      </c>
      <c r="M160" s="2"/>
      <c r="N160" s="2"/>
      <c r="O160" s="2" t="s">
        <v>1225</v>
      </c>
      <c r="P160" s="2" t="s">
        <v>1226</v>
      </c>
      <c r="Q160" s="2"/>
      <c r="R160" s="2"/>
      <c r="S160" s="2"/>
      <c r="T160" s="2"/>
      <c r="U160" s="2"/>
      <c r="V160" s="2"/>
      <c r="W160" s="2"/>
      <c r="X160" s="2"/>
      <c r="Y160" s="2"/>
      <c r="Z160" s="3" t="s">
        <v>1227</v>
      </c>
      <c r="AA160" s="3" t="s">
        <v>1228</v>
      </c>
      <c r="AB160" s="3" t="s">
        <v>1229</v>
      </c>
    </row>
    <row r="161" spans="1:28">
      <c r="A161" s="4" t="s">
        <v>1230</v>
      </c>
      <c r="B161" s="5" t="s">
        <v>1</v>
      </c>
      <c r="C161" s="5" t="s">
        <v>2</v>
      </c>
      <c r="D161" s="5" t="s">
        <v>3</v>
      </c>
      <c r="E161" s="5" t="s">
        <v>3</v>
      </c>
      <c r="F161" s="5" t="s">
        <v>22</v>
      </c>
      <c r="G161" s="5"/>
      <c r="H161" s="5"/>
      <c r="I161" s="5" t="s">
        <v>1231</v>
      </c>
      <c r="J161" s="5">
        <v>1</v>
      </c>
      <c r="K161" s="5"/>
      <c r="L161" s="5" t="s">
        <v>1232</v>
      </c>
      <c r="M161" s="5"/>
      <c r="N161" s="5"/>
      <c r="O161" s="5" t="s">
        <v>1233</v>
      </c>
      <c r="P161" s="5" t="s">
        <v>1234</v>
      </c>
      <c r="Q161" s="5"/>
      <c r="R161" s="5"/>
      <c r="S161" s="5"/>
      <c r="T161" s="5"/>
      <c r="U161" s="5"/>
      <c r="V161" s="5"/>
      <c r="W161" s="5"/>
      <c r="X161" s="5"/>
      <c r="Y161" s="5"/>
      <c r="Z161" s="6" t="s">
        <v>1235</v>
      </c>
      <c r="AA161" s="6" t="s">
        <v>1236</v>
      </c>
      <c r="AB161" s="6" t="s">
        <v>1237</v>
      </c>
    </row>
    <row r="162" spans="1:28">
      <c r="A162" s="1" t="s">
        <v>1238</v>
      </c>
      <c r="B162" s="2" t="s">
        <v>1</v>
      </c>
      <c r="C162" s="2" t="s">
        <v>2</v>
      </c>
      <c r="D162" s="2" t="s">
        <v>3</v>
      </c>
      <c r="E162" s="2" t="s">
        <v>3</v>
      </c>
      <c r="F162" s="2" t="s">
        <v>22</v>
      </c>
      <c r="G162" s="2"/>
      <c r="H162" s="2"/>
      <c r="I162" s="2" t="s">
        <v>1239</v>
      </c>
      <c r="J162" s="2">
        <v>2</v>
      </c>
      <c r="K162" s="2"/>
      <c r="L162" s="2" t="s">
        <v>1240</v>
      </c>
      <c r="M162" s="2"/>
      <c r="N162" s="2"/>
      <c r="O162" s="2" t="s">
        <v>1241</v>
      </c>
      <c r="P162" s="2" t="s">
        <v>1242</v>
      </c>
      <c r="Q162" s="2"/>
      <c r="R162" s="2"/>
      <c r="S162" s="2"/>
      <c r="T162" s="2"/>
      <c r="U162" s="2"/>
      <c r="V162" s="2"/>
      <c r="W162" s="2"/>
      <c r="X162" s="2"/>
      <c r="Y162" s="2"/>
      <c r="Z162" s="3" t="s">
        <v>1243</v>
      </c>
      <c r="AA162" s="3" t="s">
        <v>1244</v>
      </c>
      <c r="AB162" s="3" t="s">
        <v>1245</v>
      </c>
    </row>
    <row r="163" spans="1:28">
      <c r="A163" s="4" t="s">
        <v>1246</v>
      </c>
      <c r="B163" s="5" t="s">
        <v>1</v>
      </c>
      <c r="C163" s="5" t="s">
        <v>2</v>
      </c>
      <c r="D163" s="5" t="s">
        <v>3</v>
      </c>
      <c r="E163" s="5" t="s">
        <v>3</v>
      </c>
      <c r="F163" s="5" t="s">
        <v>4</v>
      </c>
      <c r="G163" s="5"/>
      <c r="H163" s="5"/>
      <c r="I163" s="5" t="s">
        <v>1247</v>
      </c>
      <c r="J163" s="5">
        <v>1</v>
      </c>
      <c r="K163" s="5"/>
      <c r="L163" s="5" t="s">
        <v>1248</v>
      </c>
      <c r="M163" s="5"/>
      <c r="N163" s="5"/>
      <c r="O163" s="5" t="s">
        <v>1249</v>
      </c>
      <c r="P163" s="5" t="s">
        <v>1250</v>
      </c>
      <c r="Q163" s="5"/>
      <c r="R163" s="5"/>
      <c r="S163" s="5"/>
      <c r="T163" s="5"/>
      <c r="U163" s="5"/>
      <c r="V163" s="5"/>
      <c r="W163" s="5"/>
      <c r="X163" s="5"/>
      <c r="Y163" s="5"/>
      <c r="Z163" s="6" t="s">
        <v>1251</v>
      </c>
      <c r="AA163" s="6" t="s">
        <v>1252</v>
      </c>
      <c r="AB163" s="6" t="s">
        <v>1253</v>
      </c>
    </row>
    <row r="164" spans="1:28">
      <c r="A164" s="1" t="s">
        <v>1254</v>
      </c>
      <c r="B164" s="2" t="s">
        <v>1</v>
      </c>
      <c r="C164" s="2" t="s">
        <v>2</v>
      </c>
      <c r="D164" s="2" t="s">
        <v>3</v>
      </c>
      <c r="E164" s="2" t="s">
        <v>3</v>
      </c>
      <c r="F164" s="2" t="s">
        <v>4</v>
      </c>
      <c r="G164" s="2"/>
      <c r="H164" s="2"/>
      <c r="I164" s="2" t="s">
        <v>1255</v>
      </c>
      <c r="J164" s="2">
        <v>1</v>
      </c>
      <c r="K164" s="2"/>
      <c r="L164" s="2" t="s">
        <v>1256</v>
      </c>
      <c r="M164" s="2"/>
      <c r="N164" s="2"/>
      <c r="O164" s="2" t="s">
        <v>1257</v>
      </c>
      <c r="P164" s="2" t="s">
        <v>1258</v>
      </c>
      <c r="Q164" s="2"/>
      <c r="R164" s="2"/>
      <c r="S164" s="2"/>
      <c r="T164" s="2"/>
      <c r="U164" s="2"/>
      <c r="V164" s="2"/>
      <c r="W164" s="2"/>
      <c r="X164" s="2"/>
      <c r="Y164" s="2"/>
      <c r="Z164" s="3" t="s">
        <v>1259</v>
      </c>
      <c r="AA164" s="3" t="s">
        <v>1260</v>
      </c>
      <c r="AB164" s="3" t="s">
        <v>1261</v>
      </c>
    </row>
    <row r="165" spans="1:28">
      <c r="A165" s="4" t="s">
        <v>1262</v>
      </c>
      <c r="B165" s="5" t="s">
        <v>1</v>
      </c>
      <c r="C165" s="5" t="s">
        <v>2</v>
      </c>
      <c r="D165" s="5" t="s">
        <v>3</v>
      </c>
      <c r="E165" s="5" t="s">
        <v>3</v>
      </c>
      <c r="F165" s="5"/>
      <c r="G165" s="5"/>
      <c r="H165" s="5"/>
      <c r="I165" s="5" t="s">
        <v>1263</v>
      </c>
      <c r="J165" s="5">
        <v>1</v>
      </c>
      <c r="K165" s="5"/>
      <c r="L165" s="5" t="s">
        <v>1264</v>
      </c>
      <c r="M165" s="5"/>
      <c r="N165" s="5"/>
      <c r="O165" s="5" t="s">
        <v>1265</v>
      </c>
      <c r="P165" s="5" t="s">
        <v>1266</v>
      </c>
      <c r="Q165" s="5"/>
      <c r="R165" s="5"/>
      <c r="S165" s="5"/>
      <c r="T165" s="5"/>
      <c r="U165" s="5"/>
      <c r="V165" s="5"/>
      <c r="W165" s="5"/>
      <c r="X165" s="5"/>
      <c r="Y165" s="5"/>
      <c r="Z165" s="6" t="s">
        <v>1267</v>
      </c>
      <c r="AA165" s="6" t="s">
        <v>1268</v>
      </c>
      <c r="AB165" s="6" t="s">
        <v>1269</v>
      </c>
    </row>
    <row r="166" spans="1:28">
      <c r="A166" s="1" t="s">
        <v>1270</v>
      </c>
      <c r="B166" s="2" t="s">
        <v>1</v>
      </c>
      <c r="C166" s="2" t="s">
        <v>2</v>
      </c>
      <c r="D166" s="2" t="s">
        <v>3</v>
      </c>
      <c r="E166" s="2" t="s">
        <v>3</v>
      </c>
      <c r="F166" s="2" t="s">
        <v>22</v>
      </c>
      <c r="G166" s="2"/>
      <c r="H166" s="2"/>
      <c r="I166" s="2" t="s">
        <v>1271</v>
      </c>
      <c r="J166" s="2">
        <v>1</v>
      </c>
      <c r="K166" s="2"/>
      <c r="L166" s="2" t="s">
        <v>1272</v>
      </c>
      <c r="M166" s="2"/>
      <c r="N166" s="2"/>
      <c r="O166" s="2" t="s">
        <v>1273</v>
      </c>
      <c r="P166" s="2" t="s">
        <v>1274</v>
      </c>
      <c r="Q166" s="2"/>
      <c r="R166" s="2"/>
      <c r="S166" s="2"/>
      <c r="T166" s="2"/>
      <c r="U166" s="2"/>
      <c r="V166" s="2"/>
      <c r="W166" s="2"/>
      <c r="X166" s="2"/>
      <c r="Y166" s="2"/>
      <c r="Z166" s="3" t="s">
        <v>1275</v>
      </c>
      <c r="AA166" s="3" t="s">
        <v>1276</v>
      </c>
      <c r="AB166" s="3" t="s">
        <v>1277</v>
      </c>
    </row>
    <row r="167" spans="1:28">
      <c r="A167" s="4" t="s">
        <v>1278</v>
      </c>
      <c r="B167" s="5" t="s">
        <v>1</v>
      </c>
      <c r="C167" s="5" t="s">
        <v>2</v>
      </c>
      <c r="D167" s="5" t="s">
        <v>3</v>
      </c>
      <c r="E167" s="5" t="s">
        <v>3</v>
      </c>
      <c r="F167" s="5"/>
      <c r="G167" s="5"/>
      <c r="H167" s="5"/>
      <c r="I167" s="5" t="s">
        <v>1279</v>
      </c>
      <c r="J167" s="5">
        <v>1</v>
      </c>
      <c r="K167" s="5"/>
      <c r="L167" s="5" t="s">
        <v>1280</v>
      </c>
      <c r="M167" s="5"/>
      <c r="N167" s="5"/>
      <c r="O167" s="5" t="s">
        <v>1281</v>
      </c>
      <c r="P167" s="5" t="s">
        <v>1266</v>
      </c>
      <c r="Q167" s="5"/>
      <c r="R167" s="5"/>
      <c r="S167" s="5"/>
      <c r="T167" s="5"/>
      <c r="U167" s="5"/>
      <c r="V167" s="5"/>
      <c r="W167" s="5"/>
      <c r="X167" s="5"/>
      <c r="Y167" s="5"/>
      <c r="Z167" s="6" t="s">
        <v>1282</v>
      </c>
      <c r="AA167" s="6" t="s">
        <v>1283</v>
      </c>
      <c r="AB167" s="6" t="s">
        <v>1284</v>
      </c>
    </row>
    <row r="168" spans="1:28">
      <c r="A168" s="1" t="s">
        <v>1285</v>
      </c>
      <c r="B168" s="2" t="s">
        <v>1</v>
      </c>
      <c r="C168" s="2" t="s">
        <v>2</v>
      </c>
      <c r="D168" s="2" t="s">
        <v>3</v>
      </c>
      <c r="E168" s="2" t="s">
        <v>3</v>
      </c>
      <c r="F168" s="2"/>
      <c r="G168" s="2"/>
      <c r="H168" s="2"/>
      <c r="I168" s="2" t="s">
        <v>1286</v>
      </c>
      <c r="J168" s="2">
        <v>1</v>
      </c>
      <c r="K168" s="2"/>
      <c r="L168" s="2" t="s">
        <v>1287</v>
      </c>
      <c r="M168" s="2"/>
      <c r="N168" s="2"/>
      <c r="O168" s="2" t="s">
        <v>1288</v>
      </c>
      <c r="P168" s="2" t="s">
        <v>1289</v>
      </c>
      <c r="Q168" s="2"/>
      <c r="R168" s="2"/>
      <c r="S168" s="2"/>
      <c r="T168" s="2"/>
      <c r="U168" s="2"/>
      <c r="V168" s="2"/>
      <c r="W168" s="2"/>
      <c r="X168" s="2"/>
      <c r="Y168" s="2"/>
      <c r="Z168" s="3" t="s">
        <v>1290</v>
      </c>
      <c r="AA168" s="3" t="s">
        <v>1291</v>
      </c>
      <c r="AB168" s="3" t="s">
        <v>1292</v>
      </c>
    </row>
    <row r="169" spans="1:28">
      <c r="A169" s="4" t="s">
        <v>1293</v>
      </c>
      <c r="B169" s="5" t="s">
        <v>1</v>
      </c>
      <c r="C169" s="5" t="s">
        <v>2</v>
      </c>
      <c r="D169" s="5" t="s">
        <v>3</v>
      </c>
      <c r="E169" s="5" t="s">
        <v>3</v>
      </c>
      <c r="F169" s="5" t="s">
        <v>22</v>
      </c>
      <c r="G169" s="5"/>
      <c r="H169" s="5"/>
      <c r="I169" s="5" t="s">
        <v>1294</v>
      </c>
      <c r="J169" s="5">
        <v>1</v>
      </c>
      <c r="K169" s="5"/>
      <c r="L169" s="5" t="s">
        <v>1295</v>
      </c>
      <c r="M169" s="5"/>
      <c r="N169" s="5"/>
      <c r="O169" s="5" t="s">
        <v>1296</v>
      </c>
      <c r="P169" s="5" t="s">
        <v>1297</v>
      </c>
      <c r="Q169" s="5"/>
      <c r="R169" s="5"/>
      <c r="S169" s="5"/>
      <c r="T169" s="5"/>
      <c r="U169" s="5"/>
      <c r="V169" s="5"/>
      <c r="W169" s="5"/>
      <c r="X169" s="5"/>
      <c r="Y169" s="5"/>
      <c r="Z169" s="6" t="s">
        <v>1298</v>
      </c>
      <c r="AA169" s="6" t="s">
        <v>1299</v>
      </c>
      <c r="AB169" s="6" t="s">
        <v>1300</v>
      </c>
    </row>
    <row r="170" spans="1:28">
      <c r="A170" s="1" t="s">
        <v>1301</v>
      </c>
      <c r="B170" s="2" t="s">
        <v>1</v>
      </c>
      <c r="C170" s="2" t="s">
        <v>2</v>
      </c>
      <c r="D170" s="2" t="s">
        <v>3</v>
      </c>
      <c r="E170" s="2" t="s">
        <v>3</v>
      </c>
      <c r="F170" s="2" t="s">
        <v>22</v>
      </c>
      <c r="G170" s="2"/>
      <c r="H170" s="2"/>
      <c r="I170" s="2" t="s">
        <v>1302</v>
      </c>
      <c r="J170" s="2">
        <v>5</v>
      </c>
      <c r="K170" s="2"/>
      <c r="L170" s="2" t="s">
        <v>1303</v>
      </c>
      <c r="M170" s="2"/>
      <c r="N170" s="2"/>
      <c r="O170" s="2" t="s">
        <v>1304</v>
      </c>
      <c r="P170" s="2" t="s">
        <v>112</v>
      </c>
      <c r="Q170" s="2"/>
      <c r="R170" s="2"/>
      <c r="S170" s="2"/>
      <c r="T170" s="2"/>
      <c r="U170" s="2"/>
      <c r="V170" s="2"/>
      <c r="W170" s="2"/>
      <c r="X170" s="2"/>
      <c r="Y170" s="2"/>
      <c r="Z170" s="3" t="s">
        <v>1305</v>
      </c>
      <c r="AA170" s="3" t="s">
        <v>1306</v>
      </c>
      <c r="AB170" s="3" t="s">
        <v>1307</v>
      </c>
    </row>
    <row r="171" spans="1:28">
      <c r="A171" s="4" t="s">
        <v>1308</v>
      </c>
      <c r="B171" s="5" t="s">
        <v>1</v>
      </c>
      <c r="C171" s="5" t="s">
        <v>2</v>
      </c>
      <c r="D171" s="5" t="s">
        <v>3</v>
      </c>
      <c r="E171" s="5" t="s">
        <v>3</v>
      </c>
      <c r="F171" s="5" t="s">
        <v>22</v>
      </c>
      <c r="G171" s="5"/>
      <c r="H171" s="5"/>
      <c r="I171" s="5" t="s">
        <v>1309</v>
      </c>
      <c r="J171" s="5">
        <v>2</v>
      </c>
      <c r="K171" s="5"/>
      <c r="L171" s="5" t="s">
        <v>1310</v>
      </c>
      <c r="M171" s="5"/>
      <c r="N171" s="5"/>
      <c r="O171" s="5" t="s">
        <v>1311</v>
      </c>
      <c r="P171" s="5" t="s">
        <v>1312</v>
      </c>
      <c r="Q171" s="5"/>
      <c r="R171" s="5"/>
      <c r="S171" s="5"/>
      <c r="T171" s="5"/>
      <c r="U171" s="5"/>
      <c r="V171" s="5"/>
      <c r="W171" s="5"/>
      <c r="X171" s="5"/>
      <c r="Y171" s="5"/>
      <c r="Z171" s="6" t="s">
        <v>1313</v>
      </c>
      <c r="AA171" s="6" t="s">
        <v>1314</v>
      </c>
      <c r="AB171" s="6" t="s">
        <v>1315</v>
      </c>
    </row>
    <row r="172" spans="1:28">
      <c r="A172" s="1" t="s">
        <v>1316</v>
      </c>
      <c r="B172" s="2" t="s">
        <v>1</v>
      </c>
      <c r="C172" s="2" t="s">
        <v>2</v>
      </c>
      <c r="D172" s="2" t="s">
        <v>3</v>
      </c>
      <c r="E172" s="2" t="s">
        <v>3</v>
      </c>
      <c r="F172" s="2" t="s">
        <v>22</v>
      </c>
      <c r="G172" s="2"/>
      <c r="H172" s="2"/>
      <c r="I172" s="2" t="s">
        <v>1317</v>
      </c>
      <c r="J172" s="2">
        <v>1</v>
      </c>
      <c r="K172" s="2"/>
      <c r="L172" s="2" t="s">
        <v>1318</v>
      </c>
      <c r="M172" s="2"/>
      <c r="N172" s="2"/>
      <c r="O172" s="2" t="s">
        <v>1319</v>
      </c>
      <c r="P172" s="2" t="s">
        <v>1033</v>
      </c>
      <c r="Q172" s="2"/>
      <c r="R172" s="2"/>
      <c r="S172" s="2"/>
      <c r="T172" s="2"/>
      <c r="U172" s="2"/>
      <c r="V172" s="2"/>
      <c r="W172" s="2"/>
      <c r="X172" s="2"/>
      <c r="Y172" s="2"/>
      <c r="Z172" s="3" t="s">
        <v>1320</v>
      </c>
      <c r="AA172" s="3" t="s">
        <v>1321</v>
      </c>
      <c r="AB172" s="3" t="s">
        <v>1322</v>
      </c>
    </row>
    <row r="173" spans="1:28">
      <c r="A173" s="4" t="s">
        <v>1323</v>
      </c>
      <c r="B173" s="5" t="s">
        <v>1</v>
      </c>
      <c r="C173" s="5" t="s">
        <v>2</v>
      </c>
      <c r="D173" s="5" t="s">
        <v>3</v>
      </c>
      <c r="E173" s="5" t="s">
        <v>3</v>
      </c>
      <c r="F173" s="5"/>
      <c r="G173" s="5"/>
      <c r="H173" s="5"/>
      <c r="I173" s="5" t="s">
        <v>1324</v>
      </c>
      <c r="J173" s="5">
        <v>2</v>
      </c>
      <c r="K173" s="5"/>
      <c r="L173" s="5" t="s">
        <v>1325</v>
      </c>
      <c r="M173" s="5"/>
      <c r="N173" s="5"/>
      <c r="O173" s="5" t="s">
        <v>1326</v>
      </c>
      <c r="P173" s="5" t="s">
        <v>1327</v>
      </c>
      <c r="Q173" s="5"/>
      <c r="R173" s="5"/>
      <c r="S173" s="5"/>
      <c r="T173" s="5"/>
      <c r="U173" s="5"/>
      <c r="V173" s="5"/>
      <c r="W173" s="5"/>
      <c r="X173" s="5"/>
      <c r="Y173" s="5"/>
      <c r="Z173" s="6" t="s">
        <v>1328</v>
      </c>
      <c r="AA173" s="6" t="s">
        <v>1329</v>
      </c>
      <c r="AB173" s="6" t="s">
        <v>1330</v>
      </c>
    </row>
    <row r="174" spans="1:28">
      <c r="A174" s="1" t="s">
        <v>1331</v>
      </c>
      <c r="B174" s="2" t="s">
        <v>1</v>
      </c>
      <c r="C174" s="2" t="s">
        <v>2</v>
      </c>
      <c r="D174" s="2" t="s">
        <v>3</v>
      </c>
      <c r="E174" s="2" t="s">
        <v>3</v>
      </c>
      <c r="F174" s="2" t="s">
        <v>22</v>
      </c>
      <c r="G174" s="2"/>
      <c r="H174" s="2"/>
      <c r="I174" s="2" t="s">
        <v>1332</v>
      </c>
      <c r="J174" s="2">
        <v>5</v>
      </c>
      <c r="K174" s="2"/>
      <c r="L174" s="2" t="s">
        <v>1333</v>
      </c>
      <c r="M174" s="2"/>
      <c r="N174" s="2"/>
      <c r="O174" s="2" t="s">
        <v>1334</v>
      </c>
      <c r="P174" s="2" t="s">
        <v>1335</v>
      </c>
      <c r="Q174" s="2"/>
      <c r="R174" s="2"/>
      <c r="S174" s="2"/>
      <c r="T174" s="2"/>
      <c r="U174" s="2"/>
      <c r="V174" s="2"/>
      <c r="W174" s="2"/>
      <c r="X174" s="2"/>
      <c r="Y174" s="2"/>
      <c r="Z174" s="3" t="s">
        <v>1336</v>
      </c>
      <c r="AA174" s="3" t="s">
        <v>1337</v>
      </c>
      <c r="AB174" s="3" t="s">
        <v>1338</v>
      </c>
    </row>
    <row r="175" spans="1:28">
      <c r="A175" s="4" t="s">
        <v>1339</v>
      </c>
      <c r="B175" s="5" t="s">
        <v>1</v>
      </c>
      <c r="C175" s="5" t="s">
        <v>2</v>
      </c>
      <c r="D175" s="5" t="s">
        <v>3</v>
      </c>
      <c r="E175" s="5" t="s">
        <v>3</v>
      </c>
      <c r="F175" s="5" t="s">
        <v>22</v>
      </c>
      <c r="G175" s="5"/>
      <c r="H175" s="5"/>
      <c r="I175" s="5" t="s">
        <v>1340</v>
      </c>
      <c r="J175" s="5">
        <v>5</v>
      </c>
      <c r="K175" s="5"/>
      <c r="L175" s="5" t="s">
        <v>1341</v>
      </c>
      <c r="M175" s="5"/>
      <c r="N175" s="5"/>
      <c r="O175" s="5" t="s">
        <v>1342</v>
      </c>
      <c r="P175" s="5" t="s">
        <v>1343</v>
      </c>
      <c r="Q175" s="5"/>
      <c r="R175" s="5"/>
      <c r="S175" s="5"/>
      <c r="T175" s="5"/>
      <c r="U175" s="5"/>
      <c r="V175" s="5"/>
      <c r="W175" s="5"/>
      <c r="X175" s="5"/>
      <c r="Y175" s="5"/>
      <c r="Z175" s="6" t="s">
        <v>1344</v>
      </c>
      <c r="AA175" s="6" t="s">
        <v>1345</v>
      </c>
      <c r="AB175" s="6" t="s">
        <v>1346</v>
      </c>
    </row>
    <row r="176" spans="1:28">
      <c r="A176" s="1" t="s">
        <v>1347</v>
      </c>
      <c r="B176" s="2" t="s">
        <v>1</v>
      </c>
      <c r="C176" s="2" t="s">
        <v>2</v>
      </c>
      <c r="D176" s="2" t="s">
        <v>3</v>
      </c>
      <c r="E176" s="2" t="s">
        <v>3</v>
      </c>
      <c r="F176" s="2" t="s">
        <v>22</v>
      </c>
      <c r="G176" s="2"/>
      <c r="H176" s="2"/>
      <c r="I176" s="2" t="s">
        <v>1348</v>
      </c>
      <c r="J176" s="2">
        <v>5</v>
      </c>
      <c r="K176" s="2"/>
      <c r="L176" s="2" t="s">
        <v>1349</v>
      </c>
      <c r="M176" s="2"/>
      <c r="N176" s="2"/>
      <c r="O176" s="2" t="s">
        <v>1350</v>
      </c>
      <c r="P176" s="2" t="s">
        <v>104</v>
      </c>
      <c r="Q176" s="2"/>
      <c r="R176" s="2"/>
      <c r="S176" s="2"/>
      <c r="T176" s="2"/>
      <c r="U176" s="2"/>
      <c r="V176" s="2"/>
      <c r="W176" s="2"/>
      <c r="X176" s="2"/>
      <c r="Y176" s="2"/>
      <c r="Z176" s="3" t="s">
        <v>1351</v>
      </c>
      <c r="AA176" s="3" t="s">
        <v>1352</v>
      </c>
      <c r="AB176" s="3" t="s">
        <v>1353</v>
      </c>
    </row>
    <row r="177" spans="1:28">
      <c r="A177" s="4" t="s">
        <v>1354</v>
      </c>
      <c r="B177" s="5" t="s">
        <v>1</v>
      </c>
      <c r="C177" s="5" t="s">
        <v>2</v>
      </c>
      <c r="D177" s="5" t="s">
        <v>3</v>
      </c>
      <c r="E177" s="5" t="s">
        <v>3</v>
      </c>
      <c r="F177" s="5" t="s">
        <v>22</v>
      </c>
      <c r="G177" s="5"/>
      <c r="H177" s="5"/>
      <c r="I177" s="5" t="s">
        <v>1355</v>
      </c>
      <c r="J177" s="5">
        <v>5</v>
      </c>
      <c r="K177" s="5"/>
      <c r="L177" s="5" t="s">
        <v>1356</v>
      </c>
      <c r="M177" s="5"/>
      <c r="N177" s="5"/>
      <c r="O177" s="5" t="s">
        <v>1357</v>
      </c>
      <c r="P177" s="5" t="s">
        <v>50</v>
      </c>
      <c r="Q177" s="5"/>
      <c r="R177" s="5"/>
      <c r="S177" s="5"/>
      <c r="T177" s="5"/>
      <c r="U177" s="5"/>
      <c r="V177" s="5"/>
      <c r="W177" s="5"/>
      <c r="X177" s="5"/>
      <c r="Y177" s="5"/>
      <c r="Z177" s="6" t="s">
        <v>1358</v>
      </c>
      <c r="AA177" s="6" t="s">
        <v>1359</v>
      </c>
      <c r="AB177" s="6" t="s">
        <v>1360</v>
      </c>
    </row>
    <row r="178" spans="1:28">
      <c r="A178" s="1" t="s">
        <v>1361</v>
      </c>
      <c r="B178" s="2" t="s">
        <v>1</v>
      </c>
      <c r="C178" s="2" t="s">
        <v>2</v>
      </c>
      <c r="D178" s="2" t="s">
        <v>3</v>
      </c>
      <c r="E178" s="2" t="s">
        <v>3</v>
      </c>
      <c r="F178" s="2" t="s">
        <v>22</v>
      </c>
      <c r="G178" s="2"/>
      <c r="H178" s="2"/>
      <c r="I178" s="2" t="s">
        <v>1362</v>
      </c>
      <c r="J178" s="2">
        <v>1</v>
      </c>
      <c r="K178" s="2"/>
      <c r="L178" s="2" t="s">
        <v>1363</v>
      </c>
      <c r="M178" s="2"/>
      <c r="N178" s="2"/>
      <c r="O178" s="2" t="s">
        <v>1364</v>
      </c>
      <c r="P178" s="2" t="s">
        <v>1365</v>
      </c>
      <c r="Q178" s="2"/>
      <c r="R178" s="2"/>
      <c r="S178" s="2"/>
      <c r="T178" s="2"/>
      <c r="U178" s="2"/>
      <c r="V178" s="2"/>
      <c r="W178" s="2"/>
      <c r="X178" s="2"/>
      <c r="Y178" s="2"/>
      <c r="Z178" s="3" t="s">
        <v>1366</v>
      </c>
      <c r="AA178" s="3" t="s">
        <v>1367</v>
      </c>
      <c r="AB178" s="3" t="s">
        <v>1368</v>
      </c>
    </row>
    <row r="179" spans="1:28">
      <c r="A179" s="4" t="s">
        <v>1369</v>
      </c>
      <c r="B179" s="5" t="s">
        <v>1</v>
      </c>
      <c r="C179" s="5" t="s">
        <v>2</v>
      </c>
      <c r="D179" s="5" t="s">
        <v>3</v>
      </c>
      <c r="E179" s="5" t="s">
        <v>3</v>
      </c>
      <c r="F179" s="5" t="s">
        <v>148</v>
      </c>
      <c r="G179" s="5"/>
      <c r="H179" s="5"/>
      <c r="I179" s="5" t="s">
        <v>1370</v>
      </c>
      <c r="J179" s="5">
        <v>1</v>
      </c>
      <c r="K179" s="5"/>
      <c r="L179" s="5" t="s">
        <v>1371</v>
      </c>
      <c r="M179" s="5"/>
      <c r="N179" s="5"/>
      <c r="O179" s="5" t="s">
        <v>1372</v>
      </c>
      <c r="P179" s="5" t="s">
        <v>1373</v>
      </c>
      <c r="Q179" s="5"/>
      <c r="R179" s="5"/>
      <c r="S179" s="5"/>
      <c r="T179" s="5"/>
      <c r="U179" s="5"/>
      <c r="V179" s="5"/>
      <c r="W179" s="5"/>
      <c r="X179" s="5"/>
      <c r="Y179" s="5"/>
      <c r="Z179" s="6" t="s">
        <v>1374</v>
      </c>
      <c r="AA179" s="6" t="s">
        <v>1375</v>
      </c>
      <c r="AB179" s="6" t="s">
        <v>1376</v>
      </c>
    </row>
    <row r="180" spans="1:28">
      <c r="A180" s="1" t="s">
        <v>1377</v>
      </c>
      <c r="B180" s="2" t="s">
        <v>1</v>
      </c>
      <c r="C180" s="2" t="s">
        <v>2</v>
      </c>
      <c r="D180" s="2" t="s">
        <v>3</v>
      </c>
      <c r="E180" s="2" t="s">
        <v>3</v>
      </c>
      <c r="F180" s="2" t="s">
        <v>22</v>
      </c>
      <c r="G180" s="2"/>
      <c r="H180" s="2"/>
      <c r="I180" s="2" t="s">
        <v>1378</v>
      </c>
      <c r="J180" s="2">
        <v>5</v>
      </c>
      <c r="K180" s="2"/>
      <c r="L180" s="2" t="s">
        <v>1379</v>
      </c>
      <c r="M180" s="2"/>
      <c r="N180" s="2"/>
      <c r="O180" s="2" t="s">
        <v>1380</v>
      </c>
      <c r="P180" s="2" t="s">
        <v>246</v>
      </c>
      <c r="Q180" s="2"/>
      <c r="R180" s="2"/>
      <c r="S180" s="2"/>
      <c r="T180" s="2"/>
      <c r="U180" s="2"/>
      <c r="V180" s="2"/>
      <c r="W180" s="2"/>
      <c r="X180" s="2"/>
      <c r="Y180" s="2"/>
      <c r="Z180" s="3" t="s">
        <v>1381</v>
      </c>
      <c r="AA180" s="3" t="s">
        <v>1382</v>
      </c>
      <c r="AB180" s="3" t="s">
        <v>1383</v>
      </c>
    </row>
    <row r="181" spans="1:28">
      <c r="A181" s="4" t="s">
        <v>1384</v>
      </c>
      <c r="B181" s="5" t="s">
        <v>1</v>
      </c>
      <c r="C181" s="5" t="s">
        <v>2</v>
      </c>
      <c r="D181" s="5" t="s">
        <v>3</v>
      </c>
      <c r="E181" s="5" t="s">
        <v>3</v>
      </c>
      <c r="F181" s="5" t="s">
        <v>4</v>
      </c>
      <c r="G181" s="5"/>
      <c r="H181" s="5"/>
      <c r="I181" s="5" t="s">
        <v>1385</v>
      </c>
      <c r="J181" s="5">
        <v>2</v>
      </c>
      <c r="K181" s="5"/>
      <c r="L181" s="5" t="s">
        <v>1386</v>
      </c>
      <c r="M181" s="5"/>
      <c r="N181" s="5"/>
      <c r="O181" s="5" t="s">
        <v>1387</v>
      </c>
      <c r="P181" s="5" t="s">
        <v>1388</v>
      </c>
      <c r="Q181" s="5"/>
      <c r="R181" s="5"/>
      <c r="S181" s="5"/>
      <c r="T181" s="5"/>
      <c r="U181" s="5"/>
      <c r="V181" s="5"/>
      <c r="W181" s="5"/>
      <c r="X181" s="5">
        <v>4</v>
      </c>
      <c r="Y181" s="5"/>
      <c r="Z181" s="6" t="s">
        <v>1389</v>
      </c>
      <c r="AA181" s="6" t="s">
        <v>1390</v>
      </c>
      <c r="AB181" s="6" t="s">
        <v>1391</v>
      </c>
    </row>
    <row r="182" spans="1:28">
      <c r="A182" s="1" t="s">
        <v>1392</v>
      </c>
      <c r="B182" s="2" t="s">
        <v>1</v>
      </c>
      <c r="C182" s="2" t="s">
        <v>2</v>
      </c>
      <c r="D182" s="2" t="s">
        <v>3</v>
      </c>
      <c r="E182" s="2" t="s">
        <v>3</v>
      </c>
      <c r="F182" s="2" t="s">
        <v>22</v>
      </c>
      <c r="G182" s="2"/>
      <c r="H182" s="2"/>
      <c r="I182" s="2" t="s">
        <v>1393</v>
      </c>
      <c r="J182" s="2">
        <v>1</v>
      </c>
      <c r="K182" s="2"/>
      <c r="L182" s="2" t="s">
        <v>1394</v>
      </c>
      <c r="M182" s="2"/>
      <c r="N182" s="2"/>
      <c r="O182" s="2" t="s">
        <v>1395</v>
      </c>
      <c r="P182" s="2" t="s">
        <v>1396</v>
      </c>
      <c r="Q182" s="2"/>
      <c r="R182" s="2"/>
      <c r="S182" s="2"/>
      <c r="T182" s="2"/>
      <c r="U182" s="2"/>
      <c r="V182" s="2"/>
      <c r="W182" s="2"/>
      <c r="X182" s="2"/>
      <c r="Y182" s="2"/>
      <c r="Z182" s="3" t="s">
        <v>1397</v>
      </c>
      <c r="AA182" s="3" t="s">
        <v>1398</v>
      </c>
      <c r="AB182" s="3" t="s">
        <v>1399</v>
      </c>
    </row>
    <row r="183" spans="1:28">
      <c r="A183" s="4" t="s">
        <v>1400</v>
      </c>
      <c r="B183" s="5" t="s">
        <v>1</v>
      </c>
      <c r="C183" s="5" t="s">
        <v>2</v>
      </c>
      <c r="D183" s="5" t="s">
        <v>3</v>
      </c>
      <c r="E183" s="5" t="s">
        <v>3</v>
      </c>
      <c r="F183" s="5" t="s">
        <v>22</v>
      </c>
      <c r="G183" s="5"/>
      <c r="H183" s="5"/>
      <c r="I183" s="5" t="s">
        <v>1401</v>
      </c>
      <c r="J183" s="5">
        <v>1</v>
      </c>
      <c r="K183" s="5"/>
      <c r="L183" s="5" t="s">
        <v>1402</v>
      </c>
      <c r="M183" s="5"/>
      <c r="N183" s="5"/>
      <c r="O183" s="5" t="s">
        <v>1403</v>
      </c>
      <c r="P183" s="5" t="s">
        <v>1196</v>
      </c>
      <c r="Q183" s="5"/>
      <c r="R183" s="5"/>
      <c r="S183" s="5"/>
      <c r="T183" s="5"/>
      <c r="U183" s="5"/>
      <c r="V183" s="5"/>
      <c r="W183" s="5"/>
      <c r="X183" s="5">
        <v>3</v>
      </c>
      <c r="Y183" s="5"/>
      <c r="Z183" s="6" t="s">
        <v>1404</v>
      </c>
      <c r="AA183" s="6" t="s">
        <v>1405</v>
      </c>
      <c r="AB183" s="6" t="s">
        <v>1406</v>
      </c>
    </row>
    <row r="184" spans="1:28">
      <c r="A184" s="1" t="s">
        <v>1407</v>
      </c>
      <c r="B184" s="2" t="s">
        <v>1</v>
      </c>
      <c r="C184" s="2" t="s">
        <v>2</v>
      </c>
      <c r="D184" s="2" t="s">
        <v>3</v>
      </c>
      <c r="E184" s="2" t="s">
        <v>3</v>
      </c>
      <c r="F184" s="2" t="s">
        <v>22</v>
      </c>
      <c r="G184" s="2"/>
      <c r="H184" s="2"/>
      <c r="I184" s="2" t="s">
        <v>1408</v>
      </c>
      <c r="J184" s="2">
        <v>1</v>
      </c>
      <c r="K184" s="2"/>
      <c r="L184" s="2" t="s">
        <v>1409</v>
      </c>
      <c r="M184" s="2"/>
      <c r="N184" s="2"/>
      <c r="O184" s="2" t="s">
        <v>1410</v>
      </c>
      <c r="P184" s="2" t="s">
        <v>1411</v>
      </c>
      <c r="Q184" s="2"/>
      <c r="R184" s="2"/>
      <c r="S184" s="2"/>
      <c r="T184" s="2"/>
      <c r="U184" s="2"/>
      <c r="V184" s="2"/>
      <c r="W184" s="2"/>
      <c r="X184" s="2">
        <v>1</v>
      </c>
      <c r="Y184" s="2"/>
      <c r="Z184" s="3" t="s">
        <v>1412</v>
      </c>
      <c r="AA184" s="3" t="s">
        <v>1413</v>
      </c>
      <c r="AB184" s="3" t="s">
        <v>1414</v>
      </c>
    </row>
    <row r="185" spans="1:28">
      <c r="A185" s="4" t="s">
        <v>1415</v>
      </c>
      <c r="B185" s="5" t="s">
        <v>1</v>
      </c>
      <c r="C185" s="5" t="s">
        <v>2</v>
      </c>
      <c r="D185" s="5" t="s">
        <v>3</v>
      </c>
      <c r="E185" s="5" t="s">
        <v>3</v>
      </c>
      <c r="F185" s="5" t="s">
        <v>4</v>
      </c>
      <c r="G185" s="5"/>
      <c r="H185" s="5"/>
      <c r="I185" s="5" t="s">
        <v>1416</v>
      </c>
      <c r="J185" s="5">
        <v>2</v>
      </c>
      <c r="K185" s="5"/>
      <c r="L185" s="5" t="s">
        <v>1417</v>
      </c>
      <c r="M185" s="5"/>
      <c r="N185" s="5"/>
      <c r="O185" s="5" t="s">
        <v>1418</v>
      </c>
      <c r="P185" s="5" t="s">
        <v>1419</v>
      </c>
      <c r="Q185" s="5"/>
      <c r="R185" s="5"/>
      <c r="S185" s="5"/>
      <c r="T185" s="5"/>
      <c r="U185" s="5"/>
      <c r="V185" s="5"/>
      <c r="W185" s="5"/>
      <c r="X185" s="5"/>
      <c r="Y185" s="5"/>
      <c r="Z185" s="6" t="s">
        <v>1420</v>
      </c>
      <c r="AA185" s="6" t="s">
        <v>1421</v>
      </c>
      <c r="AB185" s="6" t="s">
        <v>1422</v>
      </c>
    </row>
    <row r="186" spans="1:28">
      <c r="A186" s="1" t="s">
        <v>1423</v>
      </c>
      <c r="B186" s="2" t="s">
        <v>1</v>
      </c>
      <c r="C186" s="2" t="s">
        <v>2</v>
      </c>
      <c r="D186" s="2" t="s">
        <v>3</v>
      </c>
      <c r="E186" s="2" t="s">
        <v>3</v>
      </c>
      <c r="F186" s="2" t="s">
        <v>148</v>
      </c>
      <c r="G186" s="2"/>
      <c r="H186" s="2"/>
      <c r="I186" s="2" t="s">
        <v>1424</v>
      </c>
      <c r="J186" s="2">
        <v>5</v>
      </c>
      <c r="K186" s="2"/>
      <c r="L186" s="2" t="s">
        <v>1425</v>
      </c>
      <c r="M186" s="2"/>
      <c r="N186" s="2"/>
      <c r="O186" s="2" t="s">
        <v>1426</v>
      </c>
      <c r="P186" s="2" t="s">
        <v>50</v>
      </c>
      <c r="Q186" s="2"/>
      <c r="R186" s="2"/>
      <c r="S186" s="2"/>
      <c r="T186" s="2"/>
      <c r="U186" s="2"/>
      <c r="V186" s="2"/>
      <c r="W186" s="2"/>
      <c r="X186" s="2"/>
      <c r="Y186" s="2"/>
      <c r="Z186" s="3" t="s">
        <v>1427</v>
      </c>
      <c r="AA186" s="3" t="s">
        <v>1428</v>
      </c>
      <c r="AB186" s="3" t="s">
        <v>1429</v>
      </c>
    </row>
    <row r="187" spans="1:28">
      <c r="A187" s="4" t="s">
        <v>1430</v>
      </c>
      <c r="B187" s="5" t="s">
        <v>1</v>
      </c>
      <c r="C187" s="5" t="s">
        <v>2</v>
      </c>
      <c r="D187" s="5" t="s">
        <v>3</v>
      </c>
      <c r="E187" s="5" t="s">
        <v>3</v>
      </c>
      <c r="F187" s="5" t="s">
        <v>148</v>
      </c>
      <c r="G187" s="5"/>
      <c r="H187" s="5"/>
      <c r="I187" s="5" t="s">
        <v>1431</v>
      </c>
      <c r="J187" s="5">
        <v>5</v>
      </c>
      <c r="K187" s="5"/>
      <c r="L187" s="5" t="s">
        <v>1432</v>
      </c>
      <c r="M187" s="5"/>
      <c r="N187" s="5"/>
      <c r="O187" s="5" t="s">
        <v>1433</v>
      </c>
      <c r="P187" s="5" t="s">
        <v>1434</v>
      </c>
      <c r="Q187" s="5"/>
      <c r="R187" s="5"/>
      <c r="S187" s="5"/>
      <c r="T187" s="5"/>
      <c r="U187" s="5"/>
      <c r="V187" s="5"/>
      <c r="W187" s="5"/>
      <c r="X187" s="5"/>
      <c r="Y187" s="5"/>
      <c r="Z187" s="6" t="s">
        <v>1435</v>
      </c>
      <c r="AA187" s="6" t="s">
        <v>1436</v>
      </c>
      <c r="AB187" s="6" t="s">
        <v>1437</v>
      </c>
    </row>
    <row r="188" spans="1:28">
      <c r="A188" s="1" t="s">
        <v>1438</v>
      </c>
      <c r="B188" s="2" t="s">
        <v>1</v>
      </c>
      <c r="C188" s="2" t="s">
        <v>2</v>
      </c>
      <c r="D188" s="2" t="s">
        <v>3</v>
      </c>
      <c r="E188" s="2" t="s">
        <v>3</v>
      </c>
      <c r="F188" s="2" t="s">
        <v>22</v>
      </c>
      <c r="G188" s="2"/>
      <c r="H188" s="2"/>
      <c r="I188" s="2" t="s">
        <v>1439</v>
      </c>
      <c r="J188" s="2">
        <v>5</v>
      </c>
      <c r="K188" s="2"/>
      <c r="L188" s="2" t="s">
        <v>1440</v>
      </c>
      <c r="M188" s="2"/>
      <c r="N188" s="2"/>
      <c r="O188" s="2" t="s">
        <v>1441</v>
      </c>
      <c r="P188" s="2" t="s">
        <v>927</v>
      </c>
      <c r="Q188" s="2"/>
      <c r="R188" s="2"/>
      <c r="S188" s="2"/>
      <c r="T188" s="2"/>
      <c r="U188" s="2"/>
      <c r="V188" s="2"/>
      <c r="W188" s="2"/>
      <c r="X188" s="2"/>
      <c r="Y188" s="2"/>
      <c r="Z188" s="3" t="s">
        <v>1442</v>
      </c>
      <c r="AA188" s="3" t="s">
        <v>1443</v>
      </c>
      <c r="AB188" s="3" t="s">
        <v>1444</v>
      </c>
    </row>
    <row r="189" spans="1:28">
      <c r="A189" s="4" t="s">
        <v>1445</v>
      </c>
      <c r="B189" s="5" t="s">
        <v>1</v>
      </c>
      <c r="C189" s="5" t="s">
        <v>2</v>
      </c>
      <c r="D189" s="5" t="s">
        <v>3</v>
      </c>
      <c r="E189" s="5" t="s">
        <v>3</v>
      </c>
      <c r="F189" s="5" t="s">
        <v>22</v>
      </c>
      <c r="G189" s="5"/>
      <c r="H189" s="5"/>
      <c r="I189" s="5" t="s">
        <v>1446</v>
      </c>
      <c r="J189" s="5">
        <v>5</v>
      </c>
      <c r="K189" s="5"/>
      <c r="L189" s="5" t="s">
        <v>1447</v>
      </c>
      <c r="M189" s="5"/>
      <c r="N189" s="5"/>
      <c r="O189" s="5" t="s">
        <v>1448</v>
      </c>
      <c r="P189" s="5" t="s">
        <v>1188</v>
      </c>
      <c r="Q189" s="5"/>
      <c r="R189" s="5"/>
      <c r="S189" s="5"/>
      <c r="T189" s="5"/>
      <c r="U189" s="5"/>
      <c r="V189" s="5"/>
      <c r="W189" s="5"/>
      <c r="X189" s="5"/>
      <c r="Y189" s="5"/>
      <c r="Z189" s="6" t="s">
        <v>1449</v>
      </c>
      <c r="AA189" s="6" t="s">
        <v>1450</v>
      </c>
      <c r="AB189" s="6" t="s">
        <v>1451</v>
      </c>
    </row>
    <row r="190" spans="1:28">
      <c r="A190" s="1" t="s">
        <v>1452</v>
      </c>
      <c r="B190" s="2" t="s">
        <v>1</v>
      </c>
      <c r="C190" s="2" t="s">
        <v>2</v>
      </c>
      <c r="D190" s="2" t="s">
        <v>3</v>
      </c>
      <c r="E190" s="2" t="s">
        <v>3</v>
      </c>
      <c r="F190" s="2" t="s">
        <v>22</v>
      </c>
      <c r="G190" s="2"/>
      <c r="H190" s="2"/>
      <c r="I190" s="2" t="s">
        <v>1453</v>
      </c>
      <c r="J190" s="2">
        <v>5</v>
      </c>
      <c r="K190" s="2"/>
      <c r="L190" s="2" t="s">
        <v>1454</v>
      </c>
      <c r="M190" s="2"/>
      <c r="N190" s="2"/>
      <c r="O190" s="2" t="s">
        <v>1455</v>
      </c>
      <c r="P190" s="2" t="s">
        <v>1456</v>
      </c>
      <c r="Q190" s="2"/>
      <c r="R190" s="2"/>
      <c r="S190" s="2"/>
      <c r="T190" s="2"/>
      <c r="U190" s="2"/>
      <c r="V190" s="2"/>
      <c r="W190" s="2"/>
      <c r="X190" s="2"/>
      <c r="Y190" s="2"/>
      <c r="Z190" s="3" t="s">
        <v>1457</v>
      </c>
      <c r="AA190" s="3" t="s">
        <v>1458</v>
      </c>
      <c r="AB190" s="3" t="s">
        <v>1459</v>
      </c>
    </row>
    <row r="191" spans="1:28">
      <c r="A191" s="4" t="s">
        <v>1460</v>
      </c>
      <c r="B191" s="5" t="s">
        <v>1</v>
      </c>
      <c r="C191" s="5" t="s">
        <v>2</v>
      </c>
      <c r="D191" s="5" t="s">
        <v>3</v>
      </c>
      <c r="E191" s="5" t="s">
        <v>3</v>
      </c>
      <c r="F191" s="5" t="s">
        <v>22</v>
      </c>
      <c r="G191" s="5"/>
      <c r="H191" s="5"/>
      <c r="I191" s="5" t="s">
        <v>1461</v>
      </c>
      <c r="J191" s="5">
        <v>1</v>
      </c>
      <c r="K191" s="5"/>
      <c r="L191" s="5" t="s">
        <v>1462</v>
      </c>
      <c r="M191" s="5"/>
      <c r="N191" s="5"/>
      <c r="O191" s="5" t="s">
        <v>1463</v>
      </c>
      <c r="P191" s="5" t="s">
        <v>1464</v>
      </c>
      <c r="Q191" s="5"/>
      <c r="R191" s="5"/>
      <c r="S191" s="5"/>
      <c r="T191" s="5"/>
      <c r="U191" s="5"/>
      <c r="V191" s="5"/>
      <c r="W191" s="5"/>
      <c r="X191" s="5"/>
      <c r="Y191" s="5"/>
      <c r="Z191" s="6" t="s">
        <v>1465</v>
      </c>
      <c r="AA191" s="6" t="s">
        <v>1466</v>
      </c>
      <c r="AB191" s="6" t="s">
        <v>1467</v>
      </c>
    </row>
    <row r="192" spans="1:28">
      <c r="A192" s="1" t="s">
        <v>1468</v>
      </c>
      <c r="B192" s="2" t="s">
        <v>1</v>
      </c>
      <c r="C192" s="2" t="s">
        <v>2</v>
      </c>
      <c r="D192" s="2" t="s">
        <v>3</v>
      </c>
      <c r="E192" s="2" t="s">
        <v>3</v>
      </c>
      <c r="F192" s="2" t="s">
        <v>22</v>
      </c>
      <c r="G192" s="2"/>
      <c r="H192" s="2"/>
      <c r="I192" s="2" t="s">
        <v>1469</v>
      </c>
      <c r="J192" s="2">
        <v>2</v>
      </c>
      <c r="K192" s="2"/>
      <c r="L192" s="2" t="s">
        <v>1470</v>
      </c>
      <c r="M192" s="2"/>
      <c r="N192" s="2"/>
      <c r="O192" s="2" t="s">
        <v>1471</v>
      </c>
      <c r="P192" s="2" t="s">
        <v>1472</v>
      </c>
      <c r="Q192" s="2"/>
      <c r="R192" s="2"/>
      <c r="S192" s="2"/>
      <c r="T192" s="2"/>
      <c r="U192" s="2"/>
      <c r="V192" s="2"/>
      <c r="W192" s="2"/>
      <c r="X192" s="2"/>
      <c r="Y192" s="2"/>
      <c r="Z192" s="3" t="s">
        <v>1473</v>
      </c>
      <c r="AA192" s="3" t="s">
        <v>1474</v>
      </c>
      <c r="AB192" s="3" t="s">
        <v>1475</v>
      </c>
    </row>
    <row r="193" spans="1:28">
      <c r="A193" s="4" t="s">
        <v>1476</v>
      </c>
      <c r="B193" s="5" t="s">
        <v>1</v>
      </c>
      <c r="C193" s="5" t="s">
        <v>2</v>
      </c>
      <c r="D193" s="5" t="s">
        <v>3</v>
      </c>
      <c r="E193" s="5" t="s">
        <v>3</v>
      </c>
      <c r="F193" s="5" t="s">
        <v>22</v>
      </c>
      <c r="G193" s="5"/>
      <c r="H193" s="5"/>
      <c r="I193" s="5" t="s">
        <v>1477</v>
      </c>
      <c r="J193" s="5">
        <v>5</v>
      </c>
      <c r="K193" s="5"/>
      <c r="L193" s="5" t="s">
        <v>1478</v>
      </c>
      <c r="M193" s="5"/>
      <c r="N193" s="5"/>
      <c r="O193" s="5" t="s">
        <v>1479</v>
      </c>
      <c r="P193" s="5" t="s">
        <v>1480</v>
      </c>
      <c r="Q193" s="5"/>
      <c r="R193" s="5"/>
      <c r="S193" s="5"/>
      <c r="T193" s="5"/>
      <c r="U193" s="5"/>
      <c r="V193" s="5"/>
      <c r="W193" s="5"/>
      <c r="X193" s="5"/>
      <c r="Y193" s="5"/>
      <c r="Z193" s="6" t="s">
        <v>1481</v>
      </c>
      <c r="AA193" s="6" t="s">
        <v>1482</v>
      </c>
      <c r="AB193" s="6" t="s">
        <v>1483</v>
      </c>
    </row>
    <row r="194" spans="1:28">
      <c r="A194" s="1" t="s">
        <v>1484</v>
      </c>
      <c r="B194" s="2" t="s">
        <v>1</v>
      </c>
      <c r="C194" s="2" t="s">
        <v>2</v>
      </c>
      <c r="D194" s="2" t="s">
        <v>3</v>
      </c>
      <c r="E194" s="2" t="s">
        <v>3</v>
      </c>
      <c r="F194" s="2" t="s">
        <v>22</v>
      </c>
      <c r="G194" s="2"/>
      <c r="H194" s="2"/>
      <c r="I194" s="2" t="s">
        <v>1485</v>
      </c>
      <c r="J194" s="2">
        <v>4</v>
      </c>
      <c r="K194" s="2"/>
      <c r="L194" s="2" t="s">
        <v>1486</v>
      </c>
      <c r="M194" s="2"/>
      <c r="N194" s="2"/>
      <c r="O194" s="2" t="s">
        <v>1487</v>
      </c>
      <c r="P194" s="2" t="s">
        <v>205</v>
      </c>
      <c r="Q194" s="2"/>
      <c r="R194" s="2"/>
      <c r="S194" s="2"/>
      <c r="T194" s="2"/>
      <c r="U194" s="2"/>
      <c r="V194" s="2"/>
      <c r="W194" s="2"/>
      <c r="X194" s="2"/>
      <c r="Y194" s="2"/>
      <c r="Z194" s="3" t="s">
        <v>1488</v>
      </c>
      <c r="AA194" s="3" t="s">
        <v>1489</v>
      </c>
      <c r="AB194" s="3" t="s">
        <v>1490</v>
      </c>
    </row>
    <row r="195" spans="1:28">
      <c r="A195" s="4" t="s">
        <v>1491</v>
      </c>
      <c r="B195" s="5" t="s">
        <v>1</v>
      </c>
      <c r="C195" s="5" t="s">
        <v>2</v>
      </c>
      <c r="D195" s="5" t="s">
        <v>3</v>
      </c>
      <c r="E195" s="5" t="s">
        <v>3</v>
      </c>
      <c r="F195" s="5" t="s">
        <v>117</v>
      </c>
      <c r="G195" s="5"/>
      <c r="H195" s="5"/>
      <c r="I195" s="5" t="s">
        <v>1492</v>
      </c>
      <c r="J195" s="5">
        <v>5</v>
      </c>
      <c r="K195" s="5"/>
      <c r="L195" s="5" t="s">
        <v>1493</v>
      </c>
      <c r="M195" s="5"/>
      <c r="N195" s="5"/>
      <c r="O195" s="5" t="s">
        <v>1494</v>
      </c>
      <c r="P195" s="5" t="s">
        <v>50</v>
      </c>
      <c r="Q195" s="5"/>
      <c r="R195" s="5"/>
      <c r="S195" s="5"/>
      <c r="T195" s="5"/>
      <c r="U195" s="5"/>
      <c r="V195" s="5"/>
      <c r="W195" s="5"/>
      <c r="X195" s="5"/>
      <c r="Y195" s="5"/>
      <c r="Z195" s="6" t="s">
        <v>1495</v>
      </c>
      <c r="AA195" s="6" t="s">
        <v>1496</v>
      </c>
      <c r="AB195" s="6" t="s">
        <v>1497</v>
      </c>
    </row>
    <row r="196" spans="1:28">
      <c r="A196" s="1" t="s">
        <v>1498</v>
      </c>
      <c r="B196" s="2" t="s">
        <v>1</v>
      </c>
      <c r="C196" s="2" t="s">
        <v>2</v>
      </c>
      <c r="D196" s="2" t="s">
        <v>3</v>
      </c>
      <c r="E196" s="2" t="s">
        <v>3</v>
      </c>
      <c r="F196" s="2" t="s">
        <v>22</v>
      </c>
      <c r="G196" s="2"/>
      <c r="H196" s="2"/>
      <c r="I196" s="2" t="s">
        <v>1499</v>
      </c>
      <c r="J196" s="2">
        <v>1</v>
      </c>
      <c r="K196" s="2"/>
      <c r="L196" s="2" t="s">
        <v>1500</v>
      </c>
      <c r="M196" s="2"/>
      <c r="N196" s="2"/>
      <c r="O196" s="2" t="s">
        <v>1501</v>
      </c>
      <c r="P196" s="2" t="s">
        <v>1502</v>
      </c>
      <c r="Q196" s="2"/>
      <c r="R196" s="2"/>
      <c r="S196" s="2"/>
      <c r="T196" s="2"/>
      <c r="U196" s="2"/>
      <c r="V196" s="2"/>
      <c r="W196" s="2"/>
      <c r="X196" s="2"/>
      <c r="Y196" s="2"/>
      <c r="Z196" s="3" t="s">
        <v>1503</v>
      </c>
      <c r="AA196" s="3" t="s">
        <v>1504</v>
      </c>
      <c r="AB196" s="3" t="s">
        <v>1505</v>
      </c>
    </row>
    <row r="197" spans="1:28">
      <c r="A197" s="4" t="s">
        <v>1506</v>
      </c>
      <c r="B197" s="5" t="s">
        <v>1</v>
      </c>
      <c r="C197" s="5" t="s">
        <v>2</v>
      </c>
      <c r="D197" s="5" t="s">
        <v>3</v>
      </c>
      <c r="E197" s="5" t="s">
        <v>3</v>
      </c>
      <c r="F197" s="5" t="s">
        <v>22</v>
      </c>
      <c r="G197" s="5"/>
      <c r="H197" s="5"/>
      <c r="I197" s="5" t="s">
        <v>1507</v>
      </c>
      <c r="J197" s="5">
        <v>2</v>
      </c>
      <c r="K197" s="5"/>
      <c r="L197" s="5" t="s">
        <v>1508</v>
      </c>
      <c r="M197" s="5"/>
      <c r="N197" s="5"/>
      <c r="O197" s="5" t="s">
        <v>1509</v>
      </c>
      <c r="P197" s="5" t="s">
        <v>1510</v>
      </c>
      <c r="Q197" s="5"/>
      <c r="R197" s="5"/>
      <c r="S197" s="5"/>
      <c r="T197" s="5"/>
      <c r="U197" s="5"/>
      <c r="V197" s="5"/>
      <c r="W197" s="5"/>
      <c r="X197" s="5"/>
      <c r="Y197" s="5"/>
      <c r="Z197" s="6" t="s">
        <v>1511</v>
      </c>
      <c r="AA197" s="6" t="s">
        <v>1512</v>
      </c>
      <c r="AB197" s="6" t="s">
        <v>1513</v>
      </c>
    </row>
    <row r="198" spans="1:28">
      <c r="A198" s="1" t="s">
        <v>1514</v>
      </c>
      <c r="B198" s="2" t="s">
        <v>1</v>
      </c>
      <c r="C198" s="2" t="s">
        <v>2</v>
      </c>
      <c r="D198" s="2" t="s">
        <v>3</v>
      </c>
      <c r="E198" s="2" t="s">
        <v>3</v>
      </c>
      <c r="F198" s="2" t="s">
        <v>22</v>
      </c>
      <c r="G198" s="2"/>
      <c r="H198" s="2"/>
      <c r="I198" s="2" t="s">
        <v>1515</v>
      </c>
      <c r="J198" s="2">
        <v>1</v>
      </c>
      <c r="K198" s="2"/>
      <c r="L198" s="2" t="s">
        <v>1516</v>
      </c>
      <c r="M198" s="2"/>
      <c r="N198" s="2"/>
      <c r="O198" s="2" t="s">
        <v>1517</v>
      </c>
      <c r="P198" s="2" t="s">
        <v>1518</v>
      </c>
      <c r="Q198" s="2"/>
      <c r="R198" s="2"/>
      <c r="S198" s="2"/>
      <c r="T198" s="2"/>
      <c r="U198" s="2"/>
      <c r="V198" s="2"/>
      <c r="W198" s="2"/>
      <c r="X198" s="2"/>
      <c r="Y198" s="2"/>
      <c r="Z198" s="3" t="s">
        <v>1519</v>
      </c>
      <c r="AA198" s="3" t="s">
        <v>1520</v>
      </c>
      <c r="AB198" s="3" t="s">
        <v>1521</v>
      </c>
    </row>
    <row r="199" spans="1:28">
      <c r="A199" s="4" t="s">
        <v>1522</v>
      </c>
      <c r="B199" s="5" t="s">
        <v>1</v>
      </c>
      <c r="C199" s="5" t="s">
        <v>2</v>
      </c>
      <c r="D199" s="5" t="s">
        <v>3</v>
      </c>
      <c r="E199" s="5" t="s">
        <v>3</v>
      </c>
      <c r="F199" s="5" t="s">
        <v>22</v>
      </c>
      <c r="G199" s="5"/>
      <c r="H199" s="5"/>
      <c r="I199" s="5" t="s">
        <v>1523</v>
      </c>
      <c r="J199" s="5">
        <v>5</v>
      </c>
      <c r="K199" s="5"/>
      <c r="L199" s="5" t="s">
        <v>1524</v>
      </c>
      <c r="M199" s="5"/>
      <c r="N199" s="5"/>
      <c r="O199" s="5" t="s">
        <v>1525</v>
      </c>
      <c r="P199" s="5" t="s">
        <v>1526</v>
      </c>
      <c r="Q199" s="5"/>
      <c r="R199" s="5"/>
      <c r="S199" s="5"/>
      <c r="T199" s="5"/>
      <c r="U199" s="5"/>
      <c r="V199" s="5"/>
      <c r="W199" s="5"/>
      <c r="X199" s="5"/>
      <c r="Y199" s="5"/>
      <c r="Z199" s="6" t="s">
        <v>1527</v>
      </c>
      <c r="AA199" s="6" t="s">
        <v>1528</v>
      </c>
      <c r="AB199" s="6" t="s">
        <v>1529</v>
      </c>
    </row>
    <row r="200" spans="1:28">
      <c r="A200" s="1" t="s">
        <v>1530</v>
      </c>
      <c r="B200" s="2" t="s">
        <v>1</v>
      </c>
      <c r="C200" s="2" t="s">
        <v>2</v>
      </c>
      <c r="D200" s="2" t="s">
        <v>3</v>
      </c>
      <c r="E200" s="2" t="s">
        <v>3</v>
      </c>
      <c r="F200" s="2" t="s">
        <v>22</v>
      </c>
      <c r="G200" s="2"/>
      <c r="H200" s="2"/>
      <c r="I200" s="2" t="s">
        <v>1531</v>
      </c>
      <c r="J200" s="2">
        <v>5</v>
      </c>
      <c r="K200" s="2"/>
      <c r="L200" s="2" t="s">
        <v>1532</v>
      </c>
      <c r="M200" s="2"/>
      <c r="N200" s="2"/>
      <c r="O200" s="2" t="s">
        <v>1533</v>
      </c>
      <c r="P200" s="2" t="s">
        <v>205</v>
      </c>
      <c r="Q200" s="2"/>
      <c r="R200" s="2"/>
      <c r="S200" s="2"/>
      <c r="T200" s="2"/>
      <c r="U200" s="2"/>
      <c r="V200" s="2"/>
      <c r="W200" s="2"/>
      <c r="X200" s="2"/>
      <c r="Y200" s="2"/>
      <c r="Z200" s="3" t="s">
        <v>1534</v>
      </c>
      <c r="AA200" s="3" t="s">
        <v>1535</v>
      </c>
      <c r="AB200" s="3" t="s">
        <v>1536</v>
      </c>
    </row>
    <row r="201" spans="1:28">
      <c r="A201" s="4" t="s">
        <v>1537</v>
      </c>
      <c r="B201" s="5" t="s">
        <v>1</v>
      </c>
      <c r="C201" s="5" t="s">
        <v>2</v>
      </c>
      <c r="D201" s="5" t="s">
        <v>3</v>
      </c>
      <c r="E201" s="5" t="s">
        <v>3</v>
      </c>
      <c r="F201" s="5" t="s">
        <v>22</v>
      </c>
      <c r="G201" s="5"/>
      <c r="H201" s="5"/>
      <c r="I201" s="5" t="s">
        <v>1538</v>
      </c>
      <c r="J201" s="5">
        <v>5</v>
      </c>
      <c r="K201" s="5"/>
      <c r="L201" s="5" t="s">
        <v>1539</v>
      </c>
      <c r="M201" s="5"/>
      <c r="N201" s="5"/>
      <c r="O201" s="5" t="s">
        <v>1540</v>
      </c>
      <c r="P201" s="5" t="s">
        <v>50</v>
      </c>
      <c r="Q201" s="5"/>
      <c r="R201" s="5"/>
      <c r="S201" s="5"/>
      <c r="T201" s="5"/>
      <c r="U201" s="5"/>
      <c r="V201" s="5"/>
      <c r="W201" s="5"/>
      <c r="X201" s="5"/>
      <c r="Y201" s="5"/>
      <c r="Z201" s="6" t="s">
        <v>1541</v>
      </c>
      <c r="AA201" s="6" t="s">
        <v>1542</v>
      </c>
      <c r="AB201" s="6" t="s">
        <v>1543</v>
      </c>
    </row>
    <row r="202" spans="1:28">
      <c r="A202" s="1" t="s">
        <v>1544</v>
      </c>
      <c r="B202" s="2" t="s">
        <v>1</v>
      </c>
      <c r="C202" s="2" t="s">
        <v>2</v>
      </c>
      <c r="D202" s="2" t="s">
        <v>3</v>
      </c>
      <c r="E202" s="2" t="s">
        <v>3</v>
      </c>
      <c r="F202" s="2" t="s">
        <v>22</v>
      </c>
      <c r="G202" s="2"/>
      <c r="H202" s="2"/>
      <c r="I202" s="2" t="s">
        <v>1545</v>
      </c>
      <c r="J202" s="2">
        <v>5</v>
      </c>
      <c r="K202" s="2"/>
      <c r="L202" s="2" t="s">
        <v>1546</v>
      </c>
      <c r="M202" s="2"/>
      <c r="N202" s="2"/>
      <c r="O202" s="2" t="s">
        <v>1547</v>
      </c>
      <c r="P202" s="2" t="s">
        <v>50</v>
      </c>
      <c r="Q202" s="2"/>
      <c r="R202" s="2"/>
      <c r="S202" s="2"/>
      <c r="T202" s="2"/>
      <c r="U202" s="2"/>
      <c r="V202" s="2"/>
      <c r="W202" s="2"/>
      <c r="X202" s="2"/>
      <c r="Y202" s="2"/>
      <c r="Z202" s="3" t="s">
        <v>1548</v>
      </c>
      <c r="AA202" s="3" t="s">
        <v>1549</v>
      </c>
      <c r="AB202" s="3" t="s">
        <v>1550</v>
      </c>
    </row>
    <row r="203" spans="1:28">
      <c r="A203" s="4" t="s">
        <v>1551</v>
      </c>
      <c r="B203" s="5" t="s">
        <v>1</v>
      </c>
      <c r="C203" s="5" t="s">
        <v>2</v>
      </c>
      <c r="D203" s="5" t="s">
        <v>3</v>
      </c>
      <c r="E203" s="5" t="s">
        <v>3</v>
      </c>
      <c r="F203" s="5"/>
      <c r="G203" s="5"/>
      <c r="H203" s="5"/>
      <c r="I203" s="5" t="s">
        <v>1552</v>
      </c>
      <c r="J203" s="5">
        <v>3</v>
      </c>
      <c r="K203" s="5"/>
      <c r="L203" s="5" t="s">
        <v>1553</v>
      </c>
      <c r="M203" s="5"/>
      <c r="N203" s="5"/>
      <c r="O203" s="5" t="s">
        <v>1554</v>
      </c>
      <c r="P203" s="5" t="s">
        <v>1555</v>
      </c>
      <c r="Q203" s="5"/>
      <c r="R203" s="5"/>
      <c r="S203" s="5"/>
      <c r="T203" s="5"/>
      <c r="U203" s="5"/>
      <c r="V203" s="5"/>
      <c r="W203" s="5"/>
      <c r="X203" s="5"/>
      <c r="Y203" s="5"/>
      <c r="Z203" s="6" t="s">
        <v>1556</v>
      </c>
      <c r="AA203" s="6" t="s">
        <v>1557</v>
      </c>
      <c r="AB203" s="6" t="s">
        <v>1558</v>
      </c>
    </row>
    <row r="204" spans="1:28">
      <c r="A204" s="1" t="s">
        <v>1559</v>
      </c>
      <c r="B204" s="2" t="s">
        <v>1</v>
      </c>
      <c r="C204" s="2" t="s">
        <v>2</v>
      </c>
      <c r="D204" s="2" t="s">
        <v>3</v>
      </c>
      <c r="E204" s="2" t="s">
        <v>3</v>
      </c>
      <c r="F204" s="2" t="s">
        <v>1560</v>
      </c>
      <c r="G204" s="2"/>
      <c r="H204" s="2"/>
      <c r="I204" s="2" t="s">
        <v>1561</v>
      </c>
      <c r="J204" s="2">
        <v>2</v>
      </c>
      <c r="K204" s="2"/>
      <c r="L204" s="2" t="s">
        <v>1562</v>
      </c>
      <c r="M204" s="2"/>
      <c r="N204" s="2"/>
      <c r="O204" s="2" t="s">
        <v>1563</v>
      </c>
      <c r="P204" s="2" t="s">
        <v>1564</v>
      </c>
      <c r="Q204" s="2"/>
      <c r="R204" s="2"/>
      <c r="S204" s="2"/>
      <c r="T204" s="2"/>
      <c r="U204" s="2"/>
      <c r="V204" s="2"/>
      <c r="W204" s="2"/>
      <c r="X204" s="2"/>
      <c r="Y204" s="2"/>
      <c r="Z204" s="3" t="s">
        <v>1565</v>
      </c>
      <c r="AA204" s="3" t="s">
        <v>1566</v>
      </c>
      <c r="AB204" s="3" t="s">
        <v>1567</v>
      </c>
    </row>
    <row r="205" spans="1:28">
      <c r="A205" s="4" t="s">
        <v>1568</v>
      </c>
      <c r="B205" s="5" t="s">
        <v>1</v>
      </c>
      <c r="C205" s="5" t="s">
        <v>2</v>
      </c>
      <c r="D205" s="5" t="s">
        <v>3</v>
      </c>
      <c r="E205" s="5" t="s">
        <v>3</v>
      </c>
      <c r="F205" s="5" t="s">
        <v>22</v>
      </c>
      <c r="G205" s="5"/>
      <c r="H205" s="5"/>
      <c r="I205" s="5" t="s">
        <v>1569</v>
      </c>
      <c r="J205" s="5">
        <v>5</v>
      </c>
      <c r="K205" s="5"/>
      <c r="L205" s="5" t="s">
        <v>1570</v>
      </c>
      <c r="M205" s="5"/>
      <c r="N205" s="5"/>
      <c r="O205" s="5" t="s">
        <v>1571</v>
      </c>
      <c r="P205" s="5" t="s">
        <v>1572</v>
      </c>
      <c r="Q205" s="5"/>
      <c r="R205" s="5"/>
      <c r="S205" s="5"/>
      <c r="T205" s="5"/>
      <c r="U205" s="5"/>
      <c r="V205" s="5"/>
      <c r="W205" s="5"/>
      <c r="X205" s="5"/>
      <c r="Y205" s="5"/>
      <c r="Z205" s="6" t="s">
        <v>1573</v>
      </c>
      <c r="AA205" s="6" t="s">
        <v>1574</v>
      </c>
      <c r="AB205" s="6" t="s">
        <v>1575</v>
      </c>
    </row>
    <row r="206" spans="1:28">
      <c r="A206" s="1" t="s">
        <v>1576</v>
      </c>
      <c r="B206" s="2" t="s">
        <v>1</v>
      </c>
      <c r="C206" s="2" t="s">
        <v>2</v>
      </c>
      <c r="D206" s="2" t="s">
        <v>3</v>
      </c>
      <c r="E206" s="2" t="s">
        <v>3</v>
      </c>
      <c r="F206" s="2" t="s">
        <v>22</v>
      </c>
      <c r="G206" s="2"/>
      <c r="H206" s="2"/>
      <c r="I206" s="2" t="s">
        <v>1577</v>
      </c>
      <c r="J206" s="2">
        <v>1</v>
      </c>
      <c r="K206" s="2"/>
      <c r="L206" s="2" t="s">
        <v>1578</v>
      </c>
      <c r="M206" s="2"/>
      <c r="N206" s="2"/>
      <c r="O206" s="2" t="s">
        <v>1579</v>
      </c>
      <c r="P206" s="2" t="s">
        <v>864</v>
      </c>
      <c r="Q206" s="2"/>
      <c r="R206" s="2"/>
      <c r="S206" s="2"/>
      <c r="T206" s="2"/>
      <c r="U206" s="2"/>
      <c r="V206" s="2"/>
      <c r="W206" s="2"/>
      <c r="X206" s="2"/>
      <c r="Y206" s="2"/>
      <c r="Z206" s="3" t="s">
        <v>1580</v>
      </c>
      <c r="AA206" s="3" t="s">
        <v>1581</v>
      </c>
      <c r="AB206" s="3" t="s">
        <v>1582</v>
      </c>
    </row>
    <row r="207" spans="1:28">
      <c r="A207" s="4" t="s">
        <v>1583</v>
      </c>
      <c r="B207" s="5" t="s">
        <v>1</v>
      </c>
      <c r="C207" s="5" t="s">
        <v>2</v>
      </c>
      <c r="D207" s="5" t="s">
        <v>3</v>
      </c>
      <c r="E207" s="5" t="s">
        <v>3</v>
      </c>
      <c r="F207" s="5" t="s">
        <v>4</v>
      </c>
      <c r="G207" s="5"/>
      <c r="H207" s="5"/>
      <c r="I207" s="5" t="s">
        <v>1584</v>
      </c>
      <c r="J207" s="5">
        <v>5</v>
      </c>
      <c r="K207" s="5"/>
      <c r="L207" s="5" t="s">
        <v>1585</v>
      </c>
      <c r="M207" s="5"/>
      <c r="N207" s="5"/>
      <c r="O207" s="5" t="s">
        <v>1586</v>
      </c>
      <c r="P207" s="5" t="s">
        <v>221</v>
      </c>
      <c r="Q207" s="5"/>
      <c r="R207" s="5"/>
      <c r="S207" s="5"/>
      <c r="T207" s="5"/>
      <c r="U207" s="5"/>
      <c r="V207" s="5"/>
      <c r="W207" s="5"/>
      <c r="X207" s="5"/>
      <c r="Y207" s="5"/>
      <c r="Z207" s="6" t="s">
        <v>1587</v>
      </c>
      <c r="AA207" s="6" t="s">
        <v>1588</v>
      </c>
      <c r="AB207" s="6" t="s">
        <v>1589</v>
      </c>
    </row>
    <row r="208" spans="1:28">
      <c r="A208" s="1" t="s">
        <v>1590</v>
      </c>
      <c r="B208" s="2" t="s">
        <v>1</v>
      </c>
      <c r="C208" s="2" t="s">
        <v>2</v>
      </c>
      <c r="D208" s="2" t="s">
        <v>3</v>
      </c>
      <c r="E208" s="2" t="s">
        <v>3</v>
      </c>
      <c r="F208" s="2"/>
      <c r="G208" s="2"/>
      <c r="H208" s="2"/>
      <c r="I208" s="2" t="s">
        <v>1591</v>
      </c>
      <c r="J208" s="2">
        <v>1</v>
      </c>
      <c r="K208" s="2"/>
      <c r="L208" s="2" t="s">
        <v>1592</v>
      </c>
      <c r="M208" s="2"/>
      <c r="N208" s="2"/>
      <c r="O208" s="2" t="s">
        <v>1593</v>
      </c>
      <c r="P208" s="2" t="s">
        <v>1594</v>
      </c>
      <c r="Q208" s="2"/>
      <c r="R208" s="2"/>
      <c r="S208" s="2"/>
      <c r="T208" s="2"/>
      <c r="U208" s="2"/>
      <c r="V208" s="2"/>
      <c r="W208" s="2"/>
      <c r="X208" s="2"/>
      <c r="Y208" s="2"/>
      <c r="Z208" s="3" t="s">
        <v>1595</v>
      </c>
      <c r="AA208" s="3" t="s">
        <v>1596</v>
      </c>
      <c r="AB208" s="3" t="s">
        <v>1597</v>
      </c>
    </row>
    <row r="209" spans="1:28">
      <c r="A209" s="4" t="s">
        <v>1598</v>
      </c>
      <c r="B209" s="5" t="s">
        <v>1</v>
      </c>
      <c r="C209" s="5" t="s">
        <v>2</v>
      </c>
      <c r="D209" s="5" t="s">
        <v>3</v>
      </c>
      <c r="E209" s="5" t="s">
        <v>3</v>
      </c>
      <c r="F209" s="5" t="s">
        <v>22</v>
      </c>
      <c r="G209" s="5"/>
      <c r="H209" s="5"/>
      <c r="I209" s="5" t="s">
        <v>1599</v>
      </c>
      <c r="J209" s="5">
        <v>5</v>
      </c>
      <c r="K209" s="5"/>
      <c r="L209" s="5" t="s">
        <v>1600</v>
      </c>
      <c r="M209" s="5"/>
      <c r="N209" s="5"/>
      <c r="O209" s="5" t="s">
        <v>1601</v>
      </c>
      <c r="P209" s="5" t="s">
        <v>246</v>
      </c>
      <c r="Q209" s="5"/>
      <c r="R209" s="5"/>
      <c r="S209" s="5"/>
      <c r="T209" s="5"/>
      <c r="U209" s="5"/>
      <c r="V209" s="5"/>
      <c r="W209" s="5"/>
      <c r="X209" s="5"/>
      <c r="Y209" s="5"/>
      <c r="Z209" s="6" t="s">
        <v>1602</v>
      </c>
      <c r="AA209" s="6" t="s">
        <v>1603</v>
      </c>
      <c r="AB209" s="6" t="s">
        <v>1604</v>
      </c>
    </row>
    <row r="210" spans="1:28">
      <c r="A210" s="1" t="s">
        <v>1605</v>
      </c>
      <c r="B210" s="2" t="s">
        <v>1</v>
      </c>
      <c r="C210" s="2" t="s">
        <v>2</v>
      </c>
      <c r="D210" s="2" t="s">
        <v>3</v>
      </c>
      <c r="E210" s="2" t="s">
        <v>3</v>
      </c>
      <c r="F210" s="2" t="s">
        <v>4</v>
      </c>
      <c r="G210" s="2"/>
      <c r="H210" s="2"/>
      <c r="I210" s="2" t="s">
        <v>1606</v>
      </c>
      <c r="J210" s="2">
        <v>5</v>
      </c>
      <c r="K210" s="2"/>
      <c r="L210" s="2" t="s">
        <v>1607</v>
      </c>
      <c r="M210" s="2"/>
      <c r="N210" s="2"/>
      <c r="O210" s="2" t="s">
        <v>1608</v>
      </c>
      <c r="P210" s="2" t="s">
        <v>221</v>
      </c>
      <c r="Q210" s="2"/>
      <c r="R210" s="2"/>
      <c r="S210" s="2"/>
      <c r="T210" s="2"/>
      <c r="U210" s="2"/>
      <c r="V210" s="2"/>
      <c r="W210" s="2"/>
      <c r="X210" s="2"/>
      <c r="Y210" s="2"/>
      <c r="Z210" s="3" t="s">
        <v>1609</v>
      </c>
      <c r="AA210" s="3" t="s">
        <v>1610</v>
      </c>
      <c r="AB210" s="3" t="s">
        <v>1611</v>
      </c>
    </row>
    <row r="211" spans="1:28">
      <c r="A211" s="4" t="s">
        <v>1612</v>
      </c>
      <c r="B211" s="5" t="s">
        <v>1</v>
      </c>
      <c r="C211" s="5" t="s">
        <v>2</v>
      </c>
      <c r="D211" s="5" t="s">
        <v>3</v>
      </c>
      <c r="E211" s="5" t="s">
        <v>3</v>
      </c>
      <c r="F211" s="5" t="s">
        <v>22</v>
      </c>
      <c r="G211" s="5"/>
      <c r="H211" s="5"/>
      <c r="I211" s="5" t="s">
        <v>1613</v>
      </c>
      <c r="J211" s="5">
        <v>5</v>
      </c>
      <c r="K211" s="5"/>
      <c r="L211" s="5" t="s">
        <v>1614</v>
      </c>
      <c r="M211" s="5"/>
      <c r="N211" s="5"/>
      <c r="O211" s="5" t="s">
        <v>1615</v>
      </c>
      <c r="P211" s="5" t="s">
        <v>1188</v>
      </c>
      <c r="Q211" s="5"/>
      <c r="R211" s="5"/>
      <c r="S211" s="5"/>
      <c r="T211" s="5"/>
      <c r="U211" s="5"/>
      <c r="V211" s="5"/>
      <c r="W211" s="5"/>
      <c r="X211" s="5"/>
      <c r="Y211" s="5"/>
      <c r="Z211" s="6" t="s">
        <v>1616</v>
      </c>
      <c r="AA211" s="6" t="s">
        <v>1617</v>
      </c>
      <c r="AB211" s="6" t="s">
        <v>1618</v>
      </c>
    </row>
    <row r="212" spans="1:28">
      <c r="A212" s="1" t="s">
        <v>1619</v>
      </c>
      <c r="B212" s="2" t="s">
        <v>1</v>
      </c>
      <c r="C212" s="2" t="s">
        <v>2</v>
      </c>
      <c r="D212" s="2" t="s">
        <v>3</v>
      </c>
      <c r="E212" s="2" t="s">
        <v>3</v>
      </c>
      <c r="F212" s="2" t="s">
        <v>22</v>
      </c>
      <c r="G212" s="2"/>
      <c r="H212" s="2"/>
      <c r="I212" s="2" t="s">
        <v>1620</v>
      </c>
      <c r="J212" s="2">
        <v>5</v>
      </c>
      <c r="K212" s="2"/>
      <c r="L212" s="2" t="s">
        <v>1621</v>
      </c>
      <c r="M212" s="2"/>
      <c r="N212" s="2"/>
      <c r="O212" s="2" t="s">
        <v>1622</v>
      </c>
      <c r="P212" s="2" t="s">
        <v>1623</v>
      </c>
      <c r="Q212" s="2"/>
      <c r="R212" s="2"/>
      <c r="S212" s="2"/>
      <c r="T212" s="2"/>
      <c r="U212" s="2"/>
      <c r="V212" s="2"/>
      <c r="W212" s="2"/>
      <c r="X212" s="2"/>
      <c r="Y212" s="2"/>
      <c r="Z212" s="3" t="s">
        <v>1624</v>
      </c>
      <c r="AA212" s="3" t="s">
        <v>1625</v>
      </c>
      <c r="AB212" s="3" t="s">
        <v>1626</v>
      </c>
    </row>
    <row r="213" spans="1:28">
      <c r="A213" s="4" t="s">
        <v>1627</v>
      </c>
      <c r="B213" s="5" t="s">
        <v>1</v>
      </c>
      <c r="C213" s="5" t="s">
        <v>2</v>
      </c>
      <c r="D213" s="5" t="s">
        <v>3</v>
      </c>
      <c r="E213" s="5" t="s">
        <v>3</v>
      </c>
      <c r="F213" s="5" t="s">
        <v>22</v>
      </c>
      <c r="G213" s="5"/>
      <c r="H213" s="5"/>
      <c r="I213" s="5" t="s">
        <v>1628</v>
      </c>
      <c r="J213" s="5">
        <v>5</v>
      </c>
      <c r="K213" s="5"/>
      <c r="L213" s="5" t="s">
        <v>1629</v>
      </c>
      <c r="M213" s="5"/>
      <c r="N213" s="5"/>
      <c r="O213" s="5" t="s">
        <v>1630</v>
      </c>
      <c r="P213" s="5" t="s">
        <v>1188</v>
      </c>
      <c r="Q213" s="5"/>
      <c r="R213" s="5"/>
      <c r="S213" s="5"/>
      <c r="T213" s="5"/>
      <c r="U213" s="5"/>
      <c r="V213" s="5"/>
      <c r="W213" s="5"/>
      <c r="X213" s="5"/>
      <c r="Y213" s="5"/>
      <c r="Z213" s="6" t="s">
        <v>1631</v>
      </c>
      <c r="AA213" s="6" t="s">
        <v>1632</v>
      </c>
      <c r="AB213" s="6" t="s">
        <v>1633</v>
      </c>
    </row>
    <row r="214" spans="1:28">
      <c r="A214" s="1" t="s">
        <v>1634</v>
      </c>
      <c r="B214" s="2" t="s">
        <v>1</v>
      </c>
      <c r="C214" s="2" t="s">
        <v>2</v>
      </c>
      <c r="D214" s="2" t="s">
        <v>3</v>
      </c>
      <c r="E214" s="2" t="s">
        <v>3</v>
      </c>
      <c r="F214" s="2" t="s">
        <v>22</v>
      </c>
      <c r="G214" s="2"/>
      <c r="H214" s="2"/>
      <c r="I214" s="2" t="s">
        <v>1635</v>
      </c>
      <c r="J214" s="2">
        <v>5</v>
      </c>
      <c r="K214" s="2"/>
      <c r="L214" s="2" t="s">
        <v>1636</v>
      </c>
      <c r="M214" s="2"/>
      <c r="N214" s="2"/>
      <c r="O214" s="2" t="s">
        <v>1637</v>
      </c>
      <c r="P214" s="2" t="s">
        <v>927</v>
      </c>
      <c r="Q214" s="2"/>
      <c r="R214" s="2"/>
      <c r="S214" s="2"/>
      <c r="T214" s="2"/>
      <c r="U214" s="2"/>
      <c r="V214" s="2"/>
      <c r="W214" s="2"/>
      <c r="X214" s="2"/>
      <c r="Y214" s="2"/>
      <c r="Z214" s="3" t="s">
        <v>1638</v>
      </c>
      <c r="AA214" s="3" t="s">
        <v>1639</v>
      </c>
      <c r="AB214" s="3" t="s">
        <v>1640</v>
      </c>
    </row>
    <row r="215" spans="1:28">
      <c r="A215" s="4" t="s">
        <v>1641</v>
      </c>
      <c r="B215" s="5" t="s">
        <v>1</v>
      </c>
      <c r="C215" s="5" t="s">
        <v>2</v>
      </c>
      <c r="D215" s="5" t="s">
        <v>3</v>
      </c>
      <c r="E215" s="5" t="s">
        <v>3</v>
      </c>
      <c r="F215" s="5" t="s">
        <v>117</v>
      </c>
      <c r="G215" s="5"/>
      <c r="H215" s="5"/>
      <c r="I215" s="5" t="s">
        <v>1642</v>
      </c>
      <c r="J215" s="5">
        <v>5</v>
      </c>
      <c r="K215" s="5"/>
      <c r="L215" s="5" t="s">
        <v>1643</v>
      </c>
      <c r="M215" s="5"/>
      <c r="N215" s="5"/>
      <c r="O215" s="5" t="s">
        <v>1644</v>
      </c>
      <c r="P215" s="5" t="s">
        <v>152</v>
      </c>
      <c r="Q215" s="5"/>
      <c r="R215" s="5"/>
      <c r="S215" s="5"/>
      <c r="T215" s="5"/>
      <c r="U215" s="5"/>
      <c r="V215" s="5"/>
      <c r="W215" s="5"/>
      <c r="X215" s="5"/>
      <c r="Y215" s="5"/>
      <c r="Z215" s="6" t="s">
        <v>1645</v>
      </c>
      <c r="AA215" s="6" t="s">
        <v>1646</v>
      </c>
      <c r="AB215" s="6" t="s">
        <v>1647</v>
      </c>
    </row>
    <row r="216" spans="1:28">
      <c r="A216" s="1" t="s">
        <v>1648</v>
      </c>
      <c r="B216" s="2" t="s">
        <v>1</v>
      </c>
      <c r="C216" s="2" t="s">
        <v>2</v>
      </c>
      <c r="D216" s="2" t="s">
        <v>3</v>
      </c>
      <c r="E216" s="2" t="s">
        <v>3</v>
      </c>
      <c r="F216" s="2" t="s">
        <v>22</v>
      </c>
      <c r="G216" s="2"/>
      <c r="H216" s="2"/>
      <c r="I216" s="2" t="s">
        <v>1649</v>
      </c>
      <c r="J216" s="2">
        <v>5</v>
      </c>
      <c r="K216" s="2"/>
      <c r="L216" s="2" t="s">
        <v>1650</v>
      </c>
      <c r="M216" s="2"/>
      <c r="N216" s="2"/>
      <c r="O216" s="2" t="s">
        <v>1651</v>
      </c>
      <c r="P216" s="2" t="s">
        <v>112</v>
      </c>
      <c r="Q216" s="2"/>
      <c r="R216" s="2"/>
      <c r="S216" s="2"/>
      <c r="T216" s="2"/>
      <c r="U216" s="2"/>
      <c r="V216" s="2"/>
      <c r="W216" s="2"/>
      <c r="X216" s="2"/>
      <c r="Y216" s="2"/>
      <c r="Z216" s="3" t="s">
        <v>1652</v>
      </c>
      <c r="AA216" s="3" t="s">
        <v>1653</v>
      </c>
      <c r="AB216" s="3" t="s">
        <v>1654</v>
      </c>
    </row>
    <row r="217" spans="1:28">
      <c r="A217" s="4" t="s">
        <v>1655</v>
      </c>
      <c r="B217" s="5" t="s">
        <v>1</v>
      </c>
      <c r="C217" s="5" t="s">
        <v>2</v>
      </c>
      <c r="D217" s="5" t="s">
        <v>3</v>
      </c>
      <c r="E217" s="5" t="s">
        <v>3</v>
      </c>
      <c r="F217" s="5" t="s">
        <v>22</v>
      </c>
      <c r="G217" s="5"/>
      <c r="H217" s="5"/>
      <c r="I217" s="5" t="s">
        <v>1656</v>
      </c>
      <c r="J217" s="5">
        <v>1</v>
      </c>
      <c r="K217" s="5"/>
      <c r="L217" s="5" t="s">
        <v>1657</v>
      </c>
      <c r="M217" s="5"/>
      <c r="N217" s="5"/>
      <c r="O217" s="5" t="s">
        <v>1658</v>
      </c>
      <c r="P217" s="5" t="s">
        <v>1659</v>
      </c>
      <c r="Q217" s="5"/>
      <c r="R217" s="5"/>
      <c r="S217" s="5"/>
      <c r="T217" s="5"/>
      <c r="U217" s="5"/>
      <c r="V217" s="5"/>
      <c r="W217" s="5"/>
      <c r="X217" s="5"/>
      <c r="Y217" s="5"/>
      <c r="Z217" s="6" t="s">
        <v>1660</v>
      </c>
      <c r="AA217" s="6" t="s">
        <v>1661</v>
      </c>
      <c r="AB217" s="6" t="s">
        <v>1662</v>
      </c>
    </row>
    <row r="218" spans="1:28">
      <c r="A218" s="1" t="s">
        <v>1663</v>
      </c>
      <c r="B218" s="2" t="s">
        <v>1</v>
      </c>
      <c r="C218" s="2" t="s">
        <v>2</v>
      </c>
      <c r="D218" s="2" t="s">
        <v>3</v>
      </c>
      <c r="E218" s="2" t="s">
        <v>3</v>
      </c>
      <c r="F218" s="2" t="s">
        <v>22</v>
      </c>
      <c r="G218" s="2"/>
      <c r="H218" s="2"/>
      <c r="I218" s="2" t="s">
        <v>1664</v>
      </c>
      <c r="J218" s="2">
        <v>1</v>
      </c>
      <c r="K218" s="2"/>
      <c r="L218" s="2" t="s">
        <v>1665</v>
      </c>
      <c r="M218" s="2"/>
      <c r="N218" s="2"/>
      <c r="O218" s="2" t="s">
        <v>1666</v>
      </c>
      <c r="P218" s="2" t="s">
        <v>1667</v>
      </c>
      <c r="Q218" s="2"/>
      <c r="R218" s="2"/>
      <c r="S218" s="2"/>
      <c r="T218" s="2"/>
      <c r="U218" s="2"/>
      <c r="V218" s="2"/>
      <c r="W218" s="2"/>
      <c r="X218" s="2"/>
      <c r="Y218" s="2"/>
      <c r="Z218" s="3" t="s">
        <v>1668</v>
      </c>
      <c r="AA218" s="3" t="s">
        <v>1669</v>
      </c>
      <c r="AB218" s="3" t="s">
        <v>1670</v>
      </c>
    </row>
    <row r="219" spans="1:28">
      <c r="A219" s="4" t="s">
        <v>1671</v>
      </c>
      <c r="B219" s="5" t="s">
        <v>1</v>
      </c>
      <c r="C219" s="5" t="s">
        <v>2</v>
      </c>
      <c r="D219" s="5" t="s">
        <v>3</v>
      </c>
      <c r="E219" s="5" t="s">
        <v>3</v>
      </c>
      <c r="F219" s="5" t="s">
        <v>117</v>
      </c>
      <c r="G219" s="5"/>
      <c r="H219" s="5"/>
      <c r="I219" s="5" t="s">
        <v>1672</v>
      </c>
      <c r="J219" s="5">
        <v>5</v>
      </c>
      <c r="K219" s="5"/>
      <c r="L219" s="5" t="s">
        <v>1673</v>
      </c>
      <c r="M219" s="5"/>
      <c r="N219" s="5"/>
      <c r="O219" s="5" t="s">
        <v>1674</v>
      </c>
      <c r="P219" s="5" t="s">
        <v>221</v>
      </c>
      <c r="Q219" s="5"/>
      <c r="R219" s="5"/>
      <c r="S219" s="5"/>
      <c r="T219" s="5"/>
      <c r="U219" s="5"/>
      <c r="V219" s="5"/>
      <c r="W219" s="5"/>
      <c r="X219" s="5"/>
      <c r="Y219" s="5"/>
      <c r="Z219" s="6" t="s">
        <v>1675</v>
      </c>
      <c r="AA219" s="6" t="s">
        <v>1676</v>
      </c>
      <c r="AB219" s="6" t="s">
        <v>1677</v>
      </c>
    </row>
    <row r="220" spans="1:28">
      <c r="A220" s="1" t="s">
        <v>1678</v>
      </c>
      <c r="B220" s="2" t="s">
        <v>1</v>
      </c>
      <c r="C220" s="2" t="s">
        <v>2</v>
      </c>
      <c r="D220" s="2" t="s">
        <v>3</v>
      </c>
      <c r="E220" s="2" t="s">
        <v>3</v>
      </c>
      <c r="F220" s="2" t="s">
        <v>4</v>
      </c>
      <c r="G220" s="2"/>
      <c r="H220" s="2"/>
      <c r="I220" s="2" t="s">
        <v>1679</v>
      </c>
      <c r="J220" s="2">
        <v>1</v>
      </c>
      <c r="K220" s="2"/>
      <c r="L220" s="2" t="s">
        <v>1680</v>
      </c>
      <c r="M220" s="2"/>
      <c r="N220" s="2"/>
      <c r="O220" s="2" t="s">
        <v>1681</v>
      </c>
      <c r="P220" s="2" t="s">
        <v>1682</v>
      </c>
      <c r="Q220" s="2"/>
      <c r="R220" s="2"/>
      <c r="S220" s="2"/>
      <c r="T220" s="2"/>
      <c r="U220" s="2"/>
      <c r="V220" s="2"/>
      <c r="W220" s="2"/>
      <c r="X220" s="2">
        <v>33</v>
      </c>
      <c r="Y220" s="2"/>
      <c r="Z220" s="3" t="s">
        <v>1683</v>
      </c>
      <c r="AA220" s="3" t="s">
        <v>1684</v>
      </c>
      <c r="AB220" s="3" t="s">
        <v>1685</v>
      </c>
    </row>
    <row r="221" spans="1:28">
      <c r="A221" s="4" t="s">
        <v>1686</v>
      </c>
      <c r="B221" s="5" t="s">
        <v>1</v>
      </c>
      <c r="C221" s="5" t="s">
        <v>2</v>
      </c>
      <c r="D221" s="5" t="s">
        <v>3</v>
      </c>
      <c r="E221" s="5" t="s">
        <v>3</v>
      </c>
      <c r="F221" s="5" t="s">
        <v>22</v>
      </c>
      <c r="G221" s="5"/>
      <c r="H221" s="5"/>
      <c r="I221" s="5" t="s">
        <v>1687</v>
      </c>
      <c r="J221" s="5">
        <v>1</v>
      </c>
      <c r="K221" s="5"/>
      <c r="L221" s="5" t="s">
        <v>1688</v>
      </c>
      <c r="M221" s="5"/>
      <c r="N221" s="5"/>
      <c r="O221" s="5" t="s">
        <v>1689</v>
      </c>
      <c r="P221" s="5" t="s">
        <v>1690</v>
      </c>
      <c r="Q221" s="5"/>
      <c r="R221" s="5"/>
      <c r="S221" s="5"/>
      <c r="T221" s="5"/>
      <c r="U221" s="5"/>
      <c r="V221" s="5"/>
      <c r="W221" s="5"/>
      <c r="X221" s="5">
        <v>1</v>
      </c>
      <c r="Y221" s="5"/>
      <c r="Z221" s="6" t="s">
        <v>1691</v>
      </c>
      <c r="AA221" s="6" t="s">
        <v>1692</v>
      </c>
      <c r="AB221" s="6" t="s">
        <v>1693</v>
      </c>
    </row>
    <row r="222" spans="1:28">
      <c r="A222" s="1" t="s">
        <v>1694</v>
      </c>
      <c r="B222" s="2" t="s">
        <v>1</v>
      </c>
      <c r="C222" s="2" t="s">
        <v>2</v>
      </c>
      <c r="D222" s="2" t="s">
        <v>3</v>
      </c>
      <c r="E222" s="2" t="s">
        <v>3</v>
      </c>
      <c r="F222" s="2" t="s">
        <v>4</v>
      </c>
      <c r="G222" s="2"/>
      <c r="H222" s="2"/>
      <c r="I222" s="2" t="s">
        <v>1695</v>
      </c>
      <c r="J222" s="2">
        <v>1</v>
      </c>
      <c r="K222" s="2"/>
      <c r="L222" s="2" t="s">
        <v>1696</v>
      </c>
      <c r="M222" s="2"/>
      <c r="N222" s="2"/>
      <c r="O222" s="2" t="s">
        <v>1697</v>
      </c>
      <c r="P222" s="2" t="s">
        <v>416</v>
      </c>
      <c r="Q222" s="2"/>
      <c r="R222" s="2"/>
      <c r="S222" s="2"/>
      <c r="T222" s="2"/>
      <c r="U222" s="2"/>
      <c r="V222" s="2"/>
      <c r="W222" s="2"/>
      <c r="X222" s="2"/>
      <c r="Y222" s="2"/>
      <c r="Z222" s="3" t="s">
        <v>1698</v>
      </c>
      <c r="AA222" s="3" t="s">
        <v>1699</v>
      </c>
      <c r="AB222" s="3" t="s">
        <v>1700</v>
      </c>
    </row>
    <row r="223" spans="1:28">
      <c r="A223" s="4" t="s">
        <v>1701</v>
      </c>
      <c r="B223" s="5" t="s">
        <v>1</v>
      </c>
      <c r="C223" s="5" t="s">
        <v>2</v>
      </c>
      <c r="D223" s="5" t="s">
        <v>3</v>
      </c>
      <c r="E223" s="5" t="s">
        <v>3</v>
      </c>
      <c r="F223" s="5" t="s">
        <v>148</v>
      </c>
      <c r="G223" s="5"/>
      <c r="H223" s="5"/>
      <c r="I223" s="5" t="s">
        <v>1702</v>
      </c>
      <c r="J223" s="5">
        <v>5</v>
      </c>
      <c r="K223" s="5"/>
      <c r="L223" s="5" t="s">
        <v>1703</v>
      </c>
      <c r="M223" s="5"/>
      <c r="N223" s="5"/>
      <c r="O223" s="5" t="s">
        <v>1704</v>
      </c>
      <c r="P223" s="5" t="s">
        <v>1705</v>
      </c>
      <c r="Q223" s="5"/>
      <c r="R223" s="5"/>
      <c r="S223" s="5"/>
      <c r="T223" s="5"/>
      <c r="U223" s="5"/>
      <c r="V223" s="5"/>
      <c r="W223" s="5"/>
      <c r="X223" s="5"/>
      <c r="Y223" s="5"/>
      <c r="Z223" s="6" t="s">
        <v>1706</v>
      </c>
      <c r="AA223" s="6" t="s">
        <v>1707</v>
      </c>
      <c r="AB223" s="6" t="s">
        <v>1708</v>
      </c>
    </row>
    <row r="224" spans="1:28">
      <c r="A224" s="1" t="s">
        <v>1709</v>
      </c>
      <c r="B224" s="2" t="s">
        <v>1</v>
      </c>
      <c r="C224" s="2" t="s">
        <v>2</v>
      </c>
      <c r="D224" s="2" t="s">
        <v>3</v>
      </c>
      <c r="E224" s="2" t="s">
        <v>3</v>
      </c>
      <c r="F224" s="2" t="s">
        <v>4</v>
      </c>
      <c r="G224" s="2"/>
      <c r="H224" s="2"/>
      <c r="I224" s="2" t="s">
        <v>1710</v>
      </c>
      <c r="J224" s="2">
        <v>2</v>
      </c>
      <c r="K224" s="2"/>
      <c r="L224" s="2" t="s">
        <v>1711</v>
      </c>
      <c r="M224" s="2"/>
      <c r="N224" s="2"/>
      <c r="O224" s="2" t="s">
        <v>1712</v>
      </c>
      <c r="P224" s="2" t="s">
        <v>1713</v>
      </c>
      <c r="Q224" s="2"/>
      <c r="R224" s="2"/>
      <c r="S224" s="2"/>
      <c r="T224" s="2"/>
      <c r="U224" s="2"/>
      <c r="V224" s="2"/>
      <c r="W224" s="2"/>
      <c r="X224" s="2"/>
      <c r="Y224" s="2"/>
      <c r="Z224" s="3" t="s">
        <v>1714</v>
      </c>
      <c r="AA224" s="3" t="s">
        <v>1715</v>
      </c>
      <c r="AB224" s="3" t="s">
        <v>1716</v>
      </c>
    </row>
    <row r="225" spans="1:28">
      <c r="A225" s="4" t="s">
        <v>1717</v>
      </c>
      <c r="B225" s="5" t="s">
        <v>1</v>
      </c>
      <c r="C225" s="5" t="s">
        <v>2</v>
      </c>
      <c r="D225" s="5" t="s">
        <v>3</v>
      </c>
      <c r="E225" s="5" t="s">
        <v>3</v>
      </c>
      <c r="F225" s="5" t="s">
        <v>22</v>
      </c>
      <c r="G225" s="5"/>
      <c r="H225" s="5"/>
      <c r="I225" s="5" t="s">
        <v>1718</v>
      </c>
      <c r="J225" s="5">
        <v>2</v>
      </c>
      <c r="K225" s="5"/>
      <c r="L225" s="5" t="s">
        <v>1719</v>
      </c>
      <c r="M225" s="5"/>
      <c r="N225" s="5"/>
      <c r="O225" s="5" t="s">
        <v>1720</v>
      </c>
      <c r="P225" s="5" t="s">
        <v>1721</v>
      </c>
      <c r="Q225" s="5"/>
      <c r="R225" s="5"/>
      <c r="S225" s="5"/>
      <c r="T225" s="5"/>
      <c r="U225" s="5"/>
      <c r="V225" s="5"/>
      <c r="W225" s="5"/>
      <c r="X225" s="5">
        <v>3</v>
      </c>
      <c r="Y225" s="5"/>
      <c r="Z225" s="6" t="s">
        <v>1722</v>
      </c>
      <c r="AA225" s="6" t="s">
        <v>1723</v>
      </c>
      <c r="AB225" s="6" t="s">
        <v>1724</v>
      </c>
    </row>
    <row r="226" spans="1:28">
      <c r="A226" s="1" t="s">
        <v>1725</v>
      </c>
      <c r="B226" s="2" t="s">
        <v>1</v>
      </c>
      <c r="C226" s="2" t="s">
        <v>2</v>
      </c>
      <c r="D226" s="2" t="s">
        <v>3</v>
      </c>
      <c r="E226" s="2" t="s">
        <v>3</v>
      </c>
      <c r="F226" s="2" t="s">
        <v>22</v>
      </c>
      <c r="G226" s="2"/>
      <c r="H226" s="2"/>
      <c r="I226" s="2" t="s">
        <v>1726</v>
      </c>
      <c r="J226" s="2">
        <v>1</v>
      </c>
      <c r="K226" s="2"/>
      <c r="L226" s="2" t="s">
        <v>1727</v>
      </c>
      <c r="M226" s="2"/>
      <c r="N226" s="2"/>
      <c r="O226" s="2" t="s">
        <v>1728</v>
      </c>
      <c r="P226" s="2" t="s">
        <v>1729</v>
      </c>
      <c r="Q226" s="2"/>
      <c r="R226" s="2"/>
      <c r="S226" s="2"/>
      <c r="T226" s="2"/>
      <c r="U226" s="2"/>
      <c r="V226" s="2"/>
      <c r="W226" s="2"/>
      <c r="X226" s="2"/>
      <c r="Y226" s="2"/>
      <c r="Z226" s="3" t="s">
        <v>1730</v>
      </c>
      <c r="AA226" s="3" t="s">
        <v>1731</v>
      </c>
      <c r="AB226" s="3" t="s">
        <v>1732</v>
      </c>
    </row>
    <row r="227" spans="1:28">
      <c r="A227" s="4" t="s">
        <v>1733</v>
      </c>
      <c r="B227" s="5" t="s">
        <v>1</v>
      </c>
      <c r="C227" s="5" t="s">
        <v>2</v>
      </c>
      <c r="D227" s="5" t="s">
        <v>3</v>
      </c>
      <c r="E227" s="5" t="s">
        <v>3</v>
      </c>
      <c r="F227" s="5" t="s">
        <v>4</v>
      </c>
      <c r="G227" s="5"/>
      <c r="H227" s="5"/>
      <c r="I227" s="5" t="s">
        <v>1734</v>
      </c>
      <c r="J227" s="5">
        <v>5</v>
      </c>
      <c r="K227" s="5"/>
      <c r="L227" s="5" t="s">
        <v>1532</v>
      </c>
      <c r="M227" s="5"/>
      <c r="N227" s="5"/>
      <c r="O227" s="5" t="s">
        <v>1735</v>
      </c>
      <c r="P227" s="5" t="s">
        <v>1736</v>
      </c>
      <c r="Q227" s="5"/>
      <c r="R227" s="5"/>
      <c r="S227" s="5"/>
      <c r="T227" s="5"/>
      <c r="U227" s="5"/>
      <c r="V227" s="5"/>
      <c r="W227" s="5"/>
      <c r="X227" s="5"/>
      <c r="Y227" s="5"/>
      <c r="Z227" s="6" t="s">
        <v>1737</v>
      </c>
      <c r="AA227" s="6" t="s">
        <v>1738</v>
      </c>
      <c r="AB227" s="6" t="s">
        <v>1739</v>
      </c>
    </row>
    <row r="228" spans="1:28">
      <c r="A228" s="1" t="s">
        <v>1740</v>
      </c>
      <c r="B228" s="2" t="s">
        <v>1</v>
      </c>
      <c r="C228" s="2" t="s">
        <v>2</v>
      </c>
      <c r="D228" s="2" t="s">
        <v>3</v>
      </c>
      <c r="E228" s="2" t="s">
        <v>3</v>
      </c>
      <c r="F228" s="2" t="s">
        <v>22</v>
      </c>
      <c r="G228" s="2"/>
      <c r="H228" s="2"/>
      <c r="I228" s="2" t="s">
        <v>1741</v>
      </c>
      <c r="J228" s="2">
        <v>1</v>
      </c>
      <c r="K228" s="2"/>
      <c r="L228" s="2" t="s">
        <v>1742</v>
      </c>
      <c r="M228" s="2"/>
      <c r="N228" s="2"/>
      <c r="O228" s="2" t="s">
        <v>1743</v>
      </c>
      <c r="P228" s="2" t="s">
        <v>1729</v>
      </c>
      <c r="Q228" s="2"/>
      <c r="R228" s="2"/>
      <c r="S228" s="2"/>
      <c r="T228" s="2"/>
      <c r="U228" s="2"/>
      <c r="V228" s="2"/>
      <c r="W228" s="2"/>
      <c r="X228" s="2"/>
      <c r="Y228" s="2"/>
      <c r="Z228" s="3" t="s">
        <v>1744</v>
      </c>
      <c r="AA228" s="3" t="s">
        <v>1745</v>
      </c>
      <c r="AB228" s="3" t="s">
        <v>1746</v>
      </c>
    </row>
    <row r="229" spans="1:28">
      <c r="A229" s="4" t="s">
        <v>1747</v>
      </c>
      <c r="B229" s="5" t="s">
        <v>1</v>
      </c>
      <c r="C229" s="5" t="s">
        <v>2</v>
      </c>
      <c r="D229" s="5" t="s">
        <v>3</v>
      </c>
      <c r="E229" s="5" t="s">
        <v>3</v>
      </c>
      <c r="F229" s="5" t="s">
        <v>4</v>
      </c>
      <c r="G229" s="5"/>
      <c r="H229" s="5"/>
      <c r="I229" s="5" t="s">
        <v>1748</v>
      </c>
      <c r="J229" s="5">
        <v>5</v>
      </c>
      <c r="K229" s="5"/>
      <c r="L229" s="5" t="s">
        <v>1749</v>
      </c>
      <c r="M229" s="5"/>
      <c r="N229" s="5"/>
      <c r="O229" s="5" t="s">
        <v>1750</v>
      </c>
      <c r="P229" s="5" t="s">
        <v>50</v>
      </c>
      <c r="Q229" s="5"/>
      <c r="R229" s="5"/>
      <c r="S229" s="5"/>
      <c r="T229" s="5"/>
      <c r="U229" s="5"/>
      <c r="V229" s="5"/>
      <c r="W229" s="5"/>
      <c r="X229" s="5"/>
      <c r="Y229" s="5"/>
      <c r="Z229" s="6" t="s">
        <v>1751</v>
      </c>
      <c r="AA229" s="6" t="s">
        <v>1752</v>
      </c>
      <c r="AB229" s="6" t="s">
        <v>1753</v>
      </c>
    </row>
    <row r="230" spans="1:28">
      <c r="A230" s="1" t="s">
        <v>1754</v>
      </c>
      <c r="B230" s="2" t="s">
        <v>1</v>
      </c>
      <c r="C230" s="2" t="s">
        <v>2</v>
      </c>
      <c r="D230" s="2" t="s">
        <v>3</v>
      </c>
      <c r="E230" s="2" t="s">
        <v>3</v>
      </c>
      <c r="F230" s="2" t="s">
        <v>22</v>
      </c>
      <c r="G230" s="2"/>
      <c r="H230" s="2"/>
      <c r="I230" s="2" t="s">
        <v>1755</v>
      </c>
      <c r="J230" s="2">
        <v>5</v>
      </c>
      <c r="K230" s="2"/>
      <c r="L230" s="2" t="s">
        <v>1756</v>
      </c>
      <c r="M230" s="2"/>
      <c r="N230" s="2"/>
      <c r="O230" s="2" t="s">
        <v>1757</v>
      </c>
      <c r="P230" s="2" t="s">
        <v>246</v>
      </c>
      <c r="Q230" s="2"/>
      <c r="R230" s="2"/>
      <c r="S230" s="2"/>
      <c r="T230" s="2"/>
      <c r="U230" s="2"/>
      <c r="V230" s="2"/>
      <c r="W230" s="2"/>
      <c r="X230" s="2"/>
      <c r="Y230" s="2"/>
      <c r="Z230" s="3" t="s">
        <v>1758</v>
      </c>
      <c r="AA230" s="3" t="s">
        <v>1759</v>
      </c>
      <c r="AB230" s="3" t="s">
        <v>1760</v>
      </c>
    </row>
    <row r="231" spans="1:28">
      <c r="A231" s="4" t="s">
        <v>1761</v>
      </c>
      <c r="B231" s="5" t="s">
        <v>1</v>
      </c>
      <c r="C231" s="5" t="s">
        <v>2</v>
      </c>
      <c r="D231" s="5" t="s">
        <v>3</v>
      </c>
      <c r="E231" s="5" t="s">
        <v>3</v>
      </c>
      <c r="F231" s="5" t="s">
        <v>4</v>
      </c>
      <c r="G231" s="5"/>
      <c r="H231" s="5"/>
      <c r="I231" s="5" t="s">
        <v>1762</v>
      </c>
      <c r="J231" s="5">
        <v>5</v>
      </c>
      <c r="K231" s="5"/>
      <c r="L231" s="5" t="s">
        <v>1763</v>
      </c>
      <c r="M231" s="5"/>
      <c r="N231" s="5"/>
      <c r="O231" s="5" t="s">
        <v>1764</v>
      </c>
      <c r="P231" s="5" t="s">
        <v>1765</v>
      </c>
      <c r="Q231" s="5"/>
      <c r="R231" s="5"/>
      <c r="S231" s="5"/>
      <c r="T231" s="5"/>
      <c r="U231" s="5"/>
      <c r="V231" s="5"/>
      <c r="W231" s="5"/>
      <c r="X231" s="5"/>
      <c r="Y231" s="5"/>
      <c r="Z231" s="6" t="s">
        <v>1766</v>
      </c>
      <c r="AA231" s="6" t="s">
        <v>1767</v>
      </c>
      <c r="AB231" s="6" t="s">
        <v>1768</v>
      </c>
    </row>
    <row r="232" spans="1:28">
      <c r="A232" s="1" t="s">
        <v>1769</v>
      </c>
      <c r="B232" s="2" t="s">
        <v>1</v>
      </c>
      <c r="C232" s="2" t="s">
        <v>2</v>
      </c>
      <c r="D232" s="2" t="s">
        <v>3</v>
      </c>
      <c r="E232" s="2" t="s">
        <v>3</v>
      </c>
      <c r="F232" s="2"/>
      <c r="G232" s="2"/>
      <c r="H232" s="2"/>
      <c r="I232" s="2" t="s">
        <v>1770</v>
      </c>
      <c r="J232" s="2">
        <v>5</v>
      </c>
      <c r="K232" s="2"/>
      <c r="L232" s="2" t="s">
        <v>1771</v>
      </c>
      <c r="M232" s="2"/>
      <c r="N232" s="2"/>
      <c r="O232" s="2" t="s">
        <v>1772</v>
      </c>
      <c r="P232" s="2" t="s">
        <v>1773</v>
      </c>
      <c r="Q232" s="2"/>
      <c r="R232" s="2"/>
      <c r="S232" s="2"/>
      <c r="T232" s="2"/>
      <c r="U232" s="2"/>
      <c r="V232" s="2"/>
      <c r="W232" s="2"/>
      <c r="X232" s="2"/>
      <c r="Y232" s="2"/>
      <c r="Z232" s="3" t="s">
        <v>1774</v>
      </c>
      <c r="AA232" s="3" t="s">
        <v>1775</v>
      </c>
      <c r="AB232" s="3" t="s">
        <v>1776</v>
      </c>
    </row>
    <row r="233" spans="1:28">
      <c r="A233" s="4" t="s">
        <v>1777</v>
      </c>
      <c r="B233" s="5" t="s">
        <v>1</v>
      </c>
      <c r="C233" s="5" t="s">
        <v>2</v>
      </c>
      <c r="D233" s="5" t="s">
        <v>3</v>
      </c>
      <c r="E233" s="5" t="s">
        <v>3</v>
      </c>
      <c r="F233" s="5" t="s">
        <v>1778</v>
      </c>
      <c r="G233" s="5"/>
      <c r="H233" s="5"/>
      <c r="I233" s="5" t="s">
        <v>1779</v>
      </c>
      <c r="J233" s="5">
        <v>2</v>
      </c>
      <c r="K233" s="5"/>
      <c r="L233" s="5" t="s">
        <v>1780</v>
      </c>
      <c r="M233" s="5"/>
      <c r="N233" s="5"/>
      <c r="O233" s="5" t="s">
        <v>1781</v>
      </c>
      <c r="P233" s="5" t="s">
        <v>1782</v>
      </c>
      <c r="Q233" s="5"/>
      <c r="R233" s="5"/>
      <c r="S233" s="5"/>
      <c r="T233" s="5"/>
      <c r="U233" s="5"/>
      <c r="V233" s="5"/>
      <c r="W233" s="5"/>
      <c r="X233" s="5"/>
      <c r="Y233" s="5"/>
      <c r="Z233" s="6" t="s">
        <v>1783</v>
      </c>
      <c r="AA233" s="6" t="s">
        <v>1784</v>
      </c>
      <c r="AB233" s="6" t="s">
        <v>1785</v>
      </c>
    </row>
    <row r="234" spans="1:28">
      <c r="A234" s="1" t="s">
        <v>1786</v>
      </c>
      <c r="B234" s="2" t="s">
        <v>1</v>
      </c>
      <c r="C234" s="2" t="s">
        <v>2</v>
      </c>
      <c r="D234" s="2" t="s">
        <v>3</v>
      </c>
      <c r="E234" s="2" t="s">
        <v>3</v>
      </c>
      <c r="F234" s="2" t="s">
        <v>4</v>
      </c>
      <c r="G234" s="2"/>
      <c r="H234" s="2"/>
      <c r="I234" s="2" t="s">
        <v>1787</v>
      </c>
      <c r="J234" s="2">
        <v>5</v>
      </c>
      <c r="K234" s="2"/>
      <c r="L234" s="2" t="s">
        <v>276</v>
      </c>
      <c r="M234" s="2"/>
      <c r="N234" s="2"/>
      <c r="O234" s="2" t="s">
        <v>1788</v>
      </c>
      <c r="P234" s="2" t="s">
        <v>363</v>
      </c>
      <c r="Q234" s="2"/>
      <c r="R234" s="2"/>
      <c r="S234" s="2"/>
      <c r="T234" s="2"/>
      <c r="U234" s="2"/>
      <c r="V234" s="2"/>
      <c r="W234" s="2"/>
      <c r="X234" s="2"/>
      <c r="Y234" s="2"/>
      <c r="Z234" s="3" t="s">
        <v>1789</v>
      </c>
      <c r="AA234" s="3" t="s">
        <v>1790</v>
      </c>
      <c r="AB234" s="3" t="s">
        <v>1791</v>
      </c>
    </row>
    <row r="235" spans="1:28">
      <c r="A235" s="4" t="s">
        <v>1792</v>
      </c>
      <c r="B235" s="5" t="s">
        <v>1</v>
      </c>
      <c r="C235" s="5" t="s">
        <v>2</v>
      </c>
      <c r="D235" s="5" t="s">
        <v>3</v>
      </c>
      <c r="E235" s="5" t="s">
        <v>3</v>
      </c>
      <c r="F235" s="5"/>
      <c r="G235" s="5"/>
      <c r="H235" s="5"/>
      <c r="I235" s="5" t="s">
        <v>1793</v>
      </c>
      <c r="J235" s="5">
        <v>1</v>
      </c>
      <c r="K235" s="5"/>
      <c r="L235" s="5" t="s">
        <v>1794</v>
      </c>
      <c r="M235" s="5"/>
      <c r="N235" s="5"/>
      <c r="O235" s="5" t="s">
        <v>1795</v>
      </c>
      <c r="P235" s="5" t="s">
        <v>181</v>
      </c>
      <c r="Q235" s="5"/>
      <c r="R235" s="5"/>
      <c r="S235" s="5"/>
      <c r="T235" s="5"/>
      <c r="U235" s="5"/>
      <c r="V235" s="5"/>
      <c r="W235" s="5"/>
      <c r="X235" s="5"/>
      <c r="Y235" s="5"/>
      <c r="Z235" s="6" t="s">
        <v>1796</v>
      </c>
      <c r="AA235" s="6" t="s">
        <v>1797</v>
      </c>
      <c r="AB235" s="6" t="s">
        <v>1798</v>
      </c>
    </row>
    <row r="236" spans="1:28">
      <c r="A236" s="1" t="s">
        <v>1799</v>
      </c>
      <c r="B236" s="2" t="s">
        <v>1</v>
      </c>
      <c r="C236" s="2" t="s">
        <v>2</v>
      </c>
      <c r="D236" s="2" t="s">
        <v>3</v>
      </c>
      <c r="E236" s="2" t="s">
        <v>3</v>
      </c>
      <c r="F236" s="2" t="s">
        <v>22</v>
      </c>
      <c r="G236" s="2"/>
      <c r="H236" s="2"/>
      <c r="I236" s="2" t="s">
        <v>1800</v>
      </c>
      <c r="J236" s="2">
        <v>5</v>
      </c>
      <c r="K236" s="2"/>
      <c r="L236" s="2" t="s">
        <v>1801</v>
      </c>
      <c r="M236" s="2"/>
      <c r="N236" s="2"/>
      <c r="O236" s="2" t="s">
        <v>1802</v>
      </c>
      <c r="P236" s="2" t="s">
        <v>152</v>
      </c>
      <c r="Q236" s="2"/>
      <c r="R236" s="2"/>
      <c r="S236" s="2"/>
      <c r="T236" s="2"/>
      <c r="U236" s="2"/>
      <c r="V236" s="2"/>
      <c r="W236" s="2"/>
      <c r="X236" s="2"/>
      <c r="Y236" s="2"/>
      <c r="Z236" s="3" t="s">
        <v>1803</v>
      </c>
      <c r="AA236" s="3" t="s">
        <v>1804</v>
      </c>
      <c r="AB236" s="3" t="s">
        <v>1805</v>
      </c>
    </row>
    <row r="237" spans="1:28">
      <c r="A237" s="4" t="s">
        <v>1806</v>
      </c>
      <c r="B237" s="5" t="s">
        <v>1</v>
      </c>
      <c r="C237" s="5" t="s">
        <v>2</v>
      </c>
      <c r="D237" s="5" t="s">
        <v>3</v>
      </c>
      <c r="E237" s="5" t="s">
        <v>3</v>
      </c>
      <c r="F237" s="5" t="s">
        <v>22</v>
      </c>
      <c r="G237" s="5"/>
      <c r="H237" s="5"/>
      <c r="I237" s="5" t="s">
        <v>1807</v>
      </c>
      <c r="J237" s="5">
        <v>1</v>
      </c>
      <c r="K237" s="5"/>
      <c r="L237" s="5" t="s">
        <v>1808</v>
      </c>
      <c r="M237" s="5"/>
      <c r="N237" s="5"/>
      <c r="O237" s="5" t="s">
        <v>1809</v>
      </c>
      <c r="P237" s="5" t="s">
        <v>254</v>
      </c>
      <c r="Q237" s="5"/>
      <c r="R237" s="5"/>
      <c r="S237" s="5"/>
      <c r="T237" s="5"/>
      <c r="U237" s="5"/>
      <c r="V237" s="5"/>
      <c r="W237" s="5"/>
      <c r="X237" s="5"/>
      <c r="Y237" s="5"/>
      <c r="Z237" s="6" t="s">
        <v>1810</v>
      </c>
      <c r="AA237" s="6" t="s">
        <v>1811</v>
      </c>
      <c r="AB237" s="6" t="s">
        <v>1812</v>
      </c>
    </row>
    <row r="238" spans="1:28">
      <c r="A238" s="1" t="s">
        <v>1813</v>
      </c>
      <c r="B238" s="2" t="s">
        <v>1</v>
      </c>
      <c r="C238" s="2" t="s">
        <v>2</v>
      </c>
      <c r="D238" s="2" t="s">
        <v>3</v>
      </c>
      <c r="E238" s="2" t="s">
        <v>3</v>
      </c>
      <c r="F238" s="2" t="s">
        <v>22</v>
      </c>
      <c r="G238" s="2"/>
      <c r="H238" s="2"/>
      <c r="I238" s="2" t="s">
        <v>1814</v>
      </c>
      <c r="J238" s="2">
        <v>2</v>
      </c>
      <c r="K238" s="2"/>
      <c r="L238" s="2" t="s">
        <v>1815</v>
      </c>
      <c r="M238" s="2"/>
      <c r="N238" s="2"/>
      <c r="O238" s="2" t="s">
        <v>1816</v>
      </c>
      <c r="P238" s="2" t="s">
        <v>1817</v>
      </c>
      <c r="Q238" s="2"/>
      <c r="R238" s="2"/>
      <c r="S238" s="2"/>
      <c r="T238" s="2"/>
      <c r="U238" s="2"/>
      <c r="V238" s="2"/>
      <c r="W238" s="2"/>
      <c r="X238" s="2"/>
      <c r="Y238" s="2"/>
      <c r="Z238" s="3" t="s">
        <v>1818</v>
      </c>
      <c r="AA238" s="3" t="s">
        <v>1819</v>
      </c>
      <c r="AB238" s="3" t="s">
        <v>1820</v>
      </c>
    </row>
    <row r="239" spans="1:28">
      <c r="A239" s="4" t="s">
        <v>1821</v>
      </c>
      <c r="B239" s="5" t="s">
        <v>1</v>
      </c>
      <c r="C239" s="5" t="s">
        <v>2</v>
      </c>
      <c r="D239" s="5" t="s">
        <v>3</v>
      </c>
      <c r="E239" s="5" t="s">
        <v>3</v>
      </c>
      <c r="F239" s="5" t="s">
        <v>22</v>
      </c>
      <c r="G239" s="5"/>
      <c r="H239" s="5"/>
      <c r="I239" s="5" t="s">
        <v>1822</v>
      </c>
      <c r="J239" s="5">
        <v>5</v>
      </c>
      <c r="K239" s="5"/>
      <c r="L239" s="5" t="s">
        <v>1823</v>
      </c>
      <c r="M239" s="5"/>
      <c r="N239" s="5"/>
      <c r="O239" s="5" t="s">
        <v>1824</v>
      </c>
      <c r="P239" s="5" t="s">
        <v>285</v>
      </c>
      <c r="Q239" s="5"/>
      <c r="R239" s="5"/>
      <c r="S239" s="5"/>
      <c r="T239" s="5"/>
      <c r="U239" s="5"/>
      <c r="V239" s="5"/>
      <c r="W239" s="5"/>
      <c r="X239" s="5"/>
      <c r="Y239" s="5"/>
      <c r="Z239" s="6" t="s">
        <v>1825</v>
      </c>
      <c r="AA239" s="6" t="s">
        <v>1826</v>
      </c>
      <c r="AB239" s="6" t="s">
        <v>1827</v>
      </c>
    </row>
    <row r="240" spans="1:28">
      <c r="A240" s="1" t="s">
        <v>1828</v>
      </c>
      <c r="B240" s="2" t="s">
        <v>1</v>
      </c>
      <c r="C240" s="2" t="s">
        <v>2</v>
      </c>
      <c r="D240" s="2" t="s">
        <v>3</v>
      </c>
      <c r="E240" s="2" t="s">
        <v>3</v>
      </c>
      <c r="F240" s="2" t="s">
        <v>22</v>
      </c>
      <c r="G240" s="2"/>
      <c r="H240" s="2"/>
      <c r="I240" s="2" t="s">
        <v>1829</v>
      </c>
      <c r="J240" s="2">
        <v>5</v>
      </c>
      <c r="K240" s="2"/>
      <c r="L240" s="2" t="s">
        <v>1830</v>
      </c>
      <c r="M240" s="2"/>
      <c r="N240" s="2"/>
      <c r="O240" s="2" t="s">
        <v>1831</v>
      </c>
      <c r="P240" s="2" t="s">
        <v>237</v>
      </c>
      <c r="Q240" s="2"/>
      <c r="R240" s="2"/>
      <c r="S240" s="2"/>
      <c r="T240" s="2"/>
      <c r="U240" s="2"/>
      <c r="V240" s="2"/>
      <c r="W240" s="2"/>
      <c r="X240" s="2"/>
      <c r="Y240" s="2"/>
      <c r="Z240" s="3" t="s">
        <v>1832</v>
      </c>
      <c r="AA240" s="3" t="s">
        <v>1833</v>
      </c>
      <c r="AB240" s="3" t="s">
        <v>1834</v>
      </c>
    </row>
    <row r="241" spans="1:28">
      <c r="A241" s="4" t="s">
        <v>1835</v>
      </c>
      <c r="B241" s="5" t="s">
        <v>1</v>
      </c>
      <c r="C241" s="5" t="s">
        <v>2</v>
      </c>
      <c r="D241" s="5" t="s">
        <v>3</v>
      </c>
      <c r="E241" s="5" t="s">
        <v>3</v>
      </c>
      <c r="F241" s="5" t="s">
        <v>22</v>
      </c>
      <c r="G241" s="5"/>
      <c r="H241" s="5"/>
      <c r="I241" s="5" t="s">
        <v>1836</v>
      </c>
      <c r="J241" s="5">
        <v>1</v>
      </c>
      <c r="K241" s="5"/>
      <c r="L241" s="5" t="s">
        <v>1837</v>
      </c>
      <c r="M241" s="5"/>
      <c r="N241" s="5"/>
      <c r="O241" s="5" t="s">
        <v>1838</v>
      </c>
      <c r="P241" s="5" t="s">
        <v>1839</v>
      </c>
      <c r="Q241" s="5"/>
      <c r="R241" s="5"/>
      <c r="S241" s="5"/>
      <c r="T241" s="5"/>
      <c r="U241" s="5"/>
      <c r="V241" s="5"/>
      <c r="W241" s="5"/>
      <c r="X241" s="5"/>
      <c r="Y241" s="5"/>
      <c r="Z241" s="6" t="s">
        <v>1840</v>
      </c>
      <c r="AA241" s="6" t="s">
        <v>1841</v>
      </c>
      <c r="AB241" s="6" t="s">
        <v>1842</v>
      </c>
    </row>
    <row r="242" spans="1:28">
      <c r="A242" s="1" t="s">
        <v>1843</v>
      </c>
      <c r="B242" s="2" t="s">
        <v>1</v>
      </c>
      <c r="C242" s="2" t="s">
        <v>2</v>
      </c>
      <c r="D242" s="2" t="s">
        <v>3</v>
      </c>
      <c r="E242" s="2" t="s">
        <v>3</v>
      </c>
      <c r="F242" s="2" t="s">
        <v>4</v>
      </c>
      <c r="G242" s="2"/>
      <c r="H242" s="2"/>
      <c r="I242" s="2" t="s">
        <v>1844</v>
      </c>
      <c r="J242" s="2">
        <v>5</v>
      </c>
      <c r="K242" s="2"/>
      <c r="L242" s="2" t="s">
        <v>1845</v>
      </c>
      <c r="M242" s="2"/>
      <c r="N242" s="2"/>
      <c r="O242" s="2" t="s">
        <v>1846</v>
      </c>
      <c r="P242" s="2" t="s">
        <v>221</v>
      </c>
      <c r="Q242" s="2"/>
      <c r="R242" s="2"/>
      <c r="S242" s="2"/>
      <c r="T242" s="2"/>
      <c r="U242" s="2"/>
      <c r="V242" s="2"/>
      <c r="W242" s="2"/>
      <c r="X242" s="2"/>
      <c r="Y242" s="2"/>
      <c r="Z242" s="3" t="s">
        <v>1847</v>
      </c>
      <c r="AA242" s="3" t="s">
        <v>1848</v>
      </c>
      <c r="AB242" s="3" t="s">
        <v>1849</v>
      </c>
    </row>
    <row r="243" spans="1:28">
      <c r="A243" s="4" t="s">
        <v>1850</v>
      </c>
      <c r="B243" s="5" t="s">
        <v>1</v>
      </c>
      <c r="C243" s="5" t="s">
        <v>2</v>
      </c>
      <c r="D243" s="5" t="s">
        <v>3</v>
      </c>
      <c r="E243" s="5" t="s">
        <v>3</v>
      </c>
      <c r="F243" s="5" t="s">
        <v>1851</v>
      </c>
      <c r="G243" s="5"/>
      <c r="H243" s="5"/>
      <c r="I243" s="5" t="s">
        <v>1852</v>
      </c>
      <c r="J243" s="5">
        <v>2</v>
      </c>
      <c r="K243" s="5"/>
      <c r="L243" s="5" t="s">
        <v>1853</v>
      </c>
      <c r="M243" s="5"/>
      <c r="N243" s="5"/>
      <c r="O243" s="5" t="s">
        <v>1854</v>
      </c>
      <c r="P243" s="5" t="s">
        <v>1782</v>
      </c>
      <c r="Q243" s="5"/>
      <c r="R243" s="5"/>
      <c r="S243" s="5"/>
      <c r="T243" s="5"/>
      <c r="U243" s="5"/>
      <c r="V243" s="5"/>
      <c r="W243" s="5"/>
      <c r="X243" s="5"/>
      <c r="Y243" s="5"/>
      <c r="Z243" s="6" t="s">
        <v>1855</v>
      </c>
      <c r="AA243" s="6" t="s">
        <v>1856</v>
      </c>
      <c r="AB243" s="6" t="s">
        <v>1857</v>
      </c>
    </row>
    <row r="244" spans="1:28">
      <c r="A244" s="1" t="s">
        <v>1858</v>
      </c>
      <c r="B244" s="2" t="s">
        <v>1</v>
      </c>
      <c r="C244" s="2" t="s">
        <v>2</v>
      </c>
      <c r="D244" s="2" t="s">
        <v>3</v>
      </c>
      <c r="E244" s="2" t="s">
        <v>3</v>
      </c>
      <c r="F244" s="2" t="s">
        <v>22</v>
      </c>
      <c r="G244" s="2"/>
      <c r="H244" s="2"/>
      <c r="I244" s="2" t="s">
        <v>1859</v>
      </c>
      <c r="J244" s="2">
        <v>1</v>
      </c>
      <c r="K244" s="2"/>
      <c r="L244" s="2" t="s">
        <v>1860</v>
      </c>
      <c r="M244" s="2"/>
      <c r="N244" s="2"/>
      <c r="O244" s="2" t="s">
        <v>1861</v>
      </c>
      <c r="P244" s="2" t="s">
        <v>1862</v>
      </c>
      <c r="Q244" s="2"/>
      <c r="R244" s="2"/>
      <c r="S244" s="2"/>
      <c r="T244" s="2"/>
      <c r="U244" s="2"/>
      <c r="V244" s="2"/>
      <c r="W244" s="2"/>
      <c r="X244" s="2"/>
      <c r="Y244" s="2"/>
      <c r="Z244" s="3" t="s">
        <v>1863</v>
      </c>
      <c r="AA244" s="3" t="s">
        <v>1864</v>
      </c>
      <c r="AB244" s="3" t="s">
        <v>1865</v>
      </c>
    </row>
    <row r="245" spans="1:28">
      <c r="A245" s="4" t="s">
        <v>1866</v>
      </c>
      <c r="B245" s="5" t="s">
        <v>1</v>
      </c>
      <c r="C245" s="5" t="s">
        <v>2</v>
      </c>
      <c r="D245" s="5" t="s">
        <v>3</v>
      </c>
      <c r="E245" s="5" t="s">
        <v>3</v>
      </c>
      <c r="F245" s="5" t="s">
        <v>4</v>
      </c>
      <c r="G245" s="5"/>
      <c r="H245" s="5"/>
      <c r="I245" s="5" t="s">
        <v>1867</v>
      </c>
      <c r="J245" s="5">
        <v>3</v>
      </c>
      <c r="K245" s="5"/>
      <c r="L245" s="5" t="s">
        <v>1868</v>
      </c>
      <c r="M245" s="5"/>
      <c r="N245" s="5"/>
      <c r="O245" s="5" t="s">
        <v>1869</v>
      </c>
      <c r="P245" s="5" t="s">
        <v>1870</v>
      </c>
      <c r="Q245" s="5"/>
      <c r="R245" s="5"/>
      <c r="S245" s="5"/>
      <c r="T245" s="5"/>
      <c r="U245" s="5"/>
      <c r="V245" s="5"/>
      <c r="W245" s="5"/>
      <c r="X245" s="5"/>
      <c r="Y245" s="5"/>
      <c r="Z245" s="6" t="s">
        <v>1871</v>
      </c>
      <c r="AA245" s="6" t="s">
        <v>1872</v>
      </c>
      <c r="AB245" s="6" t="s">
        <v>1873</v>
      </c>
    </row>
    <row r="246" spans="1:28">
      <c r="A246" s="1" t="s">
        <v>1874</v>
      </c>
      <c r="B246" s="2" t="s">
        <v>1</v>
      </c>
      <c r="C246" s="2" t="s">
        <v>2</v>
      </c>
      <c r="D246" s="2" t="s">
        <v>3</v>
      </c>
      <c r="E246" s="2" t="s">
        <v>3</v>
      </c>
      <c r="F246" s="2"/>
      <c r="G246" s="2"/>
      <c r="H246" s="2"/>
      <c r="I246" s="2" t="s">
        <v>1875</v>
      </c>
      <c r="J246" s="2">
        <v>1</v>
      </c>
      <c r="K246" s="2"/>
      <c r="L246" s="2" t="s">
        <v>1876</v>
      </c>
      <c r="M246" s="2"/>
      <c r="N246" s="2"/>
      <c r="O246" s="2" t="s">
        <v>1877</v>
      </c>
      <c r="P246" s="2" t="s">
        <v>1878</v>
      </c>
      <c r="Q246" s="2"/>
      <c r="R246" s="2"/>
      <c r="S246" s="2"/>
      <c r="T246" s="2"/>
      <c r="U246" s="2"/>
      <c r="V246" s="2"/>
      <c r="W246" s="2"/>
      <c r="X246" s="2"/>
      <c r="Y246" s="2"/>
      <c r="Z246" s="3" t="s">
        <v>1879</v>
      </c>
      <c r="AA246" s="3" t="s">
        <v>1880</v>
      </c>
      <c r="AB246" s="3" t="s">
        <v>1881</v>
      </c>
    </row>
    <row r="247" spans="1:28">
      <c r="A247" s="4" t="s">
        <v>1882</v>
      </c>
      <c r="B247" s="5" t="s">
        <v>1</v>
      </c>
      <c r="C247" s="5" t="s">
        <v>2</v>
      </c>
      <c r="D247" s="5" t="s">
        <v>3</v>
      </c>
      <c r="E247" s="5" t="s">
        <v>3</v>
      </c>
      <c r="F247" s="5" t="s">
        <v>4</v>
      </c>
      <c r="G247" s="5"/>
      <c r="H247" s="5"/>
      <c r="I247" s="5" t="s">
        <v>1883</v>
      </c>
      <c r="J247" s="5">
        <v>5</v>
      </c>
      <c r="K247" s="5"/>
      <c r="L247" s="5" t="s">
        <v>1884</v>
      </c>
      <c r="M247" s="5"/>
      <c r="N247" s="5"/>
      <c r="O247" s="5" t="s">
        <v>1885</v>
      </c>
      <c r="P247" s="5" t="s">
        <v>50</v>
      </c>
      <c r="Q247" s="5"/>
      <c r="R247" s="5"/>
      <c r="S247" s="5"/>
      <c r="T247" s="5"/>
      <c r="U247" s="5"/>
      <c r="V247" s="5"/>
      <c r="W247" s="5"/>
      <c r="X247" s="5"/>
      <c r="Y247" s="5"/>
      <c r="Z247" s="6" t="s">
        <v>1886</v>
      </c>
      <c r="AA247" s="6" t="s">
        <v>1887</v>
      </c>
      <c r="AB247" s="6" t="s">
        <v>1888</v>
      </c>
    </row>
    <row r="248" spans="1:28">
      <c r="A248" s="1" t="s">
        <v>1889</v>
      </c>
      <c r="B248" s="2" t="s">
        <v>1</v>
      </c>
      <c r="C248" s="2" t="s">
        <v>2</v>
      </c>
      <c r="D248" s="2" t="s">
        <v>3</v>
      </c>
      <c r="E248" s="2" t="s">
        <v>3</v>
      </c>
      <c r="F248" s="2" t="s">
        <v>4</v>
      </c>
      <c r="G248" s="2"/>
      <c r="H248" s="2"/>
      <c r="I248" s="2" t="s">
        <v>1890</v>
      </c>
      <c r="J248" s="2">
        <v>1</v>
      </c>
      <c r="K248" s="2"/>
      <c r="L248" s="2" t="s">
        <v>1891</v>
      </c>
      <c r="M248" s="2"/>
      <c r="N248" s="2"/>
      <c r="O248" s="2" t="s">
        <v>1892</v>
      </c>
      <c r="P248" s="2" t="s">
        <v>1893</v>
      </c>
      <c r="Q248" s="2"/>
      <c r="R248" s="2"/>
      <c r="S248" s="2"/>
      <c r="T248" s="2"/>
      <c r="U248" s="2"/>
      <c r="V248" s="2"/>
      <c r="W248" s="2"/>
      <c r="X248" s="2">
        <v>63</v>
      </c>
      <c r="Y248" s="2"/>
      <c r="Z248" s="3" t="s">
        <v>1894</v>
      </c>
      <c r="AA248" s="3" t="s">
        <v>1895</v>
      </c>
      <c r="AB248" s="3" t="s">
        <v>1896</v>
      </c>
    </row>
    <row r="249" spans="1:28">
      <c r="A249" s="4" t="s">
        <v>1897</v>
      </c>
      <c r="B249" s="5" t="s">
        <v>1</v>
      </c>
      <c r="C249" s="5" t="s">
        <v>2</v>
      </c>
      <c r="D249" s="5" t="s">
        <v>3</v>
      </c>
      <c r="E249" s="5" t="s">
        <v>3</v>
      </c>
      <c r="F249" s="5" t="s">
        <v>22</v>
      </c>
      <c r="G249" s="5"/>
      <c r="H249" s="5"/>
      <c r="I249" s="5" t="s">
        <v>1898</v>
      </c>
      <c r="J249" s="5">
        <v>1</v>
      </c>
      <c r="K249" s="5"/>
      <c r="L249" s="5" t="s">
        <v>1899</v>
      </c>
      <c r="M249" s="5"/>
      <c r="N249" s="5"/>
      <c r="O249" s="5" t="s">
        <v>1900</v>
      </c>
      <c r="P249" s="5" t="s">
        <v>1901</v>
      </c>
      <c r="Q249" s="5"/>
      <c r="R249" s="5"/>
      <c r="S249" s="5"/>
      <c r="T249" s="5"/>
      <c r="U249" s="5"/>
      <c r="V249" s="5"/>
      <c r="W249" s="5"/>
      <c r="X249" s="5"/>
      <c r="Y249" s="5"/>
      <c r="Z249" s="6" t="s">
        <v>1902</v>
      </c>
      <c r="AA249" s="6" t="s">
        <v>1903</v>
      </c>
      <c r="AB249" s="6" t="s">
        <v>1904</v>
      </c>
    </row>
    <row r="250" spans="1:28">
      <c r="A250" s="1" t="s">
        <v>1905</v>
      </c>
      <c r="B250" s="2" t="s">
        <v>1</v>
      </c>
      <c r="C250" s="2" t="s">
        <v>2</v>
      </c>
      <c r="D250" s="2" t="s">
        <v>3</v>
      </c>
      <c r="E250" s="2" t="s">
        <v>3</v>
      </c>
      <c r="F250" s="2" t="s">
        <v>22</v>
      </c>
      <c r="G250" s="2"/>
      <c r="H250" s="2"/>
      <c r="I250" s="2" t="s">
        <v>1906</v>
      </c>
      <c r="J250" s="2">
        <v>1</v>
      </c>
      <c r="K250" s="2"/>
      <c r="L250" s="2" t="s">
        <v>1907</v>
      </c>
      <c r="M250" s="2"/>
      <c r="N250" s="2"/>
      <c r="O250" s="2" t="s">
        <v>1908</v>
      </c>
      <c r="P250" s="2" t="s">
        <v>181</v>
      </c>
      <c r="Q250" s="2"/>
      <c r="R250" s="2"/>
      <c r="S250" s="2"/>
      <c r="T250" s="2"/>
      <c r="U250" s="2"/>
      <c r="V250" s="2"/>
      <c r="W250" s="2"/>
      <c r="X250" s="2"/>
      <c r="Y250" s="2"/>
      <c r="Z250" s="3" t="s">
        <v>1909</v>
      </c>
      <c r="AA250" s="3" t="s">
        <v>1910</v>
      </c>
      <c r="AB250" s="3" t="s">
        <v>1911</v>
      </c>
    </row>
    <row r="251" spans="1:28">
      <c r="A251" s="4" t="s">
        <v>1912</v>
      </c>
      <c r="B251" s="5" t="s">
        <v>1</v>
      </c>
      <c r="C251" s="5" t="s">
        <v>2</v>
      </c>
      <c r="D251" s="5" t="s">
        <v>3</v>
      </c>
      <c r="E251" s="5" t="s">
        <v>3</v>
      </c>
      <c r="F251" s="5" t="s">
        <v>22</v>
      </c>
      <c r="G251" s="5"/>
      <c r="H251" s="5"/>
      <c r="I251" s="5" t="s">
        <v>1913</v>
      </c>
      <c r="J251" s="5">
        <v>5</v>
      </c>
      <c r="K251" s="5"/>
      <c r="L251" s="5" t="s">
        <v>283</v>
      </c>
      <c r="M251" s="5"/>
      <c r="N251" s="5"/>
      <c r="O251" s="5" t="s">
        <v>1914</v>
      </c>
      <c r="P251" s="5" t="s">
        <v>237</v>
      </c>
      <c r="Q251" s="5"/>
      <c r="R251" s="5"/>
      <c r="S251" s="5"/>
      <c r="T251" s="5"/>
      <c r="U251" s="5"/>
      <c r="V251" s="5"/>
      <c r="W251" s="5"/>
      <c r="X251" s="5"/>
      <c r="Y251" s="5"/>
      <c r="Z251" s="6" t="s">
        <v>1915</v>
      </c>
      <c r="AA251" s="6" t="s">
        <v>1916</v>
      </c>
      <c r="AB251" s="6" t="s">
        <v>1917</v>
      </c>
    </row>
    <row r="252" spans="1:28">
      <c r="A252" s="1" t="s">
        <v>1918</v>
      </c>
      <c r="B252" s="2" t="s">
        <v>1</v>
      </c>
      <c r="C252" s="2" t="s">
        <v>2</v>
      </c>
      <c r="D252" s="2" t="s">
        <v>3</v>
      </c>
      <c r="E252" s="2" t="s">
        <v>3</v>
      </c>
      <c r="F252" s="2" t="s">
        <v>22</v>
      </c>
      <c r="G252" s="2"/>
      <c r="H252" s="2"/>
      <c r="I252" s="2" t="s">
        <v>1919</v>
      </c>
      <c r="J252" s="2">
        <v>5</v>
      </c>
      <c r="K252" s="2"/>
      <c r="L252" s="2" t="s">
        <v>1920</v>
      </c>
      <c r="M252" s="2"/>
      <c r="N252" s="2"/>
      <c r="O252" s="2" t="s">
        <v>1921</v>
      </c>
      <c r="P252" s="2" t="s">
        <v>1922</v>
      </c>
      <c r="Q252" s="2"/>
      <c r="R252" s="2"/>
      <c r="S252" s="2"/>
      <c r="T252" s="2"/>
      <c r="U252" s="2"/>
      <c r="V252" s="2"/>
      <c r="W252" s="2"/>
      <c r="X252" s="2"/>
      <c r="Y252" s="2"/>
      <c r="Z252" s="3" t="s">
        <v>1923</v>
      </c>
      <c r="AA252" s="3" t="s">
        <v>1924</v>
      </c>
      <c r="AB252" s="3" t="s">
        <v>1925</v>
      </c>
    </row>
    <row r="253" spans="1:28">
      <c r="A253" s="4" t="s">
        <v>1926</v>
      </c>
      <c r="B253" s="5" t="s">
        <v>1</v>
      </c>
      <c r="C253" s="5" t="s">
        <v>2</v>
      </c>
      <c r="D253" s="5" t="s">
        <v>3</v>
      </c>
      <c r="E253" s="5" t="s">
        <v>3</v>
      </c>
      <c r="F253" s="5" t="s">
        <v>22</v>
      </c>
      <c r="G253" s="5"/>
      <c r="H253" s="5"/>
      <c r="I253" s="5" t="s">
        <v>1927</v>
      </c>
      <c r="J253" s="5">
        <v>1</v>
      </c>
      <c r="K253" s="5"/>
      <c r="L253" s="5" t="s">
        <v>1928</v>
      </c>
      <c r="M253" s="5"/>
      <c r="N253" s="5"/>
      <c r="O253" s="5" t="s">
        <v>1929</v>
      </c>
      <c r="P253" s="5" t="s">
        <v>1930</v>
      </c>
      <c r="Q253" s="5"/>
      <c r="R253" s="5"/>
      <c r="S253" s="5"/>
      <c r="T253" s="5"/>
      <c r="U253" s="5"/>
      <c r="V253" s="5"/>
      <c r="W253" s="5"/>
      <c r="X253" s="5"/>
      <c r="Y253" s="5"/>
      <c r="Z253" s="6" t="s">
        <v>1931</v>
      </c>
      <c r="AA253" s="6" t="s">
        <v>1932</v>
      </c>
      <c r="AB253" s="6" t="s">
        <v>1933</v>
      </c>
    </row>
    <row r="254" spans="1:28">
      <c r="A254" s="1" t="s">
        <v>1934</v>
      </c>
      <c r="B254" s="2" t="s">
        <v>1</v>
      </c>
      <c r="C254" s="2" t="s">
        <v>2</v>
      </c>
      <c r="D254" s="2" t="s">
        <v>3</v>
      </c>
      <c r="E254" s="2" t="s">
        <v>3</v>
      </c>
      <c r="F254" s="2" t="s">
        <v>13</v>
      </c>
      <c r="G254" s="2"/>
      <c r="H254" s="2"/>
      <c r="I254" s="2" t="s">
        <v>1935</v>
      </c>
      <c r="J254" s="2">
        <v>4</v>
      </c>
      <c r="K254" s="2"/>
      <c r="L254" s="2" t="s">
        <v>1936</v>
      </c>
      <c r="M254" s="2"/>
      <c r="N254" s="2"/>
      <c r="O254" s="2" t="s">
        <v>1937</v>
      </c>
      <c r="P254" s="2" t="s">
        <v>1938</v>
      </c>
      <c r="Q254" s="2"/>
      <c r="R254" s="2"/>
      <c r="S254" s="2"/>
      <c r="T254" s="2"/>
      <c r="U254" s="2"/>
      <c r="V254" s="2"/>
      <c r="W254" s="2"/>
      <c r="X254" s="2"/>
      <c r="Y254" s="2"/>
      <c r="Z254" s="3" t="s">
        <v>1939</v>
      </c>
      <c r="AA254" s="3" t="s">
        <v>1940</v>
      </c>
      <c r="AB254" s="3" t="s">
        <v>1941</v>
      </c>
    </row>
    <row r="255" spans="1:28">
      <c r="A255" s="4" t="s">
        <v>1942</v>
      </c>
      <c r="B255" s="5" t="s">
        <v>1</v>
      </c>
      <c r="C255" s="5" t="s">
        <v>2</v>
      </c>
      <c r="D255" s="5" t="s">
        <v>3</v>
      </c>
      <c r="E255" s="5" t="s">
        <v>3</v>
      </c>
      <c r="F255" s="5" t="s">
        <v>22</v>
      </c>
      <c r="G255" s="5"/>
      <c r="H255" s="5"/>
      <c r="I255" s="5" t="s">
        <v>1943</v>
      </c>
      <c r="J255" s="5">
        <v>5</v>
      </c>
      <c r="K255" s="5"/>
      <c r="L255" s="5" t="s">
        <v>1944</v>
      </c>
      <c r="M255" s="5"/>
      <c r="N255" s="5"/>
      <c r="O255" s="5" t="s">
        <v>1945</v>
      </c>
      <c r="P255" s="5" t="s">
        <v>152</v>
      </c>
      <c r="Q255" s="5"/>
      <c r="R255" s="5"/>
      <c r="S255" s="5"/>
      <c r="T255" s="5"/>
      <c r="U255" s="5"/>
      <c r="V255" s="5"/>
      <c r="W255" s="5"/>
      <c r="X255" s="5"/>
      <c r="Y255" s="5"/>
      <c r="Z255" s="6" t="s">
        <v>1946</v>
      </c>
      <c r="AA255" s="6" t="s">
        <v>1947</v>
      </c>
      <c r="AB255" s="6" t="s">
        <v>1948</v>
      </c>
    </row>
    <row r="256" spans="1:28">
      <c r="A256" s="1" t="s">
        <v>1949</v>
      </c>
      <c r="B256" s="2" t="s">
        <v>1</v>
      </c>
      <c r="C256" s="2" t="s">
        <v>2</v>
      </c>
      <c r="D256" s="2" t="s">
        <v>3</v>
      </c>
      <c r="E256" s="2" t="s">
        <v>3</v>
      </c>
      <c r="F256" s="2" t="s">
        <v>22</v>
      </c>
      <c r="G256" s="2"/>
      <c r="H256" s="2"/>
      <c r="I256" s="2" t="s">
        <v>1950</v>
      </c>
      <c r="J256" s="2">
        <v>5</v>
      </c>
      <c r="K256" s="2"/>
      <c r="L256" s="2" t="s">
        <v>1951</v>
      </c>
      <c r="M256" s="2"/>
      <c r="N256" s="2"/>
      <c r="O256" s="2" t="s">
        <v>1952</v>
      </c>
      <c r="P256" s="2" t="s">
        <v>363</v>
      </c>
      <c r="Q256" s="2"/>
      <c r="R256" s="2"/>
      <c r="S256" s="2"/>
      <c r="T256" s="2"/>
      <c r="U256" s="2"/>
      <c r="V256" s="2"/>
      <c r="W256" s="2"/>
      <c r="X256" s="2"/>
      <c r="Y256" s="2"/>
      <c r="Z256" s="3" t="s">
        <v>1953</v>
      </c>
      <c r="AA256" s="3" t="s">
        <v>1954</v>
      </c>
      <c r="AB256" s="3" t="s">
        <v>1955</v>
      </c>
    </row>
    <row r="257" spans="1:28">
      <c r="A257" s="4" t="s">
        <v>1956</v>
      </c>
      <c r="B257" s="5" t="s">
        <v>1</v>
      </c>
      <c r="C257" s="5" t="s">
        <v>2</v>
      </c>
      <c r="D257" s="5" t="s">
        <v>3</v>
      </c>
      <c r="E257" s="5" t="s">
        <v>3</v>
      </c>
      <c r="F257" s="5" t="s">
        <v>22</v>
      </c>
      <c r="G257" s="5"/>
      <c r="H257" s="5"/>
      <c r="I257" s="5" t="s">
        <v>1957</v>
      </c>
      <c r="J257" s="5">
        <v>1</v>
      </c>
      <c r="K257" s="5"/>
      <c r="L257" s="5" t="s">
        <v>1958</v>
      </c>
      <c r="M257" s="5"/>
      <c r="N257" s="5"/>
      <c r="O257" s="5" t="s">
        <v>1959</v>
      </c>
      <c r="P257" s="5" t="s">
        <v>644</v>
      </c>
      <c r="Q257" s="5"/>
      <c r="R257" s="5"/>
      <c r="S257" s="5"/>
      <c r="T257" s="5"/>
      <c r="U257" s="5"/>
      <c r="V257" s="5"/>
      <c r="W257" s="5"/>
      <c r="X257" s="5"/>
      <c r="Y257" s="5"/>
      <c r="Z257" s="6" t="s">
        <v>1960</v>
      </c>
      <c r="AA257" s="6" t="s">
        <v>1961</v>
      </c>
      <c r="AB257" s="6" t="s">
        <v>1962</v>
      </c>
    </row>
    <row r="258" spans="1:28">
      <c r="A258" s="1" t="s">
        <v>1963</v>
      </c>
      <c r="B258" s="2" t="s">
        <v>1</v>
      </c>
      <c r="C258" s="2" t="s">
        <v>2</v>
      </c>
      <c r="D258" s="2" t="s">
        <v>3</v>
      </c>
      <c r="E258" s="2" t="s">
        <v>3</v>
      </c>
      <c r="F258" s="2" t="s">
        <v>117</v>
      </c>
      <c r="G258" s="2"/>
      <c r="H258" s="2"/>
      <c r="I258" s="2" t="s">
        <v>1964</v>
      </c>
      <c r="J258" s="2">
        <v>5</v>
      </c>
      <c r="K258" s="2"/>
      <c r="L258" s="2" t="s">
        <v>848</v>
      </c>
      <c r="M258" s="2"/>
      <c r="N258" s="2"/>
      <c r="O258" s="2" t="s">
        <v>1965</v>
      </c>
      <c r="P258" s="2" t="s">
        <v>246</v>
      </c>
      <c r="Q258" s="2"/>
      <c r="R258" s="2"/>
      <c r="S258" s="2"/>
      <c r="T258" s="2"/>
      <c r="U258" s="2"/>
      <c r="V258" s="2"/>
      <c r="W258" s="2"/>
      <c r="X258" s="2"/>
      <c r="Y258" s="2"/>
      <c r="Z258" s="3" t="s">
        <v>1966</v>
      </c>
      <c r="AA258" s="3" t="s">
        <v>1967</v>
      </c>
      <c r="AB258" s="3" t="s">
        <v>1968</v>
      </c>
    </row>
    <row r="259" spans="1:28">
      <c r="A259" s="4" t="s">
        <v>1969</v>
      </c>
      <c r="B259" s="5" t="s">
        <v>1</v>
      </c>
      <c r="C259" s="5" t="s">
        <v>2</v>
      </c>
      <c r="D259" s="5" t="s">
        <v>3</v>
      </c>
      <c r="E259" s="5" t="s">
        <v>3</v>
      </c>
      <c r="F259" s="5" t="s">
        <v>22</v>
      </c>
      <c r="G259" s="5"/>
      <c r="H259" s="5"/>
      <c r="I259" s="5" t="s">
        <v>1970</v>
      </c>
      <c r="J259" s="5">
        <v>5</v>
      </c>
      <c r="K259" s="5"/>
      <c r="L259" s="5" t="s">
        <v>1971</v>
      </c>
      <c r="M259" s="5"/>
      <c r="N259" s="5"/>
      <c r="O259" s="5" t="s">
        <v>1972</v>
      </c>
      <c r="P259" s="5" t="s">
        <v>285</v>
      </c>
      <c r="Q259" s="5"/>
      <c r="R259" s="5"/>
      <c r="S259" s="5"/>
      <c r="T259" s="5"/>
      <c r="U259" s="5"/>
      <c r="V259" s="5"/>
      <c r="W259" s="5"/>
      <c r="X259" s="5"/>
      <c r="Y259" s="5"/>
      <c r="Z259" s="6" t="s">
        <v>1973</v>
      </c>
      <c r="AA259" s="6" t="s">
        <v>1974</v>
      </c>
      <c r="AB259" s="6" t="s">
        <v>1975</v>
      </c>
    </row>
    <row r="260" spans="1:28">
      <c r="A260" s="1" t="s">
        <v>1976</v>
      </c>
      <c r="B260" s="2" t="s">
        <v>1</v>
      </c>
      <c r="C260" s="2" t="s">
        <v>2</v>
      </c>
      <c r="D260" s="2" t="s">
        <v>3</v>
      </c>
      <c r="E260" s="2" t="s">
        <v>3</v>
      </c>
      <c r="F260" s="2"/>
      <c r="G260" s="2"/>
      <c r="H260" s="2"/>
      <c r="I260" s="2" t="s">
        <v>1977</v>
      </c>
      <c r="J260" s="2">
        <v>1</v>
      </c>
      <c r="K260" s="2"/>
      <c r="L260" s="2" t="s">
        <v>1978</v>
      </c>
      <c r="M260" s="2"/>
      <c r="N260" s="2"/>
      <c r="O260" s="2" t="s">
        <v>1979</v>
      </c>
      <c r="P260" s="2" t="s">
        <v>1980</v>
      </c>
      <c r="Q260" s="2"/>
      <c r="R260" s="2"/>
      <c r="S260" s="2"/>
      <c r="T260" s="2"/>
      <c r="U260" s="2"/>
      <c r="V260" s="2"/>
      <c r="W260" s="2"/>
      <c r="X260" s="2"/>
      <c r="Y260" s="2"/>
      <c r="Z260" s="3" t="s">
        <v>1981</v>
      </c>
      <c r="AA260" s="3" t="s">
        <v>1982</v>
      </c>
      <c r="AB260" s="3" t="s">
        <v>1983</v>
      </c>
    </row>
    <row r="261" spans="1:28">
      <c r="A261" s="4" t="s">
        <v>1984</v>
      </c>
      <c r="B261" s="5" t="s">
        <v>1</v>
      </c>
      <c r="C261" s="5" t="s">
        <v>2</v>
      </c>
      <c r="D261" s="5" t="s">
        <v>3</v>
      </c>
      <c r="E261" s="5" t="s">
        <v>3</v>
      </c>
      <c r="F261" s="5" t="s">
        <v>13</v>
      </c>
      <c r="G261" s="5"/>
      <c r="H261" s="5"/>
      <c r="I261" s="5" t="s">
        <v>1985</v>
      </c>
      <c r="J261" s="5">
        <v>5</v>
      </c>
      <c r="K261" s="5"/>
      <c r="L261" s="5" t="s">
        <v>1986</v>
      </c>
      <c r="M261" s="5"/>
      <c r="N261" s="5"/>
      <c r="O261" s="5" t="s">
        <v>1987</v>
      </c>
      <c r="P261" s="5" t="s">
        <v>393</v>
      </c>
      <c r="Q261" s="5"/>
      <c r="R261" s="5"/>
      <c r="S261" s="5"/>
      <c r="T261" s="5"/>
      <c r="U261" s="5"/>
      <c r="V261" s="5"/>
      <c r="W261" s="5"/>
      <c r="X261" s="5"/>
      <c r="Y261" s="5"/>
      <c r="Z261" s="6" t="s">
        <v>1988</v>
      </c>
      <c r="AA261" s="6" t="s">
        <v>1989</v>
      </c>
      <c r="AB261" s="6" t="s">
        <v>1990</v>
      </c>
    </row>
    <row r="262" spans="1:28">
      <c r="A262" s="1" t="s">
        <v>1991</v>
      </c>
      <c r="B262" s="2" t="s">
        <v>1</v>
      </c>
      <c r="C262" s="2" t="s">
        <v>2</v>
      </c>
      <c r="D262" s="2" t="s">
        <v>3</v>
      </c>
      <c r="E262" s="2" t="s">
        <v>3</v>
      </c>
      <c r="F262" s="2" t="s">
        <v>4</v>
      </c>
      <c r="G262" s="2"/>
      <c r="H262" s="2"/>
      <c r="I262" s="2" t="s">
        <v>1992</v>
      </c>
      <c r="J262" s="2">
        <v>1</v>
      </c>
      <c r="K262" s="2"/>
      <c r="L262" s="2" t="s">
        <v>1993</v>
      </c>
      <c r="M262" s="2"/>
      <c r="N262" s="2"/>
      <c r="O262" s="2" t="s">
        <v>1994</v>
      </c>
      <c r="P262" s="2" t="s">
        <v>348</v>
      </c>
      <c r="Q262" s="2"/>
      <c r="R262" s="2"/>
      <c r="S262" s="2"/>
      <c r="T262" s="2"/>
      <c r="U262" s="2"/>
      <c r="V262" s="2"/>
      <c r="W262" s="2"/>
      <c r="X262" s="2"/>
      <c r="Y262" s="2"/>
      <c r="Z262" s="3" t="s">
        <v>1995</v>
      </c>
      <c r="AA262" s="3" t="s">
        <v>1996</v>
      </c>
      <c r="AB262" s="3" t="s">
        <v>1997</v>
      </c>
    </row>
    <row r="263" spans="1:28">
      <c r="A263" s="4" t="s">
        <v>1998</v>
      </c>
      <c r="B263" s="5" t="s">
        <v>1</v>
      </c>
      <c r="C263" s="5" t="s">
        <v>2</v>
      </c>
      <c r="D263" s="5" t="s">
        <v>3</v>
      </c>
      <c r="E263" s="5" t="s">
        <v>3</v>
      </c>
      <c r="F263" s="5" t="s">
        <v>4</v>
      </c>
      <c r="G263" s="5"/>
      <c r="H263" s="5"/>
      <c r="I263" s="5" t="s">
        <v>1999</v>
      </c>
      <c r="J263" s="5">
        <v>5</v>
      </c>
      <c r="K263" s="5"/>
      <c r="L263" s="5" t="s">
        <v>2000</v>
      </c>
      <c r="M263" s="5"/>
      <c r="N263" s="5"/>
      <c r="O263" s="5" t="s">
        <v>2001</v>
      </c>
      <c r="P263" s="5" t="s">
        <v>221</v>
      </c>
      <c r="Q263" s="5"/>
      <c r="R263" s="5"/>
      <c r="S263" s="5"/>
      <c r="T263" s="5"/>
      <c r="U263" s="5"/>
      <c r="V263" s="5"/>
      <c r="W263" s="5"/>
      <c r="X263" s="5"/>
      <c r="Y263" s="5"/>
      <c r="Z263" s="6" t="s">
        <v>2002</v>
      </c>
      <c r="AA263" s="6" t="s">
        <v>2003</v>
      </c>
      <c r="AB263" s="6" t="s">
        <v>2004</v>
      </c>
    </row>
    <row r="264" spans="1:28">
      <c r="A264" s="1" t="s">
        <v>2005</v>
      </c>
      <c r="B264" s="2" t="s">
        <v>1</v>
      </c>
      <c r="C264" s="2" t="s">
        <v>2</v>
      </c>
      <c r="D264" s="2" t="s">
        <v>3</v>
      </c>
      <c r="E264" s="2" t="s">
        <v>3</v>
      </c>
      <c r="F264" s="2" t="s">
        <v>22</v>
      </c>
      <c r="G264" s="2"/>
      <c r="H264" s="2"/>
      <c r="I264" s="2" t="s">
        <v>2006</v>
      </c>
      <c r="J264" s="2">
        <v>5</v>
      </c>
      <c r="K264" s="2"/>
      <c r="L264" s="2" t="s">
        <v>1532</v>
      </c>
      <c r="M264" s="2"/>
      <c r="N264" s="2"/>
      <c r="O264" s="2" t="s">
        <v>2007</v>
      </c>
      <c r="P264" s="2" t="s">
        <v>237</v>
      </c>
      <c r="Q264" s="2"/>
      <c r="R264" s="2"/>
      <c r="S264" s="2"/>
      <c r="T264" s="2"/>
      <c r="U264" s="2"/>
      <c r="V264" s="2"/>
      <c r="W264" s="2"/>
      <c r="X264" s="2"/>
      <c r="Y264" s="2"/>
      <c r="Z264" s="3" t="s">
        <v>2008</v>
      </c>
      <c r="AA264" s="3" t="s">
        <v>2009</v>
      </c>
      <c r="AB264" s="3" t="s">
        <v>2010</v>
      </c>
    </row>
    <row r="265" spans="1:28">
      <c r="A265" s="4" t="s">
        <v>2011</v>
      </c>
      <c r="B265" s="5" t="s">
        <v>1</v>
      </c>
      <c r="C265" s="5" t="s">
        <v>2</v>
      </c>
      <c r="D265" s="5" t="s">
        <v>3</v>
      </c>
      <c r="E265" s="5" t="s">
        <v>3</v>
      </c>
      <c r="F265" s="5" t="s">
        <v>4</v>
      </c>
      <c r="G265" s="5"/>
      <c r="H265" s="5"/>
      <c r="I265" s="5" t="s">
        <v>2012</v>
      </c>
      <c r="J265" s="5">
        <v>5</v>
      </c>
      <c r="K265" s="5"/>
      <c r="L265" s="5" t="s">
        <v>276</v>
      </c>
      <c r="M265" s="5"/>
      <c r="N265" s="5"/>
      <c r="O265" s="5" t="s">
        <v>2013</v>
      </c>
      <c r="P265" s="5" t="s">
        <v>246</v>
      </c>
      <c r="Q265" s="5"/>
      <c r="R265" s="5"/>
      <c r="S265" s="5"/>
      <c r="T265" s="5"/>
      <c r="U265" s="5"/>
      <c r="V265" s="5"/>
      <c r="W265" s="5"/>
      <c r="X265" s="5"/>
      <c r="Y265" s="5"/>
      <c r="Z265" s="6" t="s">
        <v>2014</v>
      </c>
      <c r="AA265" s="6" t="s">
        <v>2015</v>
      </c>
      <c r="AB265" s="6" t="s">
        <v>2016</v>
      </c>
    </row>
    <row r="266" spans="1:28">
      <c r="A266" s="1" t="s">
        <v>2017</v>
      </c>
      <c r="B266" s="2" t="s">
        <v>1</v>
      </c>
      <c r="C266" s="2" t="s">
        <v>2</v>
      </c>
      <c r="D266" s="2" t="s">
        <v>3</v>
      </c>
      <c r="E266" s="2" t="s">
        <v>3</v>
      </c>
      <c r="F266" s="2"/>
      <c r="G266" s="2"/>
      <c r="H266" s="2"/>
      <c r="I266" s="2" t="s">
        <v>2018</v>
      </c>
      <c r="J266" s="2">
        <v>1</v>
      </c>
      <c r="K266" s="2"/>
      <c r="L266" s="2" t="s">
        <v>2019</v>
      </c>
      <c r="M266" s="2"/>
      <c r="N266" s="2"/>
      <c r="O266" s="2" t="s">
        <v>2020</v>
      </c>
      <c r="P266" s="2" t="s">
        <v>2021</v>
      </c>
      <c r="Q266" s="2"/>
      <c r="R266" s="2"/>
      <c r="S266" s="2"/>
      <c r="T266" s="2"/>
      <c r="U266" s="2"/>
      <c r="V266" s="2"/>
      <c r="W266" s="2"/>
      <c r="X266" s="2"/>
      <c r="Y266" s="2"/>
      <c r="Z266" s="3" t="s">
        <v>2022</v>
      </c>
      <c r="AA266" s="3" t="s">
        <v>2023</v>
      </c>
      <c r="AB266" s="3" t="s">
        <v>2024</v>
      </c>
    </row>
    <row r="267" spans="1:28">
      <c r="A267" s="4" t="s">
        <v>2025</v>
      </c>
      <c r="B267" s="5" t="s">
        <v>1</v>
      </c>
      <c r="C267" s="5" t="s">
        <v>2</v>
      </c>
      <c r="D267" s="5" t="s">
        <v>3</v>
      </c>
      <c r="E267" s="5" t="s">
        <v>3</v>
      </c>
      <c r="F267" s="5" t="s">
        <v>22</v>
      </c>
      <c r="G267" s="5"/>
      <c r="H267" s="5"/>
      <c r="I267" s="5" t="s">
        <v>2026</v>
      </c>
      <c r="J267" s="5">
        <v>1</v>
      </c>
      <c r="K267" s="5"/>
      <c r="L267" s="5" t="s">
        <v>2027</v>
      </c>
      <c r="M267" s="5"/>
      <c r="N267" s="5"/>
      <c r="O267" s="5" t="s">
        <v>2028</v>
      </c>
      <c r="P267" s="5" t="s">
        <v>2029</v>
      </c>
      <c r="Q267" s="5"/>
      <c r="R267" s="5"/>
      <c r="S267" s="5"/>
      <c r="T267" s="5"/>
      <c r="U267" s="5"/>
      <c r="V267" s="5"/>
      <c r="W267" s="5"/>
      <c r="X267" s="5"/>
      <c r="Y267" s="5"/>
      <c r="Z267" s="6" t="s">
        <v>2030</v>
      </c>
      <c r="AA267" s="6" t="s">
        <v>2031</v>
      </c>
      <c r="AB267" s="6" t="s">
        <v>2032</v>
      </c>
    </row>
    <row r="268" spans="1:28">
      <c r="A268" s="1" t="s">
        <v>2033</v>
      </c>
      <c r="B268" s="2" t="s">
        <v>1</v>
      </c>
      <c r="C268" s="2" t="s">
        <v>2</v>
      </c>
      <c r="D268" s="2" t="s">
        <v>3</v>
      </c>
      <c r="E268" s="2" t="s">
        <v>3</v>
      </c>
      <c r="F268" s="2" t="s">
        <v>22</v>
      </c>
      <c r="G268" s="2"/>
      <c r="H268" s="2"/>
      <c r="I268" s="2" t="s">
        <v>2034</v>
      </c>
      <c r="J268" s="2">
        <v>1</v>
      </c>
      <c r="K268" s="2"/>
      <c r="L268" s="2" t="s">
        <v>2035</v>
      </c>
      <c r="M268" s="2"/>
      <c r="N268" s="2"/>
      <c r="O268" s="2" t="s">
        <v>2036</v>
      </c>
      <c r="P268" s="2" t="s">
        <v>2037</v>
      </c>
      <c r="Q268" s="2"/>
      <c r="R268" s="2"/>
      <c r="S268" s="2"/>
      <c r="T268" s="2"/>
      <c r="U268" s="2"/>
      <c r="V268" s="2"/>
      <c r="W268" s="2"/>
      <c r="X268" s="2"/>
      <c r="Y268" s="2"/>
      <c r="Z268" s="3" t="s">
        <v>2038</v>
      </c>
      <c r="AA268" s="3" t="s">
        <v>2039</v>
      </c>
      <c r="AB268" s="3" t="s">
        <v>2040</v>
      </c>
    </row>
    <row r="269" spans="1:28">
      <c r="A269" s="4" t="s">
        <v>2041</v>
      </c>
      <c r="B269" s="5" t="s">
        <v>1</v>
      </c>
      <c r="C269" s="5" t="s">
        <v>2</v>
      </c>
      <c r="D269" s="5" t="s">
        <v>3</v>
      </c>
      <c r="E269" s="5" t="s">
        <v>3</v>
      </c>
      <c r="F269" s="5" t="s">
        <v>13</v>
      </c>
      <c r="G269" s="5"/>
      <c r="H269" s="5"/>
      <c r="I269" s="5" t="s">
        <v>2042</v>
      </c>
      <c r="J269" s="5">
        <v>5</v>
      </c>
      <c r="K269" s="5"/>
      <c r="L269" s="5" t="s">
        <v>377</v>
      </c>
      <c r="M269" s="5"/>
      <c r="N269" s="5"/>
      <c r="O269" s="5" t="s">
        <v>2043</v>
      </c>
      <c r="P269" s="5" t="s">
        <v>112</v>
      </c>
      <c r="Q269" s="5"/>
      <c r="R269" s="5"/>
      <c r="S269" s="5"/>
      <c r="T269" s="5"/>
      <c r="U269" s="5"/>
      <c r="V269" s="5"/>
      <c r="W269" s="5"/>
      <c r="X269" s="5"/>
      <c r="Y269" s="5"/>
      <c r="Z269" s="6" t="s">
        <v>2044</v>
      </c>
      <c r="AA269" s="6" t="s">
        <v>2045</v>
      </c>
      <c r="AB269" s="6" t="s">
        <v>2046</v>
      </c>
    </row>
    <row r="270" spans="1:28">
      <c r="A270" s="1" t="s">
        <v>2047</v>
      </c>
      <c r="B270" s="2" t="s">
        <v>1</v>
      </c>
      <c r="C270" s="2" t="s">
        <v>2</v>
      </c>
      <c r="D270" s="2" t="s">
        <v>3</v>
      </c>
      <c r="E270" s="2" t="s">
        <v>3</v>
      </c>
      <c r="F270" s="2" t="s">
        <v>22</v>
      </c>
      <c r="G270" s="2"/>
      <c r="H270" s="2"/>
      <c r="I270" s="2" t="s">
        <v>2048</v>
      </c>
      <c r="J270" s="2">
        <v>5</v>
      </c>
      <c r="K270" s="2"/>
      <c r="L270" s="2" t="s">
        <v>2049</v>
      </c>
      <c r="M270" s="2"/>
      <c r="N270" s="2"/>
      <c r="O270" s="2" t="s">
        <v>2050</v>
      </c>
      <c r="P270" s="2" t="s">
        <v>2051</v>
      </c>
      <c r="Q270" s="2"/>
      <c r="R270" s="2"/>
      <c r="S270" s="2"/>
      <c r="T270" s="2"/>
      <c r="U270" s="2"/>
      <c r="V270" s="2"/>
      <c r="W270" s="2"/>
      <c r="X270" s="2"/>
      <c r="Y270" s="2"/>
      <c r="Z270" s="3" t="s">
        <v>2052</v>
      </c>
      <c r="AA270" s="3" t="s">
        <v>2053</v>
      </c>
      <c r="AB270" s="3" t="s">
        <v>2054</v>
      </c>
    </row>
    <row r="271" spans="1:28">
      <c r="A271" s="4" t="s">
        <v>2055</v>
      </c>
      <c r="B271" s="5" t="s">
        <v>1</v>
      </c>
      <c r="C271" s="5" t="s">
        <v>2</v>
      </c>
      <c r="D271" s="5" t="s">
        <v>3</v>
      </c>
      <c r="E271" s="5" t="s">
        <v>3</v>
      </c>
      <c r="F271" s="5" t="s">
        <v>4</v>
      </c>
      <c r="G271" s="5"/>
      <c r="H271" s="5"/>
      <c r="I271" s="5" t="s">
        <v>2056</v>
      </c>
      <c r="J271" s="5">
        <v>5</v>
      </c>
      <c r="K271" s="5"/>
      <c r="L271" s="5" t="s">
        <v>2057</v>
      </c>
      <c r="M271" s="5"/>
      <c r="N271" s="5"/>
      <c r="O271" s="5" t="s">
        <v>2058</v>
      </c>
      <c r="P271" s="5" t="s">
        <v>112</v>
      </c>
      <c r="Q271" s="5"/>
      <c r="R271" s="5"/>
      <c r="S271" s="5"/>
      <c r="T271" s="5"/>
      <c r="U271" s="5"/>
      <c r="V271" s="5"/>
      <c r="W271" s="5"/>
      <c r="X271" s="5"/>
      <c r="Y271" s="5"/>
      <c r="Z271" s="6" t="s">
        <v>2059</v>
      </c>
      <c r="AA271" s="6" t="s">
        <v>2060</v>
      </c>
      <c r="AB271" s="6" t="s">
        <v>2061</v>
      </c>
    </row>
    <row r="272" spans="1:28">
      <c r="A272" s="1" t="s">
        <v>2062</v>
      </c>
      <c r="B272" s="2" t="s">
        <v>1</v>
      </c>
      <c r="C272" s="2" t="s">
        <v>2</v>
      </c>
      <c r="D272" s="2" t="s">
        <v>3</v>
      </c>
      <c r="E272" s="2" t="s">
        <v>3</v>
      </c>
      <c r="F272" s="2" t="s">
        <v>4</v>
      </c>
      <c r="G272" s="2"/>
      <c r="H272" s="2"/>
      <c r="I272" s="2"/>
      <c r="J272" s="2">
        <v>1</v>
      </c>
      <c r="K272" s="2"/>
      <c r="L272" s="2" t="s">
        <v>2063</v>
      </c>
      <c r="M272" s="2"/>
      <c r="N272" s="2"/>
      <c r="O272" s="2"/>
      <c r="P272" s="2"/>
      <c r="Q272" s="2"/>
      <c r="R272" s="2"/>
      <c r="S272" s="2"/>
      <c r="T272" s="2"/>
      <c r="U272" s="2"/>
      <c r="V272" s="2"/>
      <c r="W272" s="2"/>
      <c r="X272" s="2"/>
      <c r="Y272" s="2"/>
      <c r="Z272" s="3" t="s">
        <v>2064</v>
      </c>
      <c r="AA272" s="3" t="s">
        <v>2065</v>
      </c>
      <c r="AB272" s="3" t="s">
        <v>2066</v>
      </c>
    </row>
    <row r="273" spans="1:28">
      <c r="A273" s="4" t="s">
        <v>2067</v>
      </c>
      <c r="B273" s="5" t="s">
        <v>1</v>
      </c>
      <c r="C273" s="5" t="s">
        <v>2</v>
      </c>
      <c r="D273" s="5" t="s">
        <v>3</v>
      </c>
      <c r="E273" s="5" t="s">
        <v>3</v>
      </c>
      <c r="F273" s="5" t="s">
        <v>4</v>
      </c>
      <c r="G273" s="5"/>
      <c r="H273" s="5"/>
      <c r="I273" s="5" t="s">
        <v>267</v>
      </c>
      <c r="J273" s="5">
        <v>3</v>
      </c>
      <c r="K273" s="5"/>
      <c r="L273" s="5" t="s">
        <v>2068</v>
      </c>
      <c r="M273" s="5"/>
      <c r="N273" s="5"/>
      <c r="O273" s="5" t="s">
        <v>269</v>
      </c>
      <c r="P273" s="5" t="s">
        <v>270</v>
      </c>
      <c r="Q273" s="5"/>
      <c r="R273" s="5"/>
      <c r="S273" s="5"/>
      <c r="T273" s="5"/>
      <c r="U273" s="5"/>
      <c r="V273" s="5"/>
      <c r="W273" s="5"/>
      <c r="X273" s="5"/>
      <c r="Y273" s="5"/>
      <c r="Z273" s="6" t="s">
        <v>271</v>
      </c>
      <c r="AA273" s="6" t="s">
        <v>272</v>
      </c>
      <c r="AB273" s="6" t="s">
        <v>273</v>
      </c>
    </row>
    <row r="274" spans="1:28">
      <c r="A274" s="1" t="s">
        <v>2069</v>
      </c>
      <c r="B274" s="2" t="s">
        <v>1</v>
      </c>
      <c r="C274" s="2" t="s">
        <v>2</v>
      </c>
      <c r="D274" s="2" t="s">
        <v>3</v>
      </c>
      <c r="E274" s="2" t="s">
        <v>3</v>
      </c>
      <c r="F274" s="2"/>
      <c r="G274" s="2"/>
      <c r="H274" s="2"/>
      <c r="I274" s="2" t="s">
        <v>2070</v>
      </c>
      <c r="J274" s="2">
        <v>3</v>
      </c>
      <c r="K274" s="2"/>
      <c r="L274" s="2" t="s">
        <v>2071</v>
      </c>
      <c r="M274" s="2"/>
      <c r="N274" s="2"/>
      <c r="O274" s="2" t="s">
        <v>2072</v>
      </c>
      <c r="P274" s="2" t="s">
        <v>2073</v>
      </c>
      <c r="Q274" s="2"/>
      <c r="R274" s="2"/>
      <c r="S274" s="2"/>
      <c r="T274" s="2"/>
      <c r="U274" s="2"/>
      <c r="V274" s="2"/>
      <c r="W274" s="2"/>
      <c r="X274" s="2"/>
      <c r="Y274" s="2"/>
      <c r="Z274" s="3" t="s">
        <v>2074</v>
      </c>
      <c r="AA274" s="3" t="s">
        <v>2075</v>
      </c>
      <c r="AB274" s="3" t="s">
        <v>2076</v>
      </c>
    </row>
    <row r="275" spans="1:28">
      <c r="A275" s="4" t="s">
        <v>2077</v>
      </c>
      <c r="B275" s="5" t="s">
        <v>1</v>
      </c>
      <c r="C275" s="5" t="s">
        <v>2</v>
      </c>
      <c r="D275" s="5" t="s">
        <v>3</v>
      </c>
      <c r="E275" s="5" t="s">
        <v>3</v>
      </c>
      <c r="F275" s="5" t="s">
        <v>22</v>
      </c>
      <c r="G275" s="5"/>
      <c r="H275" s="5"/>
      <c r="I275" s="5" t="s">
        <v>2078</v>
      </c>
      <c r="J275" s="5">
        <v>5</v>
      </c>
      <c r="K275" s="5"/>
      <c r="L275" s="5" t="s">
        <v>925</v>
      </c>
      <c r="M275" s="5"/>
      <c r="N275" s="5"/>
      <c r="O275" s="5" t="s">
        <v>2079</v>
      </c>
      <c r="P275" s="5" t="s">
        <v>112</v>
      </c>
      <c r="Q275" s="5"/>
      <c r="R275" s="5"/>
      <c r="S275" s="5"/>
      <c r="T275" s="5"/>
      <c r="U275" s="5"/>
      <c r="V275" s="5"/>
      <c r="W275" s="5"/>
      <c r="X275" s="5"/>
      <c r="Y275" s="5"/>
      <c r="Z275" s="6" t="s">
        <v>2080</v>
      </c>
      <c r="AA275" s="6" t="s">
        <v>2081</v>
      </c>
      <c r="AB275" s="6" t="s">
        <v>2082</v>
      </c>
    </row>
    <row r="276" spans="1:28">
      <c r="A276" s="1" t="s">
        <v>2083</v>
      </c>
      <c r="B276" s="2" t="s">
        <v>1</v>
      </c>
      <c r="C276" s="2" t="s">
        <v>2</v>
      </c>
      <c r="D276" s="2" t="s">
        <v>3</v>
      </c>
      <c r="E276" s="2" t="s">
        <v>3</v>
      </c>
      <c r="F276" s="2" t="s">
        <v>22</v>
      </c>
      <c r="G276" s="2"/>
      <c r="H276" s="2"/>
      <c r="I276" s="2" t="s">
        <v>2084</v>
      </c>
      <c r="J276" s="2">
        <v>4</v>
      </c>
      <c r="K276" s="2"/>
      <c r="L276" s="2" t="s">
        <v>2085</v>
      </c>
      <c r="M276" s="2"/>
      <c r="N276" s="2"/>
      <c r="O276" s="2" t="s">
        <v>2086</v>
      </c>
      <c r="P276" s="2" t="s">
        <v>2087</v>
      </c>
      <c r="Q276" s="2"/>
      <c r="R276" s="2"/>
      <c r="S276" s="2"/>
      <c r="T276" s="2"/>
      <c r="U276" s="2"/>
      <c r="V276" s="2"/>
      <c r="W276" s="2"/>
      <c r="X276" s="2"/>
      <c r="Y276" s="2"/>
      <c r="Z276" s="3" t="s">
        <v>2088</v>
      </c>
      <c r="AA276" s="3" t="s">
        <v>2089</v>
      </c>
      <c r="AB276" s="3" t="s">
        <v>2090</v>
      </c>
    </row>
    <row r="277" spans="1:28">
      <c r="A277" s="4" t="s">
        <v>2091</v>
      </c>
      <c r="B277" s="5" t="s">
        <v>1</v>
      </c>
      <c r="C277" s="5" t="s">
        <v>2</v>
      </c>
      <c r="D277" s="5" t="s">
        <v>3</v>
      </c>
      <c r="E277" s="5" t="s">
        <v>3</v>
      </c>
      <c r="F277" s="5" t="s">
        <v>22</v>
      </c>
      <c r="G277" s="5"/>
      <c r="H277" s="5"/>
      <c r="I277" s="5" t="s">
        <v>2092</v>
      </c>
      <c r="J277" s="5">
        <v>5</v>
      </c>
      <c r="K277" s="5"/>
      <c r="L277" s="5" t="s">
        <v>2093</v>
      </c>
      <c r="M277" s="5"/>
      <c r="N277" s="5"/>
      <c r="O277" s="5" t="s">
        <v>2094</v>
      </c>
      <c r="P277" s="5" t="s">
        <v>112</v>
      </c>
      <c r="Q277" s="5"/>
      <c r="R277" s="5"/>
      <c r="S277" s="5"/>
      <c r="T277" s="5"/>
      <c r="U277" s="5"/>
      <c r="V277" s="5"/>
      <c r="W277" s="5"/>
      <c r="X277" s="5"/>
      <c r="Y277" s="5"/>
      <c r="Z277" s="6" t="s">
        <v>2095</v>
      </c>
      <c r="AA277" s="6" t="s">
        <v>2096</v>
      </c>
      <c r="AB277" s="6" t="s">
        <v>2097</v>
      </c>
    </row>
    <row r="278" spans="1:28">
      <c r="A278" s="1" t="s">
        <v>2098</v>
      </c>
      <c r="B278" s="2" t="s">
        <v>1</v>
      </c>
      <c r="C278" s="2" t="s">
        <v>2</v>
      </c>
      <c r="D278" s="2" t="s">
        <v>3</v>
      </c>
      <c r="E278" s="2" t="s">
        <v>3</v>
      </c>
      <c r="F278" s="2"/>
      <c r="G278" s="2"/>
      <c r="H278" s="2"/>
      <c r="I278" s="2" t="s">
        <v>2099</v>
      </c>
      <c r="J278" s="2">
        <v>2</v>
      </c>
      <c r="K278" s="2"/>
      <c r="L278" s="2" t="s">
        <v>2100</v>
      </c>
      <c r="M278" s="2"/>
      <c r="N278" s="2"/>
      <c r="O278" s="2" t="s">
        <v>2101</v>
      </c>
      <c r="P278" s="2" t="s">
        <v>2102</v>
      </c>
      <c r="Q278" s="2"/>
      <c r="R278" s="2"/>
      <c r="S278" s="2"/>
      <c r="T278" s="2"/>
      <c r="U278" s="2"/>
      <c r="V278" s="2"/>
      <c r="W278" s="2"/>
      <c r="X278" s="2"/>
      <c r="Y278" s="2"/>
      <c r="Z278" s="3" t="s">
        <v>2103</v>
      </c>
      <c r="AA278" s="3" t="s">
        <v>2104</v>
      </c>
      <c r="AB278" s="3" t="s">
        <v>2105</v>
      </c>
    </row>
    <row r="279" spans="1:28">
      <c r="A279" s="4" t="s">
        <v>2106</v>
      </c>
      <c r="B279" s="5" t="s">
        <v>1</v>
      </c>
      <c r="C279" s="5" t="s">
        <v>2</v>
      </c>
      <c r="D279" s="5" t="s">
        <v>3</v>
      </c>
      <c r="E279" s="5" t="s">
        <v>3</v>
      </c>
      <c r="F279" s="5"/>
      <c r="G279" s="5"/>
      <c r="H279" s="5"/>
      <c r="I279" s="5" t="s">
        <v>2107</v>
      </c>
      <c r="J279" s="5">
        <v>1</v>
      </c>
      <c r="K279" s="5"/>
      <c r="L279" s="5" t="s">
        <v>2108</v>
      </c>
      <c r="M279" s="5"/>
      <c r="N279" s="5"/>
      <c r="O279" s="5" t="s">
        <v>2109</v>
      </c>
      <c r="P279" s="5" t="s">
        <v>2110</v>
      </c>
      <c r="Q279" s="5"/>
      <c r="R279" s="5"/>
      <c r="S279" s="5"/>
      <c r="T279" s="5"/>
      <c r="U279" s="5"/>
      <c r="V279" s="5"/>
      <c r="W279" s="5"/>
      <c r="X279" s="5"/>
      <c r="Y279" s="5"/>
      <c r="Z279" s="6" t="s">
        <v>2111</v>
      </c>
      <c r="AA279" s="6" t="s">
        <v>2112</v>
      </c>
      <c r="AB279" s="6" t="s">
        <v>2113</v>
      </c>
    </row>
    <row r="280" spans="1:28">
      <c r="A280" s="1" t="s">
        <v>2114</v>
      </c>
      <c r="B280" s="2" t="s">
        <v>1</v>
      </c>
      <c r="C280" s="2" t="s">
        <v>2</v>
      </c>
      <c r="D280" s="2" t="s">
        <v>3</v>
      </c>
      <c r="E280" s="2" t="s">
        <v>3</v>
      </c>
      <c r="F280" s="2" t="s">
        <v>4</v>
      </c>
      <c r="G280" s="2"/>
      <c r="H280" s="2"/>
      <c r="I280" s="2" t="s">
        <v>2115</v>
      </c>
      <c r="J280" s="2">
        <v>1</v>
      </c>
      <c r="K280" s="2"/>
      <c r="L280" s="2" t="s">
        <v>2116</v>
      </c>
      <c r="M280" s="2"/>
      <c r="N280" s="2"/>
      <c r="O280" s="2" t="s">
        <v>2117</v>
      </c>
      <c r="P280" s="2" t="s">
        <v>2118</v>
      </c>
      <c r="Q280" s="2"/>
      <c r="R280" s="2"/>
      <c r="S280" s="2"/>
      <c r="T280" s="2"/>
      <c r="U280" s="2"/>
      <c r="V280" s="2"/>
      <c r="W280" s="2"/>
      <c r="X280" s="2"/>
      <c r="Y280" s="2"/>
      <c r="Z280" s="3" t="s">
        <v>2119</v>
      </c>
      <c r="AA280" s="3" t="s">
        <v>2120</v>
      </c>
      <c r="AB280" s="3" t="s">
        <v>2121</v>
      </c>
    </row>
    <row r="281" spans="1:28">
      <c r="A281" s="4" t="s">
        <v>2122</v>
      </c>
      <c r="B281" s="5" t="s">
        <v>1</v>
      </c>
      <c r="C281" s="5" t="s">
        <v>2</v>
      </c>
      <c r="D281" s="5" t="s">
        <v>3</v>
      </c>
      <c r="E281" s="5" t="s">
        <v>3</v>
      </c>
      <c r="F281" s="5" t="s">
        <v>4</v>
      </c>
      <c r="G281" s="5"/>
      <c r="H281" s="5"/>
      <c r="I281" s="5" t="s">
        <v>2123</v>
      </c>
      <c r="J281" s="5">
        <v>5</v>
      </c>
      <c r="K281" s="5"/>
      <c r="L281" s="5" t="s">
        <v>2124</v>
      </c>
      <c r="M281" s="5"/>
      <c r="N281" s="5"/>
      <c r="O281" s="5" t="s">
        <v>2125</v>
      </c>
      <c r="P281" s="5" t="s">
        <v>112</v>
      </c>
      <c r="Q281" s="5"/>
      <c r="R281" s="5"/>
      <c r="S281" s="5"/>
      <c r="T281" s="5"/>
      <c r="U281" s="5"/>
      <c r="V281" s="5"/>
      <c r="W281" s="5"/>
      <c r="X281" s="5"/>
      <c r="Y281" s="5"/>
      <c r="Z281" s="6" t="s">
        <v>2126</v>
      </c>
      <c r="AA281" s="6" t="s">
        <v>2127</v>
      </c>
      <c r="AB281" s="6" t="s">
        <v>2128</v>
      </c>
    </row>
    <row r="282" spans="1:28">
      <c r="A282" s="1" t="s">
        <v>2129</v>
      </c>
      <c r="B282" s="2" t="s">
        <v>1</v>
      </c>
      <c r="C282" s="2" t="s">
        <v>2</v>
      </c>
      <c r="D282" s="2" t="s">
        <v>3</v>
      </c>
      <c r="E282" s="2" t="s">
        <v>3</v>
      </c>
      <c r="F282" s="2" t="s">
        <v>4</v>
      </c>
      <c r="G282" s="2"/>
      <c r="H282" s="2"/>
      <c r="I282" s="2" t="s">
        <v>1999</v>
      </c>
      <c r="J282" s="2">
        <v>5</v>
      </c>
      <c r="K282" s="2"/>
      <c r="L282" s="2" t="s">
        <v>2130</v>
      </c>
      <c r="M282" s="2"/>
      <c r="N282" s="2"/>
      <c r="O282" s="2" t="s">
        <v>2131</v>
      </c>
      <c r="P282" s="2" t="s">
        <v>50</v>
      </c>
      <c r="Q282" s="2"/>
      <c r="R282" s="2"/>
      <c r="S282" s="2"/>
      <c r="T282" s="2"/>
      <c r="U282" s="2"/>
      <c r="V282" s="2"/>
      <c r="W282" s="2"/>
      <c r="X282" s="2"/>
      <c r="Y282" s="2"/>
      <c r="Z282" s="3" t="s">
        <v>2132</v>
      </c>
      <c r="AA282" s="3" t="s">
        <v>2133</v>
      </c>
      <c r="AB282" s="3" t="s">
        <v>2134</v>
      </c>
    </row>
    <row r="283" spans="1:28">
      <c r="A283" s="4" t="s">
        <v>2135</v>
      </c>
      <c r="B283" s="5" t="s">
        <v>1</v>
      </c>
      <c r="C283" s="5" t="s">
        <v>2</v>
      </c>
      <c r="D283" s="5" t="s">
        <v>3</v>
      </c>
      <c r="E283" s="5" t="s">
        <v>3</v>
      </c>
      <c r="F283" s="5"/>
      <c r="G283" s="5"/>
      <c r="H283" s="5"/>
      <c r="I283" s="5" t="s">
        <v>2136</v>
      </c>
      <c r="J283" s="5">
        <v>5</v>
      </c>
      <c r="K283" s="5"/>
      <c r="L283" s="5" t="s">
        <v>2137</v>
      </c>
      <c r="M283" s="5"/>
      <c r="N283" s="5"/>
      <c r="O283" s="5" t="s">
        <v>2138</v>
      </c>
      <c r="P283" s="5" t="s">
        <v>104</v>
      </c>
      <c r="Q283" s="5"/>
      <c r="R283" s="5"/>
      <c r="S283" s="5"/>
      <c r="T283" s="5"/>
      <c r="U283" s="5"/>
      <c r="V283" s="5"/>
      <c r="W283" s="5"/>
      <c r="X283" s="5"/>
      <c r="Y283" s="5"/>
      <c r="Z283" s="6" t="s">
        <v>2139</v>
      </c>
      <c r="AA283" s="6" t="s">
        <v>2140</v>
      </c>
      <c r="AB283" s="6" t="s">
        <v>2141</v>
      </c>
    </row>
    <row r="284" spans="1:28">
      <c r="A284" s="1" t="s">
        <v>2142</v>
      </c>
      <c r="B284" s="2" t="s">
        <v>1</v>
      </c>
      <c r="C284" s="2" t="s">
        <v>2</v>
      </c>
      <c r="D284" s="2" t="s">
        <v>3</v>
      </c>
      <c r="E284" s="2" t="s">
        <v>3</v>
      </c>
      <c r="F284" s="2"/>
      <c r="G284" s="2"/>
      <c r="H284" s="2"/>
      <c r="I284" s="2" t="s">
        <v>2143</v>
      </c>
      <c r="J284" s="2">
        <v>1</v>
      </c>
      <c r="K284" s="2"/>
      <c r="L284" s="2" t="s">
        <v>2144</v>
      </c>
      <c r="M284" s="2"/>
      <c r="N284" s="2"/>
      <c r="O284" s="2" t="s">
        <v>2145</v>
      </c>
      <c r="P284" s="2" t="s">
        <v>2146</v>
      </c>
      <c r="Q284" s="2"/>
      <c r="R284" s="2"/>
      <c r="S284" s="2"/>
      <c r="T284" s="2"/>
      <c r="U284" s="2"/>
      <c r="V284" s="2"/>
      <c r="W284" s="2"/>
      <c r="X284" s="2"/>
      <c r="Y284" s="2"/>
      <c r="Z284" s="3" t="s">
        <v>2147</v>
      </c>
      <c r="AA284" s="3" t="s">
        <v>2148</v>
      </c>
      <c r="AB284" s="3" t="s">
        <v>2149</v>
      </c>
    </row>
    <row r="285" spans="1:28">
      <c r="A285" s="4" t="s">
        <v>2150</v>
      </c>
      <c r="B285" s="5" t="s">
        <v>1</v>
      </c>
      <c r="C285" s="5" t="s">
        <v>2</v>
      </c>
      <c r="D285" s="5" t="s">
        <v>3</v>
      </c>
      <c r="E285" s="5" t="s">
        <v>3</v>
      </c>
      <c r="F285" s="5"/>
      <c r="G285" s="5"/>
      <c r="H285" s="5"/>
      <c r="I285" s="5" t="s">
        <v>2151</v>
      </c>
      <c r="J285" s="5">
        <v>1</v>
      </c>
      <c r="K285" s="5"/>
      <c r="L285" s="5" t="s">
        <v>2152</v>
      </c>
      <c r="M285" s="5"/>
      <c r="N285" s="5"/>
      <c r="O285" s="5" t="s">
        <v>2153</v>
      </c>
      <c r="P285" s="5" t="s">
        <v>1365</v>
      </c>
      <c r="Q285" s="5"/>
      <c r="R285" s="5"/>
      <c r="S285" s="5"/>
      <c r="T285" s="5"/>
      <c r="U285" s="5"/>
      <c r="V285" s="5"/>
      <c r="W285" s="5"/>
      <c r="X285" s="5"/>
      <c r="Y285" s="5"/>
      <c r="Z285" s="6" t="s">
        <v>2154</v>
      </c>
      <c r="AA285" s="6" t="s">
        <v>2155</v>
      </c>
      <c r="AB285" s="6" t="s">
        <v>2156</v>
      </c>
    </row>
    <row r="286" spans="1:28">
      <c r="A286" s="1" t="s">
        <v>2157</v>
      </c>
      <c r="B286" s="2" t="s">
        <v>1</v>
      </c>
      <c r="C286" s="2" t="s">
        <v>2</v>
      </c>
      <c r="D286" s="2" t="s">
        <v>3</v>
      </c>
      <c r="E286" s="2" t="s">
        <v>3</v>
      </c>
      <c r="F286" s="2"/>
      <c r="G286" s="2"/>
      <c r="H286" s="2"/>
      <c r="I286" s="2" t="s">
        <v>2158</v>
      </c>
      <c r="J286" s="2">
        <v>1</v>
      </c>
      <c r="K286" s="2"/>
      <c r="L286" s="2" t="s">
        <v>2159</v>
      </c>
      <c r="M286" s="2"/>
      <c r="N286" s="2"/>
      <c r="O286" s="2" t="s">
        <v>2160</v>
      </c>
      <c r="P286" s="2" t="s">
        <v>129</v>
      </c>
      <c r="Q286" s="2"/>
      <c r="R286" s="2"/>
      <c r="S286" s="2"/>
      <c r="T286" s="2"/>
      <c r="U286" s="2"/>
      <c r="V286" s="2"/>
      <c r="W286" s="2"/>
      <c r="X286" s="2"/>
      <c r="Y286" s="2"/>
      <c r="Z286" s="3" t="s">
        <v>2161</v>
      </c>
      <c r="AA286" s="3" t="s">
        <v>2162</v>
      </c>
      <c r="AB286" s="3" t="s">
        <v>2163</v>
      </c>
    </row>
    <row r="287" spans="1:28">
      <c r="A287" s="4" t="s">
        <v>2164</v>
      </c>
      <c r="B287" s="5" t="s">
        <v>1</v>
      </c>
      <c r="C287" s="5" t="s">
        <v>2</v>
      </c>
      <c r="D287" s="5" t="s">
        <v>3</v>
      </c>
      <c r="E287" s="5" t="s">
        <v>3</v>
      </c>
      <c r="F287" s="5" t="s">
        <v>4</v>
      </c>
      <c r="G287" s="5"/>
      <c r="H287" s="5"/>
      <c r="I287" s="5" t="s">
        <v>2165</v>
      </c>
      <c r="J287" s="5">
        <v>5</v>
      </c>
      <c r="K287" s="5"/>
      <c r="L287" s="5" t="s">
        <v>2166</v>
      </c>
      <c r="M287" s="5"/>
      <c r="N287" s="5"/>
      <c r="O287" s="5" t="s">
        <v>2167</v>
      </c>
      <c r="P287" s="5" t="s">
        <v>2168</v>
      </c>
      <c r="Q287" s="5"/>
      <c r="R287" s="5"/>
      <c r="S287" s="5"/>
      <c r="T287" s="5"/>
      <c r="U287" s="5"/>
      <c r="V287" s="5"/>
      <c r="W287" s="5"/>
      <c r="X287" s="5"/>
      <c r="Y287" s="5"/>
      <c r="Z287" s="6" t="s">
        <v>2169</v>
      </c>
      <c r="AA287" s="6" t="s">
        <v>2170</v>
      </c>
      <c r="AB287" s="6" t="s">
        <v>2171</v>
      </c>
    </row>
    <row r="288" spans="1:28">
      <c r="A288" s="1" t="s">
        <v>2172</v>
      </c>
      <c r="B288" s="2" t="s">
        <v>1</v>
      </c>
      <c r="C288" s="2" t="s">
        <v>2</v>
      </c>
      <c r="D288" s="2" t="s">
        <v>3</v>
      </c>
      <c r="E288" s="2" t="s">
        <v>3</v>
      </c>
      <c r="F288" s="2" t="s">
        <v>55</v>
      </c>
      <c r="G288" s="2"/>
      <c r="H288" s="2"/>
      <c r="I288" s="2" t="s">
        <v>2173</v>
      </c>
      <c r="J288" s="2">
        <v>5</v>
      </c>
      <c r="K288" s="2"/>
      <c r="L288" s="2" t="s">
        <v>2174</v>
      </c>
      <c r="M288" s="2"/>
      <c r="N288" s="2"/>
      <c r="O288" s="2" t="s">
        <v>2175</v>
      </c>
      <c r="P288" s="2" t="s">
        <v>50</v>
      </c>
      <c r="Q288" s="2"/>
      <c r="R288" s="2"/>
      <c r="S288" s="2"/>
      <c r="T288" s="2"/>
      <c r="U288" s="2"/>
      <c r="V288" s="2"/>
      <c r="W288" s="2"/>
      <c r="X288" s="2"/>
      <c r="Y288" s="2"/>
      <c r="Z288" s="3" t="s">
        <v>2176</v>
      </c>
      <c r="AA288" s="3" t="s">
        <v>2177</v>
      </c>
      <c r="AB288" s="3" t="s">
        <v>2178</v>
      </c>
    </row>
    <row r="289" spans="1:28">
      <c r="A289" s="4" t="s">
        <v>2179</v>
      </c>
      <c r="B289" s="5" t="s">
        <v>1</v>
      </c>
      <c r="C289" s="5" t="s">
        <v>2</v>
      </c>
      <c r="D289" s="5" t="s">
        <v>3</v>
      </c>
      <c r="E289" s="5" t="s">
        <v>3</v>
      </c>
      <c r="F289" s="5"/>
      <c r="G289" s="5"/>
      <c r="H289" s="5"/>
      <c r="I289" s="5" t="s">
        <v>2180</v>
      </c>
      <c r="J289" s="5">
        <v>1</v>
      </c>
      <c r="K289" s="5"/>
      <c r="L289" s="5" t="s">
        <v>2181</v>
      </c>
      <c r="M289" s="5"/>
      <c r="N289" s="5"/>
      <c r="O289" s="5" t="s">
        <v>2182</v>
      </c>
      <c r="P289" s="5" t="s">
        <v>2183</v>
      </c>
      <c r="Q289" s="5"/>
      <c r="R289" s="5"/>
      <c r="S289" s="5"/>
      <c r="T289" s="5"/>
      <c r="U289" s="5"/>
      <c r="V289" s="5"/>
      <c r="W289" s="5"/>
      <c r="X289" s="5"/>
      <c r="Y289" s="5"/>
      <c r="Z289" s="6" t="s">
        <v>2184</v>
      </c>
      <c r="AA289" s="6" t="s">
        <v>2185</v>
      </c>
      <c r="AB289" s="6" t="s">
        <v>2186</v>
      </c>
    </row>
    <row r="290" spans="1:28">
      <c r="A290" s="1" t="s">
        <v>2187</v>
      </c>
      <c r="B290" s="2" t="s">
        <v>1</v>
      </c>
      <c r="C290" s="2" t="s">
        <v>2</v>
      </c>
      <c r="D290" s="2" t="s">
        <v>3</v>
      </c>
      <c r="E290" s="2" t="s">
        <v>3</v>
      </c>
      <c r="F290" s="2"/>
      <c r="G290" s="2"/>
      <c r="H290" s="2"/>
      <c r="I290" s="2" t="s">
        <v>2188</v>
      </c>
      <c r="J290" s="2">
        <v>1</v>
      </c>
      <c r="K290" s="2"/>
      <c r="L290" s="2" t="s">
        <v>2189</v>
      </c>
      <c r="M290" s="2"/>
      <c r="N290" s="2"/>
      <c r="O290" s="2" t="s">
        <v>2190</v>
      </c>
      <c r="P290" s="2" t="s">
        <v>2191</v>
      </c>
      <c r="Q290" s="2"/>
      <c r="R290" s="2"/>
      <c r="S290" s="2"/>
      <c r="T290" s="2"/>
      <c r="U290" s="2"/>
      <c r="V290" s="2"/>
      <c r="W290" s="2"/>
      <c r="X290" s="2"/>
      <c r="Y290" s="2"/>
      <c r="Z290" s="3" t="s">
        <v>2192</v>
      </c>
      <c r="AA290" s="3" t="s">
        <v>2193</v>
      </c>
      <c r="AB290" s="3" t="s">
        <v>2194</v>
      </c>
    </row>
    <row r="291" spans="1:28">
      <c r="A291" s="4" t="s">
        <v>2195</v>
      </c>
      <c r="B291" s="5" t="s">
        <v>1</v>
      </c>
      <c r="C291" s="5" t="s">
        <v>2</v>
      </c>
      <c r="D291" s="5" t="s">
        <v>3</v>
      </c>
      <c r="E291" s="5" t="s">
        <v>3</v>
      </c>
      <c r="F291" s="5"/>
      <c r="G291" s="5"/>
      <c r="H291" s="5"/>
      <c r="I291" s="5" t="s">
        <v>2196</v>
      </c>
      <c r="J291" s="5">
        <v>5</v>
      </c>
      <c r="K291" s="5"/>
      <c r="L291" s="5" t="s">
        <v>2197</v>
      </c>
      <c r="M291" s="5"/>
      <c r="N291" s="5"/>
      <c r="O291" s="5" t="s">
        <v>2198</v>
      </c>
      <c r="P291" s="5" t="s">
        <v>205</v>
      </c>
      <c r="Q291" s="5"/>
      <c r="R291" s="5"/>
      <c r="S291" s="5"/>
      <c r="T291" s="5"/>
      <c r="U291" s="5"/>
      <c r="V291" s="5"/>
      <c r="W291" s="5"/>
      <c r="X291" s="5"/>
      <c r="Y291" s="5"/>
      <c r="Z291" s="6" t="s">
        <v>2199</v>
      </c>
      <c r="AA291" s="6" t="s">
        <v>2200</v>
      </c>
      <c r="AB291" s="6" t="s">
        <v>2201</v>
      </c>
    </row>
    <row r="292" spans="1:28">
      <c r="A292" s="1" t="s">
        <v>2202</v>
      </c>
      <c r="B292" s="2" t="s">
        <v>1</v>
      </c>
      <c r="C292" s="2" t="s">
        <v>2</v>
      </c>
      <c r="D292" s="2" t="s">
        <v>3</v>
      </c>
      <c r="E292" s="2" t="s">
        <v>3</v>
      </c>
      <c r="F292" s="2"/>
      <c r="G292" s="2"/>
      <c r="H292" s="2"/>
      <c r="I292" s="2" t="s">
        <v>2203</v>
      </c>
      <c r="J292" s="2">
        <v>5</v>
      </c>
      <c r="K292" s="2"/>
      <c r="L292" s="2" t="s">
        <v>2204</v>
      </c>
      <c r="M292" s="2"/>
      <c r="N292" s="2"/>
      <c r="O292" s="2" t="s">
        <v>2205</v>
      </c>
      <c r="P292" s="2" t="s">
        <v>221</v>
      </c>
      <c r="Q292" s="2"/>
      <c r="R292" s="2"/>
      <c r="S292" s="2"/>
      <c r="T292" s="2"/>
      <c r="U292" s="2"/>
      <c r="V292" s="2"/>
      <c r="W292" s="2"/>
      <c r="X292" s="2"/>
      <c r="Y292" s="2"/>
      <c r="Z292" s="3" t="s">
        <v>2206</v>
      </c>
      <c r="AA292" s="3" t="s">
        <v>2207</v>
      </c>
      <c r="AB292" s="3" t="s">
        <v>2208</v>
      </c>
    </row>
    <row r="293" spans="1:28">
      <c r="A293" s="4" t="s">
        <v>2209</v>
      </c>
      <c r="B293" s="5" t="s">
        <v>1</v>
      </c>
      <c r="C293" s="5" t="s">
        <v>2</v>
      </c>
      <c r="D293" s="5" t="s">
        <v>3</v>
      </c>
      <c r="E293" s="5" t="s">
        <v>3</v>
      </c>
      <c r="F293" s="5"/>
      <c r="G293" s="5"/>
      <c r="H293" s="5"/>
      <c r="I293" s="5" t="s">
        <v>2210</v>
      </c>
      <c r="J293" s="5">
        <v>5</v>
      </c>
      <c r="K293" s="5"/>
      <c r="L293" s="5" t="s">
        <v>2211</v>
      </c>
      <c r="M293" s="5"/>
      <c r="N293" s="5"/>
      <c r="O293" s="5" t="s">
        <v>2212</v>
      </c>
      <c r="P293" s="5" t="s">
        <v>112</v>
      </c>
      <c r="Q293" s="5"/>
      <c r="R293" s="5"/>
      <c r="S293" s="5"/>
      <c r="T293" s="5"/>
      <c r="U293" s="5"/>
      <c r="V293" s="5"/>
      <c r="W293" s="5"/>
      <c r="X293" s="5"/>
      <c r="Y293" s="5"/>
      <c r="Z293" s="6" t="s">
        <v>2213</v>
      </c>
      <c r="AA293" s="6" t="s">
        <v>2214</v>
      </c>
      <c r="AB293" s="6" t="s">
        <v>2215</v>
      </c>
    </row>
    <row r="294" spans="1:28">
      <c r="A294" s="1" t="s">
        <v>2216</v>
      </c>
      <c r="B294" s="2" t="s">
        <v>1</v>
      </c>
      <c r="C294" s="2" t="s">
        <v>2</v>
      </c>
      <c r="D294" s="2" t="s">
        <v>3</v>
      </c>
      <c r="E294" s="2" t="s">
        <v>3</v>
      </c>
      <c r="F294" s="2" t="s">
        <v>4</v>
      </c>
      <c r="G294" s="2"/>
      <c r="H294" s="2"/>
      <c r="I294" s="2" t="s">
        <v>2217</v>
      </c>
      <c r="J294" s="2">
        <v>5</v>
      </c>
      <c r="K294" s="2"/>
      <c r="L294" s="2" t="s">
        <v>2218</v>
      </c>
      <c r="M294" s="2"/>
      <c r="N294" s="2"/>
      <c r="O294" s="2" t="s">
        <v>2219</v>
      </c>
      <c r="P294" s="2" t="s">
        <v>221</v>
      </c>
      <c r="Q294" s="2"/>
      <c r="R294" s="2"/>
      <c r="S294" s="2"/>
      <c r="T294" s="2"/>
      <c r="U294" s="2"/>
      <c r="V294" s="2"/>
      <c r="W294" s="2"/>
      <c r="X294" s="2"/>
      <c r="Y294" s="2"/>
      <c r="Z294" s="3" t="s">
        <v>2220</v>
      </c>
      <c r="AA294" s="3" t="s">
        <v>2221</v>
      </c>
      <c r="AB294" s="3" t="s">
        <v>2222</v>
      </c>
    </row>
    <row r="295" spans="1:28">
      <c r="A295" s="4" t="s">
        <v>2223</v>
      </c>
      <c r="B295" s="5" t="s">
        <v>1</v>
      </c>
      <c r="C295" s="5" t="s">
        <v>2</v>
      </c>
      <c r="D295" s="5" t="s">
        <v>3</v>
      </c>
      <c r="E295" s="5" t="s">
        <v>3</v>
      </c>
      <c r="F295" s="5" t="s">
        <v>4</v>
      </c>
      <c r="G295" s="5"/>
      <c r="H295" s="5"/>
      <c r="I295" s="5" t="s">
        <v>2224</v>
      </c>
      <c r="J295" s="5">
        <v>1</v>
      </c>
      <c r="K295" s="5"/>
      <c r="L295" s="5" t="s">
        <v>2225</v>
      </c>
      <c r="M295" s="5"/>
      <c r="N295" s="5"/>
      <c r="O295" s="5" t="s">
        <v>2226</v>
      </c>
      <c r="P295" s="5" t="s">
        <v>65</v>
      </c>
      <c r="Q295" s="5"/>
      <c r="R295" s="5"/>
      <c r="S295" s="5"/>
      <c r="T295" s="5"/>
      <c r="U295" s="5"/>
      <c r="V295" s="5"/>
      <c r="W295" s="5"/>
      <c r="X295" s="5"/>
      <c r="Y295" s="5"/>
      <c r="Z295" s="6" t="s">
        <v>2227</v>
      </c>
      <c r="AA295" s="6" t="s">
        <v>2228</v>
      </c>
      <c r="AB295" s="6" t="s">
        <v>2229</v>
      </c>
    </row>
    <row r="296" spans="1:28">
      <c r="A296" s="1" t="s">
        <v>2230</v>
      </c>
      <c r="B296" s="2" t="s">
        <v>1</v>
      </c>
      <c r="C296" s="2" t="s">
        <v>2</v>
      </c>
      <c r="D296" s="2" t="s">
        <v>3</v>
      </c>
      <c r="E296" s="2" t="s">
        <v>3</v>
      </c>
      <c r="F296" s="2"/>
      <c r="G296" s="2"/>
      <c r="H296" s="2"/>
      <c r="I296" s="2" t="s">
        <v>2231</v>
      </c>
      <c r="J296" s="2">
        <v>1</v>
      </c>
      <c r="K296" s="2"/>
      <c r="L296" s="2" t="s">
        <v>2232</v>
      </c>
      <c r="M296" s="2"/>
      <c r="N296" s="2"/>
      <c r="O296" s="2" t="s">
        <v>2233</v>
      </c>
      <c r="P296" s="2" t="s">
        <v>1365</v>
      </c>
      <c r="Q296" s="2"/>
      <c r="R296" s="2"/>
      <c r="S296" s="2"/>
      <c r="T296" s="2"/>
      <c r="U296" s="2"/>
      <c r="V296" s="2"/>
      <c r="W296" s="2"/>
      <c r="X296" s="2"/>
      <c r="Y296" s="2"/>
      <c r="Z296" s="3" t="s">
        <v>2234</v>
      </c>
      <c r="AA296" s="3" t="s">
        <v>2235</v>
      </c>
      <c r="AB296" s="3" t="s">
        <v>2236</v>
      </c>
    </row>
    <row r="297" spans="1:28">
      <c r="A297" s="4" t="s">
        <v>2237</v>
      </c>
      <c r="B297" s="5" t="s">
        <v>1</v>
      </c>
      <c r="C297" s="5" t="s">
        <v>2</v>
      </c>
      <c r="D297" s="5" t="s">
        <v>3</v>
      </c>
      <c r="E297" s="5" t="s">
        <v>3</v>
      </c>
      <c r="F297" s="5"/>
      <c r="G297" s="5"/>
      <c r="H297" s="5"/>
      <c r="I297" s="5" t="s">
        <v>2238</v>
      </c>
      <c r="J297" s="5">
        <v>1</v>
      </c>
      <c r="K297" s="5"/>
      <c r="L297" s="5" t="s">
        <v>2239</v>
      </c>
      <c r="M297" s="5"/>
      <c r="N297" s="5"/>
      <c r="O297" s="5" t="s">
        <v>2240</v>
      </c>
      <c r="P297" s="5" t="s">
        <v>2241</v>
      </c>
      <c r="Q297" s="5"/>
      <c r="R297" s="5"/>
      <c r="S297" s="5"/>
      <c r="T297" s="5"/>
      <c r="U297" s="5"/>
      <c r="V297" s="5"/>
      <c r="W297" s="5"/>
      <c r="X297" s="5"/>
      <c r="Y297" s="5"/>
      <c r="Z297" s="6" t="s">
        <v>2242</v>
      </c>
      <c r="AA297" s="6" t="s">
        <v>2243</v>
      </c>
      <c r="AB297" s="6" t="s">
        <v>2244</v>
      </c>
    </row>
    <row r="298" spans="1:28">
      <c r="A298" s="1" t="s">
        <v>2245</v>
      </c>
      <c r="B298" s="2" t="s">
        <v>1</v>
      </c>
      <c r="C298" s="2" t="s">
        <v>2</v>
      </c>
      <c r="D298" s="2" t="s">
        <v>3</v>
      </c>
      <c r="E298" s="2" t="s">
        <v>3</v>
      </c>
      <c r="F298" s="2"/>
      <c r="G298" s="2"/>
      <c r="H298" s="2"/>
      <c r="I298" s="2" t="s">
        <v>2246</v>
      </c>
      <c r="J298" s="2">
        <v>1</v>
      </c>
      <c r="K298" s="2"/>
      <c r="L298" s="2" t="s">
        <v>2247</v>
      </c>
      <c r="M298" s="2"/>
      <c r="N298" s="2"/>
      <c r="O298" s="2" t="s">
        <v>2248</v>
      </c>
      <c r="P298" s="2" t="s">
        <v>2249</v>
      </c>
      <c r="Q298" s="2"/>
      <c r="R298" s="2"/>
      <c r="S298" s="2"/>
      <c r="T298" s="2"/>
      <c r="U298" s="2"/>
      <c r="V298" s="2"/>
      <c r="W298" s="2"/>
      <c r="X298" s="2"/>
      <c r="Y298" s="2"/>
      <c r="Z298" s="3" t="s">
        <v>2250</v>
      </c>
      <c r="AA298" s="3" t="s">
        <v>2251</v>
      </c>
      <c r="AB298" s="3" t="s">
        <v>2252</v>
      </c>
    </row>
    <row r="299" spans="1:28">
      <c r="A299" s="4" t="s">
        <v>2253</v>
      </c>
      <c r="B299" s="5" t="s">
        <v>1</v>
      </c>
      <c r="C299" s="5" t="s">
        <v>2</v>
      </c>
      <c r="D299" s="5" t="s">
        <v>3</v>
      </c>
      <c r="E299" s="5" t="s">
        <v>3</v>
      </c>
      <c r="F299" s="5"/>
      <c r="G299" s="5"/>
      <c r="H299" s="5"/>
      <c r="I299" s="5" t="s">
        <v>2254</v>
      </c>
      <c r="J299" s="5">
        <v>5</v>
      </c>
      <c r="K299" s="5"/>
      <c r="L299" s="5" t="s">
        <v>2255</v>
      </c>
      <c r="M299" s="5"/>
      <c r="N299" s="5"/>
      <c r="O299" s="5" t="s">
        <v>2256</v>
      </c>
      <c r="P299" s="5" t="s">
        <v>50</v>
      </c>
      <c r="Q299" s="5"/>
      <c r="R299" s="5"/>
      <c r="S299" s="5"/>
      <c r="T299" s="5"/>
      <c r="U299" s="5"/>
      <c r="V299" s="5"/>
      <c r="W299" s="5"/>
      <c r="X299" s="5"/>
      <c r="Y299" s="5"/>
      <c r="Z299" s="6" t="s">
        <v>2257</v>
      </c>
      <c r="AA299" s="6" t="s">
        <v>2258</v>
      </c>
      <c r="AB299" s="6" t="s">
        <v>2259</v>
      </c>
    </row>
    <row r="300" spans="1:28">
      <c r="A300" s="1" t="s">
        <v>2260</v>
      </c>
      <c r="B300" s="2" t="s">
        <v>1</v>
      </c>
      <c r="C300" s="2" t="s">
        <v>2</v>
      </c>
      <c r="D300" s="2" t="s">
        <v>3</v>
      </c>
      <c r="E300" s="2" t="s">
        <v>3</v>
      </c>
      <c r="F300" s="2"/>
      <c r="G300" s="2"/>
      <c r="H300" s="2"/>
      <c r="I300" s="2" t="s">
        <v>2261</v>
      </c>
      <c r="J300" s="2">
        <v>5</v>
      </c>
      <c r="K300" s="2"/>
      <c r="L300" s="2" t="s">
        <v>2262</v>
      </c>
      <c r="M300" s="2"/>
      <c r="N300" s="2"/>
      <c r="O300" s="2" t="s">
        <v>2263</v>
      </c>
      <c r="P300" s="2" t="s">
        <v>2264</v>
      </c>
      <c r="Q300" s="2"/>
      <c r="R300" s="2"/>
      <c r="S300" s="2"/>
      <c r="T300" s="2"/>
      <c r="U300" s="2"/>
      <c r="V300" s="2"/>
      <c r="W300" s="2"/>
      <c r="X300" s="2"/>
      <c r="Y300" s="2"/>
      <c r="Z300" s="3" t="s">
        <v>2265</v>
      </c>
      <c r="AA300" s="3" t="s">
        <v>2266</v>
      </c>
      <c r="AB300" s="3" t="s">
        <v>2267</v>
      </c>
    </row>
    <row r="301" spans="1:28">
      <c r="A301" s="4" t="s">
        <v>2268</v>
      </c>
      <c r="B301" s="5" t="s">
        <v>1</v>
      </c>
      <c r="C301" s="5" t="s">
        <v>2</v>
      </c>
      <c r="D301" s="5" t="s">
        <v>3</v>
      </c>
      <c r="E301" s="5" t="s">
        <v>3</v>
      </c>
      <c r="F301" s="5"/>
      <c r="G301" s="5"/>
      <c r="H301" s="5"/>
      <c r="I301" s="5" t="s">
        <v>2269</v>
      </c>
      <c r="J301" s="5">
        <v>5</v>
      </c>
      <c r="K301" s="5"/>
      <c r="L301" s="5" t="s">
        <v>2270</v>
      </c>
      <c r="M301" s="5"/>
      <c r="N301" s="5"/>
      <c r="O301" s="5" t="s">
        <v>2271</v>
      </c>
      <c r="P301" s="5" t="s">
        <v>2272</v>
      </c>
      <c r="Q301" s="5"/>
      <c r="R301" s="5"/>
      <c r="S301" s="5"/>
      <c r="T301" s="5"/>
      <c r="U301" s="5"/>
      <c r="V301" s="5"/>
      <c r="W301" s="5"/>
      <c r="X301" s="5"/>
      <c r="Y301" s="5"/>
      <c r="Z301" s="6" t="s">
        <v>2273</v>
      </c>
      <c r="AA301" s="6" t="s">
        <v>2274</v>
      </c>
      <c r="AB301" s="6" t="s">
        <v>2275</v>
      </c>
    </row>
    <row r="302" spans="1:28">
      <c r="A302" s="1" t="s">
        <v>2276</v>
      </c>
      <c r="B302" s="2" t="s">
        <v>1</v>
      </c>
      <c r="C302" s="2" t="s">
        <v>2</v>
      </c>
      <c r="D302" s="2" t="s">
        <v>3</v>
      </c>
      <c r="E302" s="2" t="s">
        <v>3</v>
      </c>
      <c r="F302" s="2"/>
      <c r="G302" s="2"/>
      <c r="H302" s="2"/>
      <c r="I302" s="2" t="s">
        <v>2277</v>
      </c>
      <c r="J302" s="2">
        <v>4</v>
      </c>
      <c r="K302" s="2"/>
      <c r="L302" s="2" t="s">
        <v>2278</v>
      </c>
      <c r="M302" s="2"/>
      <c r="N302" s="2"/>
      <c r="O302" s="2"/>
      <c r="P302" s="2"/>
      <c r="Q302" s="2"/>
      <c r="R302" s="2"/>
      <c r="S302" s="2"/>
      <c r="T302" s="2"/>
      <c r="U302" s="2"/>
      <c r="V302" s="2"/>
      <c r="W302" s="2"/>
      <c r="X302" s="2"/>
      <c r="Y302" s="2"/>
      <c r="Z302" s="3" t="s">
        <v>2279</v>
      </c>
      <c r="AA302" s="3" t="s">
        <v>2280</v>
      </c>
      <c r="AB302" s="3" t="s">
        <v>2281</v>
      </c>
    </row>
    <row r="303" spans="1:28">
      <c r="A303" s="4" t="s">
        <v>2282</v>
      </c>
      <c r="B303" s="5" t="s">
        <v>1</v>
      </c>
      <c r="C303" s="5" t="s">
        <v>2</v>
      </c>
      <c r="D303" s="5" t="s">
        <v>3</v>
      </c>
      <c r="E303" s="5" t="s">
        <v>3</v>
      </c>
      <c r="F303" s="5" t="s">
        <v>13</v>
      </c>
      <c r="G303" s="5"/>
      <c r="H303" s="5"/>
      <c r="I303" s="5" t="s">
        <v>2283</v>
      </c>
      <c r="J303" s="5">
        <v>1</v>
      </c>
      <c r="K303" s="5"/>
      <c r="L303" s="5" t="s">
        <v>2284</v>
      </c>
      <c r="M303" s="5"/>
      <c r="N303" s="5"/>
      <c r="O303" s="5" t="s">
        <v>2285</v>
      </c>
      <c r="P303" s="5" t="s">
        <v>2286</v>
      </c>
      <c r="Q303" s="5"/>
      <c r="R303" s="5"/>
      <c r="S303" s="5"/>
      <c r="T303" s="5"/>
      <c r="U303" s="5"/>
      <c r="V303" s="5"/>
      <c r="W303" s="5"/>
      <c r="X303" s="5"/>
      <c r="Y303" s="5"/>
      <c r="Z303" s="6" t="s">
        <v>2287</v>
      </c>
      <c r="AA303" s="6" t="s">
        <v>2288</v>
      </c>
      <c r="AB303" s="6" t="s">
        <v>2289</v>
      </c>
    </row>
    <row r="304" spans="1:28">
      <c r="A304" s="1" t="s">
        <v>2290</v>
      </c>
      <c r="B304" s="2" t="s">
        <v>1</v>
      </c>
      <c r="C304" s="2" t="s">
        <v>2</v>
      </c>
      <c r="D304" s="2" t="s">
        <v>3</v>
      </c>
      <c r="E304" s="2" t="s">
        <v>3</v>
      </c>
      <c r="F304" s="2" t="s">
        <v>4</v>
      </c>
      <c r="G304" s="2"/>
      <c r="H304" s="2"/>
      <c r="I304" s="2" t="s">
        <v>2291</v>
      </c>
      <c r="J304" s="2">
        <v>2</v>
      </c>
      <c r="K304" s="2"/>
      <c r="L304" s="2" t="s">
        <v>2292</v>
      </c>
      <c r="M304" s="2"/>
      <c r="N304" s="2"/>
      <c r="O304" s="2" t="s">
        <v>2293</v>
      </c>
      <c r="P304" s="2" t="s">
        <v>2294</v>
      </c>
      <c r="Q304" s="2"/>
      <c r="R304" s="2"/>
      <c r="S304" s="2"/>
      <c r="T304" s="2"/>
      <c r="U304" s="2"/>
      <c r="V304" s="2"/>
      <c r="W304" s="2"/>
      <c r="X304" s="2"/>
      <c r="Y304" s="2"/>
      <c r="Z304" s="3" t="s">
        <v>2295</v>
      </c>
      <c r="AA304" s="3" t="s">
        <v>2296</v>
      </c>
      <c r="AB304" s="3" t="s">
        <v>2297</v>
      </c>
    </row>
    <row r="305" spans="1:28">
      <c r="A305" s="4" t="s">
        <v>2298</v>
      </c>
      <c r="B305" s="5" t="s">
        <v>1</v>
      </c>
      <c r="C305" s="5" t="s">
        <v>2</v>
      </c>
      <c r="D305" s="5" t="s">
        <v>3</v>
      </c>
      <c r="E305" s="5" t="s">
        <v>3</v>
      </c>
      <c r="F305" s="5" t="s">
        <v>4</v>
      </c>
      <c r="G305" s="5"/>
      <c r="H305" s="5"/>
      <c r="I305" s="5" t="s">
        <v>723</v>
      </c>
      <c r="J305" s="5">
        <v>3</v>
      </c>
      <c r="K305" s="5"/>
      <c r="L305" s="5" t="s">
        <v>2299</v>
      </c>
      <c r="M305" s="5"/>
      <c r="N305" s="5"/>
      <c r="O305" s="5" t="s">
        <v>2300</v>
      </c>
      <c r="P305" s="5" t="s">
        <v>246</v>
      </c>
      <c r="Q305" s="5"/>
      <c r="R305" s="5"/>
      <c r="S305" s="5"/>
      <c r="T305" s="5"/>
      <c r="U305" s="5"/>
      <c r="V305" s="5"/>
      <c r="W305" s="5"/>
      <c r="X305" s="5">
        <v>2</v>
      </c>
      <c r="Y305" s="5"/>
      <c r="Z305" s="6" t="s">
        <v>727</v>
      </c>
      <c r="AA305" s="6" t="s">
        <v>728</v>
      </c>
      <c r="AB305" s="6" t="s">
        <v>729</v>
      </c>
    </row>
    <row r="306" spans="1:28">
      <c r="A306" s="1" t="s">
        <v>2301</v>
      </c>
      <c r="B306" s="2" t="s">
        <v>1</v>
      </c>
      <c r="C306" s="2" t="s">
        <v>2</v>
      </c>
      <c r="D306" s="2" t="s">
        <v>3</v>
      </c>
      <c r="E306" s="2" t="s">
        <v>3</v>
      </c>
      <c r="F306" s="2" t="s">
        <v>4</v>
      </c>
      <c r="G306" s="2"/>
      <c r="H306" s="2"/>
      <c r="I306" s="2" t="s">
        <v>2302</v>
      </c>
      <c r="J306" s="2">
        <v>1</v>
      </c>
      <c r="K306" s="2"/>
      <c r="L306" s="2" t="s">
        <v>2303</v>
      </c>
      <c r="M306" s="2"/>
      <c r="N306" s="2"/>
      <c r="O306" s="2" t="s">
        <v>2304</v>
      </c>
      <c r="P306" s="2" t="s">
        <v>2305</v>
      </c>
      <c r="Q306" s="2"/>
      <c r="R306" s="2"/>
      <c r="S306" s="2"/>
      <c r="T306" s="2"/>
      <c r="U306" s="2"/>
      <c r="V306" s="2"/>
      <c r="W306" s="2"/>
      <c r="X306" s="2">
        <v>3</v>
      </c>
      <c r="Y306" s="2"/>
      <c r="Z306" s="3" t="s">
        <v>2306</v>
      </c>
      <c r="AA306" s="3" t="s">
        <v>2307</v>
      </c>
      <c r="AB306" s="3" t="s">
        <v>2308</v>
      </c>
    </row>
    <row r="307" spans="1:28">
      <c r="A307" s="4" t="s">
        <v>2309</v>
      </c>
      <c r="B307" s="5" t="s">
        <v>1</v>
      </c>
      <c r="C307" s="5" t="s">
        <v>2</v>
      </c>
      <c r="D307" s="5" t="s">
        <v>3</v>
      </c>
      <c r="E307" s="5" t="s">
        <v>3</v>
      </c>
      <c r="F307" s="5" t="s">
        <v>4</v>
      </c>
      <c r="G307" s="5"/>
      <c r="H307" s="5"/>
      <c r="I307" s="5" t="s">
        <v>575</v>
      </c>
      <c r="J307" s="5">
        <v>1</v>
      </c>
      <c r="K307" s="5"/>
      <c r="L307" s="5" t="s">
        <v>576</v>
      </c>
      <c r="M307" s="5"/>
      <c r="N307" s="5"/>
      <c r="O307" s="5" t="s">
        <v>2310</v>
      </c>
      <c r="P307" s="5" t="s">
        <v>2311</v>
      </c>
      <c r="Q307" s="5"/>
      <c r="R307" s="5"/>
      <c r="S307" s="5"/>
      <c r="T307" s="5"/>
      <c r="U307" s="5"/>
      <c r="V307" s="5"/>
      <c r="W307" s="5"/>
      <c r="X307" s="5"/>
      <c r="Y307" s="5"/>
      <c r="Z307" s="6" t="s">
        <v>579</v>
      </c>
      <c r="AA307" s="6" t="s">
        <v>580</v>
      </c>
      <c r="AB307" s="6" t="s">
        <v>581</v>
      </c>
    </row>
    <row r="308" spans="1:28">
      <c r="A308" s="1" t="s">
        <v>2312</v>
      </c>
      <c r="B308" s="2" t="s">
        <v>1</v>
      </c>
      <c r="C308" s="2" t="s">
        <v>2</v>
      </c>
      <c r="D308" s="2" t="s">
        <v>3</v>
      </c>
      <c r="E308" s="2" t="s">
        <v>3</v>
      </c>
      <c r="F308" s="2" t="s">
        <v>4</v>
      </c>
      <c r="G308" s="2"/>
      <c r="H308" s="2"/>
      <c r="I308" s="2" t="s">
        <v>2313</v>
      </c>
      <c r="J308" s="2">
        <v>1</v>
      </c>
      <c r="K308" s="2"/>
      <c r="L308" s="2" t="s">
        <v>2314</v>
      </c>
      <c r="M308" s="2"/>
      <c r="N308" s="2"/>
      <c r="O308" s="2" t="s">
        <v>2315</v>
      </c>
      <c r="P308" s="2" t="s">
        <v>2316</v>
      </c>
      <c r="Q308" s="2"/>
      <c r="R308" s="2"/>
      <c r="S308" s="2"/>
      <c r="T308" s="2"/>
      <c r="U308" s="2"/>
      <c r="V308" s="2"/>
      <c r="W308" s="2"/>
      <c r="X308" s="2"/>
      <c r="Y308" s="2"/>
      <c r="Z308" s="3" t="s">
        <v>2317</v>
      </c>
      <c r="AA308" s="3" t="s">
        <v>2318</v>
      </c>
      <c r="AB308" s="3" t="s">
        <v>2319</v>
      </c>
    </row>
    <row r="309" spans="1:28">
      <c r="A309" s="4" t="s">
        <v>2320</v>
      </c>
      <c r="B309" s="5" t="s">
        <v>1</v>
      </c>
      <c r="C309" s="5" t="s">
        <v>2</v>
      </c>
      <c r="D309" s="5" t="s">
        <v>3</v>
      </c>
      <c r="E309" s="5" t="s">
        <v>3</v>
      </c>
      <c r="F309" s="5" t="s">
        <v>4</v>
      </c>
      <c r="G309" s="5"/>
      <c r="H309" s="5"/>
      <c r="I309" s="5" t="s">
        <v>2321</v>
      </c>
      <c r="J309" s="5">
        <v>1</v>
      </c>
      <c r="K309" s="5"/>
      <c r="L309" s="5" t="s">
        <v>2322</v>
      </c>
      <c r="M309" s="5"/>
      <c r="N309" s="5"/>
      <c r="O309" s="5" t="s">
        <v>2323</v>
      </c>
      <c r="P309" s="5" t="s">
        <v>864</v>
      </c>
      <c r="Q309" s="5"/>
      <c r="R309" s="5"/>
      <c r="S309" s="5"/>
      <c r="T309" s="5"/>
      <c r="U309" s="5"/>
      <c r="V309" s="5"/>
      <c r="W309" s="5"/>
      <c r="X309" s="5"/>
      <c r="Y309" s="5"/>
      <c r="Z309" s="6" t="s">
        <v>2324</v>
      </c>
      <c r="AA309" s="6" t="s">
        <v>2325</v>
      </c>
      <c r="AB309" s="6" t="s">
        <v>2326</v>
      </c>
    </row>
    <row r="310" spans="1:28">
      <c r="A310" s="1" t="s">
        <v>2327</v>
      </c>
      <c r="B310" s="2" t="s">
        <v>1</v>
      </c>
      <c r="C310" s="2" t="s">
        <v>2</v>
      </c>
      <c r="D310" s="2" t="s">
        <v>3</v>
      </c>
      <c r="E310" s="2" t="s">
        <v>3</v>
      </c>
      <c r="F310" s="2" t="s">
        <v>4</v>
      </c>
      <c r="G310" s="2"/>
      <c r="H310" s="2"/>
      <c r="I310" s="2" t="s">
        <v>2328</v>
      </c>
      <c r="J310" s="2">
        <v>5</v>
      </c>
      <c r="K310" s="2"/>
      <c r="L310" s="2" t="s">
        <v>650</v>
      </c>
      <c r="M310" s="2"/>
      <c r="N310" s="2"/>
      <c r="O310" s="2" t="s">
        <v>2329</v>
      </c>
      <c r="P310" s="2" t="s">
        <v>927</v>
      </c>
      <c r="Q310" s="2"/>
      <c r="R310" s="2"/>
      <c r="S310" s="2"/>
      <c r="T310" s="2"/>
      <c r="U310" s="2"/>
      <c r="V310" s="2"/>
      <c r="W310" s="2"/>
      <c r="X310" s="2"/>
      <c r="Y310" s="2"/>
      <c r="Z310" s="3" t="s">
        <v>2330</v>
      </c>
      <c r="AA310" s="3" t="s">
        <v>2331</v>
      </c>
      <c r="AB310" s="3" t="s">
        <v>2332</v>
      </c>
    </row>
    <row r="311" spans="1:28">
      <c r="A311" s="4" t="s">
        <v>2333</v>
      </c>
      <c r="B311" s="5" t="s">
        <v>1</v>
      </c>
      <c r="C311" s="5" t="s">
        <v>2</v>
      </c>
      <c r="D311" s="5" t="s">
        <v>3</v>
      </c>
      <c r="E311" s="5" t="s">
        <v>3</v>
      </c>
      <c r="F311" s="5" t="s">
        <v>117</v>
      </c>
      <c r="G311" s="5"/>
      <c r="H311" s="5"/>
      <c r="I311" s="5" t="s">
        <v>2334</v>
      </c>
      <c r="J311" s="5">
        <v>5</v>
      </c>
      <c r="K311" s="5"/>
      <c r="L311" s="5" t="s">
        <v>2335</v>
      </c>
      <c r="M311" s="5"/>
      <c r="N311" s="5"/>
      <c r="O311" s="5" t="s">
        <v>2336</v>
      </c>
      <c r="P311" s="5" t="s">
        <v>152</v>
      </c>
      <c r="Q311" s="5"/>
      <c r="R311" s="5"/>
      <c r="S311" s="5"/>
      <c r="T311" s="5"/>
      <c r="U311" s="5"/>
      <c r="V311" s="5"/>
      <c r="W311" s="5"/>
      <c r="X311" s="5"/>
      <c r="Y311" s="5"/>
      <c r="Z311" s="6" t="s">
        <v>2337</v>
      </c>
      <c r="AA311" s="6" t="s">
        <v>2338</v>
      </c>
      <c r="AB311" s="6" t="s">
        <v>2339</v>
      </c>
    </row>
    <row r="312" spans="1:28">
      <c r="A312" s="1" t="s">
        <v>2323</v>
      </c>
      <c r="B312" s="2" t="s">
        <v>1</v>
      </c>
      <c r="C312" s="2" t="s">
        <v>2</v>
      </c>
      <c r="D312" s="2" t="s">
        <v>3</v>
      </c>
      <c r="E312" s="2" t="s">
        <v>3</v>
      </c>
      <c r="F312" s="2" t="s">
        <v>4</v>
      </c>
      <c r="G312" s="2"/>
      <c r="H312" s="2"/>
      <c r="I312" s="2" t="s">
        <v>2340</v>
      </c>
      <c r="J312" s="2">
        <v>5</v>
      </c>
      <c r="K312" s="2"/>
      <c r="L312" s="2" t="s">
        <v>2341</v>
      </c>
      <c r="M312" s="2"/>
      <c r="N312" s="2"/>
      <c r="O312" s="2" t="s">
        <v>2342</v>
      </c>
      <c r="P312" s="2" t="s">
        <v>104</v>
      </c>
      <c r="Q312" s="2"/>
      <c r="R312" s="2"/>
      <c r="S312" s="2"/>
      <c r="T312" s="2"/>
      <c r="U312" s="2"/>
      <c r="V312" s="2"/>
      <c r="W312" s="2"/>
      <c r="X312" s="2"/>
      <c r="Y312" s="2"/>
      <c r="Z312" s="3" t="s">
        <v>2343</v>
      </c>
      <c r="AA312" s="3" t="s">
        <v>2344</v>
      </c>
      <c r="AB312" s="3" t="s">
        <v>2345</v>
      </c>
    </row>
    <row r="313" spans="1:28">
      <c r="A313" s="4" t="s">
        <v>2346</v>
      </c>
      <c r="B313" s="5" t="s">
        <v>1</v>
      </c>
      <c r="C313" s="5" t="s">
        <v>2</v>
      </c>
      <c r="D313" s="5" t="s">
        <v>3</v>
      </c>
      <c r="E313" s="5" t="s">
        <v>3</v>
      </c>
      <c r="F313" s="5" t="s">
        <v>4</v>
      </c>
      <c r="G313" s="5"/>
      <c r="H313" s="5"/>
      <c r="I313" s="5" t="s">
        <v>2347</v>
      </c>
      <c r="J313" s="5">
        <v>5</v>
      </c>
      <c r="K313" s="5"/>
      <c r="L313" s="5" t="s">
        <v>2348</v>
      </c>
      <c r="M313" s="5"/>
      <c r="N313" s="5"/>
      <c r="O313" s="5"/>
      <c r="P313" s="5"/>
      <c r="Q313" s="5"/>
      <c r="R313" s="5"/>
      <c r="S313" s="5"/>
      <c r="T313" s="5"/>
      <c r="U313" s="5"/>
      <c r="V313" s="5"/>
      <c r="W313" s="5"/>
      <c r="X313" s="5"/>
      <c r="Y313" s="5"/>
      <c r="Z313" s="6" t="s">
        <v>2349</v>
      </c>
      <c r="AA313" s="6" t="s">
        <v>2350</v>
      </c>
      <c r="AB313" s="6" t="s">
        <v>2351</v>
      </c>
    </row>
    <row r="314" spans="1:28">
      <c r="A314" s="1" t="s">
        <v>2352</v>
      </c>
      <c r="B314" s="2" t="s">
        <v>1</v>
      </c>
      <c r="C314" s="2" t="s">
        <v>2</v>
      </c>
      <c r="D314" s="2" t="s">
        <v>3</v>
      </c>
      <c r="E314" s="2" t="s">
        <v>3</v>
      </c>
      <c r="F314" s="2" t="s">
        <v>4</v>
      </c>
      <c r="G314" s="2"/>
      <c r="H314" s="2"/>
      <c r="I314" s="2" t="s">
        <v>2353</v>
      </c>
      <c r="J314" s="2">
        <v>5</v>
      </c>
      <c r="K314" s="2"/>
      <c r="L314" s="2" t="s">
        <v>2354</v>
      </c>
      <c r="M314" s="2"/>
      <c r="N314" s="2"/>
      <c r="O314" s="2" t="s">
        <v>2355</v>
      </c>
      <c r="P314" s="2" t="s">
        <v>221</v>
      </c>
      <c r="Q314" s="2"/>
      <c r="R314" s="2"/>
      <c r="S314" s="2"/>
      <c r="T314" s="2"/>
      <c r="U314" s="2"/>
      <c r="V314" s="2"/>
      <c r="W314" s="2"/>
      <c r="X314" s="2"/>
      <c r="Y314" s="2"/>
      <c r="Z314" s="3" t="s">
        <v>2356</v>
      </c>
      <c r="AA314" s="3" t="s">
        <v>2357</v>
      </c>
      <c r="AB314" s="3" t="s">
        <v>2358</v>
      </c>
    </row>
    <row r="315" spans="1:28">
      <c r="A315" s="4" t="s">
        <v>2359</v>
      </c>
      <c r="B315" s="5" t="s">
        <v>1</v>
      </c>
      <c r="C315" s="5" t="s">
        <v>2</v>
      </c>
      <c r="D315" s="5" t="s">
        <v>3</v>
      </c>
      <c r="E315" s="5" t="s">
        <v>3</v>
      </c>
      <c r="F315" s="5"/>
      <c r="G315" s="5"/>
      <c r="H315" s="5"/>
      <c r="I315" s="5" t="s">
        <v>2360</v>
      </c>
      <c r="J315" s="5">
        <v>1</v>
      </c>
      <c r="K315" s="5"/>
      <c r="L315" s="5" t="s">
        <v>2361</v>
      </c>
      <c r="M315" s="5"/>
      <c r="N315" s="5"/>
      <c r="O315" s="5" t="s">
        <v>2362</v>
      </c>
      <c r="P315" s="5" t="s">
        <v>2363</v>
      </c>
      <c r="Q315" s="5"/>
      <c r="R315" s="5"/>
      <c r="S315" s="5"/>
      <c r="T315" s="5"/>
      <c r="U315" s="5"/>
      <c r="V315" s="5"/>
      <c r="W315" s="5"/>
      <c r="X315" s="5"/>
      <c r="Y315" s="5"/>
      <c r="Z315" s="6" t="s">
        <v>2364</v>
      </c>
      <c r="AA315" s="6" t="s">
        <v>2365</v>
      </c>
      <c r="AB315" s="6" t="s">
        <v>2366</v>
      </c>
    </row>
    <row r="316" spans="1:28">
      <c r="A316" s="1" t="s">
        <v>2367</v>
      </c>
      <c r="B316" s="2" t="s">
        <v>1</v>
      </c>
      <c r="C316" s="2" t="s">
        <v>2</v>
      </c>
      <c r="D316" s="2" t="s">
        <v>3</v>
      </c>
      <c r="E316" s="2" t="s">
        <v>3</v>
      </c>
      <c r="F316" s="2" t="s">
        <v>4</v>
      </c>
      <c r="G316" s="2"/>
      <c r="H316" s="2"/>
      <c r="I316" s="2" t="s">
        <v>2368</v>
      </c>
      <c r="J316" s="2">
        <v>3</v>
      </c>
      <c r="K316" s="2"/>
      <c r="L316" s="2" t="s">
        <v>2369</v>
      </c>
      <c r="M316" s="2"/>
      <c r="N316" s="2"/>
      <c r="O316" s="2" t="s">
        <v>2370</v>
      </c>
      <c r="P316" s="2" t="s">
        <v>65</v>
      </c>
      <c r="Q316" s="2"/>
      <c r="R316" s="2"/>
      <c r="S316" s="2"/>
      <c r="T316" s="2"/>
      <c r="U316" s="2"/>
      <c r="V316" s="2"/>
      <c r="W316" s="2"/>
      <c r="X316" s="2"/>
      <c r="Y316" s="2"/>
      <c r="Z316" s="3" t="s">
        <v>2371</v>
      </c>
      <c r="AA316" s="3" t="s">
        <v>2372</v>
      </c>
      <c r="AB316" s="3" t="s">
        <v>2373</v>
      </c>
    </row>
    <row r="317" spans="1:28">
      <c r="A317" s="4" t="s">
        <v>2374</v>
      </c>
      <c r="B317" s="5" t="s">
        <v>1</v>
      </c>
      <c r="C317" s="5" t="s">
        <v>2</v>
      </c>
      <c r="D317" s="5" t="s">
        <v>3</v>
      </c>
      <c r="E317" s="5" t="s">
        <v>3</v>
      </c>
      <c r="F317" s="5"/>
      <c r="G317" s="5"/>
      <c r="H317" s="5"/>
      <c r="I317" s="5" t="s">
        <v>2375</v>
      </c>
      <c r="J317" s="5">
        <v>5</v>
      </c>
      <c r="K317" s="5"/>
      <c r="L317" s="5" t="s">
        <v>2376</v>
      </c>
      <c r="M317" s="5"/>
      <c r="N317" s="5"/>
      <c r="O317" s="5" t="s">
        <v>2377</v>
      </c>
      <c r="P317" s="5" t="s">
        <v>2378</v>
      </c>
      <c r="Q317" s="5"/>
      <c r="R317" s="5"/>
      <c r="S317" s="5"/>
      <c r="T317" s="5"/>
      <c r="U317" s="5"/>
      <c r="V317" s="5"/>
      <c r="W317" s="5"/>
      <c r="X317" s="5"/>
      <c r="Y317" s="5"/>
      <c r="Z317" s="6" t="s">
        <v>2379</v>
      </c>
      <c r="AA317" s="6" t="s">
        <v>2380</v>
      </c>
      <c r="AB317" s="6" t="s">
        <v>2381</v>
      </c>
    </row>
    <row r="318" spans="1:28">
      <c r="A318" s="1" t="s">
        <v>2382</v>
      </c>
      <c r="B318" s="2" t="s">
        <v>1</v>
      </c>
      <c r="C318" s="2" t="s">
        <v>2</v>
      </c>
      <c r="D318" s="2" t="s">
        <v>3</v>
      </c>
      <c r="E318" s="2" t="s">
        <v>3</v>
      </c>
      <c r="F318" s="2"/>
      <c r="G318" s="2"/>
      <c r="H318" s="2"/>
      <c r="I318" s="2" t="s">
        <v>2383</v>
      </c>
      <c r="J318" s="2">
        <v>5</v>
      </c>
      <c r="K318" s="2"/>
      <c r="L318" s="2" t="s">
        <v>2384</v>
      </c>
      <c r="M318" s="2"/>
      <c r="N318" s="2"/>
      <c r="O318" s="2" t="s">
        <v>2385</v>
      </c>
      <c r="P318" s="2" t="s">
        <v>2386</v>
      </c>
      <c r="Q318" s="2"/>
      <c r="R318" s="2"/>
      <c r="S318" s="2"/>
      <c r="T318" s="2"/>
      <c r="U318" s="2"/>
      <c r="V318" s="2"/>
      <c r="W318" s="2"/>
      <c r="X318" s="2"/>
      <c r="Y318" s="2"/>
      <c r="Z318" s="3" t="s">
        <v>2387</v>
      </c>
      <c r="AA318" s="3" t="s">
        <v>2388</v>
      </c>
      <c r="AB318" s="3" t="s">
        <v>2389</v>
      </c>
    </row>
    <row r="319" spans="1:28">
      <c r="A319" s="4" t="s">
        <v>2390</v>
      </c>
      <c r="B319" s="5" t="s">
        <v>1</v>
      </c>
      <c r="C319" s="5" t="s">
        <v>2</v>
      </c>
      <c r="D319" s="5" t="s">
        <v>3</v>
      </c>
      <c r="E319" s="5" t="s">
        <v>3</v>
      </c>
      <c r="F319" s="5"/>
      <c r="G319" s="5"/>
      <c r="H319" s="5"/>
      <c r="I319" s="5" t="s">
        <v>2391</v>
      </c>
      <c r="J319" s="5">
        <v>5</v>
      </c>
      <c r="K319" s="5"/>
      <c r="L319" s="5" t="s">
        <v>1532</v>
      </c>
      <c r="M319" s="5"/>
      <c r="N319" s="5"/>
      <c r="O319" s="5" t="s">
        <v>2392</v>
      </c>
      <c r="P319" s="5" t="s">
        <v>1434</v>
      </c>
      <c r="Q319" s="5"/>
      <c r="R319" s="5"/>
      <c r="S319" s="5"/>
      <c r="T319" s="5"/>
      <c r="U319" s="5"/>
      <c r="V319" s="5"/>
      <c r="W319" s="5"/>
      <c r="X319" s="5"/>
      <c r="Y319" s="5"/>
      <c r="Z319" s="6" t="s">
        <v>2393</v>
      </c>
      <c r="AA319" s="6" t="s">
        <v>2394</v>
      </c>
      <c r="AB319" s="6" t="s">
        <v>2395</v>
      </c>
    </row>
    <row r="320" spans="1:28">
      <c r="A320" s="1" t="s">
        <v>2396</v>
      </c>
      <c r="B320" s="2" t="s">
        <v>1</v>
      </c>
      <c r="C320" s="2" t="s">
        <v>2</v>
      </c>
      <c r="D320" s="2" t="s">
        <v>3</v>
      </c>
      <c r="E320" s="2" t="s">
        <v>3</v>
      </c>
      <c r="F320" s="2"/>
      <c r="G320" s="2"/>
      <c r="H320" s="2"/>
      <c r="I320" s="2" t="s">
        <v>2397</v>
      </c>
      <c r="J320" s="2">
        <v>5</v>
      </c>
      <c r="K320" s="2"/>
      <c r="L320" s="2" t="s">
        <v>2398</v>
      </c>
      <c r="M320" s="2"/>
      <c r="N320" s="2"/>
      <c r="O320" s="2" t="s">
        <v>2399</v>
      </c>
      <c r="P320" s="2" t="s">
        <v>2400</v>
      </c>
      <c r="Q320" s="2"/>
      <c r="R320" s="2"/>
      <c r="S320" s="2"/>
      <c r="T320" s="2"/>
      <c r="U320" s="2"/>
      <c r="V320" s="2"/>
      <c r="W320" s="2"/>
      <c r="X320" s="2"/>
      <c r="Y320" s="2"/>
      <c r="Z320" s="3" t="s">
        <v>2401</v>
      </c>
      <c r="AA320" s="3" t="s">
        <v>2402</v>
      </c>
      <c r="AB320" s="3" t="s">
        <v>2403</v>
      </c>
    </row>
    <row r="321" spans="1:28">
      <c r="A321" s="4" t="s">
        <v>2404</v>
      </c>
      <c r="B321" s="5" t="s">
        <v>1</v>
      </c>
      <c r="C321" s="5" t="s">
        <v>2</v>
      </c>
      <c r="D321" s="5" t="s">
        <v>3</v>
      </c>
      <c r="E321" s="5" t="s">
        <v>3</v>
      </c>
      <c r="F321" s="5" t="s">
        <v>4</v>
      </c>
      <c r="G321" s="5"/>
      <c r="H321" s="5"/>
      <c r="I321" s="5" t="s">
        <v>2405</v>
      </c>
      <c r="J321" s="5">
        <v>1</v>
      </c>
      <c r="K321" s="5"/>
      <c r="L321" s="5" t="s">
        <v>2406</v>
      </c>
      <c r="M321" s="5"/>
      <c r="N321" s="5"/>
      <c r="O321" s="5" t="s">
        <v>2407</v>
      </c>
      <c r="P321" s="5" t="s">
        <v>1103</v>
      </c>
      <c r="Q321" s="5"/>
      <c r="R321" s="5"/>
      <c r="S321" s="5"/>
      <c r="T321" s="5"/>
      <c r="U321" s="5"/>
      <c r="V321" s="5"/>
      <c r="W321" s="5"/>
      <c r="X321" s="5"/>
      <c r="Y321" s="5"/>
      <c r="Z321" s="6" t="s">
        <v>2408</v>
      </c>
      <c r="AA321" s="6" t="s">
        <v>2409</v>
      </c>
      <c r="AB321" s="6" t="s">
        <v>2410</v>
      </c>
    </row>
    <row r="322" spans="1:28">
      <c r="A322" s="1" t="s">
        <v>2411</v>
      </c>
      <c r="B322" s="2" t="s">
        <v>1</v>
      </c>
      <c r="C322" s="2" t="s">
        <v>2</v>
      </c>
      <c r="D322" s="2" t="s">
        <v>3</v>
      </c>
      <c r="E322" s="2" t="s">
        <v>3</v>
      </c>
      <c r="F322" s="2" t="s">
        <v>4</v>
      </c>
      <c r="G322" s="2"/>
      <c r="H322" s="2"/>
      <c r="I322" s="2" t="s">
        <v>2412</v>
      </c>
      <c r="J322" s="2">
        <v>1</v>
      </c>
      <c r="K322" s="2"/>
      <c r="L322" s="2" t="s">
        <v>2413</v>
      </c>
      <c r="M322" s="2"/>
      <c r="N322" s="2"/>
      <c r="O322" s="2" t="s">
        <v>2414</v>
      </c>
      <c r="P322" s="2" t="s">
        <v>2415</v>
      </c>
      <c r="Q322" s="2"/>
      <c r="R322" s="2"/>
      <c r="S322" s="2"/>
      <c r="T322" s="2"/>
      <c r="U322" s="2"/>
      <c r="V322" s="2"/>
      <c r="W322" s="2"/>
      <c r="X322" s="2"/>
      <c r="Y322" s="2"/>
      <c r="Z322" s="3" t="s">
        <v>2416</v>
      </c>
      <c r="AA322" s="3" t="s">
        <v>2417</v>
      </c>
      <c r="AB322" s="3" t="s">
        <v>2418</v>
      </c>
    </row>
    <row r="323" spans="1:28">
      <c r="A323" s="4" t="s">
        <v>2419</v>
      </c>
      <c r="B323" s="5" t="s">
        <v>1</v>
      </c>
      <c r="C323" s="5" t="s">
        <v>2</v>
      </c>
      <c r="D323" s="5" t="s">
        <v>3</v>
      </c>
      <c r="E323" s="5" t="s">
        <v>3</v>
      </c>
      <c r="F323" s="5" t="s">
        <v>4</v>
      </c>
      <c r="G323" s="5"/>
      <c r="H323" s="5"/>
      <c r="I323" s="5" t="s">
        <v>2420</v>
      </c>
      <c r="J323" s="5">
        <v>5</v>
      </c>
      <c r="K323" s="5"/>
      <c r="L323" s="5" t="s">
        <v>2204</v>
      </c>
      <c r="M323" s="5"/>
      <c r="N323" s="5"/>
      <c r="O323" s="5" t="s">
        <v>2421</v>
      </c>
      <c r="P323" s="5" t="s">
        <v>112</v>
      </c>
      <c r="Q323" s="5"/>
      <c r="R323" s="5"/>
      <c r="S323" s="5"/>
      <c r="T323" s="5"/>
      <c r="U323" s="5"/>
      <c r="V323" s="5"/>
      <c r="W323" s="5"/>
      <c r="X323" s="5"/>
      <c r="Y323" s="5"/>
      <c r="Z323" s="6" t="s">
        <v>2422</v>
      </c>
      <c r="AA323" s="6" t="s">
        <v>2423</v>
      </c>
      <c r="AB323" s="6" t="s">
        <v>2424</v>
      </c>
    </row>
    <row r="324" spans="1:28">
      <c r="A324" s="1" t="s">
        <v>2425</v>
      </c>
      <c r="B324" s="2" t="s">
        <v>1</v>
      </c>
      <c r="C324" s="2" t="s">
        <v>2</v>
      </c>
      <c r="D324" s="2" t="s">
        <v>3</v>
      </c>
      <c r="E324" s="2" t="s">
        <v>3</v>
      </c>
      <c r="F324" s="2" t="s">
        <v>4</v>
      </c>
      <c r="G324" s="2"/>
      <c r="H324" s="2"/>
      <c r="I324" s="2" t="s">
        <v>2426</v>
      </c>
      <c r="J324" s="2">
        <v>5</v>
      </c>
      <c r="K324" s="2"/>
      <c r="L324" s="2" t="s">
        <v>2427</v>
      </c>
      <c r="M324" s="2"/>
      <c r="N324" s="2"/>
      <c r="O324" s="2" t="s">
        <v>2428</v>
      </c>
      <c r="P324" s="2" t="s">
        <v>246</v>
      </c>
      <c r="Q324" s="2"/>
      <c r="R324" s="2"/>
      <c r="S324" s="2"/>
      <c r="T324" s="2"/>
      <c r="U324" s="2"/>
      <c r="V324" s="2"/>
      <c r="W324" s="2"/>
      <c r="X324" s="2"/>
      <c r="Y324" s="2"/>
      <c r="Z324" s="3" t="s">
        <v>2429</v>
      </c>
      <c r="AA324" s="3" t="s">
        <v>2430</v>
      </c>
      <c r="AB324" s="3" t="s">
        <v>2431</v>
      </c>
    </row>
    <row r="325" spans="1:28">
      <c r="A325" s="4" t="s">
        <v>2432</v>
      </c>
      <c r="B325" s="5" t="s">
        <v>1</v>
      </c>
      <c r="C325" s="5" t="s">
        <v>2</v>
      </c>
      <c r="D325" s="5" t="s">
        <v>3</v>
      </c>
      <c r="E325" s="5" t="s">
        <v>3</v>
      </c>
      <c r="F325" s="5"/>
      <c r="G325" s="5"/>
      <c r="H325" s="5"/>
      <c r="I325" s="5" t="s">
        <v>2433</v>
      </c>
      <c r="J325" s="5">
        <v>5</v>
      </c>
      <c r="K325" s="5"/>
      <c r="L325" s="5" t="s">
        <v>2434</v>
      </c>
      <c r="M325" s="5"/>
      <c r="N325" s="5"/>
      <c r="O325" s="5" t="s">
        <v>2435</v>
      </c>
      <c r="P325" s="5" t="s">
        <v>152</v>
      </c>
      <c r="Q325" s="5"/>
      <c r="R325" s="5"/>
      <c r="S325" s="5"/>
      <c r="T325" s="5"/>
      <c r="U325" s="5"/>
      <c r="V325" s="5"/>
      <c r="W325" s="5"/>
      <c r="X325" s="5"/>
      <c r="Y325" s="5"/>
      <c r="Z325" s="6" t="s">
        <v>2436</v>
      </c>
      <c r="AA325" s="6" t="s">
        <v>2437</v>
      </c>
      <c r="AB325" s="6" t="s">
        <v>2438</v>
      </c>
    </row>
    <row r="326" spans="1:28">
      <c r="A326" s="1" t="s">
        <v>2439</v>
      </c>
      <c r="B326" s="2" t="s">
        <v>1</v>
      </c>
      <c r="C326" s="2" t="s">
        <v>2</v>
      </c>
      <c r="D326" s="2" t="s">
        <v>3</v>
      </c>
      <c r="E326" s="2" t="s">
        <v>3</v>
      </c>
      <c r="F326" s="2"/>
      <c r="G326" s="2"/>
      <c r="H326" s="2"/>
      <c r="I326" s="2" t="s">
        <v>2440</v>
      </c>
      <c r="J326" s="2">
        <v>5</v>
      </c>
      <c r="K326" s="2"/>
      <c r="L326" s="2" t="s">
        <v>2441</v>
      </c>
      <c r="M326" s="2"/>
      <c r="N326" s="2"/>
      <c r="O326" s="2" t="s">
        <v>2442</v>
      </c>
      <c r="P326" s="2" t="s">
        <v>221</v>
      </c>
      <c r="Q326" s="2"/>
      <c r="R326" s="2"/>
      <c r="S326" s="2"/>
      <c r="T326" s="2"/>
      <c r="U326" s="2"/>
      <c r="V326" s="2"/>
      <c r="W326" s="2"/>
      <c r="X326" s="2"/>
      <c r="Y326" s="2"/>
      <c r="Z326" s="3" t="s">
        <v>2443</v>
      </c>
      <c r="AA326" s="3" t="s">
        <v>2444</v>
      </c>
      <c r="AB326" s="3" t="s">
        <v>2445</v>
      </c>
    </row>
    <row r="327" spans="1:28">
      <c r="A327" s="4" t="s">
        <v>2446</v>
      </c>
      <c r="B327" s="5" t="s">
        <v>1</v>
      </c>
      <c r="C327" s="5" t="s">
        <v>2</v>
      </c>
      <c r="D327" s="5" t="s">
        <v>3</v>
      </c>
      <c r="E327" s="5" t="s">
        <v>3</v>
      </c>
      <c r="F327" s="5"/>
      <c r="G327" s="5"/>
      <c r="H327" s="5"/>
      <c r="I327" s="5" t="s">
        <v>2447</v>
      </c>
      <c r="J327" s="5">
        <v>5</v>
      </c>
      <c r="K327" s="5"/>
      <c r="L327" s="5" t="s">
        <v>2448</v>
      </c>
      <c r="M327" s="5"/>
      <c r="N327" s="5"/>
      <c r="O327" s="5" t="s">
        <v>2449</v>
      </c>
      <c r="P327" s="5" t="s">
        <v>2450</v>
      </c>
      <c r="Q327" s="5"/>
      <c r="R327" s="5"/>
      <c r="S327" s="5"/>
      <c r="T327" s="5"/>
      <c r="U327" s="5"/>
      <c r="V327" s="5"/>
      <c r="W327" s="5"/>
      <c r="X327" s="5"/>
      <c r="Y327" s="5"/>
      <c r="Z327" s="6" t="s">
        <v>2451</v>
      </c>
      <c r="AA327" s="6" t="s">
        <v>2452</v>
      </c>
      <c r="AB327" s="6" t="s">
        <v>2453</v>
      </c>
    </row>
    <row r="328" spans="1:28">
      <c r="A328" s="1" t="s">
        <v>2454</v>
      </c>
      <c r="B328" s="2" t="s">
        <v>1</v>
      </c>
      <c r="C328" s="2" t="s">
        <v>2</v>
      </c>
      <c r="D328" s="2" t="s">
        <v>3</v>
      </c>
      <c r="E328" s="2" t="s">
        <v>3</v>
      </c>
      <c r="F328" s="2"/>
      <c r="G328" s="2"/>
      <c r="H328" s="2"/>
      <c r="I328" s="2" t="s">
        <v>2455</v>
      </c>
      <c r="J328" s="2">
        <v>5</v>
      </c>
      <c r="K328" s="2"/>
      <c r="L328" s="2" t="s">
        <v>2456</v>
      </c>
      <c r="M328" s="2"/>
      <c r="N328" s="2"/>
      <c r="O328" s="2" t="s">
        <v>2457</v>
      </c>
      <c r="P328" s="2" t="s">
        <v>1765</v>
      </c>
      <c r="Q328" s="2"/>
      <c r="R328" s="2"/>
      <c r="S328" s="2"/>
      <c r="T328" s="2"/>
      <c r="U328" s="2"/>
      <c r="V328" s="2"/>
      <c r="W328" s="2"/>
      <c r="X328" s="2"/>
      <c r="Y328" s="2"/>
      <c r="Z328" s="3" t="s">
        <v>2458</v>
      </c>
      <c r="AA328" s="3" t="s">
        <v>2459</v>
      </c>
      <c r="AB328" s="3" t="s">
        <v>2460</v>
      </c>
    </row>
    <row r="329" spans="1:28">
      <c r="A329" s="4" t="s">
        <v>2461</v>
      </c>
      <c r="B329" s="5" t="s">
        <v>1</v>
      </c>
      <c r="C329" s="5" t="s">
        <v>2</v>
      </c>
      <c r="D329" s="5" t="s">
        <v>3</v>
      </c>
      <c r="E329" s="5" t="s">
        <v>3</v>
      </c>
      <c r="F329" s="5" t="s">
        <v>148</v>
      </c>
      <c r="G329" s="5"/>
      <c r="H329" s="5"/>
      <c r="I329" s="5" t="s">
        <v>2462</v>
      </c>
      <c r="J329" s="5">
        <v>5</v>
      </c>
      <c r="K329" s="5"/>
      <c r="L329" s="5" t="s">
        <v>925</v>
      </c>
      <c r="M329" s="5"/>
      <c r="N329" s="5"/>
      <c r="O329" s="5" t="s">
        <v>2463</v>
      </c>
      <c r="P329" s="5" t="s">
        <v>324</v>
      </c>
      <c r="Q329" s="5"/>
      <c r="R329" s="5"/>
      <c r="S329" s="5"/>
      <c r="T329" s="5"/>
      <c r="U329" s="5"/>
      <c r="V329" s="5"/>
      <c r="W329" s="5"/>
      <c r="X329" s="5"/>
      <c r="Y329" s="5"/>
      <c r="Z329" s="6" t="s">
        <v>2464</v>
      </c>
      <c r="AA329" s="6" t="s">
        <v>2465</v>
      </c>
      <c r="AB329" s="6" t="s">
        <v>2466</v>
      </c>
    </row>
    <row r="330" spans="1:28">
      <c r="A330" s="1" t="s">
        <v>2467</v>
      </c>
      <c r="B330" s="2" t="s">
        <v>1</v>
      </c>
      <c r="C330" s="2" t="s">
        <v>2</v>
      </c>
      <c r="D330" s="2" t="s">
        <v>3</v>
      </c>
      <c r="E330" s="2" t="s">
        <v>3</v>
      </c>
      <c r="F330" s="2" t="s">
        <v>2468</v>
      </c>
      <c r="G330" s="2"/>
      <c r="H330" s="2"/>
      <c r="I330" s="2" t="s">
        <v>2469</v>
      </c>
      <c r="J330" s="2">
        <v>5</v>
      </c>
      <c r="K330" s="2"/>
      <c r="L330" s="2" t="s">
        <v>2470</v>
      </c>
      <c r="M330" s="2"/>
      <c r="N330" s="2"/>
      <c r="O330" s="2" t="s">
        <v>2471</v>
      </c>
      <c r="P330" s="2" t="s">
        <v>2472</v>
      </c>
      <c r="Q330" s="2"/>
      <c r="R330" s="2"/>
      <c r="S330" s="2"/>
      <c r="T330" s="2"/>
      <c r="U330" s="2"/>
      <c r="V330" s="2"/>
      <c r="W330" s="2"/>
      <c r="X330" s="2"/>
      <c r="Y330" s="2"/>
      <c r="Z330" s="3" t="s">
        <v>2473</v>
      </c>
      <c r="AA330" s="3" t="s">
        <v>2474</v>
      </c>
      <c r="AB330" s="3" t="s">
        <v>2475</v>
      </c>
    </row>
    <row r="331" spans="1:28">
      <c r="A331" s="4" t="s">
        <v>2476</v>
      </c>
      <c r="B331" s="5" t="s">
        <v>1</v>
      </c>
      <c r="C331" s="5" t="s">
        <v>2</v>
      </c>
      <c r="D331" s="5" t="s">
        <v>3</v>
      </c>
      <c r="E331" s="5" t="s">
        <v>3</v>
      </c>
      <c r="F331" s="5" t="s">
        <v>4</v>
      </c>
      <c r="G331" s="5"/>
      <c r="H331" s="5"/>
      <c r="I331" s="5" t="s">
        <v>2477</v>
      </c>
      <c r="J331" s="5">
        <v>4</v>
      </c>
      <c r="K331" s="5"/>
      <c r="L331" s="5" t="s">
        <v>2478</v>
      </c>
      <c r="M331" s="5"/>
      <c r="N331" s="5"/>
      <c r="O331" s="5" t="s">
        <v>2479</v>
      </c>
      <c r="P331" s="5" t="s">
        <v>363</v>
      </c>
      <c r="Q331" s="5"/>
      <c r="R331" s="5"/>
      <c r="S331" s="5"/>
      <c r="T331" s="5"/>
      <c r="U331" s="5"/>
      <c r="V331" s="5"/>
      <c r="W331" s="5"/>
      <c r="X331" s="5"/>
      <c r="Y331" s="5"/>
      <c r="Z331" s="6" t="s">
        <v>2480</v>
      </c>
      <c r="AA331" s="6" t="s">
        <v>2481</v>
      </c>
      <c r="AB331" s="6" t="s">
        <v>2482</v>
      </c>
    </row>
    <row r="332" spans="1:28">
      <c r="A332" s="1" t="s">
        <v>2483</v>
      </c>
      <c r="B332" s="2" t="s">
        <v>1</v>
      </c>
      <c r="C332" s="2" t="s">
        <v>2</v>
      </c>
      <c r="D332" s="2" t="s">
        <v>3</v>
      </c>
      <c r="E332" s="2" t="s">
        <v>3</v>
      </c>
      <c r="F332" s="2" t="s">
        <v>4</v>
      </c>
      <c r="G332" s="2"/>
      <c r="H332" s="2"/>
      <c r="I332" s="2" t="s">
        <v>2484</v>
      </c>
      <c r="J332" s="2">
        <v>3</v>
      </c>
      <c r="K332" s="2"/>
      <c r="L332" s="2" t="s">
        <v>2485</v>
      </c>
      <c r="M332" s="2"/>
      <c r="N332" s="2"/>
      <c r="O332" s="2" t="s">
        <v>2486</v>
      </c>
      <c r="P332" s="2" t="s">
        <v>2487</v>
      </c>
      <c r="Q332" s="2"/>
      <c r="R332" s="2"/>
      <c r="S332" s="2"/>
      <c r="T332" s="2"/>
      <c r="U332" s="2"/>
      <c r="V332" s="2"/>
      <c r="W332" s="2"/>
      <c r="X332" s="2"/>
      <c r="Y332" s="2"/>
      <c r="Z332" s="3" t="s">
        <v>2488</v>
      </c>
      <c r="AA332" s="3" t="s">
        <v>2489</v>
      </c>
      <c r="AB332" s="3" t="s">
        <v>2490</v>
      </c>
    </row>
    <row r="333" spans="1:28">
      <c r="A333" s="4" t="s">
        <v>2491</v>
      </c>
      <c r="B333" s="5" t="s">
        <v>1</v>
      </c>
      <c r="C333" s="5" t="s">
        <v>2</v>
      </c>
      <c r="D333" s="5" t="s">
        <v>3</v>
      </c>
      <c r="E333" s="5" t="s">
        <v>3</v>
      </c>
      <c r="F333" s="5" t="s">
        <v>4</v>
      </c>
      <c r="G333" s="5"/>
      <c r="H333" s="5"/>
      <c r="I333" s="5" t="s">
        <v>2492</v>
      </c>
      <c r="J333" s="5">
        <v>1</v>
      </c>
      <c r="K333" s="5"/>
      <c r="L333" s="5" t="s">
        <v>2493</v>
      </c>
      <c r="M333" s="5"/>
      <c r="N333" s="5"/>
      <c r="O333" s="5" t="s">
        <v>2494</v>
      </c>
      <c r="P333" s="5" t="s">
        <v>2495</v>
      </c>
      <c r="Q333" s="5"/>
      <c r="R333" s="5"/>
      <c r="S333" s="5"/>
      <c r="T333" s="5"/>
      <c r="U333" s="5"/>
      <c r="V333" s="5"/>
      <c r="W333" s="5"/>
      <c r="X333" s="5"/>
      <c r="Y333" s="5"/>
      <c r="Z333" s="6" t="s">
        <v>2496</v>
      </c>
      <c r="AA333" s="6" t="s">
        <v>2497</v>
      </c>
      <c r="AB333" s="6" t="s">
        <v>2498</v>
      </c>
    </row>
    <row r="334" spans="1:28">
      <c r="A334" s="1" t="s">
        <v>2499</v>
      </c>
      <c r="B334" s="2" t="s">
        <v>1</v>
      </c>
      <c r="C334" s="2" t="s">
        <v>2</v>
      </c>
      <c r="D334" s="2" t="s">
        <v>3</v>
      </c>
      <c r="E334" s="2" t="s">
        <v>3</v>
      </c>
      <c r="F334" s="2" t="s">
        <v>4</v>
      </c>
      <c r="G334" s="2"/>
      <c r="H334" s="2"/>
      <c r="I334" s="2" t="s">
        <v>2500</v>
      </c>
      <c r="J334" s="2">
        <v>4</v>
      </c>
      <c r="K334" s="2"/>
      <c r="L334" s="2" t="s">
        <v>2501</v>
      </c>
      <c r="M334" s="2"/>
      <c r="N334" s="2"/>
      <c r="O334" s="2" t="s">
        <v>2502</v>
      </c>
      <c r="P334" s="2" t="s">
        <v>2503</v>
      </c>
      <c r="Q334" s="2"/>
      <c r="R334" s="2"/>
      <c r="S334" s="2"/>
      <c r="T334" s="2"/>
      <c r="U334" s="2"/>
      <c r="V334" s="2"/>
      <c r="W334" s="2"/>
      <c r="X334" s="2"/>
      <c r="Y334" s="2"/>
      <c r="Z334" s="3" t="s">
        <v>2504</v>
      </c>
      <c r="AA334" s="3" t="s">
        <v>2505</v>
      </c>
      <c r="AB334" s="3" t="s">
        <v>2506</v>
      </c>
    </row>
    <row r="335" spans="1:28">
      <c r="A335" s="4" t="s">
        <v>2507</v>
      </c>
      <c r="B335" s="5" t="s">
        <v>1</v>
      </c>
      <c r="C335" s="5" t="s">
        <v>2</v>
      </c>
      <c r="D335" s="5" t="s">
        <v>3</v>
      </c>
      <c r="E335" s="5" t="s">
        <v>3</v>
      </c>
      <c r="F335" s="5" t="s">
        <v>4</v>
      </c>
      <c r="G335" s="5"/>
      <c r="H335" s="5"/>
      <c r="I335" s="5" t="s">
        <v>2508</v>
      </c>
      <c r="J335" s="5">
        <v>4</v>
      </c>
      <c r="K335" s="5"/>
      <c r="L335" s="5" t="s">
        <v>2509</v>
      </c>
      <c r="M335" s="5"/>
      <c r="N335" s="5"/>
      <c r="O335" s="5" t="s">
        <v>2510</v>
      </c>
      <c r="P335" s="5" t="s">
        <v>2511</v>
      </c>
      <c r="Q335" s="5"/>
      <c r="R335" s="5"/>
      <c r="S335" s="5"/>
      <c r="T335" s="5"/>
      <c r="U335" s="5"/>
      <c r="V335" s="5"/>
      <c r="W335" s="5"/>
      <c r="X335" s="5">
        <v>71</v>
      </c>
      <c r="Y335" s="5"/>
      <c r="Z335" s="6" t="s">
        <v>2512</v>
      </c>
      <c r="AA335" s="6" t="s">
        <v>2513</v>
      </c>
      <c r="AB335" s="6" t="s">
        <v>2514</v>
      </c>
    </row>
    <row r="336" spans="1:28">
      <c r="A336" s="1" t="s">
        <v>2515</v>
      </c>
      <c r="B336" s="2" t="s">
        <v>1</v>
      </c>
      <c r="C336" s="2" t="s">
        <v>2</v>
      </c>
      <c r="D336" s="2" t="s">
        <v>3</v>
      </c>
      <c r="E336" s="2" t="s">
        <v>3</v>
      </c>
      <c r="F336" s="2" t="s">
        <v>4</v>
      </c>
      <c r="G336" s="2"/>
      <c r="H336" s="2"/>
      <c r="I336" s="2" t="s">
        <v>2516</v>
      </c>
      <c r="J336" s="2">
        <v>4</v>
      </c>
      <c r="K336" s="2"/>
      <c r="L336" s="2" t="s">
        <v>2517</v>
      </c>
      <c r="M336" s="2"/>
      <c r="N336" s="2"/>
      <c r="O336" s="2" t="s">
        <v>2518</v>
      </c>
      <c r="P336" s="2" t="s">
        <v>2519</v>
      </c>
      <c r="Q336" s="2"/>
      <c r="R336" s="2"/>
      <c r="S336" s="2"/>
      <c r="T336" s="2"/>
      <c r="U336" s="2"/>
      <c r="V336" s="2"/>
      <c r="W336" s="2"/>
      <c r="X336" s="2"/>
      <c r="Y336" s="2"/>
      <c r="Z336" s="3" t="s">
        <v>2520</v>
      </c>
      <c r="AA336" s="3" t="s">
        <v>2521</v>
      </c>
      <c r="AB336" s="3" t="s">
        <v>2522</v>
      </c>
    </row>
    <row r="337" spans="1:28">
      <c r="A337" s="4" t="s">
        <v>2523</v>
      </c>
      <c r="B337" s="5" t="s">
        <v>1</v>
      </c>
      <c r="C337" s="5" t="s">
        <v>2</v>
      </c>
      <c r="D337" s="5" t="s">
        <v>3</v>
      </c>
      <c r="E337" s="5" t="s">
        <v>3</v>
      </c>
      <c r="F337" s="5" t="s">
        <v>4</v>
      </c>
      <c r="G337" s="5"/>
      <c r="H337" s="5"/>
      <c r="I337" s="5" t="s">
        <v>2524</v>
      </c>
      <c r="J337" s="5">
        <v>5</v>
      </c>
      <c r="K337" s="5"/>
      <c r="L337" s="5" t="s">
        <v>2525</v>
      </c>
      <c r="M337" s="5"/>
      <c r="N337" s="5"/>
      <c r="O337" s="5" t="s">
        <v>2526</v>
      </c>
      <c r="P337" s="5" t="s">
        <v>629</v>
      </c>
      <c r="Q337" s="5"/>
      <c r="R337" s="5"/>
      <c r="S337" s="5"/>
      <c r="T337" s="5"/>
      <c r="U337" s="5"/>
      <c r="V337" s="5"/>
      <c r="W337" s="5"/>
      <c r="X337" s="5"/>
      <c r="Y337" s="5"/>
      <c r="Z337" s="6" t="s">
        <v>2527</v>
      </c>
      <c r="AA337" s="6" t="s">
        <v>2528</v>
      </c>
      <c r="AB337" s="6" t="s">
        <v>2529</v>
      </c>
    </row>
    <row r="338" spans="1:28">
      <c r="A338" s="1" t="s">
        <v>2530</v>
      </c>
      <c r="B338" s="2" t="s">
        <v>1</v>
      </c>
      <c r="C338" s="2" t="s">
        <v>2</v>
      </c>
      <c r="D338" s="2" t="s">
        <v>3</v>
      </c>
      <c r="E338" s="2" t="s">
        <v>3</v>
      </c>
      <c r="F338" s="2" t="s">
        <v>4</v>
      </c>
      <c r="G338" s="2"/>
      <c r="H338" s="2"/>
      <c r="I338" s="2" t="s">
        <v>2531</v>
      </c>
      <c r="J338" s="2">
        <v>1</v>
      </c>
      <c r="K338" s="2"/>
      <c r="L338" s="2" t="s">
        <v>2532</v>
      </c>
      <c r="M338" s="2"/>
      <c r="N338" s="2"/>
      <c r="O338" s="2" t="s">
        <v>2533</v>
      </c>
      <c r="P338" s="2" t="s">
        <v>525</v>
      </c>
      <c r="Q338" s="2"/>
      <c r="R338" s="2"/>
      <c r="S338" s="2"/>
      <c r="T338" s="2"/>
      <c r="U338" s="2"/>
      <c r="V338" s="2"/>
      <c r="W338" s="2"/>
      <c r="X338" s="2"/>
      <c r="Y338" s="2"/>
      <c r="Z338" s="3" t="s">
        <v>2534</v>
      </c>
      <c r="AA338" s="3" t="s">
        <v>2535</v>
      </c>
      <c r="AB338" s="3" t="s">
        <v>2536</v>
      </c>
    </row>
    <row r="339" spans="1:28">
      <c r="A339" s="4" t="s">
        <v>2537</v>
      </c>
      <c r="B339" s="5" t="s">
        <v>1</v>
      </c>
      <c r="C339" s="5" t="s">
        <v>2</v>
      </c>
      <c r="D339" s="5" t="s">
        <v>3</v>
      </c>
      <c r="E339" s="5" t="s">
        <v>3</v>
      </c>
      <c r="F339" s="5" t="s">
        <v>4</v>
      </c>
      <c r="G339" s="5"/>
      <c r="H339" s="5"/>
      <c r="I339" s="5" t="s">
        <v>2538</v>
      </c>
      <c r="J339" s="5">
        <v>5</v>
      </c>
      <c r="K339" s="5"/>
      <c r="L339" s="5" t="s">
        <v>2539</v>
      </c>
      <c r="M339" s="5"/>
      <c r="N339" s="5"/>
      <c r="O339" s="5" t="s">
        <v>2540</v>
      </c>
      <c r="P339" s="5" t="s">
        <v>1765</v>
      </c>
      <c r="Q339" s="5"/>
      <c r="R339" s="5"/>
      <c r="S339" s="5"/>
      <c r="T339" s="5"/>
      <c r="U339" s="5"/>
      <c r="V339" s="5"/>
      <c r="W339" s="5"/>
      <c r="X339" s="5"/>
      <c r="Y339" s="5"/>
      <c r="Z339" s="6" t="s">
        <v>2541</v>
      </c>
      <c r="AA339" s="6" t="s">
        <v>2542</v>
      </c>
      <c r="AB339" s="6" t="s">
        <v>2543</v>
      </c>
    </row>
    <row r="340" spans="1:28">
      <c r="A340" s="1" t="s">
        <v>2544</v>
      </c>
      <c r="B340" s="2" t="s">
        <v>1</v>
      </c>
      <c r="C340" s="2" t="s">
        <v>2</v>
      </c>
      <c r="D340" s="2" t="s">
        <v>3</v>
      </c>
      <c r="E340" s="2" t="s">
        <v>3</v>
      </c>
      <c r="F340" s="2" t="s">
        <v>4</v>
      </c>
      <c r="G340" s="2"/>
      <c r="H340" s="2"/>
      <c r="I340" s="2" t="s">
        <v>2545</v>
      </c>
      <c r="J340" s="2">
        <v>5</v>
      </c>
      <c r="K340" s="2"/>
      <c r="L340" s="2" t="s">
        <v>2546</v>
      </c>
      <c r="M340" s="2"/>
      <c r="N340" s="2"/>
      <c r="O340" s="2" t="s">
        <v>2547</v>
      </c>
      <c r="P340" s="2" t="s">
        <v>181</v>
      </c>
      <c r="Q340" s="2"/>
      <c r="R340" s="2"/>
      <c r="S340" s="2"/>
      <c r="T340" s="2"/>
      <c r="U340" s="2"/>
      <c r="V340" s="2"/>
      <c r="W340" s="2"/>
      <c r="X340" s="2"/>
      <c r="Y340" s="2"/>
      <c r="Z340" s="3" t="s">
        <v>2548</v>
      </c>
      <c r="AA340" s="3" t="s">
        <v>2549</v>
      </c>
      <c r="AB340" s="3" t="s">
        <v>2550</v>
      </c>
    </row>
    <row r="341" spans="1:28">
      <c r="A341" s="4" t="s">
        <v>2551</v>
      </c>
      <c r="B341" s="5" t="s">
        <v>1</v>
      </c>
      <c r="C341" s="5" t="s">
        <v>2</v>
      </c>
      <c r="D341" s="5" t="s">
        <v>3</v>
      </c>
      <c r="E341" s="5" t="s">
        <v>3</v>
      </c>
      <c r="F341" s="5" t="s">
        <v>4</v>
      </c>
      <c r="G341" s="5"/>
      <c r="H341" s="5"/>
      <c r="I341" s="5" t="s">
        <v>1340</v>
      </c>
      <c r="J341" s="5">
        <v>5</v>
      </c>
      <c r="K341" s="5"/>
      <c r="L341" s="5" t="s">
        <v>1341</v>
      </c>
      <c r="M341" s="5"/>
      <c r="N341" s="5"/>
      <c r="O341" s="5" t="s">
        <v>1342</v>
      </c>
      <c r="P341" s="5" t="s">
        <v>1343</v>
      </c>
      <c r="Q341" s="5"/>
      <c r="R341" s="5"/>
      <c r="S341" s="5"/>
      <c r="T341" s="5"/>
      <c r="U341" s="5"/>
      <c r="V341" s="5"/>
      <c r="W341" s="5"/>
      <c r="X341" s="5"/>
      <c r="Y341" s="5"/>
      <c r="Z341" s="6" t="s">
        <v>1344</v>
      </c>
      <c r="AA341" s="6" t="s">
        <v>1345</v>
      </c>
      <c r="AB341" s="6" t="s">
        <v>1346</v>
      </c>
    </row>
    <row r="342" spans="1:28">
      <c r="A342" s="1" t="s">
        <v>2552</v>
      </c>
      <c r="B342" s="2" t="s">
        <v>1</v>
      </c>
      <c r="C342" s="2" t="s">
        <v>2</v>
      </c>
      <c r="D342" s="2" t="s">
        <v>3</v>
      </c>
      <c r="E342" s="2" t="s">
        <v>3</v>
      </c>
      <c r="F342" s="2"/>
      <c r="G342" s="2"/>
      <c r="H342" s="2"/>
      <c r="I342" s="2" t="s">
        <v>2553</v>
      </c>
      <c r="J342" s="2">
        <v>5</v>
      </c>
      <c r="K342" s="2"/>
      <c r="L342" s="2" t="s">
        <v>2554</v>
      </c>
      <c r="M342" s="2"/>
      <c r="N342" s="2"/>
      <c r="O342" s="2" t="s">
        <v>2555</v>
      </c>
      <c r="P342" s="2" t="s">
        <v>50</v>
      </c>
      <c r="Q342" s="2"/>
      <c r="R342" s="2"/>
      <c r="S342" s="2"/>
      <c r="T342" s="2"/>
      <c r="U342" s="2"/>
      <c r="V342" s="2"/>
      <c r="W342" s="2"/>
      <c r="X342" s="2"/>
      <c r="Y342" s="2"/>
      <c r="Z342" s="3" t="s">
        <v>2556</v>
      </c>
      <c r="AA342" s="3" t="s">
        <v>2557</v>
      </c>
      <c r="AB342" s="3" t="s">
        <v>2558</v>
      </c>
    </row>
    <row r="343" spans="1:28">
      <c r="A343" s="4" t="s">
        <v>2559</v>
      </c>
      <c r="B343" s="5" t="s">
        <v>1</v>
      </c>
      <c r="C343" s="5" t="s">
        <v>2</v>
      </c>
      <c r="D343" s="5" t="s">
        <v>3</v>
      </c>
      <c r="E343" s="5" t="s">
        <v>3</v>
      </c>
      <c r="F343" s="5" t="s">
        <v>4</v>
      </c>
      <c r="G343" s="5"/>
      <c r="H343" s="5"/>
      <c r="I343" s="5" t="s">
        <v>2560</v>
      </c>
      <c r="J343" s="5">
        <v>1</v>
      </c>
      <c r="K343" s="5"/>
      <c r="L343" s="5" t="s">
        <v>2561</v>
      </c>
      <c r="M343" s="5"/>
      <c r="N343" s="5"/>
      <c r="O343" s="5" t="s">
        <v>2562</v>
      </c>
      <c r="P343" s="5" t="s">
        <v>2563</v>
      </c>
      <c r="Q343" s="5"/>
      <c r="R343" s="5"/>
      <c r="S343" s="5"/>
      <c r="T343" s="5"/>
      <c r="U343" s="5"/>
      <c r="V343" s="5"/>
      <c r="W343" s="5"/>
      <c r="X343" s="5"/>
      <c r="Y343" s="5"/>
      <c r="Z343" s="6" t="s">
        <v>2564</v>
      </c>
      <c r="AA343" s="6" t="s">
        <v>2565</v>
      </c>
      <c r="AB343" s="6" t="s">
        <v>2566</v>
      </c>
    </row>
    <row r="344" spans="1:28">
      <c r="A344" s="1" t="s">
        <v>2567</v>
      </c>
      <c r="B344" s="2" t="s">
        <v>1</v>
      </c>
      <c r="C344" s="2" t="s">
        <v>2</v>
      </c>
      <c r="D344" s="2" t="s">
        <v>3</v>
      </c>
      <c r="E344" s="2" t="s">
        <v>3</v>
      </c>
      <c r="F344" s="2"/>
      <c r="G344" s="2"/>
      <c r="H344" s="2"/>
      <c r="I344" s="2" t="s">
        <v>2568</v>
      </c>
      <c r="J344" s="2">
        <v>3</v>
      </c>
      <c r="K344" s="2"/>
      <c r="L344" s="2" t="s">
        <v>2569</v>
      </c>
      <c r="M344" s="2"/>
      <c r="N344" s="2"/>
      <c r="O344" s="2" t="s">
        <v>2570</v>
      </c>
      <c r="P344" s="2" t="s">
        <v>2571</v>
      </c>
      <c r="Q344" s="2"/>
      <c r="R344" s="2"/>
      <c r="S344" s="2"/>
      <c r="T344" s="2"/>
      <c r="U344" s="2"/>
      <c r="V344" s="2"/>
      <c r="W344" s="2"/>
      <c r="X344" s="2"/>
      <c r="Y344" s="2"/>
      <c r="Z344" s="3" t="s">
        <v>2572</v>
      </c>
      <c r="AA344" s="3" t="s">
        <v>2573</v>
      </c>
      <c r="AB344" s="3" t="s">
        <v>2574</v>
      </c>
    </row>
    <row r="345" spans="1:28">
      <c r="A345" s="4" t="s">
        <v>2575</v>
      </c>
      <c r="B345" s="5" t="s">
        <v>1</v>
      </c>
      <c r="C345" s="5" t="s">
        <v>2</v>
      </c>
      <c r="D345" s="5" t="s">
        <v>3</v>
      </c>
      <c r="E345" s="5" t="s">
        <v>3</v>
      </c>
      <c r="F345" s="5" t="s">
        <v>4</v>
      </c>
      <c r="G345" s="5"/>
      <c r="H345" s="5"/>
      <c r="I345" s="5" t="s">
        <v>2576</v>
      </c>
      <c r="J345" s="5">
        <v>5</v>
      </c>
      <c r="K345" s="5"/>
      <c r="L345" s="5" t="s">
        <v>2577</v>
      </c>
      <c r="M345" s="5"/>
      <c r="N345" s="5"/>
      <c r="O345" s="5" t="s">
        <v>2578</v>
      </c>
      <c r="P345" s="5" t="s">
        <v>2579</v>
      </c>
      <c r="Q345" s="5"/>
      <c r="R345" s="5"/>
      <c r="S345" s="5"/>
      <c r="T345" s="5"/>
      <c r="U345" s="5"/>
      <c r="V345" s="5"/>
      <c r="W345" s="5"/>
      <c r="X345" s="5"/>
      <c r="Y345" s="5"/>
      <c r="Z345" s="6" t="s">
        <v>2580</v>
      </c>
      <c r="AA345" s="6" t="s">
        <v>2581</v>
      </c>
      <c r="AB345" s="6" t="s">
        <v>2582</v>
      </c>
    </row>
    <row r="346" spans="1:28">
      <c r="A346" s="1" t="s">
        <v>2583</v>
      </c>
      <c r="B346" s="2" t="s">
        <v>1</v>
      </c>
      <c r="C346" s="2" t="s">
        <v>2</v>
      </c>
      <c r="D346" s="2" t="s">
        <v>3</v>
      </c>
      <c r="E346" s="2" t="s">
        <v>3</v>
      </c>
      <c r="F346" s="2" t="s">
        <v>4</v>
      </c>
      <c r="G346" s="2"/>
      <c r="H346" s="2"/>
      <c r="I346" s="2" t="s">
        <v>2584</v>
      </c>
      <c r="J346" s="2">
        <v>5</v>
      </c>
      <c r="K346" s="2"/>
      <c r="L346" s="2" t="s">
        <v>848</v>
      </c>
      <c r="M346" s="2"/>
      <c r="N346" s="2"/>
      <c r="O346" s="2" t="s">
        <v>2585</v>
      </c>
      <c r="P346" s="2" t="s">
        <v>50</v>
      </c>
      <c r="Q346" s="2"/>
      <c r="R346" s="2"/>
      <c r="S346" s="2"/>
      <c r="T346" s="2"/>
      <c r="U346" s="2"/>
      <c r="V346" s="2"/>
      <c r="W346" s="2"/>
      <c r="X346" s="2"/>
      <c r="Y346" s="2"/>
      <c r="Z346" s="3" t="s">
        <v>2586</v>
      </c>
      <c r="AA346" s="3" t="s">
        <v>2587</v>
      </c>
      <c r="AB346" s="3" t="s">
        <v>2588</v>
      </c>
    </row>
    <row r="347" spans="1:28">
      <c r="A347" s="4" t="s">
        <v>2589</v>
      </c>
      <c r="B347" s="5" t="s">
        <v>1</v>
      </c>
      <c r="C347" s="5" t="s">
        <v>2</v>
      </c>
      <c r="D347" s="5" t="s">
        <v>3</v>
      </c>
      <c r="E347" s="5" t="s">
        <v>3</v>
      </c>
      <c r="F347" s="5"/>
      <c r="G347" s="5"/>
      <c r="H347" s="5"/>
      <c r="I347" s="5" t="s">
        <v>2590</v>
      </c>
      <c r="J347" s="5">
        <v>5</v>
      </c>
      <c r="K347" s="5"/>
      <c r="L347" s="5" t="s">
        <v>2591</v>
      </c>
      <c r="M347" s="5"/>
      <c r="N347" s="5"/>
      <c r="O347" s="5" t="s">
        <v>2592</v>
      </c>
      <c r="P347" s="5" t="s">
        <v>237</v>
      </c>
      <c r="Q347" s="5"/>
      <c r="R347" s="5"/>
      <c r="S347" s="5"/>
      <c r="T347" s="5"/>
      <c r="U347" s="5"/>
      <c r="V347" s="5"/>
      <c r="W347" s="5"/>
      <c r="X347" s="5"/>
      <c r="Y347" s="5"/>
      <c r="Z347" s="6" t="s">
        <v>2593</v>
      </c>
      <c r="AA347" s="6" t="s">
        <v>2594</v>
      </c>
      <c r="AB347" s="6" t="s">
        <v>2595</v>
      </c>
    </row>
    <row r="348" spans="1:28">
      <c r="A348" s="1" t="s">
        <v>2596</v>
      </c>
      <c r="B348" s="2" t="s">
        <v>1</v>
      </c>
      <c r="C348" s="2" t="s">
        <v>2</v>
      </c>
      <c r="D348" s="2" t="s">
        <v>3</v>
      </c>
      <c r="E348" s="2" t="s">
        <v>3</v>
      </c>
      <c r="F348" s="2" t="s">
        <v>4</v>
      </c>
      <c r="G348" s="2"/>
      <c r="H348" s="2"/>
      <c r="I348" s="2" t="s">
        <v>2597</v>
      </c>
      <c r="J348" s="2">
        <v>1</v>
      </c>
      <c r="K348" s="2"/>
      <c r="L348" s="2" t="s">
        <v>2598</v>
      </c>
      <c r="M348" s="2"/>
      <c r="N348" s="2"/>
      <c r="O348" s="2" t="s">
        <v>2599</v>
      </c>
      <c r="P348" s="2" t="s">
        <v>2600</v>
      </c>
      <c r="Q348" s="2"/>
      <c r="R348" s="2"/>
      <c r="S348" s="2"/>
      <c r="T348" s="2"/>
      <c r="U348" s="2"/>
      <c r="V348" s="2"/>
      <c r="W348" s="2"/>
      <c r="X348" s="2"/>
      <c r="Y348" s="2"/>
      <c r="Z348" s="3" t="s">
        <v>2601</v>
      </c>
      <c r="AA348" s="3" t="s">
        <v>2602</v>
      </c>
      <c r="AB348" s="3" t="s">
        <v>2603</v>
      </c>
    </row>
    <row r="349" spans="1:28">
      <c r="A349" s="4" t="s">
        <v>2604</v>
      </c>
      <c r="B349" s="5" t="s">
        <v>1</v>
      </c>
      <c r="C349" s="5" t="s">
        <v>2</v>
      </c>
      <c r="D349" s="5" t="s">
        <v>3</v>
      </c>
      <c r="E349" s="5" t="s">
        <v>3</v>
      </c>
      <c r="F349" s="5" t="s">
        <v>4</v>
      </c>
      <c r="G349" s="5"/>
      <c r="H349" s="5"/>
      <c r="I349" s="5" t="s">
        <v>2605</v>
      </c>
      <c r="J349" s="5">
        <v>5</v>
      </c>
      <c r="K349" s="5"/>
      <c r="L349" s="5" t="s">
        <v>2606</v>
      </c>
      <c r="M349" s="5"/>
      <c r="N349" s="5"/>
      <c r="O349" s="5" t="s">
        <v>2607</v>
      </c>
      <c r="P349" s="5" t="s">
        <v>285</v>
      </c>
      <c r="Q349" s="5"/>
      <c r="R349" s="5"/>
      <c r="S349" s="5"/>
      <c r="T349" s="5"/>
      <c r="U349" s="5"/>
      <c r="V349" s="5"/>
      <c r="W349" s="5"/>
      <c r="X349" s="5"/>
      <c r="Y349" s="5"/>
      <c r="Z349" s="6" t="s">
        <v>2608</v>
      </c>
      <c r="AA349" s="6" t="s">
        <v>2609</v>
      </c>
      <c r="AB349" s="6" t="s">
        <v>2610</v>
      </c>
    </row>
    <row r="350" spans="1:28">
      <c r="A350" s="1" t="s">
        <v>2611</v>
      </c>
      <c r="B350" s="2" t="s">
        <v>1</v>
      </c>
      <c r="C350" s="2" t="s">
        <v>2</v>
      </c>
      <c r="D350" s="2" t="s">
        <v>3</v>
      </c>
      <c r="E350" s="2" t="s">
        <v>3</v>
      </c>
      <c r="F350" s="2" t="s">
        <v>4</v>
      </c>
      <c r="G350" s="2"/>
      <c r="H350" s="2"/>
      <c r="I350" s="2" t="s">
        <v>2612</v>
      </c>
      <c r="J350" s="2">
        <v>5</v>
      </c>
      <c r="K350" s="2"/>
      <c r="L350" s="2" t="s">
        <v>2613</v>
      </c>
      <c r="M350" s="2"/>
      <c r="N350" s="2"/>
      <c r="O350" s="2" t="s">
        <v>2614</v>
      </c>
      <c r="P350" s="2" t="s">
        <v>246</v>
      </c>
      <c r="Q350" s="2"/>
      <c r="R350" s="2"/>
      <c r="S350" s="2"/>
      <c r="T350" s="2"/>
      <c r="U350" s="2"/>
      <c r="V350" s="2"/>
      <c r="W350" s="2"/>
      <c r="X350" s="2"/>
      <c r="Y350" s="2"/>
      <c r="Z350" s="3" t="s">
        <v>2615</v>
      </c>
      <c r="AA350" s="3" t="s">
        <v>2616</v>
      </c>
      <c r="AB350" s="3" t="s">
        <v>2617</v>
      </c>
    </row>
    <row r="351" spans="1:28">
      <c r="A351" s="4" t="s">
        <v>2618</v>
      </c>
      <c r="B351" s="5" t="s">
        <v>1</v>
      </c>
      <c r="C351" s="5" t="s">
        <v>2</v>
      </c>
      <c r="D351" s="5" t="s">
        <v>3</v>
      </c>
      <c r="E351" s="5" t="s">
        <v>3</v>
      </c>
      <c r="F351" s="5" t="s">
        <v>4</v>
      </c>
      <c r="G351" s="5"/>
      <c r="H351" s="5"/>
      <c r="I351" s="5" t="s">
        <v>2619</v>
      </c>
      <c r="J351" s="5">
        <v>1</v>
      </c>
      <c r="K351" s="5"/>
      <c r="L351" s="5" t="s">
        <v>2620</v>
      </c>
      <c r="M351" s="5"/>
      <c r="N351" s="5"/>
      <c r="O351" s="5" t="s">
        <v>2621</v>
      </c>
      <c r="P351" s="5" t="s">
        <v>485</v>
      </c>
      <c r="Q351" s="5"/>
      <c r="R351" s="5"/>
      <c r="S351" s="5"/>
      <c r="T351" s="5"/>
      <c r="U351" s="5"/>
      <c r="V351" s="5"/>
      <c r="W351" s="5"/>
      <c r="X351" s="5"/>
      <c r="Y351" s="5"/>
      <c r="Z351" s="6" t="s">
        <v>2622</v>
      </c>
      <c r="AA351" s="6" t="s">
        <v>2623</v>
      </c>
      <c r="AB351" s="6" t="s">
        <v>2624</v>
      </c>
    </row>
    <row r="352" spans="1:28">
      <c r="A352" s="1" t="s">
        <v>2625</v>
      </c>
      <c r="B352" s="2" t="s">
        <v>1</v>
      </c>
      <c r="C352" s="2" t="s">
        <v>2</v>
      </c>
      <c r="D352" s="2" t="s">
        <v>3</v>
      </c>
      <c r="E352" s="2" t="s">
        <v>3</v>
      </c>
      <c r="F352" s="2" t="s">
        <v>4</v>
      </c>
      <c r="G352" s="2"/>
      <c r="H352" s="2"/>
      <c r="I352" s="2" t="s">
        <v>2626</v>
      </c>
      <c r="J352" s="2">
        <v>4</v>
      </c>
      <c r="K352" s="2"/>
      <c r="L352" s="2" t="s">
        <v>2627</v>
      </c>
      <c r="M352" s="2"/>
      <c r="N352" s="2"/>
      <c r="O352" s="2" t="s">
        <v>2628</v>
      </c>
      <c r="P352" s="2" t="s">
        <v>316</v>
      </c>
      <c r="Q352" s="2"/>
      <c r="R352" s="2"/>
      <c r="S352" s="2"/>
      <c r="T352" s="2"/>
      <c r="U352" s="2"/>
      <c r="V352" s="2"/>
      <c r="W352" s="2"/>
      <c r="X352" s="2"/>
      <c r="Y352" s="2"/>
      <c r="Z352" s="3" t="s">
        <v>2629</v>
      </c>
      <c r="AA352" s="3" t="s">
        <v>2630</v>
      </c>
      <c r="AB352" s="3" t="s">
        <v>2631</v>
      </c>
    </row>
    <row r="353" spans="1:28">
      <c r="A353" s="4" t="s">
        <v>2632</v>
      </c>
      <c r="B353" s="5" t="s">
        <v>1</v>
      </c>
      <c r="C353" s="5" t="s">
        <v>2</v>
      </c>
      <c r="D353" s="5" t="s">
        <v>3</v>
      </c>
      <c r="E353" s="5" t="s">
        <v>3</v>
      </c>
      <c r="F353" s="5" t="s">
        <v>4</v>
      </c>
      <c r="G353" s="5"/>
      <c r="H353" s="5"/>
      <c r="I353" s="5" t="s">
        <v>2633</v>
      </c>
      <c r="J353" s="5">
        <v>1</v>
      </c>
      <c r="K353" s="5"/>
      <c r="L353" s="5" t="s">
        <v>2634</v>
      </c>
      <c r="M353" s="5"/>
      <c r="N353" s="5"/>
      <c r="O353" s="5" t="s">
        <v>2635</v>
      </c>
      <c r="P353" s="5" t="s">
        <v>2636</v>
      </c>
      <c r="Q353" s="5"/>
      <c r="R353" s="5"/>
      <c r="S353" s="5"/>
      <c r="T353" s="5"/>
      <c r="U353" s="5"/>
      <c r="V353" s="5"/>
      <c r="W353" s="5"/>
      <c r="X353" s="5"/>
      <c r="Y353" s="5"/>
      <c r="Z353" s="6" t="s">
        <v>2637</v>
      </c>
      <c r="AA353" s="6" t="s">
        <v>2638</v>
      </c>
      <c r="AB353" s="6" t="s">
        <v>2639</v>
      </c>
    </row>
    <row r="354" spans="1:28">
      <c r="A354" s="1" t="s">
        <v>2640</v>
      </c>
      <c r="B354" s="2" t="s">
        <v>1</v>
      </c>
      <c r="C354" s="2" t="s">
        <v>2</v>
      </c>
      <c r="D354" s="2" t="s">
        <v>3</v>
      </c>
      <c r="E354" s="2" t="s">
        <v>3</v>
      </c>
      <c r="F354" s="2" t="s">
        <v>4</v>
      </c>
      <c r="G354" s="2"/>
      <c r="H354" s="2"/>
      <c r="I354" s="2" t="s">
        <v>2641</v>
      </c>
      <c r="J354" s="2">
        <v>1</v>
      </c>
      <c r="K354" s="2"/>
      <c r="L354" s="2" t="s">
        <v>2642</v>
      </c>
      <c r="M354" s="2"/>
      <c r="N354" s="2"/>
      <c r="O354" s="2" t="s">
        <v>2643</v>
      </c>
      <c r="P354" s="2" t="s">
        <v>301</v>
      </c>
      <c r="Q354" s="2"/>
      <c r="R354" s="2"/>
      <c r="S354" s="2"/>
      <c r="T354" s="2"/>
      <c r="U354" s="2"/>
      <c r="V354" s="2"/>
      <c r="W354" s="2"/>
      <c r="X354" s="2"/>
      <c r="Y354" s="2"/>
      <c r="Z354" s="3" t="s">
        <v>2644</v>
      </c>
      <c r="AA354" s="3" t="s">
        <v>2645</v>
      </c>
      <c r="AB354" s="3" t="s">
        <v>2646</v>
      </c>
    </row>
    <row r="355" spans="1:28">
      <c r="A355" s="4" t="s">
        <v>2647</v>
      </c>
      <c r="B355" s="5" t="s">
        <v>1</v>
      </c>
      <c r="C355" s="5" t="s">
        <v>2</v>
      </c>
      <c r="D355" s="5" t="s">
        <v>3</v>
      </c>
      <c r="E355" s="5" t="s">
        <v>3</v>
      </c>
      <c r="F355" s="5" t="s">
        <v>4</v>
      </c>
      <c r="G355" s="5"/>
      <c r="H355" s="5"/>
      <c r="I355" s="5" t="s">
        <v>2648</v>
      </c>
      <c r="J355" s="5">
        <v>1</v>
      </c>
      <c r="K355" s="5"/>
      <c r="L355" s="5" t="s">
        <v>2649</v>
      </c>
      <c r="M355" s="5"/>
      <c r="N355" s="5"/>
      <c r="O355" s="5" t="s">
        <v>2650</v>
      </c>
      <c r="P355" s="5" t="s">
        <v>416</v>
      </c>
      <c r="Q355" s="5"/>
      <c r="R355" s="5"/>
      <c r="S355" s="5"/>
      <c r="T355" s="5"/>
      <c r="U355" s="5"/>
      <c r="V355" s="5"/>
      <c r="W355" s="5"/>
      <c r="X355" s="5"/>
      <c r="Y355" s="5"/>
      <c r="Z355" s="6" t="s">
        <v>2651</v>
      </c>
      <c r="AA355" s="6" t="s">
        <v>2652</v>
      </c>
      <c r="AB355" s="6" t="s">
        <v>2653</v>
      </c>
    </row>
    <row r="356" spans="1:28">
      <c r="A356" s="1" t="s">
        <v>2654</v>
      </c>
      <c r="B356" s="2" t="s">
        <v>1</v>
      </c>
      <c r="C356" s="2" t="s">
        <v>2</v>
      </c>
      <c r="D356" s="2" t="s">
        <v>3</v>
      </c>
      <c r="E356" s="2" t="s">
        <v>3</v>
      </c>
      <c r="F356" s="2"/>
      <c r="G356" s="2"/>
      <c r="H356" s="2"/>
      <c r="I356" s="2" t="s">
        <v>2655</v>
      </c>
      <c r="J356" s="2">
        <v>1</v>
      </c>
      <c r="K356" s="2"/>
      <c r="L356" s="2" t="s">
        <v>2656</v>
      </c>
      <c r="M356" s="2"/>
      <c r="N356" s="2"/>
      <c r="O356" s="2" t="s">
        <v>2657</v>
      </c>
      <c r="P356" s="2" t="s">
        <v>2658</v>
      </c>
      <c r="Q356" s="2"/>
      <c r="R356" s="2"/>
      <c r="S356" s="2"/>
      <c r="T356" s="2"/>
      <c r="U356" s="2"/>
      <c r="V356" s="2"/>
      <c r="W356" s="2"/>
      <c r="X356" s="2"/>
      <c r="Y356" s="2"/>
      <c r="Z356" s="3" t="s">
        <v>2659</v>
      </c>
      <c r="AA356" s="3" t="s">
        <v>2660</v>
      </c>
      <c r="AB356" s="3" t="s">
        <v>2661</v>
      </c>
    </row>
    <row r="357" spans="1:28">
      <c r="A357" s="4" t="s">
        <v>2662</v>
      </c>
      <c r="B357" s="5" t="s">
        <v>1</v>
      </c>
      <c r="C357" s="5" t="s">
        <v>2</v>
      </c>
      <c r="D357" s="5" t="s">
        <v>3</v>
      </c>
      <c r="E357" s="5" t="s">
        <v>3</v>
      </c>
      <c r="F357" s="5"/>
      <c r="G357" s="5"/>
      <c r="H357" s="5"/>
      <c r="I357" s="5" t="s">
        <v>2663</v>
      </c>
      <c r="J357" s="5">
        <v>1</v>
      </c>
      <c r="K357" s="5"/>
      <c r="L357" s="5" t="s">
        <v>2664</v>
      </c>
      <c r="M357" s="5"/>
      <c r="N357" s="5"/>
      <c r="O357" s="5" t="s">
        <v>2665</v>
      </c>
      <c r="P357" s="5" t="s">
        <v>2666</v>
      </c>
      <c r="Q357" s="5"/>
      <c r="R357" s="5"/>
      <c r="S357" s="5"/>
      <c r="T357" s="5"/>
      <c r="U357" s="5"/>
      <c r="V357" s="5"/>
      <c r="W357" s="5"/>
      <c r="X357" s="5"/>
      <c r="Y357" s="5"/>
      <c r="Z357" s="6" t="s">
        <v>2667</v>
      </c>
      <c r="AA357" s="6" t="s">
        <v>2668</v>
      </c>
      <c r="AB357" s="6" t="s">
        <v>2669</v>
      </c>
    </row>
    <row r="358" spans="1:28">
      <c r="A358" s="1" t="s">
        <v>2670</v>
      </c>
      <c r="B358" s="2" t="s">
        <v>1</v>
      </c>
      <c r="C358" s="2" t="s">
        <v>2</v>
      </c>
      <c r="D358" s="2" t="s">
        <v>3</v>
      </c>
      <c r="E358" s="2" t="s">
        <v>3</v>
      </c>
      <c r="F358" s="2" t="s">
        <v>4</v>
      </c>
      <c r="G358" s="2"/>
      <c r="H358" s="2"/>
      <c r="I358" s="2" t="s">
        <v>2671</v>
      </c>
      <c r="J358" s="2">
        <v>5</v>
      </c>
      <c r="K358" s="2"/>
      <c r="L358" s="2" t="s">
        <v>2672</v>
      </c>
      <c r="M358" s="2"/>
      <c r="N358" s="2"/>
      <c r="O358" s="2" t="s">
        <v>2673</v>
      </c>
      <c r="P358" s="2" t="s">
        <v>221</v>
      </c>
      <c r="Q358" s="2"/>
      <c r="R358" s="2"/>
      <c r="S358" s="2"/>
      <c r="T358" s="2"/>
      <c r="U358" s="2"/>
      <c r="V358" s="2"/>
      <c r="W358" s="2"/>
      <c r="X358" s="2"/>
      <c r="Y358" s="2"/>
      <c r="Z358" s="3" t="s">
        <v>2674</v>
      </c>
      <c r="AA358" s="3" t="s">
        <v>2675</v>
      </c>
      <c r="AB358" s="3" t="s">
        <v>2676</v>
      </c>
    </row>
    <row r="359" spans="1:28">
      <c r="A359" s="4" t="s">
        <v>2677</v>
      </c>
      <c r="B359" s="5" t="s">
        <v>1</v>
      </c>
      <c r="C359" s="5" t="s">
        <v>2</v>
      </c>
      <c r="D359" s="5" t="s">
        <v>3</v>
      </c>
      <c r="E359" s="5" t="s">
        <v>3</v>
      </c>
      <c r="F359" s="5" t="s">
        <v>4</v>
      </c>
      <c r="G359" s="5"/>
      <c r="H359" s="5"/>
      <c r="I359" s="5" t="s">
        <v>2678</v>
      </c>
      <c r="J359" s="5">
        <v>4</v>
      </c>
      <c r="K359" s="5"/>
      <c r="L359" s="5" t="s">
        <v>2679</v>
      </c>
      <c r="M359" s="5"/>
      <c r="N359" s="5"/>
      <c r="O359" s="5" t="s">
        <v>2680</v>
      </c>
      <c r="P359" s="5" t="s">
        <v>2681</v>
      </c>
      <c r="Q359" s="5"/>
      <c r="R359" s="5"/>
      <c r="S359" s="5"/>
      <c r="T359" s="5"/>
      <c r="U359" s="5"/>
      <c r="V359" s="5"/>
      <c r="W359" s="5"/>
      <c r="X359" s="5"/>
      <c r="Y359" s="5"/>
      <c r="Z359" s="6" t="s">
        <v>2682</v>
      </c>
      <c r="AA359" s="6" t="s">
        <v>2683</v>
      </c>
      <c r="AB359" s="6" t="s">
        <v>2684</v>
      </c>
    </row>
    <row r="360" spans="1:28">
      <c r="A360" s="1" t="s">
        <v>2685</v>
      </c>
      <c r="B360" s="2" t="s">
        <v>1</v>
      </c>
      <c r="C360" s="2" t="s">
        <v>2</v>
      </c>
      <c r="D360" s="2" t="s">
        <v>3</v>
      </c>
      <c r="E360" s="2" t="s">
        <v>3</v>
      </c>
      <c r="F360" s="2" t="s">
        <v>4</v>
      </c>
      <c r="G360" s="2"/>
      <c r="H360" s="2"/>
      <c r="I360" s="2" t="s">
        <v>2686</v>
      </c>
      <c r="J360" s="2">
        <v>1</v>
      </c>
      <c r="K360" s="2"/>
      <c r="L360" s="2" t="s">
        <v>2687</v>
      </c>
      <c r="M360" s="2"/>
      <c r="N360" s="2"/>
      <c r="O360" s="2" t="s">
        <v>2688</v>
      </c>
      <c r="P360" s="2" t="s">
        <v>2689</v>
      </c>
      <c r="Q360" s="2"/>
      <c r="R360" s="2"/>
      <c r="S360" s="2"/>
      <c r="T360" s="2"/>
      <c r="U360" s="2"/>
      <c r="V360" s="2"/>
      <c r="W360" s="2"/>
      <c r="X360" s="2"/>
      <c r="Y360" s="2"/>
      <c r="Z360" s="3" t="s">
        <v>2690</v>
      </c>
      <c r="AA360" s="3" t="s">
        <v>2691</v>
      </c>
      <c r="AB360" s="3" t="s">
        <v>2692</v>
      </c>
    </row>
    <row r="361" spans="1:28">
      <c r="A361" s="4" t="s">
        <v>2693</v>
      </c>
      <c r="B361" s="5" t="s">
        <v>1</v>
      </c>
      <c r="C361" s="5" t="s">
        <v>2</v>
      </c>
      <c r="D361" s="5" t="s">
        <v>3</v>
      </c>
      <c r="E361" s="5" t="s">
        <v>3</v>
      </c>
      <c r="F361" s="5" t="s">
        <v>4</v>
      </c>
      <c r="G361" s="5"/>
      <c r="H361" s="5"/>
      <c r="I361" s="5" t="s">
        <v>2694</v>
      </c>
      <c r="J361" s="5">
        <v>5</v>
      </c>
      <c r="K361" s="5"/>
      <c r="L361" s="5" t="s">
        <v>2695</v>
      </c>
      <c r="M361" s="5"/>
      <c r="N361" s="5"/>
      <c r="O361" s="5" t="s">
        <v>2696</v>
      </c>
      <c r="P361" s="5" t="s">
        <v>152</v>
      </c>
      <c r="Q361" s="5"/>
      <c r="R361" s="5"/>
      <c r="S361" s="5"/>
      <c r="T361" s="5"/>
      <c r="U361" s="5"/>
      <c r="V361" s="5"/>
      <c r="W361" s="5"/>
      <c r="X361" s="5"/>
      <c r="Y361" s="5"/>
      <c r="Z361" s="6" t="s">
        <v>2697</v>
      </c>
      <c r="AA361" s="6" t="s">
        <v>2698</v>
      </c>
      <c r="AB361" s="6" t="s">
        <v>2699</v>
      </c>
    </row>
    <row r="362" spans="1:28">
      <c r="A362" s="1" t="s">
        <v>2700</v>
      </c>
      <c r="B362" s="2" t="s">
        <v>1</v>
      </c>
      <c r="C362" s="2" t="s">
        <v>2</v>
      </c>
      <c r="D362" s="2" t="s">
        <v>3</v>
      </c>
      <c r="E362" s="2" t="s">
        <v>3</v>
      </c>
      <c r="F362" s="2" t="s">
        <v>4</v>
      </c>
      <c r="G362" s="2"/>
      <c r="H362" s="2"/>
      <c r="I362" s="2" t="s">
        <v>2701</v>
      </c>
      <c r="J362" s="2">
        <v>1</v>
      </c>
      <c r="K362" s="2"/>
      <c r="L362" s="2" t="s">
        <v>2702</v>
      </c>
      <c r="M362" s="2"/>
      <c r="N362" s="2"/>
      <c r="O362" s="2" t="s">
        <v>2703</v>
      </c>
      <c r="P362" s="2" t="s">
        <v>181</v>
      </c>
      <c r="Q362" s="2"/>
      <c r="R362" s="2"/>
      <c r="S362" s="2"/>
      <c r="T362" s="2"/>
      <c r="U362" s="2"/>
      <c r="V362" s="2"/>
      <c r="W362" s="2"/>
      <c r="X362" s="2"/>
      <c r="Y362" s="2"/>
      <c r="Z362" s="3" t="s">
        <v>2704</v>
      </c>
      <c r="AA362" s="3" t="s">
        <v>2705</v>
      </c>
      <c r="AB362" s="3" t="s">
        <v>2706</v>
      </c>
    </row>
    <row r="363" spans="1:28">
      <c r="A363" s="4" t="s">
        <v>2707</v>
      </c>
      <c r="B363" s="5" t="s">
        <v>1</v>
      </c>
      <c r="C363" s="5" t="s">
        <v>2</v>
      </c>
      <c r="D363" s="5" t="s">
        <v>3</v>
      </c>
      <c r="E363" s="5" t="s">
        <v>3</v>
      </c>
      <c r="F363" s="5"/>
      <c r="G363" s="5"/>
      <c r="H363" s="5"/>
      <c r="I363" s="5" t="s">
        <v>2708</v>
      </c>
      <c r="J363" s="5">
        <v>5</v>
      </c>
      <c r="K363" s="5"/>
      <c r="L363" s="5" t="s">
        <v>2709</v>
      </c>
      <c r="M363" s="5"/>
      <c r="N363" s="5"/>
      <c r="O363" s="5"/>
      <c r="P363" s="5"/>
      <c r="Q363" s="5"/>
      <c r="R363" s="5"/>
      <c r="S363" s="5"/>
      <c r="T363" s="5"/>
      <c r="U363" s="5"/>
      <c r="V363" s="5"/>
      <c r="W363" s="5"/>
      <c r="X363" s="5"/>
      <c r="Y363" s="5"/>
      <c r="Z363" s="6" t="s">
        <v>2710</v>
      </c>
      <c r="AA363" s="6" t="s">
        <v>2711</v>
      </c>
      <c r="AB363" s="6" t="s">
        <v>2712</v>
      </c>
    </row>
    <row r="364" spans="1:28">
      <c r="A364" s="1" t="s">
        <v>2713</v>
      </c>
      <c r="B364" s="2" t="s">
        <v>1</v>
      </c>
      <c r="C364" s="2" t="s">
        <v>2</v>
      </c>
      <c r="D364" s="2" t="s">
        <v>3</v>
      </c>
      <c r="E364" s="2" t="s">
        <v>3</v>
      </c>
      <c r="F364" s="2"/>
      <c r="G364" s="2"/>
      <c r="H364" s="2"/>
      <c r="I364" s="2" t="s">
        <v>2714</v>
      </c>
      <c r="J364" s="2">
        <v>3</v>
      </c>
      <c r="K364" s="2"/>
      <c r="L364" s="2" t="s">
        <v>2715</v>
      </c>
      <c r="M364" s="2"/>
      <c r="N364" s="2"/>
      <c r="O364" s="2" t="s">
        <v>2716</v>
      </c>
      <c r="P364" s="2" t="s">
        <v>1729</v>
      </c>
      <c r="Q364" s="2"/>
      <c r="R364" s="2"/>
      <c r="S364" s="2"/>
      <c r="T364" s="2"/>
      <c r="U364" s="2"/>
      <c r="V364" s="2"/>
      <c r="W364" s="2"/>
      <c r="X364" s="2"/>
      <c r="Y364" s="2"/>
      <c r="Z364" s="3" t="s">
        <v>2717</v>
      </c>
      <c r="AA364" s="3" t="s">
        <v>2718</v>
      </c>
      <c r="AB364" s="3" t="s">
        <v>2719</v>
      </c>
    </row>
    <row r="365" spans="1:28">
      <c r="A365" s="4" t="s">
        <v>2720</v>
      </c>
      <c r="B365" s="5" t="s">
        <v>1</v>
      </c>
      <c r="C365" s="5" t="s">
        <v>2</v>
      </c>
      <c r="D365" s="5" t="s">
        <v>3</v>
      </c>
      <c r="E365" s="5" t="s">
        <v>3</v>
      </c>
      <c r="F365" s="5" t="s">
        <v>4</v>
      </c>
      <c r="G365" s="5"/>
      <c r="H365" s="5"/>
      <c r="I365" s="5" t="s">
        <v>2721</v>
      </c>
      <c r="J365" s="5">
        <v>5</v>
      </c>
      <c r="K365" s="5"/>
      <c r="L365" s="5" t="s">
        <v>848</v>
      </c>
      <c r="M365" s="5"/>
      <c r="N365" s="5"/>
      <c r="O365" s="5" t="s">
        <v>2722</v>
      </c>
      <c r="P365" s="5" t="s">
        <v>50</v>
      </c>
      <c r="Q365" s="5"/>
      <c r="R365" s="5"/>
      <c r="S365" s="5"/>
      <c r="T365" s="5"/>
      <c r="U365" s="5"/>
      <c r="V365" s="5"/>
      <c r="W365" s="5"/>
      <c r="X365" s="5"/>
      <c r="Y365" s="5"/>
      <c r="Z365" s="6" t="s">
        <v>2723</v>
      </c>
      <c r="AA365" s="6" t="s">
        <v>2724</v>
      </c>
      <c r="AB365" s="6" t="s">
        <v>2725</v>
      </c>
    </row>
    <row r="366" spans="1:28">
      <c r="A366" s="1" t="s">
        <v>2726</v>
      </c>
      <c r="B366" s="2" t="s">
        <v>1</v>
      </c>
      <c r="C366" s="2" t="s">
        <v>2</v>
      </c>
      <c r="D366" s="2" t="s">
        <v>3</v>
      </c>
      <c r="E366" s="2" t="s">
        <v>3</v>
      </c>
      <c r="F366" s="2" t="s">
        <v>4</v>
      </c>
      <c r="G366" s="2"/>
      <c r="H366" s="2"/>
      <c r="I366" s="2" t="s">
        <v>2727</v>
      </c>
      <c r="J366" s="2">
        <v>5</v>
      </c>
      <c r="K366" s="2"/>
      <c r="L366" s="2" t="s">
        <v>2728</v>
      </c>
      <c r="M366" s="2"/>
      <c r="N366" s="2"/>
      <c r="O366" s="2" t="s">
        <v>2729</v>
      </c>
      <c r="P366" s="2" t="s">
        <v>221</v>
      </c>
      <c r="Q366" s="2"/>
      <c r="R366" s="2"/>
      <c r="S366" s="2"/>
      <c r="T366" s="2"/>
      <c r="U366" s="2"/>
      <c r="V366" s="2"/>
      <c r="W366" s="2"/>
      <c r="X366" s="2"/>
      <c r="Y366" s="2"/>
      <c r="Z366" s="3" t="s">
        <v>2730</v>
      </c>
      <c r="AA366" s="3" t="s">
        <v>2731</v>
      </c>
      <c r="AB366" s="3" t="s">
        <v>2732</v>
      </c>
    </row>
    <row r="367" spans="1:28">
      <c r="A367" s="4" t="s">
        <v>2733</v>
      </c>
      <c r="B367" s="5" t="s">
        <v>1</v>
      </c>
      <c r="C367" s="5" t="s">
        <v>2</v>
      </c>
      <c r="D367" s="5" t="s">
        <v>3</v>
      </c>
      <c r="E367" s="5" t="s">
        <v>3</v>
      </c>
      <c r="F367" s="5" t="s">
        <v>4</v>
      </c>
      <c r="G367" s="5"/>
      <c r="H367" s="5"/>
      <c r="I367" s="5" t="s">
        <v>2734</v>
      </c>
      <c r="J367" s="5">
        <v>1</v>
      </c>
      <c r="K367" s="5"/>
      <c r="L367" s="5" t="s">
        <v>2735</v>
      </c>
      <c r="M367" s="5"/>
      <c r="N367" s="5"/>
      <c r="O367" s="5" t="s">
        <v>2736</v>
      </c>
      <c r="P367" s="5" t="s">
        <v>2737</v>
      </c>
      <c r="Q367" s="5"/>
      <c r="R367" s="5"/>
      <c r="S367" s="5"/>
      <c r="T367" s="5"/>
      <c r="U367" s="5"/>
      <c r="V367" s="5"/>
      <c r="W367" s="5"/>
      <c r="X367" s="5"/>
      <c r="Y367" s="5"/>
      <c r="Z367" s="6" t="s">
        <v>2738</v>
      </c>
      <c r="AA367" s="6" t="s">
        <v>2739</v>
      </c>
      <c r="AB367" s="6" t="s">
        <v>2740</v>
      </c>
    </row>
    <row r="368" spans="1:28">
      <c r="A368" s="1" t="s">
        <v>2741</v>
      </c>
      <c r="B368" s="2" t="s">
        <v>1</v>
      </c>
      <c r="C368" s="2" t="s">
        <v>2</v>
      </c>
      <c r="D368" s="2" t="s">
        <v>3</v>
      </c>
      <c r="E368" s="2" t="s">
        <v>3</v>
      </c>
      <c r="F368" s="2" t="s">
        <v>4</v>
      </c>
      <c r="G368" s="2"/>
      <c r="H368" s="2"/>
      <c r="I368" s="2" t="s">
        <v>2742</v>
      </c>
      <c r="J368" s="2">
        <v>5</v>
      </c>
      <c r="K368" s="2"/>
      <c r="L368" s="2" t="s">
        <v>2743</v>
      </c>
      <c r="M368" s="2"/>
      <c r="N368" s="2"/>
      <c r="O368" s="2" t="s">
        <v>2744</v>
      </c>
      <c r="P368" s="2" t="s">
        <v>2745</v>
      </c>
      <c r="Q368" s="2"/>
      <c r="R368" s="2"/>
      <c r="S368" s="2"/>
      <c r="T368" s="2"/>
      <c r="U368" s="2"/>
      <c r="V368" s="2"/>
      <c r="W368" s="2"/>
      <c r="X368" s="2"/>
      <c r="Y368" s="2"/>
      <c r="Z368" s="3" t="s">
        <v>2746</v>
      </c>
      <c r="AA368" s="3" t="s">
        <v>2747</v>
      </c>
      <c r="AB368" s="3" t="s">
        <v>2748</v>
      </c>
    </row>
    <row r="369" spans="1:28">
      <c r="A369" s="4" t="s">
        <v>2749</v>
      </c>
      <c r="B369" s="5" t="s">
        <v>1</v>
      </c>
      <c r="C369" s="5" t="s">
        <v>2</v>
      </c>
      <c r="D369" s="5" t="s">
        <v>3</v>
      </c>
      <c r="E369" s="5" t="s">
        <v>3</v>
      </c>
      <c r="F369" s="5"/>
      <c r="G369" s="5"/>
      <c r="H369" s="5"/>
      <c r="I369" s="5" t="s">
        <v>2750</v>
      </c>
      <c r="J369" s="5">
        <v>5</v>
      </c>
      <c r="K369" s="5"/>
      <c r="L369" s="5" t="s">
        <v>2751</v>
      </c>
      <c r="M369" s="5"/>
      <c r="N369" s="5"/>
      <c r="O369" s="5" t="s">
        <v>2752</v>
      </c>
      <c r="P369" s="5" t="s">
        <v>363</v>
      </c>
      <c r="Q369" s="5"/>
      <c r="R369" s="5"/>
      <c r="S369" s="5"/>
      <c r="T369" s="5"/>
      <c r="U369" s="5"/>
      <c r="V369" s="5"/>
      <c r="W369" s="5"/>
      <c r="X369" s="5"/>
      <c r="Y369" s="5"/>
      <c r="Z369" s="6" t="s">
        <v>2753</v>
      </c>
      <c r="AA369" s="6" t="s">
        <v>2754</v>
      </c>
      <c r="AB369" s="6" t="s">
        <v>2755</v>
      </c>
    </row>
    <row r="370" spans="1:28">
      <c r="A370" s="1" t="s">
        <v>2756</v>
      </c>
      <c r="B370" s="2" t="s">
        <v>1</v>
      </c>
      <c r="C370" s="2" t="s">
        <v>2</v>
      </c>
      <c r="D370" s="2" t="s">
        <v>3</v>
      </c>
      <c r="E370" s="2" t="s">
        <v>3</v>
      </c>
      <c r="F370" s="2" t="s">
        <v>4</v>
      </c>
      <c r="G370" s="2"/>
      <c r="H370" s="2"/>
      <c r="I370" s="2" t="s">
        <v>2757</v>
      </c>
      <c r="J370" s="2">
        <v>1</v>
      </c>
      <c r="K370" s="2"/>
      <c r="L370" s="2" t="s">
        <v>2758</v>
      </c>
      <c r="M370" s="2"/>
      <c r="N370" s="2"/>
      <c r="O370" s="2" t="s">
        <v>2759</v>
      </c>
      <c r="P370" s="2" t="s">
        <v>609</v>
      </c>
      <c r="Q370" s="2"/>
      <c r="R370" s="2"/>
      <c r="S370" s="2"/>
      <c r="T370" s="2"/>
      <c r="U370" s="2"/>
      <c r="V370" s="2"/>
      <c r="W370" s="2"/>
      <c r="X370" s="2"/>
      <c r="Y370" s="2"/>
      <c r="Z370" s="3" t="s">
        <v>2760</v>
      </c>
      <c r="AA370" s="3" t="s">
        <v>2761</v>
      </c>
      <c r="AB370" s="3" t="s">
        <v>2762</v>
      </c>
    </row>
    <row r="371" spans="1:28">
      <c r="A371" s="4" t="s">
        <v>2763</v>
      </c>
      <c r="B371" s="5" t="s">
        <v>1</v>
      </c>
      <c r="C371" s="5" t="s">
        <v>2</v>
      </c>
      <c r="D371" s="5" t="s">
        <v>3</v>
      </c>
      <c r="E371" s="5" t="s">
        <v>3</v>
      </c>
      <c r="F371" s="5" t="s">
        <v>117</v>
      </c>
      <c r="G371" s="5"/>
      <c r="H371" s="5"/>
      <c r="I371" s="5" t="s">
        <v>2764</v>
      </c>
      <c r="J371" s="5">
        <v>1</v>
      </c>
      <c r="K371" s="5"/>
      <c r="L371" s="5" t="s">
        <v>2765</v>
      </c>
      <c r="M371" s="5"/>
      <c r="N371" s="5"/>
      <c r="O371" s="5" t="s">
        <v>2766</v>
      </c>
      <c r="P371" s="5" t="s">
        <v>1667</v>
      </c>
      <c r="Q371" s="5"/>
      <c r="R371" s="5"/>
      <c r="S371" s="5"/>
      <c r="T371" s="5"/>
      <c r="U371" s="5"/>
      <c r="V371" s="5"/>
      <c r="W371" s="5"/>
      <c r="X371" s="5"/>
      <c r="Y371" s="5"/>
      <c r="Z371" s="6" t="s">
        <v>2767</v>
      </c>
      <c r="AA371" s="6" t="s">
        <v>2768</v>
      </c>
      <c r="AB371" s="6" t="s">
        <v>2769</v>
      </c>
    </row>
    <row r="372" spans="1:28">
      <c r="A372" s="1" t="s">
        <v>2770</v>
      </c>
      <c r="B372" s="2" t="s">
        <v>1</v>
      </c>
      <c r="C372" s="2" t="s">
        <v>2</v>
      </c>
      <c r="D372" s="2" t="s">
        <v>3</v>
      </c>
      <c r="E372" s="2" t="s">
        <v>3</v>
      </c>
      <c r="F372" s="2" t="s">
        <v>4</v>
      </c>
      <c r="G372" s="2"/>
      <c r="H372" s="2"/>
      <c r="I372" s="2" t="s">
        <v>2771</v>
      </c>
      <c r="J372" s="2">
        <v>5</v>
      </c>
      <c r="K372" s="2"/>
      <c r="L372" s="2" t="s">
        <v>2772</v>
      </c>
      <c r="M372" s="2"/>
      <c r="N372" s="2"/>
      <c r="O372" s="2" t="s">
        <v>2773</v>
      </c>
      <c r="P372" s="2" t="s">
        <v>246</v>
      </c>
      <c r="Q372" s="2"/>
      <c r="R372" s="2"/>
      <c r="S372" s="2"/>
      <c r="T372" s="2"/>
      <c r="U372" s="2"/>
      <c r="V372" s="2"/>
      <c r="W372" s="2"/>
      <c r="X372" s="2"/>
      <c r="Y372" s="2"/>
      <c r="Z372" s="3" t="s">
        <v>2774</v>
      </c>
      <c r="AA372" s="3" t="s">
        <v>2775</v>
      </c>
      <c r="AB372" s="3" t="s">
        <v>2776</v>
      </c>
    </row>
    <row r="373" spans="1:28">
      <c r="A373" s="4" t="s">
        <v>2777</v>
      </c>
      <c r="B373" s="5" t="s">
        <v>1</v>
      </c>
      <c r="C373" s="5" t="s">
        <v>2</v>
      </c>
      <c r="D373" s="5" t="s">
        <v>3</v>
      </c>
      <c r="E373" s="5" t="s">
        <v>242</v>
      </c>
      <c r="F373" s="5" t="s">
        <v>4</v>
      </c>
      <c r="G373" s="5"/>
      <c r="H373" s="5"/>
      <c r="I373" s="5" t="s">
        <v>2778</v>
      </c>
      <c r="J373" s="5">
        <v>4</v>
      </c>
      <c r="K373" s="5"/>
      <c r="L373" s="5" t="s">
        <v>244</v>
      </c>
      <c r="M373" s="5"/>
      <c r="N373" s="5"/>
      <c r="O373" s="5" t="s">
        <v>2779</v>
      </c>
      <c r="P373" s="5" t="s">
        <v>221</v>
      </c>
      <c r="Q373" s="5"/>
      <c r="R373" s="5"/>
      <c r="S373" s="5"/>
      <c r="T373" s="5"/>
      <c r="U373" s="5"/>
      <c r="V373" s="5"/>
      <c r="W373" s="5"/>
      <c r="X373" s="5"/>
      <c r="Y373" s="5"/>
      <c r="Z373" s="6" t="s">
        <v>2780</v>
      </c>
      <c r="AA373" s="6" t="s">
        <v>2781</v>
      </c>
      <c r="AB373" s="6" t="s">
        <v>2782</v>
      </c>
    </row>
    <row r="374" spans="1:28">
      <c r="A374" s="1" t="s">
        <v>2783</v>
      </c>
      <c r="B374" s="2" t="s">
        <v>1</v>
      </c>
      <c r="C374" s="2" t="s">
        <v>2</v>
      </c>
      <c r="D374" s="2" t="s">
        <v>3</v>
      </c>
      <c r="E374" s="2" t="s">
        <v>3</v>
      </c>
      <c r="F374" s="2" t="s">
        <v>4</v>
      </c>
      <c r="G374" s="2"/>
      <c r="H374" s="2"/>
      <c r="I374" s="2" t="s">
        <v>2784</v>
      </c>
      <c r="J374" s="2">
        <v>1</v>
      </c>
      <c r="K374" s="2"/>
      <c r="L374" s="2" t="s">
        <v>2785</v>
      </c>
      <c r="M374" s="2"/>
      <c r="N374" s="2"/>
      <c r="O374" s="2" t="s">
        <v>2786</v>
      </c>
      <c r="P374" s="2" t="s">
        <v>2787</v>
      </c>
      <c r="Q374" s="2"/>
      <c r="R374" s="2"/>
      <c r="S374" s="2"/>
      <c r="T374" s="2"/>
      <c r="U374" s="2"/>
      <c r="V374" s="2"/>
      <c r="W374" s="2"/>
      <c r="X374" s="2"/>
      <c r="Y374" s="2"/>
      <c r="Z374" s="3" t="s">
        <v>2788</v>
      </c>
      <c r="AA374" s="3" t="s">
        <v>2789</v>
      </c>
      <c r="AB374" s="3" t="s">
        <v>2790</v>
      </c>
    </row>
    <row r="375" spans="1:28">
      <c r="A375" s="4" t="s">
        <v>2791</v>
      </c>
      <c r="B375" s="5" t="s">
        <v>1</v>
      </c>
      <c r="C375" s="5" t="s">
        <v>2</v>
      </c>
      <c r="D375" s="5" t="s">
        <v>3</v>
      </c>
      <c r="E375" s="5" t="s">
        <v>3</v>
      </c>
      <c r="F375" s="5" t="s">
        <v>4</v>
      </c>
      <c r="G375" s="5"/>
      <c r="H375" s="5"/>
      <c r="I375" s="5" t="s">
        <v>2792</v>
      </c>
      <c r="J375" s="5">
        <v>5</v>
      </c>
      <c r="K375" s="5"/>
      <c r="L375" s="5" t="s">
        <v>2793</v>
      </c>
      <c r="M375" s="5"/>
      <c r="N375" s="5"/>
      <c r="O375" s="5" t="s">
        <v>2794</v>
      </c>
      <c r="P375" s="5" t="s">
        <v>316</v>
      </c>
      <c r="Q375" s="5"/>
      <c r="R375" s="5"/>
      <c r="S375" s="5"/>
      <c r="T375" s="5"/>
      <c r="U375" s="5"/>
      <c r="V375" s="5"/>
      <c r="W375" s="5"/>
      <c r="X375" s="5"/>
      <c r="Y375" s="5"/>
      <c r="Z375" s="6" t="s">
        <v>2795</v>
      </c>
      <c r="AA375" s="6" t="s">
        <v>2796</v>
      </c>
      <c r="AB375" s="6" t="s">
        <v>2797</v>
      </c>
    </row>
    <row r="376" spans="1:28">
      <c r="A376" s="1" t="s">
        <v>2798</v>
      </c>
      <c r="B376" s="2" t="s">
        <v>1</v>
      </c>
      <c r="C376" s="2" t="s">
        <v>2</v>
      </c>
      <c r="D376" s="2" t="s">
        <v>3</v>
      </c>
      <c r="E376" s="2" t="s">
        <v>3</v>
      </c>
      <c r="F376" s="2"/>
      <c r="G376" s="2"/>
      <c r="H376" s="2"/>
      <c r="I376" s="2" t="s">
        <v>2799</v>
      </c>
      <c r="J376" s="2">
        <v>1</v>
      </c>
      <c r="K376" s="2"/>
      <c r="L376" s="2" t="s">
        <v>2800</v>
      </c>
      <c r="M376" s="2"/>
      <c r="N376" s="2"/>
      <c r="O376" s="2" t="s">
        <v>2801</v>
      </c>
      <c r="P376" s="2" t="s">
        <v>129</v>
      </c>
      <c r="Q376" s="2"/>
      <c r="R376" s="2"/>
      <c r="S376" s="2"/>
      <c r="T376" s="2"/>
      <c r="U376" s="2"/>
      <c r="V376" s="2"/>
      <c r="W376" s="2"/>
      <c r="X376" s="2"/>
      <c r="Y376" s="2"/>
      <c r="Z376" s="3" t="s">
        <v>2802</v>
      </c>
      <c r="AA376" s="3" t="s">
        <v>2803</v>
      </c>
      <c r="AB376" s="3" t="s">
        <v>2804</v>
      </c>
    </row>
    <row r="377" spans="1:28">
      <c r="A377" s="4" t="s">
        <v>2805</v>
      </c>
      <c r="B377" s="5" t="s">
        <v>1</v>
      </c>
      <c r="C377" s="5" t="s">
        <v>2</v>
      </c>
      <c r="D377" s="5" t="s">
        <v>3</v>
      </c>
      <c r="E377" s="5" t="s">
        <v>3</v>
      </c>
      <c r="F377" s="5" t="s">
        <v>4</v>
      </c>
      <c r="G377" s="5"/>
      <c r="H377" s="5"/>
      <c r="I377" s="5" t="s">
        <v>2806</v>
      </c>
      <c r="J377" s="5">
        <v>1</v>
      </c>
      <c r="K377" s="5"/>
      <c r="L377" s="5" t="s">
        <v>2807</v>
      </c>
      <c r="M377" s="5"/>
      <c r="N377" s="5"/>
      <c r="O377" s="5" t="s">
        <v>2808</v>
      </c>
      <c r="P377" s="5" t="s">
        <v>2809</v>
      </c>
      <c r="Q377" s="5"/>
      <c r="R377" s="5"/>
      <c r="S377" s="5"/>
      <c r="T377" s="5"/>
      <c r="U377" s="5"/>
      <c r="V377" s="5"/>
      <c r="W377" s="5"/>
      <c r="X377" s="5"/>
      <c r="Y377" s="5"/>
      <c r="Z377" s="6" t="s">
        <v>2810</v>
      </c>
      <c r="AA377" s="6" t="s">
        <v>2811</v>
      </c>
      <c r="AB377" s="6" t="s">
        <v>2812</v>
      </c>
    </row>
    <row r="378" spans="1:28">
      <c r="A378" s="1" t="s">
        <v>2813</v>
      </c>
      <c r="B378" s="2" t="s">
        <v>1</v>
      </c>
      <c r="C378" s="2" t="s">
        <v>2</v>
      </c>
      <c r="D378" s="2" t="s">
        <v>3</v>
      </c>
      <c r="E378" s="2" t="s">
        <v>3</v>
      </c>
      <c r="F378" s="2" t="s">
        <v>4</v>
      </c>
      <c r="G378" s="2"/>
      <c r="H378" s="2"/>
      <c r="I378" s="2" t="s">
        <v>2814</v>
      </c>
      <c r="J378" s="2">
        <v>5</v>
      </c>
      <c r="K378" s="2"/>
      <c r="L378" s="2" t="s">
        <v>2815</v>
      </c>
      <c r="M378" s="2"/>
      <c r="N378" s="2"/>
      <c r="O378" s="2" t="s">
        <v>2816</v>
      </c>
      <c r="P378" s="2" t="s">
        <v>2817</v>
      </c>
      <c r="Q378" s="2"/>
      <c r="R378" s="2"/>
      <c r="S378" s="2"/>
      <c r="T378" s="2"/>
      <c r="U378" s="2"/>
      <c r="V378" s="2"/>
      <c r="W378" s="2"/>
      <c r="X378" s="2">
        <v>13</v>
      </c>
      <c r="Y378" s="2"/>
      <c r="Z378" s="3" t="s">
        <v>2818</v>
      </c>
      <c r="AA378" s="3" t="s">
        <v>2819</v>
      </c>
      <c r="AB378" s="3" t="s">
        <v>2820</v>
      </c>
    </row>
    <row r="379" spans="1:28">
      <c r="A379" s="4" t="s">
        <v>2821</v>
      </c>
      <c r="B379" s="5" t="s">
        <v>1</v>
      </c>
      <c r="C379" s="5" t="s">
        <v>2</v>
      </c>
      <c r="D379" s="5" t="s">
        <v>3</v>
      </c>
      <c r="E379" s="5" t="s">
        <v>3</v>
      </c>
      <c r="F379" s="5" t="s">
        <v>13</v>
      </c>
      <c r="G379" s="5"/>
      <c r="H379" s="5"/>
      <c r="I379" s="5" t="s">
        <v>2822</v>
      </c>
      <c r="J379" s="5">
        <v>5</v>
      </c>
      <c r="K379" s="5"/>
      <c r="L379" s="5" t="s">
        <v>2823</v>
      </c>
      <c r="M379" s="5"/>
      <c r="N379" s="5"/>
      <c r="O379" s="5" t="s">
        <v>2824</v>
      </c>
      <c r="P379" s="5" t="s">
        <v>229</v>
      </c>
      <c r="Q379" s="5"/>
      <c r="R379" s="5"/>
      <c r="S379" s="5"/>
      <c r="T379" s="5"/>
      <c r="U379" s="5"/>
      <c r="V379" s="5"/>
      <c r="W379" s="5"/>
      <c r="X379" s="5"/>
      <c r="Y379" s="5"/>
      <c r="Z379" s="6" t="s">
        <v>2825</v>
      </c>
      <c r="AA379" s="6" t="s">
        <v>2826</v>
      </c>
      <c r="AB379" s="6" t="s">
        <v>2827</v>
      </c>
    </row>
    <row r="380" spans="1:28">
      <c r="A380" s="1" t="s">
        <v>2828</v>
      </c>
      <c r="B380" s="2" t="s">
        <v>1</v>
      </c>
      <c r="C380" s="2" t="s">
        <v>2</v>
      </c>
      <c r="D380" s="2" t="s">
        <v>3</v>
      </c>
      <c r="E380" s="2" t="s">
        <v>3</v>
      </c>
      <c r="F380" s="2" t="s">
        <v>4</v>
      </c>
      <c r="G380" s="2"/>
      <c r="H380" s="2"/>
      <c r="I380" s="2" t="s">
        <v>2829</v>
      </c>
      <c r="J380" s="2">
        <v>4</v>
      </c>
      <c r="K380" s="2"/>
      <c r="L380" s="2" t="s">
        <v>2830</v>
      </c>
      <c r="M380" s="2"/>
      <c r="N380" s="2"/>
      <c r="O380" s="2" t="s">
        <v>2831</v>
      </c>
      <c r="P380" s="2" t="s">
        <v>2832</v>
      </c>
      <c r="Q380" s="2"/>
      <c r="R380" s="2"/>
      <c r="S380" s="2"/>
      <c r="T380" s="2"/>
      <c r="U380" s="2"/>
      <c r="V380" s="2"/>
      <c r="W380" s="2"/>
      <c r="X380" s="2"/>
      <c r="Y380" s="2"/>
      <c r="Z380" s="3" t="s">
        <v>2833</v>
      </c>
      <c r="AA380" s="3" t="s">
        <v>2834</v>
      </c>
      <c r="AB380" s="3" t="s">
        <v>2835</v>
      </c>
    </row>
    <row r="381" spans="1:28">
      <c r="A381" s="4" t="s">
        <v>2836</v>
      </c>
      <c r="B381" s="5" t="s">
        <v>1</v>
      </c>
      <c r="C381" s="5" t="s">
        <v>2</v>
      </c>
      <c r="D381" s="5" t="s">
        <v>3</v>
      </c>
      <c r="E381" s="5" t="s">
        <v>3</v>
      </c>
      <c r="F381" s="5"/>
      <c r="G381" s="5"/>
      <c r="H381" s="5"/>
      <c r="I381" s="5" t="s">
        <v>2837</v>
      </c>
      <c r="J381" s="5">
        <v>5</v>
      </c>
      <c r="K381" s="5"/>
      <c r="L381" s="5" t="s">
        <v>2838</v>
      </c>
      <c r="M381" s="5"/>
      <c r="N381" s="5"/>
      <c r="O381" s="5" t="s">
        <v>2839</v>
      </c>
      <c r="P381" s="5" t="s">
        <v>237</v>
      </c>
      <c r="Q381" s="5"/>
      <c r="R381" s="5"/>
      <c r="S381" s="5"/>
      <c r="T381" s="5"/>
      <c r="U381" s="5"/>
      <c r="V381" s="5"/>
      <c r="W381" s="5"/>
      <c r="X381" s="5"/>
      <c r="Y381" s="5"/>
      <c r="Z381" s="6" t="s">
        <v>2840</v>
      </c>
      <c r="AA381" s="6" t="s">
        <v>2841</v>
      </c>
      <c r="AB381" s="6" t="s">
        <v>2842</v>
      </c>
    </row>
    <row r="382" spans="1:28">
      <c r="A382" s="1" t="s">
        <v>2843</v>
      </c>
      <c r="B382" s="2" t="s">
        <v>1</v>
      </c>
      <c r="C382" s="2" t="s">
        <v>2</v>
      </c>
      <c r="D382" s="2" t="s">
        <v>3</v>
      </c>
      <c r="E382" s="2" t="s">
        <v>3</v>
      </c>
      <c r="F382" s="2" t="s">
        <v>4</v>
      </c>
      <c r="G382" s="2"/>
      <c r="H382" s="2"/>
      <c r="I382" s="2" t="s">
        <v>2844</v>
      </c>
      <c r="J382" s="2">
        <v>1</v>
      </c>
      <c r="K382" s="2"/>
      <c r="L382" s="2" t="s">
        <v>2845</v>
      </c>
      <c r="M382" s="2"/>
      <c r="N382" s="2"/>
      <c r="O382" s="2" t="s">
        <v>2846</v>
      </c>
      <c r="P382" s="2" t="s">
        <v>2847</v>
      </c>
      <c r="Q382" s="2"/>
      <c r="R382" s="2"/>
      <c r="S382" s="2"/>
      <c r="T382" s="2"/>
      <c r="U382" s="2"/>
      <c r="V382" s="2"/>
      <c r="W382" s="2"/>
      <c r="X382" s="2"/>
      <c r="Y382" s="2"/>
      <c r="Z382" s="3" t="s">
        <v>2848</v>
      </c>
      <c r="AA382" s="3" t="s">
        <v>2849</v>
      </c>
      <c r="AB382" s="3" t="s">
        <v>2850</v>
      </c>
    </row>
    <row r="383" spans="1:28">
      <c r="A383" s="4" t="s">
        <v>2851</v>
      </c>
      <c r="B383" s="5" t="s">
        <v>1</v>
      </c>
      <c r="C383" s="5" t="s">
        <v>2</v>
      </c>
      <c r="D383" s="5" t="s">
        <v>3</v>
      </c>
      <c r="E383" s="5" t="s">
        <v>3</v>
      </c>
      <c r="F383" s="5" t="s">
        <v>4</v>
      </c>
      <c r="G383" s="5"/>
      <c r="H383" s="5"/>
      <c r="I383" s="5" t="s">
        <v>2852</v>
      </c>
      <c r="J383" s="5">
        <v>1</v>
      </c>
      <c r="K383" s="5"/>
      <c r="L383" s="5" t="s">
        <v>2853</v>
      </c>
      <c r="M383" s="5"/>
      <c r="N383" s="5"/>
      <c r="O383" s="5" t="s">
        <v>2854</v>
      </c>
      <c r="P383" s="5" t="s">
        <v>1729</v>
      </c>
      <c r="Q383" s="5"/>
      <c r="R383" s="5"/>
      <c r="S383" s="5"/>
      <c r="T383" s="5"/>
      <c r="U383" s="5"/>
      <c r="V383" s="5"/>
      <c r="W383" s="5"/>
      <c r="X383" s="5"/>
      <c r="Y383" s="5"/>
      <c r="Z383" s="6" t="s">
        <v>2855</v>
      </c>
      <c r="AA383" s="6" t="s">
        <v>2856</v>
      </c>
      <c r="AB383" s="6" t="s">
        <v>2857</v>
      </c>
    </row>
    <row r="384" spans="1:28">
      <c r="A384" s="1" t="s">
        <v>2858</v>
      </c>
      <c r="B384" s="2" t="s">
        <v>1</v>
      </c>
      <c r="C384" s="2" t="s">
        <v>2</v>
      </c>
      <c r="D384" s="2" t="s">
        <v>3</v>
      </c>
      <c r="E384" s="2" t="s">
        <v>3</v>
      </c>
      <c r="F384" s="2" t="s">
        <v>4</v>
      </c>
      <c r="G384" s="2"/>
      <c r="H384" s="2"/>
      <c r="I384" s="2" t="s">
        <v>2859</v>
      </c>
      <c r="J384" s="2">
        <v>1</v>
      </c>
      <c r="K384" s="2"/>
      <c r="L384" s="2" t="s">
        <v>2860</v>
      </c>
      <c r="M384" s="2"/>
      <c r="N384" s="2"/>
      <c r="O384" s="2" t="s">
        <v>2861</v>
      </c>
      <c r="P384" s="2" t="s">
        <v>348</v>
      </c>
      <c r="Q384" s="2"/>
      <c r="R384" s="2"/>
      <c r="S384" s="2"/>
      <c r="T384" s="2"/>
      <c r="U384" s="2"/>
      <c r="V384" s="2"/>
      <c r="W384" s="2"/>
      <c r="X384" s="2"/>
      <c r="Y384" s="2"/>
      <c r="Z384" s="3" t="s">
        <v>2862</v>
      </c>
      <c r="AA384" s="3" t="s">
        <v>2863</v>
      </c>
      <c r="AB384" s="3" t="s">
        <v>2864</v>
      </c>
    </row>
    <row r="385" spans="1:28">
      <c r="A385" s="4" t="s">
        <v>2865</v>
      </c>
      <c r="B385" s="5" t="s">
        <v>1</v>
      </c>
      <c r="C385" s="5" t="s">
        <v>2</v>
      </c>
      <c r="D385" s="5" t="s">
        <v>3</v>
      </c>
      <c r="E385" s="5" t="s">
        <v>3</v>
      </c>
      <c r="F385" s="5" t="s">
        <v>4</v>
      </c>
      <c r="G385" s="5"/>
      <c r="H385" s="5"/>
      <c r="I385" s="5" t="s">
        <v>2866</v>
      </c>
      <c r="J385" s="5">
        <v>5</v>
      </c>
      <c r="K385" s="5"/>
      <c r="L385" s="5" t="s">
        <v>2867</v>
      </c>
      <c r="M385" s="5"/>
      <c r="N385" s="5"/>
      <c r="O385" s="5" t="s">
        <v>2868</v>
      </c>
      <c r="P385" s="5" t="s">
        <v>285</v>
      </c>
      <c r="Q385" s="5"/>
      <c r="R385" s="5"/>
      <c r="S385" s="5"/>
      <c r="T385" s="5"/>
      <c r="U385" s="5"/>
      <c r="V385" s="5"/>
      <c r="W385" s="5"/>
      <c r="X385" s="5"/>
      <c r="Y385" s="5"/>
      <c r="Z385" s="6" t="s">
        <v>2869</v>
      </c>
      <c r="AA385" s="6" t="s">
        <v>2870</v>
      </c>
      <c r="AB385" s="6" t="s">
        <v>2871</v>
      </c>
    </row>
    <row r="386" spans="1:28">
      <c r="A386" s="1" t="s">
        <v>2872</v>
      </c>
      <c r="B386" s="2" t="s">
        <v>1</v>
      </c>
      <c r="C386" s="2" t="s">
        <v>2</v>
      </c>
      <c r="D386" s="2" t="s">
        <v>3</v>
      </c>
      <c r="E386" s="2" t="s">
        <v>242</v>
      </c>
      <c r="F386" s="2"/>
      <c r="G386" s="2"/>
      <c r="H386" s="2"/>
      <c r="I386" s="2" t="s">
        <v>2873</v>
      </c>
      <c r="J386" s="2">
        <v>5</v>
      </c>
      <c r="K386" s="2"/>
      <c r="L386" s="2" t="s">
        <v>244</v>
      </c>
      <c r="M386" s="2"/>
      <c r="N386" s="2"/>
      <c r="O386" s="2" t="s">
        <v>2874</v>
      </c>
      <c r="P386" s="2" t="s">
        <v>1765</v>
      </c>
      <c r="Q386" s="2"/>
      <c r="R386" s="2"/>
      <c r="S386" s="2"/>
      <c r="T386" s="2"/>
      <c r="U386" s="2"/>
      <c r="V386" s="2"/>
      <c r="W386" s="2"/>
      <c r="X386" s="2"/>
      <c r="Y386" s="2"/>
      <c r="Z386" s="3" t="s">
        <v>2875</v>
      </c>
      <c r="AA386" s="3" t="s">
        <v>2876</v>
      </c>
      <c r="AB386" s="3" t="s">
        <v>2877</v>
      </c>
    </row>
    <row r="387" spans="1:28">
      <c r="A387" s="4" t="s">
        <v>2878</v>
      </c>
      <c r="B387" s="5" t="s">
        <v>1</v>
      </c>
      <c r="C387" s="5" t="s">
        <v>2</v>
      </c>
      <c r="D387" s="5" t="s">
        <v>3</v>
      </c>
      <c r="E387" s="5" t="s">
        <v>3</v>
      </c>
      <c r="F387" s="5" t="s">
        <v>4</v>
      </c>
      <c r="G387" s="5"/>
      <c r="H387" s="5"/>
      <c r="I387" s="5" t="s">
        <v>2879</v>
      </c>
      <c r="J387" s="5">
        <v>1</v>
      </c>
      <c r="K387" s="5"/>
      <c r="L387" s="5" t="s">
        <v>2880</v>
      </c>
      <c r="M387" s="5"/>
      <c r="N387" s="5"/>
      <c r="O387" s="5" t="s">
        <v>2881</v>
      </c>
      <c r="P387" s="5" t="s">
        <v>2882</v>
      </c>
      <c r="Q387" s="5"/>
      <c r="R387" s="5"/>
      <c r="S387" s="5"/>
      <c r="T387" s="5"/>
      <c r="U387" s="5"/>
      <c r="V387" s="5"/>
      <c r="W387" s="5"/>
      <c r="X387" s="5"/>
      <c r="Y387" s="5"/>
      <c r="Z387" s="6" t="s">
        <v>2883</v>
      </c>
      <c r="AA387" s="6" t="s">
        <v>2884</v>
      </c>
      <c r="AB387" s="6" t="s">
        <v>2885</v>
      </c>
    </row>
    <row r="388" spans="1:28">
      <c r="A388" s="1" t="s">
        <v>2886</v>
      </c>
      <c r="B388" s="2" t="s">
        <v>1</v>
      </c>
      <c r="C388" s="2" t="s">
        <v>2</v>
      </c>
      <c r="D388" s="2" t="s">
        <v>3</v>
      </c>
      <c r="E388" s="2" t="s">
        <v>3</v>
      </c>
      <c r="F388" s="2" t="s">
        <v>4</v>
      </c>
      <c r="G388" s="2"/>
      <c r="H388" s="2"/>
      <c r="I388" s="2" t="s">
        <v>2887</v>
      </c>
      <c r="J388" s="2">
        <v>5</v>
      </c>
      <c r="K388" s="2"/>
      <c r="L388" s="2" t="s">
        <v>2888</v>
      </c>
      <c r="M388" s="2"/>
      <c r="N388" s="2"/>
      <c r="O388" s="2" t="s">
        <v>2889</v>
      </c>
      <c r="P388" s="2" t="s">
        <v>2890</v>
      </c>
      <c r="Q388" s="2"/>
      <c r="R388" s="2"/>
      <c r="S388" s="2"/>
      <c r="T388" s="2"/>
      <c r="U388" s="2"/>
      <c r="V388" s="2"/>
      <c r="W388" s="2"/>
      <c r="X388" s="2"/>
      <c r="Y388" s="2"/>
      <c r="Z388" s="3" t="s">
        <v>2891</v>
      </c>
      <c r="AA388" s="3" t="s">
        <v>2892</v>
      </c>
      <c r="AB388" s="3" t="s">
        <v>2893</v>
      </c>
    </row>
    <row r="389" spans="1:28">
      <c r="A389" s="4" t="s">
        <v>2894</v>
      </c>
      <c r="B389" s="5" t="s">
        <v>1</v>
      </c>
      <c r="C389" s="5" t="s">
        <v>2</v>
      </c>
      <c r="D389" s="5" t="s">
        <v>3</v>
      </c>
      <c r="E389" s="5" t="s">
        <v>3</v>
      </c>
      <c r="F389" s="5" t="s">
        <v>4</v>
      </c>
      <c r="G389" s="5"/>
      <c r="H389" s="5"/>
      <c r="I389" s="5" t="s">
        <v>2895</v>
      </c>
      <c r="J389" s="5">
        <v>5</v>
      </c>
      <c r="K389" s="5"/>
      <c r="L389" s="5" t="s">
        <v>1643</v>
      </c>
      <c r="M389" s="5"/>
      <c r="N389" s="5"/>
      <c r="O389" s="5" t="s">
        <v>2896</v>
      </c>
      <c r="P389" s="5" t="s">
        <v>50</v>
      </c>
      <c r="Q389" s="5"/>
      <c r="R389" s="5"/>
      <c r="S389" s="5"/>
      <c r="T389" s="5"/>
      <c r="U389" s="5"/>
      <c r="V389" s="5"/>
      <c r="W389" s="5"/>
      <c r="X389" s="5"/>
      <c r="Y389" s="5"/>
      <c r="Z389" s="6" t="s">
        <v>2897</v>
      </c>
      <c r="AA389" s="6" t="s">
        <v>2898</v>
      </c>
      <c r="AB389" s="6" t="s">
        <v>2899</v>
      </c>
    </row>
    <row r="390" spans="1:28">
      <c r="A390" s="1" t="s">
        <v>2900</v>
      </c>
      <c r="B390" s="2" t="s">
        <v>1</v>
      </c>
      <c r="C390" s="2" t="s">
        <v>2</v>
      </c>
      <c r="D390" s="2" t="s">
        <v>3</v>
      </c>
      <c r="E390" s="2" t="s">
        <v>3</v>
      </c>
      <c r="F390" s="2" t="s">
        <v>117</v>
      </c>
      <c r="G390" s="2"/>
      <c r="H390" s="2"/>
      <c r="I390" s="2" t="s">
        <v>2901</v>
      </c>
      <c r="J390" s="2">
        <v>5</v>
      </c>
      <c r="K390" s="2"/>
      <c r="L390" s="2" t="s">
        <v>650</v>
      </c>
      <c r="M390" s="2"/>
      <c r="N390" s="2"/>
      <c r="O390" s="2" t="s">
        <v>2902</v>
      </c>
      <c r="P390" s="2" t="s">
        <v>152</v>
      </c>
      <c r="Q390" s="2"/>
      <c r="R390" s="2"/>
      <c r="S390" s="2"/>
      <c r="T390" s="2"/>
      <c r="U390" s="2"/>
      <c r="V390" s="2"/>
      <c r="W390" s="2"/>
      <c r="X390" s="2"/>
      <c r="Y390" s="2"/>
      <c r="Z390" s="3" t="s">
        <v>2903</v>
      </c>
      <c r="AA390" s="3" t="s">
        <v>2904</v>
      </c>
      <c r="AB390" s="3" t="s">
        <v>2905</v>
      </c>
    </row>
    <row r="391" spans="1:28">
      <c r="A391" s="4" t="s">
        <v>2906</v>
      </c>
      <c r="B391" s="5" t="s">
        <v>1</v>
      </c>
      <c r="C391" s="5" t="s">
        <v>2</v>
      </c>
      <c r="D391" s="5" t="s">
        <v>3</v>
      </c>
      <c r="E391" s="5" t="s">
        <v>3</v>
      </c>
      <c r="F391" s="5" t="s">
        <v>4</v>
      </c>
      <c r="G391" s="5"/>
      <c r="H391" s="5"/>
      <c r="I391" s="5" t="s">
        <v>2907</v>
      </c>
      <c r="J391" s="5">
        <v>1</v>
      </c>
      <c r="K391" s="5"/>
      <c r="L391" s="5" t="s">
        <v>2908</v>
      </c>
      <c r="M391" s="5"/>
      <c r="N391" s="5"/>
      <c r="O391" s="5" t="s">
        <v>2909</v>
      </c>
      <c r="P391" s="5" t="s">
        <v>181</v>
      </c>
      <c r="Q391" s="5"/>
      <c r="R391" s="5"/>
      <c r="S391" s="5"/>
      <c r="T391" s="5"/>
      <c r="U391" s="5"/>
      <c r="V391" s="5"/>
      <c r="W391" s="5"/>
      <c r="X391" s="5"/>
      <c r="Y391" s="5"/>
      <c r="Z391" s="6" t="s">
        <v>2910</v>
      </c>
      <c r="AA391" s="6" t="s">
        <v>2911</v>
      </c>
      <c r="AB391" s="6" t="s">
        <v>2912</v>
      </c>
    </row>
    <row r="392" spans="1:28">
      <c r="A392" s="1" t="s">
        <v>2913</v>
      </c>
      <c r="B392" s="2" t="s">
        <v>1</v>
      </c>
      <c r="C392" s="2" t="s">
        <v>2</v>
      </c>
      <c r="D392" s="2" t="s">
        <v>3</v>
      </c>
      <c r="E392" s="2" t="s">
        <v>3</v>
      </c>
      <c r="F392" s="2" t="s">
        <v>4</v>
      </c>
      <c r="G392" s="2"/>
      <c r="H392" s="2"/>
      <c r="I392" s="2" t="s">
        <v>2914</v>
      </c>
      <c r="J392" s="2">
        <v>5</v>
      </c>
      <c r="K392" s="2"/>
      <c r="L392" s="2" t="s">
        <v>848</v>
      </c>
      <c r="M392" s="2"/>
      <c r="N392" s="2"/>
      <c r="O392" s="2" t="s">
        <v>2915</v>
      </c>
      <c r="P392" s="2" t="s">
        <v>246</v>
      </c>
      <c r="Q392" s="2"/>
      <c r="R392" s="2"/>
      <c r="S392" s="2"/>
      <c r="T392" s="2"/>
      <c r="U392" s="2"/>
      <c r="V392" s="2"/>
      <c r="W392" s="2"/>
      <c r="X392" s="2"/>
      <c r="Y392" s="2"/>
      <c r="Z392" s="3" t="s">
        <v>2916</v>
      </c>
      <c r="AA392" s="3" t="s">
        <v>2917</v>
      </c>
      <c r="AB392" s="3" t="s">
        <v>2918</v>
      </c>
    </row>
    <row r="393" spans="1:28">
      <c r="A393" s="4" t="s">
        <v>2919</v>
      </c>
      <c r="B393" s="5" t="s">
        <v>1</v>
      </c>
      <c r="C393" s="5" t="s">
        <v>2</v>
      </c>
      <c r="D393" s="5" t="s">
        <v>3</v>
      </c>
      <c r="E393" s="5" t="s">
        <v>3</v>
      </c>
      <c r="F393" s="5"/>
      <c r="G393" s="5"/>
      <c r="H393" s="5"/>
      <c r="I393" s="5" t="s">
        <v>2920</v>
      </c>
      <c r="J393" s="5">
        <v>1</v>
      </c>
      <c r="K393" s="5"/>
      <c r="L393" s="5" t="s">
        <v>2921</v>
      </c>
      <c r="M393" s="5"/>
      <c r="N393" s="5"/>
      <c r="O393" s="5" t="s">
        <v>2922</v>
      </c>
      <c r="P393" s="5" t="s">
        <v>2923</v>
      </c>
      <c r="Q393" s="5"/>
      <c r="R393" s="5"/>
      <c r="S393" s="5"/>
      <c r="T393" s="5"/>
      <c r="U393" s="5"/>
      <c r="V393" s="5"/>
      <c r="W393" s="5"/>
      <c r="X393" s="5"/>
      <c r="Y393" s="5"/>
      <c r="Z393" s="6" t="s">
        <v>2924</v>
      </c>
      <c r="AA393" s="6" t="s">
        <v>2925</v>
      </c>
      <c r="AB393" s="6" t="s">
        <v>2926</v>
      </c>
    </row>
    <row r="394" spans="1:28">
      <c r="A394" s="1" t="s">
        <v>2927</v>
      </c>
      <c r="B394" s="2" t="s">
        <v>1</v>
      </c>
      <c r="C394" s="2" t="s">
        <v>2</v>
      </c>
      <c r="D394" s="2" t="s">
        <v>3</v>
      </c>
      <c r="E394" s="2" t="s">
        <v>3</v>
      </c>
      <c r="F394" s="2" t="s">
        <v>4</v>
      </c>
      <c r="G394" s="2"/>
      <c r="H394" s="2"/>
      <c r="I394" s="2" t="s">
        <v>2928</v>
      </c>
      <c r="J394" s="2">
        <v>1</v>
      </c>
      <c r="K394" s="2"/>
      <c r="L394" s="2" t="s">
        <v>2929</v>
      </c>
      <c r="M394" s="2"/>
      <c r="N394" s="2"/>
      <c r="O394" s="2" t="s">
        <v>2930</v>
      </c>
      <c r="P394" s="2" t="s">
        <v>2931</v>
      </c>
      <c r="Q394" s="2"/>
      <c r="R394" s="2"/>
      <c r="S394" s="2"/>
      <c r="T394" s="2"/>
      <c r="U394" s="2"/>
      <c r="V394" s="2"/>
      <c r="W394" s="2"/>
      <c r="X394" s="2"/>
      <c r="Y394" s="2"/>
      <c r="Z394" s="3" t="s">
        <v>2932</v>
      </c>
      <c r="AA394" s="3" t="s">
        <v>2933</v>
      </c>
      <c r="AB394" s="3" t="s">
        <v>2934</v>
      </c>
    </row>
    <row r="395" spans="1:28">
      <c r="A395" s="4" t="s">
        <v>2935</v>
      </c>
      <c r="B395" s="5" t="s">
        <v>1</v>
      </c>
      <c r="C395" s="5" t="s">
        <v>2</v>
      </c>
      <c r="D395" s="5" t="s">
        <v>3</v>
      </c>
      <c r="E395" s="5" t="s">
        <v>3</v>
      </c>
      <c r="F395" s="5" t="s">
        <v>117</v>
      </c>
      <c r="G395" s="5"/>
      <c r="H395" s="5"/>
      <c r="I395" s="5" t="s">
        <v>2936</v>
      </c>
      <c r="J395" s="5">
        <v>5</v>
      </c>
      <c r="K395" s="5"/>
      <c r="L395" s="5" t="s">
        <v>650</v>
      </c>
      <c r="M395" s="5"/>
      <c r="N395" s="5"/>
      <c r="O395" s="5" t="s">
        <v>2937</v>
      </c>
      <c r="P395" s="5" t="s">
        <v>152</v>
      </c>
      <c r="Q395" s="5"/>
      <c r="R395" s="5"/>
      <c r="S395" s="5"/>
      <c r="T395" s="5"/>
      <c r="U395" s="5"/>
      <c r="V395" s="5"/>
      <c r="W395" s="5"/>
      <c r="X395" s="5"/>
      <c r="Y395" s="5"/>
      <c r="Z395" s="6" t="s">
        <v>2938</v>
      </c>
      <c r="AA395" s="6" t="s">
        <v>2939</v>
      </c>
      <c r="AB395" s="6" t="s">
        <v>2940</v>
      </c>
    </row>
    <row r="396" spans="1:28">
      <c r="A396" s="1" t="s">
        <v>2941</v>
      </c>
      <c r="B396" s="2" t="s">
        <v>1</v>
      </c>
      <c r="C396" s="2" t="s">
        <v>2</v>
      </c>
      <c r="D396" s="2" t="s">
        <v>3</v>
      </c>
      <c r="E396" s="2" t="s">
        <v>3</v>
      </c>
      <c r="F396" s="2" t="s">
        <v>4</v>
      </c>
      <c r="G396" s="2"/>
      <c r="H396" s="2"/>
      <c r="I396" s="2" t="s">
        <v>2942</v>
      </c>
      <c r="J396" s="2">
        <v>5</v>
      </c>
      <c r="K396" s="2"/>
      <c r="L396" s="2" t="s">
        <v>2943</v>
      </c>
      <c r="M396" s="2"/>
      <c r="N396" s="2"/>
      <c r="O396" s="2" t="s">
        <v>2944</v>
      </c>
      <c r="P396" s="2" t="s">
        <v>629</v>
      </c>
      <c r="Q396" s="2"/>
      <c r="R396" s="2"/>
      <c r="S396" s="2"/>
      <c r="T396" s="2"/>
      <c r="U396" s="2"/>
      <c r="V396" s="2"/>
      <c r="W396" s="2"/>
      <c r="X396" s="2"/>
      <c r="Y396" s="2"/>
      <c r="Z396" s="3" t="s">
        <v>2945</v>
      </c>
      <c r="AA396" s="3" t="s">
        <v>2946</v>
      </c>
      <c r="AB396" s="3" t="s">
        <v>2947</v>
      </c>
    </row>
    <row r="397" spans="1:28">
      <c r="A397" s="4" t="s">
        <v>2948</v>
      </c>
      <c r="B397" s="5" t="s">
        <v>1</v>
      </c>
      <c r="C397" s="5" t="s">
        <v>2</v>
      </c>
      <c r="D397" s="5" t="s">
        <v>3</v>
      </c>
      <c r="E397" s="5" t="s">
        <v>3</v>
      </c>
      <c r="F397" s="5" t="s">
        <v>148</v>
      </c>
      <c r="G397" s="5"/>
      <c r="H397" s="5"/>
      <c r="I397" s="5" t="s">
        <v>2949</v>
      </c>
      <c r="J397" s="5">
        <v>5</v>
      </c>
      <c r="K397" s="5"/>
      <c r="L397" s="5" t="s">
        <v>1532</v>
      </c>
      <c r="M397" s="5"/>
      <c r="N397" s="5"/>
      <c r="O397" s="5" t="s">
        <v>2950</v>
      </c>
      <c r="P397" s="5" t="s">
        <v>237</v>
      </c>
      <c r="Q397" s="5"/>
      <c r="R397" s="5"/>
      <c r="S397" s="5"/>
      <c r="T397" s="5"/>
      <c r="U397" s="5"/>
      <c r="V397" s="5"/>
      <c r="W397" s="5"/>
      <c r="X397" s="5"/>
      <c r="Y397" s="5"/>
      <c r="Z397" s="6" t="s">
        <v>2951</v>
      </c>
      <c r="AA397" s="6" t="s">
        <v>2952</v>
      </c>
      <c r="AB397" s="6" t="s">
        <v>2953</v>
      </c>
    </row>
    <row r="398" spans="1:28">
      <c r="A398" s="1" t="s">
        <v>2954</v>
      </c>
      <c r="B398" s="2" t="s">
        <v>1</v>
      </c>
      <c r="C398" s="2" t="s">
        <v>2</v>
      </c>
      <c r="D398" s="2" t="s">
        <v>3</v>
      </c>
      <c r="E398" s="2" t="s">
        <v>3</v>
      </c>
      <c r="F398" s="2" t="s">
        <v>4</v>
      </c>
      <c r="G398" s="2"/>
      <c r="H398" s="2"/>
      <c r="I398" s="2" t="s">
        <v>2955</v>
      </c>
      <c r="J398" s="2">
        <v>5</v>
      </c>
      <c r="K398" s="2"/>
      <c r="L398" s="2" t="s">
        <v>2956</v>
      </c>
      <c r="M398" s="2"/>
      <c r="N398" s="2"/>
      <c r="O398" s="2" t="s">
        <v>2957</v>
      </c>
      <c r="P398" s="2" t="s">
        <v>316</v>
      </c>
      <c r="Q398" s="2"/>
      <c r="R398" s="2"/>
      <c r="S398" s="2"/>
      <c r="T398" s="2"/>
      <c r="U398" s="2"/>
      <c r="V398" s="2"/>
      <c r="W398" s="2"/>
      <c r="X398" s="2"/>
      <c r="Y398" s="2"/>
      <c r="Z398" s="3" t="s">
        <v>2958</v>
      </c>
      <c r="AA398" s="3" t="s">
        <v>2959</v>
      </c>
      <c r="AB398" s="3" t="s">
        <v>2960</v>
      </c>
    </row>
    <row r="399" spans="1:28">
      <c r="A399" s="4" t="s">
        <v>2961</v>
      </c>
      <c r="B399" s="5" t="s">
        <v>1</v>
      </c>
      <c r="C399" s="5" t="s">
        <v>2</v>
      </c>
      <c r="D399" s="5" t="s">
        <v>3</v>
      </c>
      <c r="E399" s="5" t="s">
        <v>3</v>
      </c>
      <c r="F399" s="5" t="s">
        <v>4</v>
      </c>
      <c r="G399" s="5"/>
      <c r="H399" s="5"/>
      <c r="I399" s="5" t="s">
        <v>1999</v>
      </c>
      <c r="J399" s="5">
        <v>5</v>
      </c>
      <c r="K399" s="5"/>
      <c r="L399" s="5" t="s">
        <v>2962</v>
      </c>
      <c r="M399" s="5"/>
      <c r="N399" s="5"/>
      <c r="O399" s="5" t="s">
        <v>2963</v>
      </c>
      <c r="P399" s="5" t="s">
        <v>2745</v>
      </c>
      <c r="Q399" s="5"/>
      <c r="R399" s="5"/>
      <c r="S399" s="5"/>
      <c r="T399" s="5"/>
      <c r="U399" s="5"/>
      <c r="V399" s="5"/>
      <c r="W399" s="5"/>
      <c r="X399" s="5"/>
      <c r="Y399" s="5"/>
      <c r="Z399" s="6" t="s">
        <v>2964</v>
      </c>
      <c r="AA399" s="6" t="s">
        <v>2965</v>
      </c>
      <c r="AB399" s="6" t="s">
        <v>2966</v>
      </c>
    </row>
    <row r="400" spans="1:28">
      <c r="A400" s="1" t="s">
        <v>2967</v>
      </c>
      <c r="B400" s="2" t="s">
        <v>1</v>
      </c>
      <c r="C400" s="2" t="s">
        <v>2</v>
      </c>
      <c r="D400" s="2" t="s">
        <v>3</v>
      </c>
      <c r="E400" s="2" t="s">
        <v>3</v>
      </c>
      <c r="F400" s="2" t="s">
        <v>4</v>
      </c>
      <c r="G400" s="2"/>
      <c r="H400" s="2"/>
      <c r="I400" s="2" t="s">
        <v>2968</v>
      </c>
      <c r="J400" s="2">
        <v>5</v>
      </c>
      <c r="K400" s="2"/>
      <c r="L400" s="2" t="s">
        <v>2969</v>
      </c>
      <c r="M400" s="2"/>
      <c r="N400" s="2"/>
      <c r="O400" s="2" t="s">
        <v>2970</v>
      </c>
      <c r="P400" s="2" t="s">
        <v>50</v>
      </c>
      <c r="Q400" s="2"/>
      <c r="R400" s="2"/>
      <c r="S400" s="2"/>
      <c r="T400" s="2"/>
      <c r="U400" s="2"/>
      <c r="V400" s="2"/>
      <c r="W400" s="2"/>
      <c r="X400" s="2"/>
      <c r="Y400" s="2"/>
      <c r="Z400" s="3" t="s">
        <v>2971</v>
      </c>
      <c r="AA400" s="3" t="s">
        <v>2972</v>
      </c>
      <c r="AB400" s="3" t="s">
        <v>2973</v>
      </c>
    </row>
    <row r="401" spans="1:28">
      <c r="A401" s="4" t="s">
        <v>2974</v>
      </c>
      <c r="B401" s="5" t="s">
        <v>1</v>
      </c>
      <c r="C401" s="5" t="s">
        <v>2</v>
      </c>
      <c r="D401" s="5" t="s">
        <v>3</v>
      </c>
      <c r="E401" s="5" t="s">
        <v>3</v>
      </c>
      <c r="F401" s="5" t="s">
        <v>4</v>
      </c>
      <c r="G401" s="5"/>
      <c r="H401" s="5"/>
      <c r="I401" s="5" t="s">
        <v>2975</v>
      </c>
      <c r="J401" s="5">
        <v>5</v>
      </c>
      <c r="K401" s="5"/>
      <c r="L401" s="5" t="s">
        <v>322</v>
      </c>
      <c r="M401" s="5"/>
      <c r="N401" s="5"/>
      <c r="O401" s="5" t="s">
        <v>2976</v>
      </c>
      <c r="P401" s="5" t="s">
        <v>927</v>
      </c>
      <c r="Q401" s="5"/>
      <c r="R401" s="5"/>
      <c r="S401" s="5"/>
      <c r="T401" s="5"/>
      <c r="U401" s="5"/>
      <c r="V401" s="5"/>
      <c r="W401" s="5"/>
      <c r="X401" s="5"/>
      <c r="Y401" s="5"/>
      <c r="Z401" s="6" t="s">
        <v>2977</v>
      </c>
      <c r="AA401" s="6" t="s">
        <v>2978</v>
      </c>
      <c r="AB401" s="6" t="s">
        <v>2979</v>
      </c>
    </row>
    <row r="402" spans="1:28">
      <c r="A402" s="1" t="s">
        <v>2980</v>
      </c>
      <c r="B402" s="2" t="s">
        <v>1</v>
      </c>
      <c r="C402" s="2" t="s">
        <v>2</v>
      </c>
      <c r="D402" s="2" t="s">
        <v>3</v>
      </c>
      <c r="E402" s="2" t="s">
        <v>3</v>
      </c>
      <c r="F402" s="2"/>
      <c r="G402" s="2"/>
      <c r="H402" s="2"/>
      <c r="I402" s="2" t="s">
        <v>2981</v>
      </c>
      <c r="J402" s="2">
        <v>4</v>
      </c>
      <c r="K402" s="2"/>
      <c r="L402" s="2" t="s">
        <v>2969</v>
      </c>
      <c r="M402" s="2"/>
      <c r="N402" s="2"/>
      <c r="O402" s="2" t="s">
        <v>2982</v>
      </c>
      <c r="P402" s="2" t="s">
        <v>112</v>
      </c>
      <c r="Q402" s="2"/>
      <c r="R402" s="2"/>
      <c r="S402" s="2"/>
      <c r="T402" s="2"/>
      <c r="U402" s="2"/>
      <c r="V402" s="2"/>
      <c r="W402" s="2"/>
      <c r="X402" s="2"/>
      <c r="Y402" s="2"/>
      <c r="Z402" s="3" t="s">
        <v>2983</v>
      </c>
      <c r="AA402" s="3" t="s">
        <v>2984</v>
      </c>
      <c r="AB402" s="3" t="s">
        <v>2985</v>
      </c>
    </row>
    <row r="403" spans="1:28">
      <c r="A403" s="4" t="s">
        <v>2986</v>
      </c>
      <c r="B403" s="5" t="s">
        <v>1</v>
      </c>
      <c r="C403" s="5" t="s">
        <v>2</v>
      </c>
      <c r="D403" s="5" t="s">
        <v>3</v>
      </c>
      <c r="E403" s="5" t="s">
        <v>242</v>
      </c>
      <c r="F403" s="5"/>
      <c r="G403" s="5"/>
      <c r="H403" s="5"/>
      <c r="I403" s="5" t="s">
        <v>2987</v>
      </c>
      <c r="J403" s="5">
        <v>5</v>
      </c>
      <c r="K403" s="5"/>
      <c r="L403" s="5" t="s">
        <v>2988</v>
      </c>
      <c r="M403" s="5"/>
      <c r="N403" s="5"/>
      <c r="O403" s="5" t="s">
        <v>2989</v>
      </c>
      <c r="P403" s="5" t="s">
        <v>927</v>
      </c>
      <c r="Q403" s="5"/>
      <c r="R403" s="5"/>
      <c r="S403" s="5"/>
      <c r="T403" s="5"/>
      <c r="U403" s="5"/>
      <c r="V403" s="5"/>
      <c r="W403" s="5"/>
      <c r="X403" s="5"/>
      <c r="Y403" s="5"/>
      <c r="Z403" s="6" t="s">
        <v>2990</v>
      </c>
      <c r="AA403" s="6" t="s">
        <v>2991</v>
      </c>
      <c r="AB403" s="6" t="s">
        <v>2992</v>
      </c>
    </row>
    <row r="404" spans="1:28">
      <c r="A404" s="1" t="s">
        <v>2993</v>
      </c>
      <c r="B404" s="2" t="s">
        <v>1</v>
      </c>
      <c r="C404" s="2" t="s">
        <v>2</v>
      </c>
      <c r="D404" s="2" t="s">
        <v>3</v>
      </c>
      <c r="E404" s="2" t="s">
        <v>3</v>
      </c>
      <c r="F404" s="2" t="s">
        <v>117</v>
      </c>
      <c r="G404" s="2"/>
      <c r="H404" s="2"/>
      <c r="I404" s="2" t="s">
        <v>2994</v>
      </c>
      <c r="J404" s="2">
        <v>5</v>
      </c>
      <c r="K404" s="2"/>
      <c r="L404" s="2" t="s">
        <v>2995</v>
      </c>
      <c r="M404" s="2"/>
      <c r="N404" s="2"/>
      <c r="O404" s="2"/>
      <c r="P404" s="2"/>
      <c r="Q404" s="2"/>
      <c r="R404" s="2"/>
      <c r="S404" s="2"/>
      <c r="T404" s="2"/>
      <c r="U404" s="2"/>
      <c r="V404" s="2"/>
      <c r="W404" s="2"/>
      <c r="X404" s="2"/>
      <c r="Y404" s="2"/>
      <c r="Z404" s="3" t="s">
        <v>2996</v>
      </c>
      <c r="AA404" s="3" t="s">
        <v>2997</v>
      </c>
      <c r="AB404" s="3" t="s">
        <v>2998</v>
      </c>
    </row>
    <row r="405" spans="1:28">
      <c r="A405" s="4" t="s">
        <v>2999</v>
      </c>
      <c r="B405" s="5" t="s">
        <v>1</v>
      </c>
      <c r="C405" s="5" t="s">
        <v>2</v>
      </c>
      <c r="D405" s="5" t="s">
        <v>3</v>
      </c>
      <c r="E405" s="5" t="s">
        <v>3</v>
      </c>
      <c r="F405" s="5" t="s">
        <v>4</v>
      </c>
      <c r="G405" s="5"/>
      <c r="H405" s="5"/>
      <c r="I405" s="5" t="s">
        <v>3000</v>
      </c>
      <c r="J405" s="5">
        <v>4</v>
      </c>
      <c r="K405" s="5"/>
      <c r="L405" s="5" t="s">
        <v>3001</v>
      </c>
      <c r="M405" s="5"/>
      <c r="N405" s="5"/>
      <c r="O405" s="5" t="s">
        <v>3002</v>
      </c>
      <c r="P405" s="5" t="s">
        <v>3003</v>
      </c>
      <c r="Q405" s="5"/>
      <c r="R405" s="5"/>
      <c r="S405" s="5"/>
      <c r="T405" s="5"/>
      <c r="U405" s="5"/>
      <c r="V405" s="5"/>
      <c r="W405" s="5"/>
      <c r="X405" s="5"/>
      <c r="Y405" s="5"/>
      <c r="Z405" s="6" t="s">
        <v>3004</v>
      </c>
      <c r="AA405" s="6" t="s">
        <v>3005</v>
      </c>
      <c r="AB405" s="6" t="s">
        <v>3006</v>
      </c>
    </row>
    <row r="406" spans="1:28">
      <c r="A406" s="1" t="s">
        <v>3007</v>
      </c>
      <c r="B406" s="2" t="s">
        <v>1</v>
      </c>
      <c r="C406" s="2" t="s">
        <v>2</v>
      </c>
      <c r="D406" s="2" t="s">
        <v>3</v>
      </c>
      <c r="E406" s="2" t="s">
        <v>3</v>
      </c>
      <c r="F406" s="2" t="s">
        <v>13</v>
      </c>
      <c r="G406" s="2"/>
      <c r="H406" s="2"/>
      <c r="I406" s="2" t="s">
        <v>3008</v>
      </c>
      <c r="J406" s="2">
        <v>5</v>
      </c>
      <c r="K406" s="2"/>
      <c r="L406" s="2" t="s">
        <v>1643</v>
      </c>
      <c r="M406" s="2"/>
      <c r="N406" s="2"/>
      <c r="O406" s="2" t="s">
        <v>3009</v>
      </c>
      <c r="P406" s="2" t="s">
        <v>1922</v>
      </c>
      <c r="Q406" s="2"/>
      <c r="R406" s="2"/>
      <c r="S406" s="2"/>
      <c r="T406" s="2"/>
      <c r="U406" s="2"/>
      <c r="V406" s="2"/>
      <c r="W406" s="2"/>
      <c r="X406" s="2"/>
      <c r="Y406" s="2"/>
      <c r="Z406" s="3" t="s">
        <v>3010</v>
      </c>
      <c r="AA406" s="3" t="s">
        <v>3011</v>
      </c>
      <c r="AB406" s="3" t="s">
        <v>3012</v>
      </c>
    </row>
    <row r="407" spans="1:28">
      <c r="A407" s="4" t="s">
        <v>3013</v>
      </c>
      <c r="B407" s="5" t="s">
        <v>1</v>
      </c>
      <c r="C407" s="5" t="s">
        <v>2</v>
      </c>
      <c r="D407" s="5" t="s">
        <v>3</v>
      </c>
      <c r="E407" s="5" t="s">
        <v>3</v>
      </c>
      <c r="F407" s="5" t="s">
        <v>4</v>
      </c>
      <c r="G407" s="5"/>
      <c r="H407" s="5"/>
      <c r="I407" s="5" t="s">
        <v>3014</v>
      </c>
      <c r="J407" s="5">
        <v>1</v>
      </c>
      <c r="K407" s="5"/>
      <c r="L407" s="5" t="s">
        <v>3015</v>
      </c>
      <c r="M407" s="5"/>
      <c r="N407" s="5"/>
      <c r="O407" s="5" t="s">
        <v>3016</v>
      </c>
      <c r="P407" s="5" t="s">
        <v>3017</v>
      </c>
      <c r="Q407" s="5"/>
      <c r="R407" s="5"/>
      <c r="S407" s="5"/>
      <c r="T407" s="5"/>
      <c r="U407" s="5"/>
      <c r="V407" s="5"/>
      <c r="W407" s="5"/>
      <c r="X407" s="5"/>
      <c r="Y407" s="5"/>
      <c r="Z407" s="6" t="s">
        <v>3018</v>
      </c>
      <c r="AA407" s="6" t="s">
        <v>3019</v>
      </c>
      <c r="AB407" s="6" t="s">
        <v>3020</v>
      </c>
    </row>
    <row r="408" spans="1:28">
      <c r="A408" s="1" t="s">
        <v>3021</v>
      </c>
      <c r="B408" s="2" t="s">
        <v>1</v>
      </c>
      <c r="C408" s="2" t="s">
        <v>2</v>
      </c>
      <c r="D408" s="2" t="s">
        <v>3</v>
      </c>
      <c r="E408" s="2" t="s">
        <v>3</v>
      </c>
      <c r="F408" s="2" t="s">
        <v>4</v>
      </c>
      <c r="G408" s="2"/>
      <c r="H408" s="2"/>
      <c r="I408" s="2" t="s">
        <v>3022</v>
      </c>
      <c r="J408" s="2">
        <v>5</v>
      </c>
      <c r="K408" s="2"/>
      <c r="L408" s="2" t="s">
        <v>3023</v>
      </c>
      <c r="M408" s="2"/>
      <c r="N408" s="2"/>
      <c r="O408" s="2" t="s">
        <v>3024</v>
      </c>
      <c r="P408" s="2" t="s">
        <v>3025</v>
      </c>
      <c r="Q408" s="2"/>
      <c r="R408" s="2"/>
      <c r="S408" s="2"/>
      <c r="T408" s="2"/>
      <c r="U408" s="2"/>
      <c r="V408" s="2"/>
      <c r="W408" s="2"/>
      <c r="X408" s="2"/>
      <c r="Y408" s="2"/>
      <c r="Z408" s="3" t="s">
        <v>3026</v>
      </c>
      <c r="AA408" s="3" t="s">
        <v>3027</v>
      </c>
      <c r="AB408" s="3" t="s">
        <v>3028</v>
      </c>
    </row>
    <row r="409" spans="1:28">
      <c r="A409" s="4" t="s">
        <v>3029</v>
      </c>
      <c r="B409" s="5" t="s">
        <v>1</v>
      </c>
      <c r="C409" s="5" t="s">
        <v>2</v>
      </c>
      <c r="D409" s="5" t="s">
        <v>3</v>
      </c>
      <c r="E409" s="5" t="s">
        <v>3</v>
      </c>
      <c r="F409" s="5" t="s">
        <v>4</v>
      </c>
      <c r="G409" s="5"/>
      <c r="H409" s="5"/>
      <c r="I409" s="5" t="s">
        <v>3030</v>
      </c>
      <c r="J409" s="5">
        <v>1</v>
      </c>
      <c r="K409" s="5"/>
      <c r="L409" s="5" t="s">
        <v>3031</v>
      </c>
      <c r="M409" s="5"/>
      <c r="N409" s="5"/>
      <c r="O409" s="5" t="s">
        <v>3032</v>
      </c>
      <c r="P409" s="5" t="s">
        <v>3033</v>
      </c>
      <c r="Q409" s="5"/>
      <c r="R409" s="5"/>
      <c r="S409" s="5"/>
      <c r="T409" s="5"/>
      <c r="U409" s="5"/>
      <c r="V409" s="5"/>
      <c r="W409" s="5"/>
      <c r="X409" s="5"/>
      <c r="Y409" s="5"/>
      <c r="Z409" s="6" t="s">
        <v>3034</v>
      </c>
      <c r="AA409" s="6" t="s">
        <v>3035</v>
      </c>
      <c r="AB409" s="6" t="s">
        <v>3036</v>
      </c>
    </row>
    <row r="410" spans="1:28">
      <c r="A410" s="1" t="s">
        <v>3037</v>
      </c>
      <c r="B410" s="2" t="s">
        <v>1</v>
      </c>
      <c r="C410" s="2" t="s">
        <v>2</v>
      </c>
      <c r="D410" s="2" t="s">
        <v>3</v>
      </c>
      <c r="E410" s="2" t="s">
        <v>3</v>
      </c>
      <c r="F410" s="2" t="s">
        <v>117</v>
      </c>
      <c r="G410" s="2"/>
      <c r="H410" s="2"/>
      <c r="I410" s="2" t="s">
        <v>3038</v>
      </c>
      <c r="J410" s="2">
        <v>5</v>
      </c>
      <c r="K410" s="2"/>
      <c r="L410" s="2" t="s">
        <v>283</v>
      </c>
      <c r="M410" s="2"/>
      <c r="N410" s="2"/>
      <c r="O410" s="2" t="s">
        <v>3039</v>
      </c>
      <c r="P410" s="2" t="s">
        <v>3040</v>
      </c>
      <c r="Q410" s="2"/>
      <c r="R410" s="2"/>
      <c r="S410" s="2"/>
      <c r="T410" s="2"/>
      <c r="U410" s="2"/>
      <c r="V410" s="2"/>
      <c r="W410" s="2"/>
      <c r="X410" s="2"/>
      <c r="Y410" s="2"/>
      <c r="Z410" s="3" t="s">
        <v>3041</v>
      </c>
      <c r="AA410" s="3" t="s">
        <v>3042</v>
      </c>
      <c r="AB410" s="3" t="s">
        <v>3043</v>
      </c>
    </row>
    <row r="411" spans="1:28">
      <c r="A411" s="4" t="s">
        <v>3044</v>
      </c>
      <c r="B411" s="5" t="s">
        <v>1</v>
      </c>
      <c r="C411" s="5" t="s">
        <v>2</v>
      </c>
      <c r="D411" s="5" t="s">
        <v>3</v>
      </c>
      <c r="E411" s="5" t="s">
        <v>3</v>
      </c>
      <c r="F411" s="5" t="s">
        <v>4</v>
      </c>
      <c r="G411" s="5"/>
      <c r="H411" s="5"/>
      <c r="I411" s="5" t="s">
        <v>3045</v>
      </c>
      <c r="J411" s="5">
        <v>3</v>
      </c>
      <c r="K411" s="5"/>
      <c r="L411" s="5" t="s">
        <v>3046</v>
      </c>
      <c r="M411" s="5"/>
      <c r="N411" s="5"/>
      <c r="O411" s="5" t="s">
        <v>3047</v>
      </c>
      <c r="P411" s="5" t="s">
        <v>3048</v>
      </c>
      <c r="Q411" s="5"/>
      <c r="R411" s="5"/>
      <c r="S411" s="5"/>
      <c r="T411" s="5"/>
      <c r="U411" s="5"/>
      <c r="V411" s="5"/>
      <c r="W411" s="5"/>
      <c r="X411" s="5"/>
      <c r="Y411" s="5"/>
      <c r="Z411" s="6" t="s">
        <v>3049</v>
      </c>
      <c r="AA411" s="6" t="s">
        <v>3050</v>
      </c>
      <c r="AB411" s="6" t="s">
        <v>3051</v>
      </c>
    </row>
    <row r="412" spans="1:28">
      <c r="A412" s="1" t="s">
        <v>3052</v>
      </c>
      <c r="B412" s="2" t="s">
        <v>1</v>
      </c>
      <c r="C412" s="2" t="s">
        <v>2</v>
      </c>
      <c r="D412" s="2" t="s">
        <v>3</v>
      </c>
      <c r="E412" s="2" t="s">
        <v>3</v>
      </c>
      <c r="F412" s="2" t="s">
        <v>4</v>
      </c>
      <c r="G412" s="2"/>
      <c r="H412" s="2"/>
      <c r="I412" s="2" t="s">
        <v>3053</v>
      </c>
      <c r="J412" s="2">
        <v>5</v>
      </c>
      <c r="K412" s="2"/>
      <c r="L412" s="2" t="s">
        <v>3054</v>
      </c>
      <c r="M412" s="2"/>
      <c r="N412" s="2"/>
      <c r="O412" s="2" t="s">
        <v>3055</v>
      </c>
      <c r="P412" s="2" t="s">
        <v>104</v>
      </c>
      <c r="Q412" s="2"/>
      <c r="R412" s="2"/>
      <c r="S412" s="2"/>
      <c r="T412" s="2"/>
      <c r="U412" s="2"/>
      <c r="V412" s="2"/>
      <c r="W412" s="2"/>
      <c r="X412" s="2"/>
      <c r="Y412" s="2"/>
      <c r="Z412" s="3" t="s">
        <v>3056</v>
      </c>
      <c r="AA412" s="3" t="s">
        <v>3057</v>
      </c>
      <c r="AB412" s="3" t="s">
        <v>3058</v>
      </c>
    </row>
    <row r="413" spans="1:28">
      <c r="A413" s="4" t="s">
        <v>3059</v>
      </c>
      <c r="B413" s="5" t="s">
        <v>1</v>
      </c>
      <c r="C413" s="5" t="s">
        <v>2</v>
      </c>
      <c r="D413" s="5" t="s">
        <v>3</v>
      </c>
      <c r="E413" s="5" t="s">
        <v>3</v>
      </c>
      <c r="F413" s="5" t="s">
        <v>4</v>
      </c>
      <c r="G413" s="5"/>
      <c r="H413" s="5"/>
      <c r="I413" s="5" t="s">
        <v>3060</v>
      </c>
      <c r="J413" s="5">
        <v>5</v>
      </c>
      <c r="K413" s="5"/>
      <c r="L413" s="5" t="s">
        <v>3061</v>
      </c>
      <c r="M413" s="5"/>
      <c r="N413" s="5"/>
      <c r="O413" s="5" t="s">
        <v>3062</v>
      </c>
      <c r="P413" s="5" t="s">
        <v>112</v>
      </c>
      <c r="Q413" s="5"/>
      <c r="R413" s="5"/>
      <c r="S413" s="5"/>
      <c r="T413" s="5"/>
      <c r="U413" s="5"/>
      <c r="V413" s="5"/>
      <c r="W413" s="5"/>
      <c r="X413" s="5"/>
      <c r="Y413" s="5"/>
      <c r="Z413" s="6" t="s">
        <v>3063</v>
      </c>
      <c r="AA413" s="6" t="s">
        <v>3064</v>
      </c>
      <c r="AB413" s="6" t="s">
        <v>3065</v>
      </c>
    </row>
    <row r="414" spans="1:28">
      <c r="A414" s="1" t="s">
        <v>3066</v>
      </c>
      <c r="B414" s="2" t="s">
        <v>1</v>
      </c>
      <c r="C414" s="2" t="s">
        <v>2</v>
      </c>
      <c r="D414" s="2" t="s">
        <v>3</v>
      </c>
      <c r="E414" s="2" t="s">
        <v>3</v>
      </c>
      <c r="F414" s="2"/>
      <c r="G414" s="2"/>
      <c r="H414" s="2"/>
      <c r="I414" s="2" t="s">
        <v>3067</v>
      </c>
      <c r="J414" s="2">
        <v>5</v>
      </c>
      <c r="K414" s="2"/>
      <c r="L414" s="2" t="s">
        <v>3068</v>
      </c>
      <c r="M414" s="2"/>
      <c r="N414" s="2"/>
      <c r="O414" s="2" t="s">
        <v>3069</v>
      </c>
      <c r="P414" s="2" t="s">
        <v>3070</v>
      </c>
      <c r="Q414" s="2"/>
      <c r="R414" s="2"/>
      <c r="S414" s="2"/>
      <c r="T414" s="2"/>
      <c r="U414" s="2"/>
      <c r="V414" s="2"/>
      <c r="W414" s="2"/>
      <c r="X414" s="2"/>
      <c r="Y414" s="2"/>
      <c r="Z414" s="3" t="s">
        <v>3071</v>
      </c>
      <c r="AA414" s="3" t="s">
        <v>3072</v>
      </c>
      <c r="AB414" s="3" t="s">
        <v>3073</v>
      </c>
    </row>
    <row r="415" spans="1:28">
      <c r="A415" s="4" t="s">
        <v>3074</v>
      </c>
      <c r="B415" s="5" t="s">
        <v>1</v>
      </c>
      <c r="C415" s="5" t="s">
        <v>2</v>
      </c>
      <c r="D415" s="5" t="s">
        <v>3</v>
      </c>
      <c r="E415" s="5" t="s">
        <v>3</v>
      </c>
      <c r="F415" s="5" t="s">
        <v>4</v>
      </c>
      <c r="G415" s="5"/>
      <c r="H415" s="5"/>
      <c r="I415" s="5" t="s">
        <v>3075</v>
      </c>
      <c r="J415" s="5">
        <v>5</v>
      </c>
      <c r="K415" s="5"/>
      <c r="L415" s="5" t="s">
        <v>3076</v>
      </c>
      <c r="M415" s="5"/>
      <c r="N415" s="5"/>
      <c r="O415" s="5" t="s">
        <v>3077</v>
      </c>
      <c r="P415" s="5" t="s">
        <v>205</v>
      </c>
      <c r="Q415" s="5"/>
      <c r="R415" s="5"/>
      <c r="S415" s="5"/>
      <c r="T415" s="5"/>
      <c r="U415" s="5"/>
      <c r="V415" s="5"/>
      <c r="W415" s="5"/>
      <c r="X415" s="5"/>
      <c r="Y415" s="5"/>
      <c r="Z415" s="6" t="s">
        <v>3078</v>
      </c>
      <c r="AA415" s="6" t="s">
        <v>3079</v>
      </c>
      <c r="AB415" s="6" t="s">
        <v>3080</v>
      </c>
    </row>
    <row r="416" spans="1:28">
      <c r="A416" s="1" t="s">
        <v>3081</v>
      </c>
      <c r="B416" s="2" t="s">
        <v>1</v>
      </c>
      <c r="C416" s="2" t="s">
        <v>2</v>
      </c>
      <c r="D416" s="2" t="s">
        <v>3</v>
      </c>
      <c r="E416" s="2" t="s">
        <v>3</v>
      </c>
      <c r="F416" s="2" t="s">
        <v>148</v>
      </c>
      <c r="G416" s="2"/>
      <c r="H416" s="2"/>
      <c r="I416" s="2" t="s">
        <v>3082</v>
      </c>
      <c r="J416" s="2">
        <v>1</v>
      </c>
      <c r="K416" s="2"/>
      <c r="L416" s="2" t="s">
        <v>3083</v>
      </c>
      <c r="M416" s="2"/>
      <c r="N416" s="2"/>
      <c r="O416" s="2" t="s">
        <v>3084</v>
      </c>
      <c r="P416" s="2" t="s">
        <v>2286</v>
      </c>
      <c r="Q416" s="2"/>
      <c r="R416" s="2"/>
      <c r="S416" s="2"/>
      <c r="T416" s="2"/>
      <c r="U416" s="2"/>
      <c r="V416" s="2"/>
      <c r="W416" s="2"/>
      <c r="X416" s="2"/>
      <c r="Y416" s="2"/>
      <c r="Z416" s="3" t="s">
        <v>3085</v>
      </c>
      <c r="AA416" s="3" t="s">
        <v>3086</v>
      </c>
      <c r="AB416" s="3" t="s">
        <v>3087</v>
      </c>
    </row>
    <row r="417" spans="1:28">
      <c r="A417" s="4" t="s">
        <v>3088</v>
      </c>
      <c r="B417" s="5" t="s">
        <v>1</v>
      </c>
      <c r="C417" s="5" t="s">
        <v>2</v>
      </c>
      <c r="D417" s="5" t="s">
        <v>3</v>
      </c>
      <c r="E417" s="5" t="s">
        <v>3</v>
      </c>
      <c r="F417" s="5" t="s">
        <v>4</v>
      </c>
      <c r="G417" s="5"/>
      <c r="H417" s="5"/>
      <c r="I417" s="5" t="s">
        <v>3089</v>
      </c>
      <c r="J417" s="5">
        <v>5</v>
      </c>
      <c r="K417" s="5"/>
      <c r="L417" s="5" t="s">
        <v>3090</v>
      </c>
      <c r="M417" s="5"/>
      <c r="N417" s="5"/>
      <c r="O417" s="5" t="s">
        <v>3091</v>
      </c>
      <c r="P417" s="5" t="s">
        <v>104</v>
      </c>
      <c r="Q417" s="5"/>
      <c r="R417" s="5"/>
      <c r="S417" s="5"/>
      <c r="T417" s="5"/>
      <c r="U417" s="5"/>
      <c r="V417" s="5"/>
      <c r="W417" s="5"/>
      <c r="X417" s="5"/>
      <c r="Y417" s="5"/>
      <c r="Z417" s="6" t="s">
        <v>3092</v>
      </c>
      <c r="AA417" s="6" t="s">
        <v>3093</v>
      </c>
      <c r="AB417" s="6" t="s">
        <v>3094</v>
      </c>
    </row>
    <row r="418" spans="1:28">
      <c r="A418" s="1" t="s">
        <v>3095</v>
      </c>
      <c r="B418" s="2" t="s">
        <v>1</v>
      </c>
      <c r="C418" s="2" t="s">
        <v>2</v>
      </c>
      <c r="D418" s="2" t="s">
        <v>3</v>
      </c>
      <c r="E418" s="2" t="s">
        <v>3</v>
      </c>
      <c r="F418" s="2"/>
      <c r="G418" s="2"/>
      <c r="H418" s="2"/>
      <c r="I418" s="2" t="s">
        <v>3096</v>
      </c>
      <c r="J418" s="2">
        <v>1</v>
      </c>
      <c r="K418" s="2"/>
      <c r="L418" s="2" t="s">
        <v>3097</v>
      </c>
      <c r="M418" s="2"/>
      <c r="N418" s="2"/>
      <c r="O418" s="2" t="s">
        <v>3098</v>
      </c>
      <c r="P418" s="2" t="s">
        <v>3099</v>
      </c>
      <c r="Q418" s="2"/>
      <c r="R418" s="2"/>
      <c r="S418" s="2"/>
      <c r="T418" s="2"/>
      <c r="U418" s="2"/>
      <c r="V418" s="2"/>
      <c r="W418" s="2"/>
      <c r="X418" s="2"/>
      <c r="Y418" s="2"/>
      <c r="Z418" s="3" t="s">
        <v>3100</v>
      </c>
      <c r="AA418" s="3" t="s">
        <v>3101</v>
      </c>
      <c r="AB418" s="3" t="s">
        <v>3102</v>
      </c>
    </row>
    <row r="419" spans="1:28">
      <c r="A419" s="4" t="s">
        <v>3103</v>
      </c>
      <c r="B419" s="5" t="s">
        <v>1</v>
      </c>
      <c r="C419" s="5" t="s">
        <v>2</v>
      </c>
      <c r="D419" s="5" t="s">
        <v>3</v>
      </c>
      <c r="E419" s="5" t="s">
        <v>3</v>
      </c>
      <c r="F419" s="5" t="s">
        <v>4</v>
      </c>
      <c r="G419" s="5"/>
      <c r="H419" s="5"/>
      <c r="I419" s="5" t="s">
        <v>3104</v>
      </c>
      <c r="J419" s="5">
        <v>2</v>
      </c>
      <c r="K419" s="5"/>
      <c r="L419" s="5" t="s">
        <v>3105</v>
      </c>
      <c r="M419" s="5"/>
      <c r="N419" s="5"/>
      <c r="O419" s="5"/>
      <c r="P419" s="5"/>
      <c r="Q419" s="5"/>
      <c r="R419" s="5"/>
      <c r="S419" s="5"/>
      <c r="T419" s="5"/>
      <c r="U419" s="5"/>
      <c r="V419" s="5"/>
      <c r="W419" s="5"/>
      <c r="X419" s="5"/>
      <c r="Y419" s="5"/>
      <c r="Z419" s="6" t="s">
        <v>3106</v>
      </c>
      <c r="AA419" s="6" t="s">
        <v>3107</v>
      </c>
      <c r="AB419" s="6" t="s">
        <v>3108</v>
      </c>
    </row>
    <row r="420" spans="1:28">
      <c r="A420" s="1" t="s">
        <v>3109</v>
      </c>
      <c r="B420" s="2" t="s">
        <v>1</v>
      </c>
      <c r="C420" s="2" t="s">
        <v>2</v>
      </c>
      <c r="D420" s="2" t="s">
        <v>3</v>
      </c>
      <c r="E420" s="2" t="s">
        <v>3</v>
      </c>
      <c r="F420" s="2" t="s">
        <v>4</v>
      </c>
      <c r="G420" s="2"/>
      <c r="H420" s="2"/>
      <c r="I420" s="2" t="s">
        <v>3110</v>
      </c>
      <c r="J420" s="2">
        <v>1</v>
      </c>
      <c r="K420" s="2"/>
      <c r="L420" s="2" t="s">
        <v>3111</v>
      </c>
      <c r="M420" s="2"/>
      <c r="N420" s="2"/>
      <c r="O420" s="2" t="s">
        <v>3112</v>
      </c>
      <c r="P420" s="2" t="s">
        <v>1365</v>
      </c>
      <c r="Q420" s="2"/>
      <c r="R420" s="2"/>
      <c r="S420" s="2"/>
      <c r="T420" s="2"/>
      <c r="U420" s="2"/>
      <c r="V420" s="2"/>
      <c r="W420" s="2"/>
      <c r="X420" s="2"/>
      <c r="Y420" s="2"/>
      <c r="Z420" s="3" t="s">
        <v>3113</v>
      </c>
      <c r="AA420" s="3" t="s">
        <v>3114</v>
      </c>
      <c r="AB420" s="3" t="s">
        <v>3115</v>
      </c>
    </row>
    <row r="421" spans="1:28">
      <c r="A421" s="4" t="s">
        <v>3116</v>
      </c>
      <c r="B421" s="5" t="s">
        <v>1</v>
      </c>
      <c r="C421" s="5" t="s">
        <v>2</v>
      </c>
      <c r="D421" s="5" t="s">
        <v>3</v>
      </c>
      <c r="E421" s="5" t="s">
        <v>3</v>
      </c>
      <c r="F421" s="5" t="s">
        <v>4</v>
      </c>
      <c r="G421" s="5"/>
      <c r="H421" s="5"/>
      <c r="I421" s="5" t="s">
        <v>3117</v>
      </c>
      <c r="J421" s="5">
        <v>1</v>
      </c>
      <c r="K421" s="5"/>
      <c r="L421" s="5" t="s">
        <v>3118</v>
      </c>
      <c r="M421" s="5"/>
      <c r="N421" s="5"/>
      <c r="O421" s="5" t="s">
        <v>3119</v>
      </c>
      <c r="P421" s="5" t="s">
        <v>3120</v>
      </c>
      <c r="Q421" s="5"/>
      <c r="R421" s="5"/>
      <c r="S421" s="5"/>
      <c r="T421" s="5"/>
      <c r="U421" s="5"/>
      <c r="V421" s="5"/>
      <c r="W421" s="5"/>
      <c r="X421" s="5"/>
      <c r="Y421" s="5"/>
      <c r="Z421" s="6" t="s">
        <v>3121</v>
      </c>
      <c r="AA421" s="6" t="s">
        <v>3122</v>
      </c>
      <c r="AB421" s="6" t="s">
        <v>3123</v>
      </c>
    </row>
    <row r="422" spans="1:28">
      <c r="A422" s="1" t="s">
        <v>3124</v>
      </c>
      <c r="B422" s="2" t="s">
        <v>1</v>
      </c>
      <c r="C422" s="2" t="s">
        <v>2</v>
      </c>
      <c r="D422" s="2" t="s">
        <v>3</v>
      </c>
      <c r="E422" s="2" t="s">
        <v>3</v>
      </c>
      <c r="F422" s="2" t="s">
        <v>4</v>
      </c>
      <c r="G422" s="2"/>
      <c r="H422" s="2"/>
      <c r="I422" s="2" t="s">
        <v>3125</v>
      </c>
      <c r="J422" s="2">
        <v>1</v>
      </c>
      <c r="K422" s="2"/>
      <c r="L422" s="2" t="s">
        <v>3126</v>
      </c>
      <c r="M422" s="2"/>
      <c r="N422" s="2"/>
      <c r="O422" s="2"/>
      <c r="P422" s="2"/>
      <c r="Q422" s="2"/>
      <c r="R422" s="2"/>
      <c r="S422" s="2"/>
      <c r="T422" s="2"/>
      <c r="U422" s="2"/>
      <c r="V422" s="2"/>
      <c r="W422" s="2"/>
      <c r="X422" s="2"/>
      <c r="Y422" s="2"/>
      <c r="Z422" s="3" t="s">
        <v>3127</v>
      </c>
      <c r="AA422" s="3" t="s">
        <v>3128</v>
      </c>
      <c r="AB422" s="3" t="s">
        <v>3129</v>
      </c>
    </row>
    <row r="423" spans="1:28">
      <c r="A423" s="4" t="s">
        <v>3130</v>
      </c>
      <c r="B423" s="5" t="s">
        <v>1</v>
      </c>
      <c r="C423" s="5" t="s">
        <v>2</v>
      </c>
      <c r="D423" s="5" t="s">
        <v>3</v>
      </c>
      <c r="E423" s="5" t="s">
        <v>3</v>
      </c>
      <c r="F423" s="5" t="s">
        <v>4</v>
      </c>
      <c r="G423" s="5"/>
      <c r="H423" s="5"/>
      <c r="I423" s="5" t="s">
        <v>3131</v>
      </c>
      <c r="J423" s="5">
        <v>5</v>
      </c>
      <c r="K423" s="5"/>
      <c r="L423" s="5" t="s">
        <v>3132</v>
      </c>
      <c r="M423" s="5"/>
      <c r="N423" s="5"/>
      <c r="O423" s="5" t="s">
        <v>3133</v>
      </c>
      <c r="P423" s="5" t="s">
        <v>1343</v>
      </c>
      <c r="Q423" s="5"/>
      <c r="R423" s="5"/>
      <c r="S423" s="5"/>
      <c r="T423" s="5"/>
      <c r="U423" s="5"/>
      <c r="V423" s="5"/>
      <c r="W423" s="5"/>
      <c r="X423" s="5"/>
      <c r="Y423" s="5"/>
      <c r="Z423" s="6" t="s">
        <v>3134</v>
      </c>
      <c r="AA423" s="6" t="s">
        <v>3135</v>
      </c>
      <c r="AB423" s="6" t="s">
        <v>3136</v>
      </c>
    </row>
    <row r="424" spans="1:28">
      <c r="A424" s="1" t="s">
        <v>3137</v>
      </c>
      <c r="B424" s="2" t="s">
        <v>1</v>
      </c>
      <c r="C424" s="2" t="s">
        <v>2</v>
      </c>
      <c r="D424" s="2" t="s">
        <v>3</v>
      </c>
      <c r="E424" s="2" t="s">
        <v>3</v>
      </c>
      <c r="F424" s="2" t="s">
        <v>4</v>
      </c>
      <c r="G424" s="2"/>
      <c r="H424" s="2"/>
      <c r="I424" s="2" t="s">
        <v>3138</v>
      </c>
      <c r="J424" s="2">
        <v>4</v>
      </c>
      <c r="K424" s="2"/>
      <c r="L424" s="2" t="s">
        <v>3139</v>
      </c>
      <c r="M424" s="2"/>
      <c r="N424" s="2"/>
      <c r="O424" s="2" t="s">
        <v>3140</v>
      </c>
      <c r="P424" s="2" t="s">
        <v>3141</v>
      </c>
      <c r="Q424" s="2"/>
      <c r="R424" s="2"/>
      <c r="S424" s="2"/>
      <c r="T424" s="2"/>
      <c r="U424" s="2"/>
      <c r="V424" s="2"/>
      <c r="W424" s="2"/>
      <c r="X424" s="2"/>
      <c r="Y424" s="2"/>
      <c r="Z424" s="3" t="s">
        <v>3142</v>
      </c>
      <c r="AA424" s="3" t="s">
        <v>3143</v>
      </c>
      <c r="AB424" s="3" t="s">
        <v>3144</v>
      </c>
    </row>
    <row r="425" spans="1:28">
      <c r="A425" s="4" t="s">
        <v>3145</v>
      </c>
      <c r="B425" s="5" t="s">
        <v>1</v>
      </c>
      <c r="C425" s="5" t="s">
        <v>2</v>
      </c>
      <c r="D425" s="5" t="s">
        <v>3</v>
      </c>
      <c r="E425" s="5" t="s">
        <v>3</v>
      </c>
      <c r="F425" s="5" t="s">
        <v>4</v>
      </c>
      <c r="G425" s="5"/>
      <c r="H425" s="5"/>
      <c r="I425" s="5" t="s">
        <v>3146</v>
      </c>
      <c r="J425" s="5">
        <v>5</v>
      </c>
      <c r="K425" s="5"/>
      <c r="L425" s="5" t="s">
        <v>3147</v>
      </c>
      <c r="M425" s="5"/>
      <c r="N425" s="5"/>
      <c r="O425" s="5" t="s">
        <v>3148</v>
      </c>
      <c r="P425" s="5" t="s">
        <v>2264</v>
      </c>
      <c r="Q425" s="5"/>
      <c r="R425" s="5"/>
      <c r="S425" s="5"/>
      <c r="T425" s="5"/>
      <c r="U425" s="5"/>
      <c r="V425" s="5"/>
      <c r="W425" s="5"/>
      <c r="X425" s="5"/>
      <c r="Y425" s="5"/>
      <c r="Z425" s="6" t="s">
        <v>3149</v>
      </c>
      <c r="AA425" s="6" t="s">
        <v>3150</v>
      </c>
      <c r="AB425" s="6" t="s">
        <v>3151</v>
      </c>
    </row>
    <row r="426" spans="1:28">
      <c r="A426" s="1" t="s">
        <v>3152</v>
      </c>
      <c r="B426" s="2" t="s">
        <v>1</v>
      </c>
      <c r="C426" s="2" t="s">
        <v>2</v>
      </c>
      <c r="D426" s="2" t="s">
        <v>3</v>
      </c>
      <c r="E426" s="2" t="s">
        <v>3</v>
      </c>
      <c r="F426" s="2" t="s">
        <v>4</v>
      </c>
      <c r="G426" s="2"/>
      <c r="H426" s="2"/>
      <c r="I426" s="2" t="s">
        <v>3153</v>
      </c>
      <c r="J426" s="2">
        <v>5</v>
      </c>
      <c r="K426" s="2"/>
      <c r="L426" s="2" t="s">
        <v>3154</v>
      </c>
      <c r="M426" s="2"/>
      <c r="N426" s="2"/>
      <c r="O426" s="2" t="s">
        <v>3155</v>
      </c>
      <c r="P426" s="2" t="s">
        <v>3025</v>
      </c>
      <c r="Q426" s="2"/>
      <c r="R426" s="2"/>
      <c r="S426" s="2"/>
      <c r="T426" s="2"/>
      <c r="U426" s="2"/>
      <c r="V426" s="2"/>
      <c r="W426" s="2"/>
      <c r="X426" s="2"/>
      <c r="Y426" s="2"/>
      <c r="Z426" s="3" t="s">
        <v>3156</v>
      </c>
      <c r="AA426" s="3" t="s">
        <v>3157</v>
      </c>
      <c r="AB426" s="3" t="s">
        <v>3158</v>
      </c>
    </row>
    <row r="427" spans="1:28">
      <c r="A427" s="4" t="s">
        <v>3159</v>
      </c>
      <c r="B427" s="5" t="s">
        <v>1</v>
      </c>
      <c r="C427" s="5" t="s">
        <v>2</v>
      </c>
      <c r="D427" s="5" t="s">
        <v>3</v>
      </c>
      <c r="E427" s="5" t="s">
        <v>3</v>
      </c>
      <c r="F427" s="5"/>
      <c r="G427" s="5"/>
      <c r="H427" s="5"/>
      <c r="I427" s="5" t="s">
        <v>3160</v>
      </c>
      <c r="J427" s="5">
        <v>1</v>
      </c>
      <c r="K427" s="5"/>
      <c r="L427" s="5" t="s">
        <v>3161</v>
      </c>
      <c r="M427" s="5"/>
      <c r="N427" s="5"/>
      <c r="O427" s="5" t="s">
        <v>3162</v>
      </c>
      <c r="P427" s="5" t="s">
        <v>3163</v>
      </c>
      <c r="Q427" s="5"/>
      <c r="R427" s="5"/>
      <c r="S427" s="5"/>
      <c r="T427" s="5"/>
      <c r="U427" s="5"/>
      <c r="V427" s="5"/>
      <c r="W427" s="5"/>
      <c r="X427" s="5"/>
      <c r="Y427" s="5"/>
      <c r="Z427" s="6" t="s">
        <v>3164</v>
      </c>
      <c r="AA427" s="6" t="s">
        <v>3165</v>
      </c>
      <c r="AB427" s="6" t="s">
        <v>3166</v>
      </c>
    </row>
    <row r="428" spans="1:28">
      <c r="A428" s="1" t="s">
        <v>3167</v>
      </c>
      <c r="B428" s="2" t="s">
        <v>1</v>
      </c>
      <c r="C428" s="2" t="s">
        <v>2</v>
      </c>
      <c r="D428" s="2" t="s">
        <v>3</v>
      </c>
      <c r="E428" s="2" t="s">
        <v>3</v>
      </c>
      <c r="F428" s="2" t="s">
        <v>4</v>
      </c>
      <c r="G428" s="2"/>
      <c r="H428" s="2"/>
      <c r="I428" s="2" t="s">
        <v>3168</v>
      </c>
      <c r="J428" s="2">
        <v>5</v>
      </c>
      <c r="K428" s="2"/>
      <c r="L428" s="2" t="s">
        <v>3169</v>
      </c>
      <c r="M428" s="2"/>
      <c r="N428" s="2"/>
      <c r="O428" s="2"/>
      <c r="P428" s="2"/>
      <c r="Q428" s="2"/>
      <c r="R428" s="2"/>
      <c r="S428" s="2"/>
      <c r="T428" s="2"/>
      <c r="U428" s="2"/>
      <c r="V428" s="2"/>
      <c r="W428" s="2"/>
      <c r="X428" s="2"/>
      <c r="Y428" s="2"/>
      <c r="Z428" s="3" t="s">
        <v>3170</v>
      </c>
      <c r="AA428" s="3" t="s">
        <v>3171</v>
      </c>
      <c r="AB428" s="3" t="s">
        <v>3172</v>
      </c>
    </row>
    <row r="429" spans="1:28">
      <c r="A429" s="4" t="s">
        <v>3173</v>
      </c>
      <c r="B429" s="5" t="s">
        <v>1</v>
      </c>
      <c r="C429" s="5" t="s">
        <v>2</v>
      </c>
      <c r="D429" s="5" t="s">
        <v>3</v>
      </c>
      <c r="E429" s="5" t="s">
        <v>3</v>
      </c>
      <c r="F429" s="5" t="s">
        <v>4</v>
      </c>
      <c r="G429" s="5"/>
      <c r="H429" s="5"/>
      <c r="I429" s="5" t="s">
        <v>3174</v>
      </c>
      <c r="J429" s="5">
        <v>5</v>
      </c>
      <c r="K429" s="5"/>
      <c r="L429" s="5" t="s">
        <v>322</v>
      </c>
      <c r="M429" s="5"/>
      <c r="N429" s="5"/>
      <c r="O429" s="5" t="s">
        <v>3175</v>
      </c>
      <c r="P429" s="5" t="s">
        <v>112</v>
      </c>
      <c r="Q429" s="5"/>
      <c r="R429" s="5"/>
      <c r="S429" s="5"/>
      <c r="T429" s="5"/>
      <c r="U429" s="5"/>
      <c r="V429" s="5"/>
      <c r="W429" s="5"/>
      <c r="X429" s="5"/>
      <c r="Y429" s="5"/>
      <c r="Z429" s="6" t="s">
        <v>3176</v>
      </c>
      <c r="AA429" s="6" t="s">
        <v>3177</v>
      </c>
      <c r="AB429" s="6" t="s">
        <v>3178</v>
      </c>
    </row>
    <row r="430" spans="1:28">
      <c r="A430" s="1" t="s">
        <v>3179</v>
      </c>
      <c r="B430" s="2" t="s">
        <v>1</v>
      </c>
      <c r="C430" s="2" t="s">
        <v>2</v>
      </c>
      <c r="D430" s="2" t="s">
        <v>3</v>
      </c>
      <c r="E430" s="2" t="s">
        <v>3180</v>
      </c>
      <c r="F430" s="2" t="s">
        <v>4</v>
      </c>
      <c r="G430" s="2"/>
      <c r="H430" s="2"/>
      <c r="I430" s="2" t="s">
        <v>3181</v>
      </c>
      <c r="J430" s="2">
        <v>5</v>
      </c>
      <c r="K430" s="2"/>
      <c r="L430" s="2" t="s">
        <v>3182</v>
      </c>
      <c r="M430" s="2"/>
      <c r="N430" s="2"/>
      <c r="O430" s="2" t="s">
        <v>3183</v>
      </c>
      <c r="P430" s="2" t="s">
        <v>50</v>
      </c>
      <c r="Q430" s="2"/>
      <c r="R430" s="2"/>
      <c r="S430" s="2"/>
      <c r="T430" s="2"/>
      <c r="U430" s="2"/>
      <c r="V430" s="2"/>
      <c r="W430" s="2"/>
      <c r="X430" s="2"/>
      <c r="Y430" s="2"/>
      <c r="Z430" s="3" t="s">
        <v>3184</v>
      </c>
      <c r="AA430" s="3" t="s">
        <v>3185</v>
      </c>
      <c r="AB430" s="3" t="s">
        <v>3186</v>
      </c>
    </row>
    <row r="431" spans="1:28">
      <c r="A431" s="4" t="s">
        <v>3187</v>
      </c>
      <c r="B431" s="5" t="s">
        <v>1</v>
      </c>
      <c r="C431" s="5" t="s">
        <v>2</v>
      </c>
      <c r="D431" s="5" t="s">
        <v>3</v>
      </c>
      <c r="E431" s="5" t="s">
        <v>3</v>
      </c>
      <c r="F431" s="5"/>
      <c r="G431" s="5"/>
      <c r="H431" s="5"/>
      <c r="I431" s="5" t="s">
        <v>3188</v>
      </c>
      <c r="J431" s="5">
        <v>1</v>
      </c>
      <c r="K431" s="5"/>
      <c r="L431" s="5" t="s">
        <v>3189</v>
      </c>
      <c r="M431" s="5"/>
      <c r="N431" s="5"/>
      <c r="O431" s="5" t="s">
        <v>3190</v>
      </c>
      <c r="P431" s="5" t="s">
        <v>864</v>
      </c>
      <c r="Q431" s="5"/>
      <c r="R431" s="5"/>
      <c r="S431" s="5"/>
      <c r="T431" s="5"/>
      <c r="U431" s="5"/>
      <c r="V431" s="5"/>
      <c r="W431" s="5"/>
      <c r="X431" s="5"/>
      <c r="Y431" s="5"/>
      <c r="Z431" s="6" t="s">
        <v>3191</v>
      </c>
      <c r="AA431" s="6" t="s">
        <v>3192</v>
      </c>
      <c r="AB431" s="6" t="s">
        <v>3193</v>
      </c>
    </row>
    <row r="432" spans="1:28">
      <c r="A432" s="1" t="s">
        <v>3194</v>
      </c>
      <c r="B432" s="2" t="s">
        <v>1</v>
      </c>
      <c r="C432" s="2" t="s">
        <v>2</v>
      </c>
      <c r="D432" s="2" t="s">
        <v>3</v>
      </c>
      <c r="E432" s="2" t="s">
        <v>3</v>
      </c>
      <c r="F432" s="2" t="s">
        <v>4</v>
      </c>
      <c r="G432" s="2"/>
      <c r="H432" s="2"/>
      <c r="I432" s="2" t="s">
        <v>3195</v>
      </c>
      <c r="J432" s="2">
        <v>5</v>
      </c>
      <c r="K432" s="2"/>
      <c r="L432" s="2" t="s">
        <v>3196</v>
      </c>
      <c r="M432" s="2"/>
      <c r="N432" s="2"/>
      <c r="O432" s="2" t="s">
        <v>3197</v>
      </c>
      <c r="P432" s="2" t="s">
        <v>112</v>
      </c>
      <c r="Q432" s="2"/>
      <c r="R432" s="2"/>
      <c r="S432" s="2"/>
      <c r="T432" s="2"/>
      <c r="U432" s="2"/>
      <c r="V432" s="2"/>
      <c r="W432" s="2"/>
      <c r="X432" s="2"/>
      <c r="Y432" s="2"/>
      <c r="Z432" s="3" t="s">
        <v>3198</v>
      </c>
      <c r="AA432" s="3" t="s">
        <v>3199</v>
      </c>
      <c r="AB432" s="3" t="s">
        <v>3200</v>
      </c>
    </row>
    <row r="433" spans="1:28">
      <c r="A433" s="4" t="s">
        <v>3201</v>
      </c>
      <c r="B433" s="5" t="s">
        <v>1</v>
      </c>
      <c r="C433" s="5" t="s">
        <v>2</v>
      </c>
      <c r="D433" s="5" t="s">
        <v>3</v>
      </c>
      <c r="E433" s="5" t="s">
        <v>3</v>
      </c>
      <c r="F433" s="5" t="s">
        <v>4</v>
      </c>
      <c r="G433" s="5"/>
      <c r="H433" s="5"/>
      <c r="I433" s="5" t="s">
        <v>3202</v>
      </c>
      <c r="J433" s="5">
        <v>5</v>
      </c>
      <c r="K433" s="5"/>
      <c r="L433" s="5" t="s">
        <v>3203</v>
      </c>
      <c r="M433" s="5"/>
      <c r="N433" s="5"/>
      <c r="O433" s="5" t="s">
        <v>3204</v>
      </c>
      <c r="P433" s="5" t="s">
        <v>50</v>
      </c>
      <c r="Q433" s="5"/>
      <c r="R433" s="5"/>
      <c r="S433" s="5"/>
      <c r="T433" s="5"/>
      <c r="U433" s="5"/>
      <c r="V433" s="5"/>
      <c r="W433" s="5"/>
      <c r="X433" s="5"/>
      <c r="Y433" s="5"/>
      <c r="Z433" s="6" t="s">
        <v>3205</v>
      </c>
      <c r="AA433" s="6" t="s">
        <v>3206</v>
      </c>
      <c r="AB433" s="6" t="s">
        <v>3207</v>
      </c>
    </row>
    <row r="434" spans="1:28">
      <c r="A434" s="1" t="s">
        <v>3208</v>
      </c>
      <c r="B434" s="2" t="s">
        <v>1</v>
      </c>
      <c r="C434" s="2" t="s">
        <v>2</v>
      </c>
      <c r="D434" s="2" t="s">
        <v>3</v>
      </c>
      <c r="E434" s="2" t="s">
        <v>3</v>
      </c>
      <c r="F434" s="2" t="s">
        <v>4</v>
      </c>
      <c r="G434" s="2"/>
      <c r="H434" s="2"/>
      <c r="I434" s="2" t="s">
        <v>3209</v>
      </c>
      <c r="J434" s="2">
        <v>5</v>
      </c>
      <c r="K434" s="2"/>
      <c r="L434" s="2" t="s">
        <v>3210</v>
      </c>
      <c r="M434" s="2"/>
      <c r="N434" s="2"/>
      <c r="O434" s="2" t="s">
        <v>3211</v>
      </c>
      <c r="P434" s="2" t="s">
        <v>2264</v>
      </c>
      <c r="Q434" s="2"/>
      <c r="R434" s="2"/>
      <c r="S434" s="2"/>
      <c r="T434" s="2"/>
      <c r="U434" s="2"/>
      <c r="V434" s="2"/>
      <c r="W434" s="2"/>
      <c r="X434" s="2"/>
      <c r="Y434" s="2"/>
      <c r="Z434" s="3" t="s">
        <v>3212</v>
      </c>
      <c r="AA434" s="3" t="s">
        <v>3213</v>
      </c>
      <c r="AB434" s="3" t="s">
        <v>3214</v>
      </c>
    </row>
    <row r="435" spans="1:28">
      <c r="A435" s="4" t="s">
        <v>3215</v>
      </c>
      <c r="B435" s="5" t="s">
        <v>1</v>
      </c>
      <c r="C435" s="5" t="s">
        <v>2</v>
      </c>
      <c r="D435" s="5" t="s">
        <v>3</v>
      </c>
      <c r="E435" s="5" t="s">
        <v>3</v>
      </c>
      <c r="F435" s="5"/>
      <c r="G435" s="5"/>
      <c r="H435" s="5"/>
      <c r="I435" s="5" t="s">
        <v>3216</v>
      </c>
      <c r="J435" s="5">
        <v>1</v>
      </c>
      <c r="K435" s="5"/>
      <c r="L435" s="5" t="s">
        <v>3217</v>
      </c>
      <c r="M435" s="5"/>
      <c r="N435" s="5"/>
      <c r="O435" s="5" t="s">
        <v>3218</v>
      </c>
      <c r="P435" s="5" t="s">
        <v>3219</v>
      </c>
      <c r="Q435" s="5"/>
      <c r="R435" s="5"/>
      <c r="S435" s="5"/>
      <c r="T435" s="5"/>
      <c r="U435" s="5"/>
      <c r="V435" s="5"/>
      <c r="W435" s="5"/>
      <c r="X435" s="5"/>
      <c r="Y435" s="5"/>
      <c r="Z435" s="6" t="s">
        <v>3220</v>
      </c>
      <c r="AA435" s="6" t="s">
        <v>3221</v>
      </c>
      <c r="AB435" s="6" t="s">
        <v>3222</v>
      </c>
    </row>
    <row r="436" spans="1:28">
      <c r="A436" s="1" t="s">
        <v>3223</v>
      </c>
      <c r="B436" s="2" t="s">
        <v>1</v>
      </c>
      <c r="C436" s="2" t="s">
        <v>2</v>
      </c>
      <c r="D436" s="2" t="s">
        <v>3</v>
      </c>
      <c r="E436" s="2" t="s">
        <v>3</v>
      </c>
      <c r="F436" s="2" t="s">
        <v>4</v>
      </c>
      <c r="G436" s="2"/>
      <c r="H436" s="2"/>
      <c r="I436" s="2" t="s">
        <v>3224</v>
      </c>
      <c r="J436" s="2">
        <v>1</v>
      </c>
      <c r="K436" s="2"/>
      <c r="L436" s="2" t="s">
        <v>3225</v>
      </c>
      <c r="M436" s="2"/>
      <c r="N436" s="2"/>
      <c r="O436" s="2" t="s">
        <v>3226</v>
      </c>
      <c r="P436" s="2" t="s">
        <v>3227</v>
      </c>
      <c r="Q436" s="2"/>
      <c r="R436" s="2"/>
      <c r="S436" s="2"/>
      <c r="T436" s="2"/>
      <c r="U436" s="2"/>
      <c r="V436" s="2"/>
      <c r="W436" s="2"/>
      <c r="X436" s="2"/>
      <c r="Y436" s="2"/>
      <c r="Z436" s="3" t="s">
        <v>3228</v>
      </c>
      <c r="AA436" s="3" t="s">
        <v>3229</v>
      </c>
      <c r="AB436" s="3" t="s">
        <v>3230</v>
      </c>
    </row>
    <row r="437" spans="1:28">
      <c r="A437" s="4" t="s">
        <v>3231</v>
      </c>
      <c r="B437" s="5" t="s">
        <v>1</v>
      </c>
      <c r="C437" s="5" t="s">
        <v>2</v>
      </c>
      <c r="D437" s="5" t="s">
        <v>3</v>
      </c>
      <c r="E437" s="5" t="s">
        <v>3</v>
      </c>
      <c r="F437" s="5" t="s">
        <v>4</v>
      </c>
      <c r="G437" s="5"/>
      <c r="H437" s="5"/>
      <c r="I437" s="5" t="s">
        <v>3232</v>
      </c>
      <c r="J437" s="5">
        <v>5</v>
      </c>
      <c r="K437" s="5"/>
      <c r="L437" s="5" t="s">
        <v>3233</v>
      </c>
      <c r="M437" s="5"/>
      <c r="N437" s="5"/>
      <c r="O437" s="5" t="s">
        <v>3234</v>
      </c>
      <c r="P437" s="5" t="s">
        <v>864</v>
      </c>
      <c r="Q437" s="5"/>
      <c r="R437" s="5"/>
      <c r="S437" s="5"/>
      <c r="T437" s="5"/>
      <c r="U437" s="5"/>
      <c r="V437" s="5"/>
      <c r="W437" s="5"/>
      <c r="X437" s="5"/>
      <c r="Y437" s="5"/>
      <c r="Z437" s="6" t="s">
        <v>3235</v>
      </c>
      <c r="AA437" s="6" t="s">
        <v>3236</v>
      </c>
      <c r="AB437" s="6" t="s">
        <v>3237</v>
      </c>
    </row>
    <row r="438" spans="1:28">
      <c r="A438" s="1" t="s">
        <v>3238</v>
      </c>
      <c r="B438" s="2" t="s">
        <v>1</v>
      </c>
      <c r="C438" s="2" t="s">
        <v>2</v>
      </c>
      <c r="D438" s="2" t="s">
        <v>3</v>
      </c>
      <c r="E438" s="2" t="s">
        <v>3</v>
      </c>
      <c r="F438" s="2" t="s">
        <v>4</v>
      </c>
      <c r="G438" s="2"/>
      <c r="H438" s="2"/>
      <c r="I438" s="2" t="s">
        <v>3239</v>
      </c>
      <c r="J438" s="2">
        <v>5</v>
      </c>
      <c r="K438" s="2"/>
      <c r="L438" s="2" t="s">
        <v>3240</v>
      </c>
      <c r="M438" s="2"/>
      <c r="N438" s="2"/>
      <c r="O438" s="2" t="s">
        <v>3241</v>
      </c>
      <c r="P438" s="2" t="s">
        <v>3242</v>
      </c>
      <c r="Q438" s="2"/>
      <c r="R438" s="2"/>
      <c r="S438" s="2"/>
      <c r="T438" s="2"/>
      <c r="U438" s="2"/>
      <c r="V438" s="2"/>
      <c r="W438" s="2"/>
      <c r="X438" s="2">
        <v>1</v>
      </c>
      <c r="Y438" s="2"/>
      <c r="Z438" s="3" t="s">
        <v>3243</v>
      </c>
      <c r="AA438" s="3" t="s">
        <v>3244</v>
      </c>
      <c r="AB438" s="3" t="s">
        <v>3245</v>
      </c>
    </row>
    <row r="439" spans="1:28">
      <c r="A439" s="4" t="s">
        <v>3246</v>
      </c>
      <c r="B439" s="5" t="s">
        <v>1</v>
      </c>
      <c r="C439" s="5" t="s">
        <v>2</v>
      </c>
      <c r="D439" s="5" t="s">
        <v>3</v>
      </c>
      <c r="E439" s="5" t="s">
        <v>3</v>
      </c>
      <c r="F439" s="5" t="s">
        <v>4</v>
      </c>
      <c r="G439" s="5"/>
      <c r="H439" s="5"/>
      <c r="I439" s="5" t="s">
        <v>3247</v>
      </c>
      <c r="J439" s="5">
        <v>4</v>
      </c>
      <c r="K439" s="5"/>
      <c r="L439" s="5" t="s">
        <v>3248</v>
      </c>
      <c r="M439" s="5"/>
      <c r="N439" s="5"/>
      <c r="O439" s="5" t="s">
        <v>3249</v>
      </c>
      <c r="P439" s="5" t="s">
        <v>3003</v>
      </c>
      <c r="Q439" s="5"/>
      <c r="R439" s="5"/>
      <c r="S439" s="5"/>
      <c r="T439" s="5"/>
      <c r="U439" s="5"/>
      <c r="V439" s="5"/>
      <c r="W439" s="5"/>
      <c r="X439" s="5"/>
      <c r="Y439" s="5"/>
      <c r="Z439" s="6" t="s">
        <v>3250</v>
      </c>
      <c r="AA439" s="6" t="s">
        <v>3251</v>
      </c>
      <c r="AB439" s="6" t="s">
        <v>3252</v>
      </c>
    </row>
    <row r="440" spans="1:28">
      <c r="A440" s="1" t="s">
        <v>3253</v>
      </c>
      <c r="B440" s="2" t="s">
        <v>1</v>
      </c>
      <c r="C440" s="2" t="s">
        <v>2</v>
      </c>
      <c r="D440" s="2" t="s">
        <v>3</v>
      </c>
      <c r="E440" s="2" t="s">
        <v>3</v>
      </c>
      <c r="F440" s="2" t="s">
        <v>55</v>
      </c>
      <c r="G440" s="2"/>
      <c r="H440" s="2"/>
      <c r="I440" s="2" t="s">
        <v>3254</v>
      </c>
      <c r="J440" s="2">
        <v>5</v>
      </c>
      <c r="K440" s="2"/>
      <c r="L440" s="2" t="s">
        <v>3255</v>
      </c>
      <c r="M440" s="2"/>
      <c r="N440" s="2"/>
      <c r="O440" s="2" t="s">
        <v>3256</v>
      </c>
      <c r="P440" s="2" t="s">
        <v>112</v>
      </c>
      <c r="Q440" s="2"/>
      <c r="R440" s="2"/>
      <c r="S440" s="2"/>
      <c r="T440" s="2"/>
      <c r="U440" s="2"/>
      <c r="V440" s="2"/>
      <c r="W440" s="2"/>
      <c r="X440" s="2"/>
      <c r="Y440" s="2"/>
      <c r="Z440" s="3" t="s">
        <v>3257</v>
      </c>
      <c r="AA440" s="3" t="s">
        <v>3258</v>
      </c>
      <c r="AB440" s="3" t="s">
        <v>3259</v>
      </c>
    </row>
    <row r="441" spans="1:28">
      <c r="A441" s="4" t="s">
        <v>3260</v>
      </c>
      <c r="B441" s="5" t="s">
        <v>1</v>
      </c>
      <c r="C441" s="5" t="s">
        <v>2</v>
      </c>
      <c r="D441" s="5" t="s">
        <v>3</v>
      </c>
      <c r="E441" s="5" t="s">
        <v>3</v>
      </c>
      <c r="F441" s="5" t="s">
        <v>148</v>
      </c>
      <c r="G441" s="5"/>
      <c r="H441" s="5"/>
      <c r="I441" s="5" t="s">
        <v>3261</v>
      </c>
      <c r="J441" s="5">
        <v>5</v>
      </c>
      <c r="K441" s="5"/>
      <c r="L441" s="5" t="s">
        <v>3262</v>
      </c>
      <c r="M441" s="5"/>
      <c r="N441" s="5"/>
      <c r="O441" s="5" t="s">
        <v>3263</v>
      </c>
      <c r="P441" s="5" t="s">
        <v>3264</v>
      </c>
      <c r="Q441" s="5"/>
      <c r="R441" s="5"/>
      <c r="S441" s="5"/>
      <c r="T441" s="5"/>
      <c r="U441" s="5"/>
      <c r="V441" s="5"/>
      <c r="W441" s="5"/>
      <c r="X441" s="5"/>
      <c r="Y441" s="5"/>
      <c r="Z441" s="6" t="s">
        <v>3265</v>
      </c>
      <c r="AA441" s="6" t="s">
        <v>3266</v>
      </c>
      <c r="AB441" s="6" t="s">
        <v>3267</v>
      </c>
    </row>
    <row r="442" spans="1:28">
      <c r="A442" s="1" t="s">
        <v>3268</v>
      </c>
      <c r="B442" s="2" t="s">
        <v>1</v>
      </c>
      <c r="C442" s="2" t="s">
        <v>2</v>
      </c>
      <c r="D442" s="2" t="s">
        <v>3</v>
      </c>
      <c r="E442" s="2" t="s">
        <v>3</v>
      </c>
      <c r="F442" s="2"/>
      <c r="G442" s="2"/>
      <c r="H442" s="2"/>
      <c r="I442" s="2" t="s">
        <v>3269</v>
      </c>
      <c r="J442" s="2">
        <v>5</v>
      </c>
      <c r="K442" s="2"/>
      <c r="L442" s="2" t="s">
        <v>283</v>
      </c>
      <c r="M442" s="2"/>
      <c r="N442" s="2"/>
      <c r="O442" s="2" t="s">
        <v>3270</v>
      </c>
      <c r="P442" s="2" t="s">
        <v>112</v>
      </c>
      <c r="Q442" s="2"/>
      <c r="R442" s="2"/>
      <c r="S442" s="2"/>
      <c r="T442" s="2"/>
      <c r="U442" s="2"/>
      <c r="V442" s="2"/>
      <c r="W442" s="2"/>
      <c r="X442" s="2"/>
      <c r="Y442" s="2"/>
      <c r="Z442" s="3" t="s">
        <v>3271</v>
      </c>
      <c r="AA442" s="3" t="s">
        <v>3272</v>
      </c>
      <c r="AB442" s="3" t="s">
        <v>3273</v>
      </c>
    </row>
    <row r="443" spans="1:28">
      <c r="A443" s="4" t="s">
        <v>3274</v>
      </c>
      <c r="B443" s="5" t="s">
        <v>1</v>
      </c>
      <c r="C443" s="5" t="s">
        <v>2</v>
      </c>
      <c r="D443" s="5" t="s">
        <v>3</v>
      </c>
      <c r="E443" s="5" t="s">
        <v>3</v>
      </c>
      <c r="F443" s="5" t="s">
        <v>148</v>
      </c>
      <c r="G443" s="5"/>
      <c r="H443" s="5"/>
      <c r="I443" s="5" t="s">
        <v>3275</v>
      </c>
      <c r="J443" s="5">
        <v>5</v>
      </c>
      <c r="K443" s="5"/>
      <c r="L443" s="5" t="s">
        <v>110</v>
      </c>
      <c r="M443" s="5"/>
      <c r="N443" s="5"/>
      <c r="O443" s="5" t="s">
        <v>3276</v>
      </c>
      <c r="P443" s="5" t="s">
        <v>246</v>
      </c>
      <c r="Q443" s="5"/>
      <c r="R443" s="5"/>
      <c r="S443" s="5"/>
      <c r="T443" s="5"/>
      <c r="U443" s="5"/>
      <c r="V443" s="5"/>
      <c r="W443" s="5"/>
      <c r="X443" s="5"/>
      <c r="Y443" s="5"/>
      <c r="Z443" s="6" t="s">
        <v>3277</v>
      </c>
      <c r="AA443" s="6" t="s">
        <v>3278</v>
      </c>
      <c r="AB443" s="6" t="s">
        <v>3279</v>
      </c>
    </row>
    <row r="444" spans="1:28">
      <c r="A444" s="1" t="s">
        <v>3280</v>
      </c>
      <c r="B444" s="2" t="s">
        <v>1</v>
      </c>
      <c r="C444" s="2" t="s">
        <v>2</v>
      </c>
      <c r="D444" s="2" t="s">
        <v>3</v>
      </c>
      <c r="E444" s="2" t="s">
        <v>3</v>
      </c>
      <c r="F444" s="2" t="s">
        <v>4</v>
      </c>
      <c r="G444" s="2"/>
      <c r="H444" s="2"/>
      <c r="I444" s="2" t="s">
        <v>3281</v>
      </c>
      <c r="J444" s="2">
        <v>5</v>
      </c>
      <c r="K444" s="2"/>
      <c r="L444" s="2" t="s">
        <v>3282</v>
      </c>
      <c r="M444" s="2"/>
      <c r="N444" s="2"/>
      <c r="O444" s="2" t="s">
        <v>3283</v>
      </c>
      <c r="P444" s="2" t="s">
        <v>3284</v>
      </c>
      <c r="Q444" s="2"/>
      <c r="R444" s="2"/>
      <c r="S444" s="2"/>
      <c r="T444" s="2"/>
      <c r="U444" s="2"/>
      <c r="V444" s="2"/>
      <c r="W444" s="2"/>
      <c r="X444" s="2"/>
      <c r="Y444" s="2"/>
      <c r="Z444" s="3" t="s">
        <v>3285</v>
      </c>
      <c r="AA444" s="3" t="s">
        <v>3286</v>
      </c>
      <c r="AB444" s="3" t="s">
        <v>3287</v>
      </c>
    </row>
    <row r="445" spans="1:28">
      <c r="A445" s="4" t="s">
        <v>3288</v>
      </c>
      <c r="B445" s="5" t="s">
        <v>1</v>
      </c>
      <c r="C445" s="5" t="s">
        <v>2</v>
      </c>
      <c r="D445" s="5" t="s">
        <v>3</v>
      </c>
      <c r="E445" s="5" t="s">
        <v>3</v>
      </c>
      <c r="F445" s="5"/>
      <c r="G445" s="5"/>
      <c r="H445" s="5"/>
      <c r="I445" s="5" t="s">
        <v>3289</v>
      </c>
      <c r="J445" s="5">
        <v>1</v>
      </c>
      <c r="K445" s="5"/>
      <c r="L445" s="5" t="s">
        <v>3290</v>
      </c>
      <c r="M445" s="5"/>
      <c r="N445" s="5"/>
      <c r="O445" s="5" t="s">
        <v>3291</v>
      </c>
      <c r="P445" s="5" t="s">
        <v>3292</v>
      </c>
      <c r="Q445" s="5"/>
      <c r="R445" s="5"/>
      <c r="S445" s="5"/>
      <c r="T445" s="5"/>
      <c r="U445" s="5"/>
      <c r="V445" s="5"/>
      <c r="W445" s="5"/>
      <c r="X445" s="5"/>
      <c r="Y445" s="5"/>
      <c r="Z445" s="6" t="s">
        <v>3293</v>
      </c>
      <c r="AA445" s="6" t="s">
        <v>3294</v>
      </c>
      <c r="AB445" s="6" t="s">
        <v>3295</v>
      </c>
    </row>
    <row r="446" spans="1:28">
      <c r="A446" s="1" t="s">
        <v>3296</v>
      </c>
      <c r="B446" s="2" t="s">
        <v>1</v>
      </c>
      <c r="C446" s="2" t="s">
        <v>2</v>
      </c>
      <c r="D446" s="2" t="s">
        <v>3</v>
      </c>
      <c r="E446" s="2" t="s">
        <v>3</v>
      </c>
      <c r="F446" s="2" t="s">
        <v>4</v>
      </c>
      <c r="G446" s="2"/>
      <c r="H446" s="2"/>
      <c r="I446" s="2" t="s">
        <v>3297</v>
      </c>
      <c r="J446" s="2">
        <v>5</v>
      </c>
      <c r="K446" s="2"/>
      <c r="L446" s="2" t="s">
        <v>3298</v>
      </c>
      <c r="M446" s="2"/>
      <c r="N446" s="2"/>
      <c r="O446" s="2" t="s">
        <v>3299</v>
      </c>
      <c r="P446" s="2" t="s">
        <v>2386</v>
      </c>
      <c r="Q446" s="2"/>
      <c r="R446" s="2"/>
      <c r="S446" s="2"/>
      <c r="T446" s="2"/>
      <c r="U446" s="2"/>
      <c r="V446" s="2"/>
      <c r="W446" s="2"/>
      <c r="X446" s="2"/>
      <c r="Y446" s="2"/>
      <c r="Z446" s="3" t="s">
        <v>3300</v>
      </c>
      <c r="AA446" s="3" t="s">
        <v>3301</v>
      </c>
      <c r="AB446" s="3" t="s">
        <v>3302</v>
      </c>
    </row>
    <row r="447" spans="1:28">
      <c r="A447" s="4" t="s">
        <v>3303</v>
      </c>
      <c r="B447" s="5" t="s">
        <v>1</v>
      </c>
      <c r="C447" s="5" t="s">
        <v>2</v>
      </c>
      <c r="D447" s="5" t="s">
        <v>3</v>
      </c>
      <c r="E447" s="5" t="s">
        <v>3</v>
      </c>
      <c r="F447" s="5" t="s">
        <v>4</v>
      </c>
      <c r="G447" s="5"/>
      <c r="H447" s="5"/>
      <c r="I447" s="5" t="s">
        <v>3304</v>
      </c>
      <c r="J447" s="5">
        <v>5</v>
      </c>
      <c r="K447" s="5"/>
      <c r="L447" s="5" t="s">
        <v>3305</v>
      </c>
      <c r="M447" s="5"/>
      <c r="N447" s="5"/>
      <c r="O447" s="5" t="s">
        <v>3306</v>
      </c>
      <c r="P447" s="5" t="s">
        <v>3307</v>
      </c>
      <c r="Q447" s="5"/>
      <c r="R447" s="5"/>
      <c r="S447" s="5"/>
      <c r="T447" s="5"/>
      <c r="U447" s="5"/>
      <c r="V447" s="5"/>
      <c r="W447" s="5"/>
      <c r="X447" s="5"/>
      <c r="Y447" s="5"/>
      <c r="Z447" s="6" t="s">
        <v>3308</v>
      </c>
      <c r="AA447" s="6" t="s">
        <v>3309</v>
      </c>
      <c r="AB447" s="6" t="s">
        <v>3310</v>
      </c>
    </row>
    <row r="448" spans="1:28">
      <c r="A448" s="1" t="s">
        <v>3311</v>
      </c>
      <c r="B448" s="2" t="s">
        <v>1</v>
      </c>
      <c r="C448" s="2" t="s">
        <v>2</v>
      </c>
      <c r="D448" s="2" t="s">
        <v>3</v>
      </c>
      <c r="E448" s="2" t="s">
        <v>3</v>
      </c>
      <c r="F448" s="2" t="s">
        <v>4</v>
      </c>
      <c r="G448" s="2"/>
      <c r="H448" s="2"/>
      <c r="I448" s="2" t="s">
        <v>3312</v>
      </c>
      <c r="J448" s="2">
        <v>5</v>
      </c>
      <c r="K448" s="2"/>
      <c r="L448" s="2" t="s">
        <v>3313</v>
      </c>
      <c r="M448" s="2"/>
      <c r="N448" s="2"/>
      <c r="O448" s="2" t="s">
        <v>3314</v>
      </c>
      <c r="P448" s="2" t="s">
        <v>112</v>
      </c>
      <c r="Q448" s="2"/>
      <c r="R448" s="2"/>
      <c r="S448" s="2"/>
      <c r="T448" s="2"/>
      <c r="U448" s="2"/>
      <c r="V448" s="2"/>
      <c r="W448" s="2"/>
      <c r="X448" s="2"/>
      <c r="Y448" s="2"/>
      <c r="Z448" s="3" t="s">
        <v>3315</v>
      </c>
      <c r="AA448" s="3" t="s">
        <v>3316</v>
      </c>
      <c r="AB448" s="3" t="s">
        <v>3317</v>
      </c>
    </row>
    <row r="449" spans="1:28">
      <c r="A449" s="4" t="s">
        <v>3318</v>
      </c>
      <c r="B449" s="5" t="s">
        <v>1</v>
      </c>
      <c r="C449" s="5" t="s">
        <v>2</v>
      </c>
      <c r="D449" s="5" t="s">
        <v>3</v>
      </c>
      <c r="E449" s="5" t="s">
        <v>3</v>
      </c>
      <c r="F449" s="5"/>
      <c r="G449" s="5"/>
      <c r="H449" s="5"/>
      <c r="I449" s="5" t="s">
        <v>3319</v>
      </c>
      <c r="J449" s="5">
        <v>1</v>
      </c>
      <c r="K449" s="5"/>
      <c r="L449" s="5" t="s">
        <v>3320</v>
      </c>
      <c r="M449" s="5"/>
      <c r="N449" s="5"/>
      <c r="O449" s="5" t="s">
        <v>3321</v>
      </c>
      <c r="P449" s="5" t="s">
        <v>3322</v>
      </c>
      <c r="Q449" s="5"/>
      <c r="R449" s="5"/>
      <c r="S449" s="5"/>
      <c r="T449" s="5"/>
      <c r="U449" s="5"/>
      <c r="V449" s="5"/>
      <c r="W449" s="5"/>
      <c r="X449" s="5"/>
      <c r="Y449" s="5"/>
      <c r="Z449" s="6" t="s">
        <v>3323</v>
      </c>
      <c r="AA449" s="6" t="s">
        <v>3324</v>
      </c>
      <c r="AB449" s="6" t="s">
        <v>3325</v>
      </c>
    </row>
    <row r="450" spans="1:28">
      <c r="A450" s="1" t="s">
        <v>3326</v>
      </c>
      <c r="B450" s="2" t="s">
        <v>1</v>
      </c>
      <c r="C450" s="2" t="s">
        <v>2</v>
      </c>
      <c r="D450" s="2" t="s">
        <v>3</v>
      </c>
      <c r="E450" s="2" t="s">
        <v>3</v>
      </c>
      <c r="F450" s="2" t="s">
        <v>4</v>
      </c>
      <c r="G450" s="2"/>
      <c r="H450" s="2"/>
      <c r="I450" s="2" t="s">
        <v>3327</v>
      </c>
      <c r="J450" s="2">
        <v>5</v>
      </c>
      <c r="K450" s="2"/>
      <c r="L450" s="2" t="s">
        <v>3328</v>
      </c>
      <c r="M450" s="2"/>
      <c r="N450" s="2"/>
      <c r="O450" s="2" t="s">
        <v>3329</v>
      </c>
      <c r="P450" s="2" t="s">
        <v>2264</v>
      </c>
      <c r="Q450" s="2"/>
      <c r="R450" s="2"/>
      <c r="S450" s="2"/>
      <c r="T450" s="2"/>
      <c r="U450" s="2"/>
      <c r="V450" s="2"/>
      <c r="W450" s="2"/>
      <c r="X450" s="2"/>
      <c r="Y450" s="2"/>
      <c r="Z450" s="3" t="s">
        <v>3330</v>
      </c>
      <c r="AA450" s="3" t="s">
        <v>3331</v>
      </c>
      <c r="AB450" s="3" t="s">
        <v>3332</v>
      </c>
    </row>
    <row r="451" spans="1:28">
      <c r="A451" s="4" t="s">
        <v>3333</v>
      </c>
      <c r="B451" s="5" t="s">
        <v>1</v>
      </c>
      <c r="C451" s="5" t="s">
        <v>2</v>
      </c>
      <c r="D451" s="5" t="s">
        <v>3</v>
      </c>
      <c r="E451" s="5" t="s">
        <v>3</v>
      </c>
      <c r="F451" s="5" t="s">
        <v>4</v>
      </c>
      <c r="G451" s="5"/>
      <c r="H451" s="5"/>
      <c r="I451" s="5" t="s">
        <v>3334</v>
      </c>
      <c r="J451" s="5">
        <v>5</v>
      </c>
      <c r="K451" s="5"/>
      <c r="L451" s="5" t="s">
        <v>1944</v>
      </c>
      <c r="M451" s="5"/>
      <c r="N451" s="5"/>
      <c r="O451" s="5" t="s">
        <v>3335</v>
      </c>
      <c r="P451" s="5" t="s">
        <v>1922</v>
      </c>
      <c r="Q451" s="5"/>
      <c r="R451" s="5"/>
      <c r="S451" s="5"/>
      <c r="T451" s="5"/>
      <c r="U451" s="5"/>
      <c r="V451" s="5"/>
      <c r="W451" s="5"/>
      <c r="X451" s="5"/>
      <c r="Y451" s="5"/>
      <c r="Z451" s="6" t="s">
        <v>3336</v>
      </c>
      <c r="AA451" s="6" t="s">
        <v>3337</v>
      </c>
      <c r="AB451" s="6" t="s">
        <v>3338</v>
      </c>
    </row>
    <row r="452" spans="1:28">
      <c r="A452" s="1" t="s">
        <v>3339</v>
      </c>
      <c r="B452" s="2" t="s">
        <v>1</v>
      </c>
      <c r="C452" s="2" t="s">
        <v>2</v>
      </c>
      <c r="D452" s="2" t="s">
        <v>3</v>
      </c>
      <c r="E452" s="2" t="s">
        <v>3</v>
      </c>
      <c r="F452" s="2"/>
      <c r="G452" s="2"/>
      <c r="H452" s="2"/>
      <c r="I452" s="2" t="s">
        <v>3340</v>
      </c>
      <c r="J452" s="2">
        <v>5</v>
      </c>
      <c r="K452" s="2"/>
      <c r="L452" s="2" t="s">
        <v>650</v>
      </c>
      <c r="M452" s="2"/>
      <c r="N452" s="2"/>
      <c r="O452" s="2" t="s">
        <v>3341</v>
      </c>
      <c r="P452" s="2" t="s">
        <v>112</v>
      </c>
      <c r="Q452" s="2"/>
      <c r="R452" s="2"/>
      <c r="S452" s="2"/>
      <c r="T452" s="2"/>
      <c r="U452" s="2"/>
      <c r="V452" s="2"/>
      <c r="W452" s="2"/>
      <c r="X452" s="2"/>
      <c r="Y452" s="2"/>
      <c r="Z452" s="3" t="s">
        <v>3342</v>
      </c>
      <c r="AA452" s="3" t="s">
        <v>3343</v>
      </c>
      <c r="AB452" s="3" t="s">
        <v>3344</v>
      </c>
    </row>
    <row r="453" spans="1:28">
      <c r="A453" s="4" t="s">
        <v>3345</v>
      </c>
      <c r="B453" s="5" t="s">
        <v>1</v>
      </c>
      <c r="C453" s="5" t="s">
        <v>2</v>
      </c>
      <c r="D453" s="5" t="s">
        <v>3</v>
      </c>
      <c r="E453" s="5" t="s">
        <v>3</v>
      </c>
      <c r="F453" s="5" t="s">
        <v>4</v>
      </c>
      <c r="G453" s="5"/>
      <c r="H453" s="5"/>
      <c r="I453" s="5" t="s">
        <v>3346</v>
      </c>
      <c r="J453" s="5">
        <v>1</v>
      </c>
      <c r="K453" s="5"/>
      <c r="L453" s="5" t="s">
        <v>3347</v>
      </c>
      <c r="M453" s="5"/>
      <c r="N453" s="5"/>
      <c r="O453" s="5" t="s">
        <v>3348</v>
      </c>
      <c r="P453" s="5" t="s">
        <v>3349</v>
      </c>
      <c r="Q453" s="5"/>
      <c r="R453" s="5"/>
      <c r="S453" s="5"/>
      <c r="T453" s="5"/>
      <c r="U453" s="5"/>
      <c r="V453" s="5"/>
      <c r="W453" s="5"/>
      <c r="X453" s="5"/>
      <c r="Y453" s="5"/>
      <c r="Z453" s="6" t="s">
        <v>3350</v>
      </c>
      <c r="AA453" s="6" t="s">
        <v>3351</v>
      </c>
      <c r="AB453" s="6" t="s">
        <v>3352</v>
      </c>
    </row>
    <row r="454" spans="1:28">
      <c r="A454" s="1" t="s">
        <v>3353</v>
      </c>
      <c r="B454" s="2" t="s">
        <v>1</v>
      </c>
      <c r="C454" s="2" t="s">
        <v>2</v>
      </c>
      <c r="D454" s="2" t="s">
        <v>3</v>
      </c>
      <c r="E454" s="2" t="s">
        <v>3</v>
      </c>
      <c r="F454" s="2" t="s">
        <v>4</v>
      </c>
      <c r="G454" s="2"/>
      <c r="H454" s="2"/>
      <c r="I454" s="2" t="s">
        <v>3354</v>
      </c>
      <c r="J454" s="2">
        <v>1</v>
      </c>
      <c r="K454" s="2"/>
      <c r="L454" s="2" t="s">
        <v>3355</v>
      </c>
      <c r="M454" s="2"/>
      <c r="N454" s="2"/>
      <c r="O454" s="2" t="s">
        <v>3356</v>
      </c>
      <c r="P454" s="2" t="s">
        <v>864</v>
      </c>
      <c r="Q454" s="2"/>
      <c r="R454" s="2"/>
      <c r="S454" s="2"/>
      <c r="T454" s="2"/>
      <c r="U454" s="2"/>
      <c r="V454" s="2"/>
      <c r="W454" s="2"/>
      <c r="X454" s="2"/>
      <c r="Y454" s="2"/>
      <c r="Z454" s="3" t="s">
        <v>3357</v>
      </c>
      <c r="AA454" s="3" t="s">
        <v>3358</v>
      </c>
      <c r="AB454" s="3" t="s">
        <v>3359</v>
      </c>
    </row>
    <row r="455" spans="1:28">
      <c r="A455" s="4" t="s">
        <v>3360</v>
      </c>
      <c r="B455" s="5" t="s">
        <v>1</v>
      </c>
      <c r="C455" s="5" t="s">
        <v>2</v>
      </c>
      <c r="D455" s="5" t="s">
        <v>3</v>
      </c>
      <c r="E455" s="5" t="s">
        <v>3</v>
      </c>
      <c r="F455" s="5" t="s">
        <v>4</v>
      </c>
      <c r="G455" s="5"/>
      <c r="H455" s="5"/>
      <c r="I455" s="5" t="s">
        <v>3361</v>
      </c>
      <c r="J455" s="5">
        <v>4</v>
      </c>
      <c r="K455" s="5"/>
      <c r="L455" s="5" t="s">
        <v>3362</v>
      </c>
      <c r="M455" s="5"/>
      <c r="N455" s="5"/>
      <c r="O455" s="5" t="s">
        <v>3363</v>
      </c>
      <c r="P455" s="5" t="s">
        <v>3003</v>
      </c>
      <c r="Q455" s="5"/>
      <c r="R455" s="5"/>
      <c r="S455" s="5"/>
      <c r="T455" s="5"/>
      <c r="U455" s="5"/>
      <c r="V455" s="5"/>
      <c r="W455" s="5"/>
      <c r="X455" s="5"/>
      <c r="Y455" s="5"/>
      <c r="Z455" s="6" t="s">
        <v>3364</v>
      </c>
      <c r="AA455" s="6" t="s">
        <v>3365</v>
      </c>
      <c r="AB455" s="6" t="s">
        <v>3366</v>
      </c>
    </row>
    <row r="456" spans="1:28">
      <c r="A456" s="1" t="s">
        <v>3367</v>
      </c>
      <c r="B456" s="2" t="s">
        <v>1</v>
      </c>
      <c r="C456" s="2" t="s">
        <v>2</v>
      </c>
      <c r="D456" s="2" t="s">
        <v>3</v>
      </c>
      <c r="E456" s="2" t="s">
        <v>3</v>
      </c>
      <c r="F456" s="2" t="s">
        <v>117</v>
      </c>
      <c r="G456" s="2"/>
      <c r="H456" s="2"/>
      <c r="I456" s="2" t="s">
        <v>3368</v>
      </c>
      <c r="J456" s="2">
        <v>1</v>
      </c>
      <c r="K456" s="2"/>
      <c r="L456" s="2" t="s">
        <v>3369</v>
      </c>
      <c r="M456" s="2"/>
      <c r="N456" s="2"/>
      <c r="O456" s="2" t="s">
        <v>3370</v>
      </c>
      <c r="P456" s="2" t="s">
        <v>895</v>
      </c>
      <c r="Q456" s="2"/>
      <c r="R456" s="2"/>
      <c r="S456" s="2"/>
      <c r="T456" s="2"/>
      <c r="U456" s="2"/>
      <c r="V456" s="2"/>
      <c r="W456" s="2"/>
      <c r="X456" s="2"/>
      <c r="Y456" s="2"/>
      <c r="Z456" s="3" t="s">
        <v>3371</v>
      </c>
      <c r="AA456" s="3" t="s">
        <v>3372</v>
      </c>
      <c r="AB456" s="3" t="s">
        <v>3373</v>
      </c>
    </row>
    <row r="457" spans="1:28">
      <c r="A457" s="4" t="s">
        <v>3374</v>
      </c>
      <c r="B457" s="5" t="s">
        <v>1</v>
      </c>
      <c r="C457" s="5" t="s">
        <v>2</v>
      </c>
      <c r="D457" s="5" t="s">
        <v>3</v>
      </c>
      <c r="E457" s="5" t="s">
        <v>3</v>
      </c>
      <c r="F457" s="5"/>
      <c r="G457" s="5"/>
      <c r="H457" s="5"/>
      <c r="I457" s="5" t="s">
        <v>3375</v>
      </c>
      <c r="J457" s="5">
        <v>2</v>
      </c>
      <c r="K457" s="5"/>
      <c r="L457" s="5" t="s">
        <v>3376</v>
      </c>
      <c r="M457" s="5"/>
      <c r="N457" s="5"/>
      <c r="O457" s="5" t="s">
        <v>3377</v>
      </c>
      <c r="P457" s="5" t="s">
        <v>1234</v>
      </c>
      <c r="Q457" s="5"/>
      <c r="R457" s="5"/>
      <c r="S457" s="5"/>
      <c r="T457" s="5"/>
      <c r="U457" s="5"/>
      <c r="V457" s="5"/>
      <c r="W457" s="5"/>
      <c r="X457" s="5"/>
      <c r="Y457" s="5"/>
      <c r="Z457" s="6" t="s">
        <v>3378</v>
      </c>
      <c r="AA457" s="6" t="s">
        <v>3379</v>
      </c>
      <c r="AB457" s="6" t="s">
        <v>3380</v>
      </c>
    </row>
    <row r="458" spans="1:28">
      <c r="A458" s="1" t="s">
        <v>3381</v>
      </c>
      <c r="B458" s="2" t="s">
        <v>1</v>
      </c>
      <c r="C458" s="2" t="s">
        <v>2</v>
      </c>
      <c r="D458" s="2" t="s">
        <v>3</v>
      </c>
      <c r="E458" s="2" t="s">
        <v>3</v>
      </c>
      <c r="F458" s="2" t="s">
        <v>4</v>
      </c>
      <c r="G458" s="2"/>
      <c r="H458" s="2"/>
      <c r="I458" s="2" t="s">
        <v>3382</v>
      </c>
      <c r="J458" s="2">
        <v>1</v>
      </c>
      <c r="K458" s="2"/>
      <c r="L458" s="2" t="s">
        <v>3383</v>
      </c>
      <c r="M458" s="2"/>
      <c r="N458" s="2"/>
      <c r="O458" s="2" t="s">
        <v>3384</v>
      </c>
      <c r="P458" s="2" t="s">
        <v>1196</v>
      </c>
      <c r="Q458" s="2"/>
      <c r="R458" s="2"/>
      <c r="S458" s="2"/>
      <c r="T458" s="2"/>
      <c r="U458" s="2"/>
      <c r="V458" s="2"/>
      <c r="W458" s="2"/>
      <c r="X458" s="2"/>
      <c r="Y458" s="2"/>
      <c r="Z458" s="3" t="s">
        <v>3385</v>
      </c>
      <c r="AA458" s="3" t="s">
        <v>3386</v>
      </c>
      <c r="AB458" s="3" t="s">
        <v>3387</v>
      </c>
    </row>
    <row r="459" spans="1:28">
      <c r="A459" s="4" t="s">
        <v>3388</v>
      </c>
      <c r="B459" s="5" t="s">
        <v>1</v>
      </c>
      <c r="C459" s="5" t="s">
        <v>2</v>
      </c>
      <c r="D459" s="5" t="s">
        <v>3</v>
      </c>
      <c r="E459" s="5" t="s">
        <v>3</v>
      </c>
      <c r="F459" s="5"/>
      <c r="G459" s="5"/>
      <c r="H459" s="5"/>
      <c r="I459" s="5" t="s">
        <v>3389</v>
      </c>
      <c r="J459" s="5">
        <v>4</v>
      </c>
      <c r="K459" s="5"/>
      <c r="L459" s="5" t="s">
        <v>3390</v>
      </c>
      <c r="M459" s="5"/>
      <c r="N459" s="5"/>
      <c r="O459" s="5" t="s">
        <v>3391</v>
      </c>
      <c r="P459" s="5" t="s">
        <v>3392</v>
      </c>
      <c r="Q459" s="5"/>
      <c r="R459" s="5"/>
      <c r="S459" s="5"/>
      <c r="T459" s="5"/>
      <c r="U459" s="5"/>
      <c r="V459" s="5"/>
      <c r="W459" s="5"/>
      <c r="X459" s="5"/>
      <c r="Y459" s="5"/>
      <c r="Z459" s="6" t="s">
        <v>3393</v>
      </c>
      <c r="AA459" s="6" t="s">
        <v>3394</v>
      </c>
      <c r="AB459" s="6" t="s">
        <v>3395</v>
      </c>
    </row>
    <row r="460" spans="1:28">
      <c r="A460" s="1" t="s">
        <v>3396</v>
      </c>
      <c r="B460" s="2" t="s">
        <v>1</v>
      </c>
      <c r="C460" s="2" t="s">
        <v>2</v>
      </c>
      <c r="D460" s="2" t="s">
        <v>3</v>
      </c>
      <c r="E460" s="2" t="s">
        <v>3</v>
      </c>
      <c r="F460" s="2" t="s">
        <v>4</v>
      </c>
      <c r="G460" s="2"/>
      <c r="H460" s="2"/>
      <c r="I460" s="2" t="s">
        <v>3397</v>
      </c>
      <c r="J460" s="2">
        <v>1</v>
      </c>
      <c r="K460" s="2"/>
      <c r="L460" s="2" t="s">
        <v>3398</v>
      </c>
      <c r="M460" s="2"/>
      <c r="N460" s="2"/>
      <c r="O460" s="2" t="s">
        <v>3399</v>
      </c>
      <c r="P460" s="2" t="s">
        <v>3400</v>
      </c>
      <c r="Q460" s="2"/>
      <c r="R460" s="2"/>
      <c r="S460" s="2"/>
      <c r="T460" s="2"/>
      <c r="U460" s="2"/>
      <c r="V460" s="2"/>
      <c r="W460" s="2"/>
      <c r="X460" s="2"/>
      <c r="Y460" s="2"/>
      <c r="Z460" s="3" t="s">
        <v>3401</v>
      </c>
      <c r="AA460" s="3" t="s">
        <v>3402</v>
      </c>
      <c r="AB460" s="3" t="s">
        <v>3403</v>
      </c>
    </row>
    <row r="461" spans="1:28">
      <c r="A461" s="4" t="s">
        <v>3404</v>
      </c>
      <c r="B461" s="5" t="s">
        <v>1</v>
      </c>
      <c r="C461" s="5" t="s">
        <v>2</v>
      </c>
      <c r="D461" s="5" t="s">
        <v>3</v>
      </c>
      <c r="E461" s="5" t="s">
        <v>3</v>
      </c>
      <c r="F461" s="5"/>
      <c r="G461" s="5"/>
      <c r="H461" s="5"/>
      <c r="I461" s="5" t="s">
        <v>3405</v>
      </c>
      <c r="J461" s="5">
        <v>5</v>
      </c>
      <c r="K461" s="5"/>
      <c r="L461" s="5" t="s">
        <v>3406</v>
      </c>
      <c r="M461" s="5"/>
      <c r="N461" s="5"/>
      <c r="O461" s="5" t="s">
        <v>3407</v>
      </c>
      <c r="P461" s="5" t="s">
        <v>3408</v>
      </c>
      <c r="Q461" s="5"/>
      <c r="R461" s="5"/>
      <c r="S461" s="5"/>
      <c r="T461" s="5"/>
      <c r="U461" s="5"/>
      <c r="V461" s="5"/>
      <c r="W461" s="5"/>
      <c r="X461" s="5"/>
      <c r="Y461" s="5"/>
      <c r="Z461" s="6" t="s">
        <v>3409</v>
      </c>
      <c r="AA461" s="6" t="s">
        <v>3410</v>
      </c>
      <c r="AB461" s="6" t="s">
        <v>3411</v>
      </c>
    </row>
    <row r="462" spans="1:28">
      <c r="A462" s="1" t="s">
        <v>3412</v>
      </c>
      <c r="B462" s="2" t="s">
        <v>1</v>
      </c>
      <c r="C462" s="2" t="s">
        <v>2</v>
      </c>
      <c r="D462" s="2" t="s">
        <v>3</v>
      </c>
      <c r="E462" s="2" t="s">
        <v>3</v>
      </c>
      <c r="F462" s="2" t="s">
        <v>3413</v>
      </c>
      <c r="G462" s="2"/>
      <c r="H462" s="2"/>
      <c r="I462" s="2" t="s">
        <v>3414</v>
      </c>
      <c r="J462" s="2">
        <v>5</v>
      </c>
      <c r="K462" s="2"/>
      <c r="L462" s="2" t="s">
        <v>3415</v>
      </c>
      <c r="M462" s="2"/>
      <c r="N462" s="2"/>
      <c r="O462" s="2" t="s">
        <v>3416</v>
      </c>
      <c r="P462" s="2" t="s">
        <v>246</v>
      </c>
      <c r="Q462" s="2"/>
      <c r="R462" s="2"/>
      <c r="S462" s="2"/>
      <c r="T462" s="2"/>
      <c r="U462" s="2"/>
      <c r="V462" s="2"/>
      <c r="W462" s="2"/>
      <c r="X462" s="2"/>
      <c r="Y462" s="2"/>
      <c r="Z462" s="3" t="s">
        <v>3417</v>
      </c>
      <c r="AA462" s="3" t="s">
        <v>3418</v>
      </c>
      <c r="AB462" s="3" t="s">
        <v>3419</v>
      </c>
    </row>
    <row r="463" spans="1:28">
      <c r="A463" s="4" t="s">
        <v>3420</v>
      </c>
      <c r="B463" s="5" t="s">
        <v>1</v>
      </c>
      <c r="C463" s="5" t="s">
        <v>2</v>
      </c>
      <c r="D463" s="5" t="s">
        <v>3</v>
      </c>
      <c r="E463" s="5" t="s">
        <v>3</v>
      </c>
      <c r="F463" s="5" t="s">
        <v>4</v>
      </c>
      <c r="G463" s="5"/>
      <c r="H463" s="5"/>
      <c r="I463" s="5" t="s">
        <v>3421</v>
      </c>
      <c r="J463" s="5">
        <v>1</v>
      </c>
      <c r="K463" s="5"/>
      <c r="L463" s="5" t="s">
        <v>3422</v>
      </c>
      <c r="M463" s="5"/>
      <c r="N463" s="5"/>
      <c r="O463" s="5" t="s">
        <v>3423</v>
      </c>
      <c r="P463" s="5" t="s">
        <v>3424</v>
      </c>
      <c r="Q463" s="5"/>
      <c r="R463" s="5"/>
      <c r="S463" s="5"/>
      <c r="T463" s="5"/>
      <c r="U463" s="5"/>
      <c r="V463" s="5"/>
      <c r="W463" s="5"/>
      <c r="X463" s="5"/>
      <c r="Y463" s="5"/>
      <c r="Z463" s="6" t="s">
        <v>3425</v>
      </c>
      <c r="AA463" s="6" t="s">
        <v>3426</v>
      </c>
      <c r="AB463" s="6" t="s">
        <v>3427</v>
      </c>
    </row>
    <row r="464" spans="1:28">
      <c r="A464" s="1" t="s">
        <v>3428</v>
      </c>
      <c r="B464" s="2" t="s">
        <v>1</v>
      </c>
      <c r="C464" s="2" t="s">
        <v>2</v>
      </c>
      <c r="D464" s="2" t="s">
        <v>3</v>
      </c>
      <c r="E464" s="2" t="s">
        <v>3</v>
      </c>
      <c r="F464" s="2" t="s">
        <v>4</v>
      </c>
      <c r="G464" s="2"/>
      <c r="H464" s="2"/>
      <c r="I464" s="2" t="s">
        <v>3429</v>
      </c>
      <c r="J464" s="2">
        <v>5</v>
      </c>
      <c r="K464" s="2"/>
      <c r="L464" s="2" t="s">
        <v>322</v>
      </c>
      <c r="M464" s="2"/>
      <c r="N464" s="2"/>
      <c r="O464" s="2" t="s">
        <v>3430</v>
      </c>
      <c r="P464" s="2" t="s">
        <v>324</v>
      </c>
      <c r="Q464" s="2"/>
      <c r="R464" s="2"/>
      <c r="S464" s="2"/>
      <c r="T464" s="2"/>
      <c r="U464" s="2"/>
      <c r="V464" s="2"/>
      <c r="W464" s="2"/>
      <c r="X464" s="2"/>
      <c r="Y464" s="2"/>
      <c r="Z464" s="3" t="s">
        <v>3431</v>
      </c>
      <c r="AA464" s="3" t="s">
        <v>3432</v>
      </c>
      <c r="AB464" s="3" t="s">
        <v>3433</v>
      </c>
    </row>
    <row r="465" spans="1:28">
      <c r="A465" s="4" t="s">
        <v>3434</v>
      </c>
      <c r="B465" s="5" t="s">
        <v>1</v>
      </c>
      <c r="C465" s="5" t="s">
        <v>2</v>
      </c>
      <c r="D465" s="5" t="s">
        <v>3</v>
      </c>
      <c r="E465" s="5" t="s">
        <v>3</v>
      </c>
      <c r="F465" s="5" t="s">
        <v>3435</v>
      </c>
      <c r="G465" s="5"/>
      <c r="H465" s="5"/>
      <c r="I465" s="5"/>
      <c r="J465" s="5">
        <v>1</v>
      </c>
      <c r="K465" s="5"/>
      <c r="L465" s="5" t="s">
        <v>3436</v>
      </c>
      <c r="M465" s="5"/>
      <c r="N465" s="5"/>
      <c r="O465" s="5" t="s">
        <v>3437</v>
      </c>
      <c r="P465" s="5" t="s">
        <v>3438</v>
      </c>
      <c r="Q465" s="5"/>
      <c r="R465" s="5"/>
      <c r="S465" s="5"/>
      <c r="T465" s="5"/>
      <c r="U465" s="5"/>
      <c r="V465" s="5"/>
      <c r="W465" s="5"/>
      <c r="X465" s="5">
        <v>18</v>
      </c>
      <c r="Y465" s="5"/>
      <c r="Z465" s="6" t="s">
        <v>3439</v>
      </c>
      <c r="AA465" s="6" t="s">
        <v>3440</v>
      </c>
      <c r="AB465" s="6" t="s">
        <v>3441</v>
      </c>
    </row>
    <row r="466" spans="1:28">
      <c r="A466" s="1" t="s">
        <v>3442</v>
      </c>
      <c r="B466" s="2" t="s">
        <v>1</v>
      </c>
      <c r="C466" s="2" t="s">
        <v>2</v>
      </c>
      <c r="D466" s="2" t="s">
        <v>3</v>
      </c>
      <c r="E466" s="2" t="s">
        <v>3</v>
      </c>
      <c r="F466" s="2" t="s">
        <v>55</v>
      </c>
      <c r="G466" s="2"/>
      <c r="H466" s="2"/>
      <c r="I466" s="2" t="s">
        <v>1999</v>
      </c>
      <c r="J466" s="2">
        <v>1</v>
      </c>
      <c r="K466" s="2"/>
      <c r="L466" s="2" t="s">
        <v>3443</v>
      </c>
      <c r="M466" s="2"/>
      <c r="N466" s="2"/>
      <c r="O466" s="2" t="s">
        <v>3444</v>
      </c>
      <c r="P466" s="2" t="s">
        <v>3445</v>
      </c>
      <c r="Q466" s="2"/>
      <c r="R466" s="2"/>
      <c r="S466" s="2"/>
      <c r="T466" s="2"/>
      <c r="U466" s="2"/>
      <c r="V466" s="2"/>
      <c r="W466" s="2"/>
      <c r="X466" s="2">
        <v>13</v>
      </c>
      <c r="Y466" s="2"/>
      <c r="Z466" s="3" t="s">
        <v>3446</v>
      </c>
      <c r="AA466" s="3" t="s">
        <v>3447</v>
      </c>
      <c r="AB466" s="3" t="s">
        <v>3448</v>
      </c>
    </row>
    <row r="467" spans="1:28">
      <c r="A467" s="4" t="s">
        <v>3449</v>
      </c>
      <c r="B467" s="5" t="s">
        <v>1</v>
      </c>
      <c r="C467" s="5" t="s">
        <v>2</v>
      </c>
      <c r="D467" s="5" t="s">
        <v>3</v>
      </c>
      <c r="E467" s="5" t="s">
        <v>3</v>
      </c>
      <c r="F467" s="5" t="s">
        <v>4</v>
      </c>
      <c r="G467" s="5"/>
      <c r="H467" s="5"/>
      <c r="I467" s="5" t="s">
        <v>3450</v>
      </c>
      <c r="J467" s="5">
        <v>5</v>
      </c>
      <c r="K467" s="5"/>
      <c r="L467" s="5" t="s">
        <v>3451</v>
      </c>
      <c r="M467" s="5"/>
      <c r="N467" s="5"/>
      <c r="O467" s="5" t="s">
        <v>3452</v>
      </c>
      <c r="P467" s="5" t="s">
        <v>246</v>
      </c>
      <c r="Q467" s="5"/>
      <c r="R467" s="5"/>
      <c r="S467" s="5"/>
      <c r="T467" s="5"/>
      <c r="U467" s="5"/>
      <c r="V467" s="5"/>
      <c r="W467" s="5"/>
      <c r="X467" s="5"/>
      <c r="Y467" s="5"/>
      <c r="Z467" s="6" t="s">
        <v>3453</v>
      </c>
      <c r="AA467" s="6" t="s">
        <v>3454</v>
      </c>
      <c r="AB467" s="6" t="s">
        <v>3455</v>
      </c>
    </row>
    <row r="468" spans="1:28">
      <c r="A468" s="1" t="s">
        <v>3456</v>
      </c>
      <c r="B468" s="2" t="s">
        <v>1</v>
      </c>
      <c r="C468" s="2" t="s">
        <v>2</v>
      </c>
      <c r="D468" s="2" t="s">
        <v>3</v>
      </c>
      <c r="E468" s="2" t="s">
        <v>3</v>
      </c>
      <c r="F468" s="2"/>
      <c r="G468" s="2"/>
      <c r="H468" s="2"/>
      <c r="I468" s="2" t="s">
        <v>3457</v>
      </c>
      <c r="J468" s="2">
        <v>3</v>
      </c>
      <c r="K468" s="2"/>
      <c r="L468" s="2" t="s">
        <v>3458</v>
      </c>
      <c r="M468" s="2"/>
      <c r="N468" s="2"/>
      <c r="O468" s="2" t="s">
        <v>3459</v>
      </c>
      <c r="P468" s="2" t="s">
        <v>3460</v>
      </c>
      <c r="Q468" s="2"/>
      <c r="R468" s="2"/>
      <c r="S468" s="2"/>
      <c r="T468" s="2"/>
      <c r="U468" s="2"/>
      <c r="V468" s="2"/>
      <c r="W468" s="2"/>
      <c r="X468" s="2"/>
      <c r="Y468" s="2"/>
      <c r="Z468" s="3" t="s">
        <v>3461</v>
      </c>
      <c r="AA468" s="3" t="s">
        <v>3462</v>
      </c>
      <c r="AB468" s="3" t="s">
        <v>3463</v>
      </c>
    </row>
    <row r="469" spans="1:28">
      <c r="A469" s="4" t="s">
        <v>3464</v>
      </c>
      <c r="B469" s="5" t="s">
        <v>1</v>
      </c>
      <c r="C469" s="5" t="s">
        <v>2</v>
      </c>
      <c r="D469" s="5" t="s">
        <v>3</v>
      </c>
      <c r="E469" s="5" t="s">
        <v>3</v>
      </c>
      <c r="F469" s="5" t="s">
        <v>4</v>
      </c>
      <c r="G469" s="5"/>
      <c r="H469" s="5"/>
      <c r="I469" s="5" t="s">
        <v>3465</v>
      </c>
      <c r="J469" s="5">
        <v>5</v>
      </c>
      <c r="K469" s="5"/>
      <c r="L469" s="5" t="s">
        <v>3466</v>
      </c>
      <c r="M469" s="5"/>
      <c r="N469" s="5"/>
      <c r="O469" s="5" t="s">
        <v>3467</v>
      </c>
      <c r="P469" s="5" t="s">
        <v>285</v>
      </c>
      <c r="Q469" s="5"/>
      <c r="R469" s="5"/>
      <c r="S469" s="5"/>
      <c r="T469" s="5"/>
      <c r="U469" s="5"/>
      <c r="V469" s="5"/>
      <c r="W469" s="5"/>
      <c r="X469" s="5"/>
      <c r="Y469" s="5"/>
      <c r="Z469" s="6" t="s">
        <v>3468</v>
      </c>
      <c r="AA469" s="6" t="s">
        <v>3469</v>
      </c>
      <c r="AB469" s="6" t="s">
        <v>3470</v>
      </c>
    </row>
    <row r="470" spans="1:28">
      <c r="A470" s="1" t="s">
        <v>3471</v>
      </c>
      <c r="B470" s="2" t="s">
        <v>1</v>
      </c>
      <c r="C470" s="2" t="s">
        <v>2</v>
      </c>
      <c r="D470" s="2" t="s">
        <v>3</v>
      </c>
      <c r="E470" s="2" t="s">
        <v>3</v>
      </c>
      <c r="F470" s="2"/>
      <c r="G470" s="2"/>
      <c r="H470" s="2"/>
      <c r="I470" s="2" t="s">
        <v>3472</v>
      </c>
      <c r="J470" s="2">
        <v>1</v>
      </c>
      <c r="K470" s="2"/>
      <c r="L470" s="2" t="s">
        <v>3473</v>
      </c>
      <c r="M470" s="2"/>
      <c r="N470" s="2"/>
      <c r="O470" s="2" t="s">
        <v>3474</v>
      </c>
      <c r="P470" s="2" t="s">
        <v>3475</v>
      </c>
      <c r="Q470" s="2"/>
      <c r="R470" s="2"/>
      <c r="S470" s="2"/>
      <c r="T470" s="2"/>
      <c r="U470" s="2"/>
      <c r="V470" s="2"/>
      <c r="W470" s="2"/>
      <c r="X470" s="2"/>
      <c r="Y470" s="2"/>
      <c r="Z470" s="3" t="s">
        <v>3476</v>
      </c>
      <c r="AA470" s="3" t="s">
        <v>3477</v>
      </c>
      <c r="AB470" s="3" t="s">
        <v>3478</v>
      </c>
    </row>
    <row r="471" spans="1:28">
      <c r="A471" s="4" t="s">
        <v>3479</v>
      </c>
      <c r="B471" s="5" t="s">
        <v>1</v>
      </c>
      <c r="C471" s="5" t="s">
        <v>2</v>
      </c>
      <c r="D471" s="5" t="s">
        <v>3</v>
      </c>
      <c r="E471" s="5" t="s">
        <v>3</v>
      </c>
      <c r="F471" s="5" t="s">
        <v>4</v>
      </c>
      <c r="G471" s="5"/>
      <c r="H471" s="5"/>
      <c r="I471" s="5" t="s">
        <v>3480</v>
      </c>
      <c r="J471" s="5">
        <v>4</v>
      </c>
      <c r="K471" s="5"/>
      <c r="L471" s="5" t="s">
        <v>3481</v>
      </c>
      <c r="M471" s="5"/>
      <c r="N471" s="5"/>
      <c r="O471" s="5" t="s">
        <v>3482</v>
      </c>
      <c r="P471" s="5" t="s">
        <v>2503</v>
      </c>
      <c r="Q471" s="5"/>
      <c r="R471" s="5"/>
      <c r="S471" s="5"/>
      <c r="T471" s="5"/>
      <c r="U471" s="5"/>
      <c r="V471" s="5"/>
      <c r="W471" s="5"/>
      <c r="X471" s="5"/>
      <c r="Y471" s="5"/>
      <c r="Z471" s="6" t="s">
        <v>3483</v>
      </c>
      <c r="AA471" s="6" t="s">
        <v>3484</v>
      </c>
      <c r="AB471" s="6" t="s">
        <v>3485</v>
      </c>
    </row>
    <row r="472" spans="1:28">
      <c r="A472" s="1" t="s">
        <v>3486</v>
      </c>
      <c r="B472" s="2" t="s">
        <v>1</v>
      </c>
      <c r="C472" s="2" t="s">
        <v>2</v>
      </c>
      <c r="D472" s="2" t="s">
        <v>3</v>
      </c>
      <c r="E472" s="2" t="s">
        <v>3</v>
      </c>
      <c r="F472" s="2"/>
      <c r="G472" s="2"/>
      <c r="H472" s="2"/>
      <c r="I472" s="2" t="s">
        <v>3487</v>
      </c>
      <c r="J472" s="2">
        <v>5</v>
      </c>
      <c r="K472" s="2"/>
      <c r="L472" s="2" t="s">
        <v>3488</v>
      </c>
      <c r="M472" s="2"/>
      <c r="N472" s="2"/>
      <c r="O472" s="2" t="s">
        <v>3489</v>
      </c>
      <c r="P472" s="2" t="s">
        <v>3490</v>
      </c>
      <c r="Q472" s="2"/>
      <c r="R472" s="2"/>
      <c r="S472" s="2"/>
      <c r="T472" s="2"/>
      <c r="U472" s="2"/>
      <c r="V472" s="2"/>
      <c r="W472" s="2"/>
      <c r="X472" s="2"/>
      <c r="Y472" s="2"/>
      <c r="Z472" s="3" t="s">
        <v>3491</v>
      </c>
      <c r="AA472" s="3" t="s">
        <v>3492</v>
      </c>
      <c r="AB472" s="3" t="s">
        <v>3493</v>
      </c>
    </row>
    <row r="473" spans="1:28">
      <c r="A473" s="4" t="s">
        <v>3494</v>
      </c>
      <c r="B473" s="5" t="s">
        <v>1</v>
      </c>
      <c r="C473" s="5" t="s">
        <v>2</v>
      </c>
      <c r="D473" s="5" t="s">
        <v>3</v>
      </c>
      <c r="E473" s="5" t="s">
        <v>3</v>
      </c>
      <c r="F473" s="5"/>
      <c r="G473" s="5"/>
      <c r="H473" s="5"/>
      <c r="I473" s="5" t="s">
        <v>3495</v>
      </c>
      <c r="J473" s="5">
        <v>5</v>
      </c>
      <c r="K473" s="5"/>
      <c r="L473" s="5" t="s">
        <v>3496</v>
      </c>
      <c r="M473" s="5"/>
      <c r="N473" s="5"/>
      <c r="O473" s="5" t="s">
        <v>3497</v>
      </c>
      <c r="P473" s="5" t="s">
        <v>927</v>
      </c>
      <c r="Q473" s="5"/>
      <c r="R473" s="5"/>
      <c r="S473" s="5"/>
      <c r="T473" s="5"/>
      <c r="U473" s="5"/>
      <c r="V473" s="5"/>
      <c r="W473" s="5"/>
      <c r="X473" s="5"/>
      <c r="Y473" s="5"/>
      <c r="Z473" s="6" t="s">
        <v>3498</v>
      </c>
      <c r="AA473" s="6" t="s">
        <v>3499</v>
      </c>
      <c r="AB473" s="6" t="s">
        <v>3500</v>
      </c>
    </row>
    <row r="474" spans="1:28">
      <c r="A474" s="1" t="s">
        <v>3501</v>
      </c>
      <c r="B474" s="2" t="s">
        <v>1</v>
      </c>
      <c r="C474" s="2" t="s">
        <v>2</v>
      </c>
      <c r="D474" s="2" t="s">
        <v>3</v>
      </c>
      <c r="E474" s="2" t="s">
        <v>3</v>
      </c>
      <c r="F474" s="2" t="s">
        <v>4</v>
      </c>
      <c r="G474" s="2"/>
      <c r="H474" s="2"/>
      <c r="I474" s="2" t="s">
        <v>3502</v>
      </c>
      <c r="J474" s="2">
        <v>1</v>
      </c>
      <c r="K474" s="2"/>
      <c r="L474" s="2" t="s">
        <v>3503</v>
      </c>
      <c r="M474" s="2"/>
      <c r="N474" s="2"/>
      <c r="O474" s="2" t="s">
        <v>3504</v>
      </c>
      <c r="P474" s="2" t="s">
        <v>3505</v>
      </c>
      <c r="Q474" s="2"/>
      <c r="R474" s="2"/>
      <c r="S474" s="2"/>
      <c r="T474" s="2"/>
      <c r="U474" s="2"/>
      <c r="V474" s="2"/>
      <c r="W474" s="2"/>
      <c r="X474" s="2"/>
      <c r="Y474" s="2"/>
      <c r="Z474" s="3" t="s">
        <v>3506</v>
      </c>
      <c r="AA474" s="3" t="s">
        <v>3507</v>
      </c>
      <c r="AB474" s="3" t="s">
        <v>3508</v>
      </c>
    </row>
    <row r="475" spans="1:28">
      <c r="A475" s="4" t="s">
        <v>3509</v>
      </c>
      <c r="B475" s="5" t="s">
        <v>1</v>
      </c>
      <c r="C475" s="5" t="s">
        <v>2</v>
      </c>
      <c r="D475" s="5" t="s">
        <v>3</v>
      </c>
      <c r="E475" s="5" t="s">
        <v>3</v>
      </c>
      <c r="F475" s="5" t="s">
        <v>4</v>
      </c>
      <c r="G475" s="5"/>
      <c r="H475" s="5"/>
      <c r="I475" s="5" t="s">
        <v>3510</v>
      </c>
      <c r="J475" s="5">
        <v>5</v>
      </c>
      <c r="K475" s="5"/>
      <c r="L475" s="5" t="s">
        <v>3203</v>
      </c>
      <c r="M475" s="5"/>
      <c r="N475" s="5"/>
      <c r="O475" s="5" t="s">
        <v>3511</v>
      </c>
      <c r="P475" s="5" t="s">
        <v>50</v>
      </c>
      <c r="Q475" s="5"/>
      <c r="R475" s="5"/>
      <c r="S475" s="5"/>
      <c r="T475" s="5"/>
      <c r="U475" s="5"/>
      <c r="V475" s="5"/>
      <c r="W475" s="5"/>
      <c r="X475" s="5"/>
      <c r="Y475" s="5"/>
      <c r="Z475" s="6" t="s">
        <v>3512</v>
      </c>
      <c r="AA475" s="6" t="s">
        <v>3513</v>
      </c>
      <c r="AB475" s="6" t="s">
        <v>3514</v>
      </c>
    </row>
    <row r="476" spans="1:28">
      <c r="A476" s="1" t="s">
        <v>3515</v>
      </c>
      <c r="B476" s="2" t="s">
        <v>1</v>
      </c>
      <c r="C476" s="2" t="s">
        <v>2</v>
      </c>
      <c r="D476" s="2" t="s">
        <v>3</v>
      </c>
      <c r="E476" s="2" t="s">
        <v>3</v>
      </c>
      <c r="F476" s="2" t="s">
        <v>4</v>
      </c>
      <c r="G476" s="2"/>
      <c r="H476" s="2"/>
      <c r="I476" s="2" t="s">
        <v>3516</v>
      </c>
      <c r="J476" s="2">
        <v>5</v>
      </c>
      <c r="K476" s="2"/>
      <c r="L476" s="2" t="s">
        <v>377</v>
      </c>
      <c r="M476" s="2"/>
      <c r="N476" s="2"/>
      <c r="O476" s="2" t="s">
        <v>3517</v>
      </c>
      <c r="P476" s="2" t="s">
        <v>221</v>
      </c>
      <c r="Q476" s="2"/>
      <c r="R476" s="2"/>
      <c r="S476" s="2"/>
      <c r="T476" s="2"/>
      <c r="U476" s="2"/>
      <c r="V476" s="2"/>
      <c r="W476" s="2"/>
      <c r="X476" s="2"/>
      <c r="Y476" s="2"/>
      <c r="Z476" s="3" t="s">
        <v>3518</v>
      </c>
      <c r="AA476" s="3" t="s">
        <v>3519</v>
      </c>
      <c r="AB476" s="3" t="s">
        <v>3520</v>
      </c>
    </row>
    <row r="477" spans="1:28">
      <c r="A477" s="4" t="s">
        <v>3521</v>
      </c>
      <c r="B477" s="5" t="s">
        <v>1</v>
      </c>
      <c r="C477" s="5" t="s">
        <v>2</v>
      </c>
      <c r="D477" s="5" t="s">
        <v>3</v>
      </c>
      <c r="E477" s="5" t="s">
        <v>3</v>
      </c>
      <c r="F477" s="5" t="s">
        <v>4</v>
      </c>
      <c r="G477" s="5"/>
      <c r="H477" s="5"/>
      <c r="I477" s="5" t="s">
        <v>3522</v>
      </c>
      <c r="J477" s="5">
        <v>5</v>
      </c>
      <c r="K477" s="5"/>
      <c r="L477" s="5" t="s">
        <v>3523</v>
      </c>
      <c r="M477" s="5"/>
      <c r="N477" s="5"/>
      <c r="O477" s="5" t="s">
        <v>3524</v>
      </c>
      <c r="P477" s="5" t="s">
        <v>229</v>
      </c>
      <c r="Q477" s="5"/>
      <c r="R477" s="5"/>
      <c r="S477" s="5"/>
      <c r="T477" s="5"/>
      <c r="U477" s="5"/>
      <c r="V477" s="5"/>
      <c r="W477" s="5"/>
      <c r="X477" s="5"/>
      <c r="Y477" s="5"/>
      <c r="Z477" s="6" t="s">
        <v>3525</v>
      </c>
      <c r="AA477" s="6" t="s">
        <v>3526</v>
      </c>
      <c r="AB477" s="6" t="s">
        <v>3527</v>
      </c>
    </row>
    <row r="478" spans="1:28">
      <c r="A478" s="1" t="s">
        <v>3528</v>
      </c>
      <c r="B478" s="2" t="s">
        <v>1</v>
      </c>
      <c r="C478" s="2" t="s">
        <v>2</v>
      </c>
      <c r="D478" s="2" t="s">
        <v>3</v>
      </c>
      <c r="E478" s="2" t="s">
        <v>3</v>
      </c>
      <c r="F478" s="2"/>
      <c r="G478" s="2"/>
      <c r="H478" s="2"/>
      <c r="I478" s="2" t="s">
        <v>3529</v>
      </c>
      <c r="J478" s="2">
        <v>5</v>
      </c>
      <c r="K478" s="2"/>
      <c r="L478" s="2" t="s">
        <v>3530</v>
      </c>
      <c r="M478" s="2"/>
      <c r="N478" s="2"/>
      <c r="O478" s="2" t="s">
        <v>3531</v>
      </c>
      <c r="P478" s="2" t="s">
        <v>629</v>
      </c>
      <c r="Q478" s="2"/>
      <c r="R478" s="2"/>
      <c r="S478" s="2"/>
      <c r="T478" s="2"/>
      <c r="U478" s="2"/>
      <c r="V478" s="2"/>
      <c r="W478" s="2"/>
      <c r="X478" s="2"/>
      <c r="Y478" s="2"/>
      <c r="Z478" s="3" t="s">
        <v>3532</v>
      </c>
      <c r="AA478" s="3" t="s">
        <v>3533</v>
      </c>
      <c r="AB478" s="3" t="s">
        <v>3534</v>
      </c>
    </row>
    <row r="479" spans="1:28">
      <c r="A479" s="4" t="s">
        <v>3535</v>
      </c>
      <c r="B479" s="5" t="s">
        <v>1</v>
      </c>
      <c r="C479" s="5" t="s">
        <v>2</v>
      </c>
      <c r="D479" s="5" t="s">
        <v>3</v>
      </c>
      <c r="E479" s="5" t="s">
        <v>3</v>
      </c>
      <c r="F479" s="5" t="s">
        <v>148</v>
      </c>
      <c r="G479" s="5"/>
      <c r="H479" s="5"/>
      <c r="I479" s="5" t="s">
        <v>3536</v>
      </c>
      <c r="J479" s="5">
        <v>4</v>
      </c>
      <c r="K479" s="5"/>
      <c r="L479" s="5" t="s">
        <v>3537</v>
      </c>
      <c r="M479" s="5"/>
      <c r="N479" s="5"/>
      <c r="O479" s="5" t="s">
        <v>3538</v>
      </c>
      <c r="P479" s="5" t="s">
        <v>254</v>
      </c>
      <c r="Q479" s="5"/>
      <c r="R479" s="5"/>
      <c r="S479" s="5"/>
      <c r="T479" s="5"/>
      <c r="U479" s="5"/>
      <c r="V479" s="5"/>
      <c r="W479" s="5"/>
      <c r="X479" s="5"/>
      <c r="Y479" s="5"/>
      <c r="Z479" s="6" t="s">
        <v>3539</v>
      </c>
      <c r="AA479" s="6" t="s">
        <v>3540</v>
      </c>
      <c r="AB479" s="6" t="s">
        <v>3541</v>
      </c>
    </row>
    <row r="480" spans="1:28">
      <c r="A480" s="1" t="s">
        <v>3542</v>
      </c>
      <c r="B480" s="2" t="s">
        <v>1</v>
      </c>
      <c r="C480" s="2" t="s">
        <v>2</v>
      </c>
      <c r="D480" s="2" t="s">
        <v>3</v>
      </c>
      <c r="E480" s="2" t="s">
        <v>3</v>
      </c>
      <c r="F480" s="2" t="s">
        <v>4</v>
      </c>
      <c r="G480" s="2"/>
      <c r="H480" s="2"/>
      <c r="I480" s="2" t="s">
        <v>3543</v>
      </c>
      <c r="J480" s="2">
        <v>5</v>
      </c>
      <c r="K480" s="2"/>
      <c r="L480" s="2" t="s">
        <v>3544</v>
      </c>
      <c r="M480" s="2"/>
      <c r="N480" s="2"/>
      <c r="O480" s="2" t="s">
        <v>3545</v>
      </c>
      <c r="P480" s="2" t="s">
        <v>586</v>
      </c>
      <c r="Q480" s="2"/>
      <c r="R480" s="2"/>
      <c r="S480" s="2"/>
      <c r="T480" s="2"/>
      <c r="U480" s="2"/>
      <c r="V480" s="2"/>
      <c r="W480" s="2"/>
      <c r="X480" s="2"/>
      <c r="Y480" s="2"/>
      <c r="Z480" s="3" t="s">
        <v>3546</v>
      </c>
      <c r="AA480" s="3" t="s">
        <v>3547</v>
      </c>
      <c r="AB480" s="3" t="s">
        <v>3548</v>
      </c>
    </row>
    <row r="481" spans="1:28">
      <c r="A481" s="4" t="s">
        <v>3549</v>
      </c>
      <c r="B481" s="5" t="s">
        <v>1</v>
      </c>
      <c r="C481" s="5" t="s">
        <v>2</v>
      </c>
      <c r="D481" s="5" t="s">
        <v>3</v>
      </c>
      <c r="E481" s="5" t="s">
        <v>3</v>
      </c>
      <c r="F481" s="5" t="s">
        <v>4</v>
      </c>
      <c r="G481" s="5"/>
      <c r="H481" s="5"/>
      <c r="I481" s="5" t="s">
        <v>3550</v>
      </c>
      <c r="J481" s="5">
        <v>5</v>
      </c>
      <c r="K481" s="5"/>
      <c r="L481" s="5" t="s">
        <v>3551</v>
      </c>
      <c r="M481" s="5"/>
      <c r="N481" s="5"/>
      <c r="O481" s="5" t="s">
        <v>3552</v>
      </c>
      <c r="P481" s="5" t="s">
        <v>363</v>
      </c>
      <c r="Q481" s="5"/>
      <c r="R481" s="5"/>
      <c r="S481" s="5"/>
      <c r="T481" s="5"/>
      <c r="U481" s="5"/>
      <c r="V481" s="5"/>
      <c r="W481" s="5"/>
      <c r="X481" s="5"/>
      <c r="Y481" s="5"/>
      <c r="Z481" s="6" t="s">
        <v>3553</v>
      </c>
      <c r="AA481" s="6" t="s">
        <v>3554</v>
      </c>
      <c r="AB481" s="6" t="s">
        <v>3555</v>
      </c>
    </row>
    <row r="482" spans="1:28">
      <c r="A482" s="1" t="s">
        <v>3556</v>
      </c>
      <c r="B482" s="2" t="s">
        <v>1</v>
      </c>
      <c r="C482" s="2" t="s">
        <v>2</v>
      </c>
      <c r="D482" s="2" t="s">
        <v>3</v>
      </c>
      <c r="E482" s="2" t="s">
        <v>3</v>
      </c>
      <c r="F482" s="2" t="s">
        <v>4</v>
      </c>
      <c r="G482" s="2"/>
      <c r="H482" s="2"/>
      <c r="I482" s="2" t="s">
        <v>3557</v>
      </c>
      <c r="J482" s="2">
        <v>1</v>
      </c>
      <c r="K482" s="2"/>
      <c r="L482" s="2" t="s">
        <v>3558</v>
      </c>
      <c r="M482" s="2"/>
      <c r="N482" s="2"/>
      <c r="O482" s="2" t="s">
        <v>3559</v>
      </c>
      <c r="P482" s="2" t="s">
        <v>3560</v>
      </c>
      <c r="Q482" s="2"/>
      <c r="R482" s="2"/>
      <c r="S482" s="2"/>
      <c r="T482" s="2"/>
      <c r="U482" s="2"/>
      <c r="V482" s="2"/>
      <c r="W482" s="2"/>
      <c r="X482" s="2"/>
      <c r="Y482" s="2"/>
      <c r="Z482" s="3" t="s">
        <v>3561</v>
      </c>
      <c r="AA482" s="3" t="s">
        <v>3562</v>
      </c>
      <c r="AB482" s="3" t="s">
        <v>3563</v>
      </c>
    </row>
    <row r="483" spans="1:28">
      <c r="A483" s="4" t="s">
        <v>3564</v>
      </c>
      <c r="B483" s="5" t="s">
        <v>1</v>
      </c>
      <c r="C483" s="5" t="s">
        <v>2</v>
      </c>
      <c r="D483" s="5" t="s">
        <v>3</v>
      </c>
      <c r="E483" s="5" t="s">
        <v>3</v>
      </c>
      <c r="F483" s="5" t="s">
        <v>4</v>
      </c>
      <c r="G483" s="5"/>
      <c r="H483" s="5"/>
      <c r="I483" s="5" t="s">
        <v>3565</v>
      </c>
      <c r="J483" s="5">
        <v>5</v>
      </c>
      <c r="K483" s="5"/>
      <c r="L483" s="5" t="s">
        <v>3566</v>
      </c>
      <c r="M483" s="5"/>
      <c r="N483" s="5"/>
      <c r="O483" s="5" t="s">
        <v>3567</v>
      </c>
      <c r="P483" s="5" t="s">
        <v>316</v>
      </c>
      <c r="Q483" s="5"/>
      <c r="R483" s="5"/>
      <c r="S483" s="5"/>
      <c r="T483" s="5"/>
      <c r="U483" s="5"/>
      <c r="V483" s="5"/>
      <c r="W483" s="5"/>
      <c r="X483" s="5"/>
      <c r="Y483" s="5"/>
      <c r="Z483" s="6" t="s">
        <v>3568</v>
      </c>
      <c r="AA483" s="6" t="s">
        <v>3569</v>
      </c>
      <c r="AB483" s="6" t="s">
        <v>3570</v>
      </c>
    </row>
    <row r="484" spans="1:28">
      <c r="A484" s="1" t="s">
        <v>3571</v>
      </c>
      <c r="B484" s="2" t="s">
        <v>1</v>
      </c>
      <c r="C484" s="2" t="s">
        <v>2</v>
      </c>
      <c r="D484" s="2" t="s">
        <v>3</v>
      </c>
      <c r="E484" s="2" t="s">
        <v>3</v>
      </c>
      <c r="F484" s="2" t="s">
        <v>4</v>
      </c>
      <c r="G484" s="2"/>
      <c r="H484" s="2"/>
      <c r="I484" s="2" t="s">
        <v>3572</v>
      </c>
      <c r="J484" s="2">
        <v>5</v>
      </c>
      <c r="K484" s="2"/>
      <c r="L484" s="2" t="s">
        <v>3573</v>
      </c>
      <c r="M484" s="2"/>
      <c r="N484" s="2"/>
      <c r="O484" s="2" t="s">
        <v>3574</v>
      </c>
      <c r="P484" s="2" t="s">
        <v>3575</v>
      </c>
      <c r="Q484" s="2"/>
      <c r="R484" s="2"/>
      <c r="S484" s="2"/>
      <c r="T484" s="2"/>
      <c r="U484" s="2"/>
      <c r="V484" s="2"/>
      <c r="W484" s="2"/>
      <c r="X484" s="2"/>
      <c r="Y484" s="2"/>
      <c r="Z484" s="3" t="s">
        <v>3576</v>
      </c>
      <c r="AA484" s="3" t="s">
        <v>3577</v>
      </c>
      <c r="AB484" s="3" t="s">
        <v>3578</v>
      </c>
    </row>
    <row r="485" spans="1:28">
      <c r="A485" s="4" t="s">
        <v>3579</v>
      </c>
      <c r="B485" s="5" t="s">
        <v>1</v>
      </c>
      <c r="C485" s="5" t="s">
        <v>2</v>
      </c>
      <c r="D485" s="5" t="s">
        <v>3</v>
      </c>
      <c r="E485" s="5" t="s">
        <v>3</v>
      </c>
      <c r="F485" s="5" t="s">
        <v>4</v>
      </c>
      <c r="G485" s="5"/>
      <c r="H485" s="5"/>
      <c r="I485" s="5" t="s">
        <v>3580</v>
      </c>
      <c r="J485" s="5">
        <v>5</v>
      </c>
      <c r="K485" s="5"/>
      <c r="L485" s="5" t="s">
        <v>3581</v>
      </c>
      <c r="M485" s="5"/>
      <c r="N485" s="5"/>
      <c r="O485" s="5" t="s">
        <v>3582</v>
      </c>
      <c r="P485" s="5" t="s">
        <v>152</v>
      </c>
      <c r="Q485" s="5"/>
      <c r="R485" s="5"/>
      <c r="S485" s="5"/>
      <c r="T485" s="5"/>
      <c r="U485" s="5"/>
      <c r="V485" s="5"/>
      <c r="W485" s="5"/>
      <c r="X485" s="5"/>
      <c r="Y485" s="5"/>
      <c r="Z485" s="6" t="s">
        <v>3583</v>
      </c>
      <c r="AA485" s="6" t="s">
        <v>3584</v>
      </c>
      <c r="AB485" s="6" t="s">
        <v>3585</v>
      </c>
    </row>
    <row r="486" spans="1:28">
      <c r="A486" s="1" t="s">
        <v>3586</v>
      </c>
      <c r="B486" s="2" t="s">
        <v>1</v>
      </c>
      <c r="C486" s="2" t="s">
        <v>2</v>
      </c>
      <c r="D486" s="2" t="s">
        <v>3</v>
      </c>
      <c r="E486" s="2" t="s">
        <v>3</v>
      </c>
      <c r="F486" s="2" t="s">
        <v>117</v>
      </c>
      <c r="G486" s="2"/>
      <c r="H486" s="2"/>
      <c r="I486" s="2" t="s">
        <v>3587</v>
      </c>
      <c r="J486" s="2">
        <v>5</v>
      </c>
      <c r="K486" s="2"/>
      <c r="L486" s="2" t="s">
        <v>3588</v>
      </c>
      <c r="M486" s="2"/>
      <c r="N486" s="2"/>
      <c r="O486" s="2"/>
      <c r="P486" s="2"/>
      <c r="Q486" s="2"/>
      <c r="R486" s="2"/>
      <c r="S486" s="2"/>
      <c r="T486" s="2"/>
      <c r="U486" s="2"/>
      <c r="V486" s="2"/>
      <c r="W486" s="2"/>
      <c r="X486" s="2"/>
      <c r="Y486" s="2"/>
      <c r="Z486" s="3" t="s">
        <v>3589</v>
      </c>
      <c r="AA486" s="3" t="s">
        <v>3590</v>
      </c>
      <c r="AB486" s="3" t="s">
        <v>3591</v>
      </c>
    </row>
    <row r="487" spans="1:28">
      <c r="A487" s="4" t="s">
        <v>3592</v>
      </c>
      <c r="B487" s="5" t="s">
        <v>1</v>
      </c>
      <c r="C487" s="5" t="s">
        <v>2</v>
      </c>
      <c r="D487" s="5" t="s">
        <v>3</v>
      </c>
      <c r="E487" s="5" t="s">
        <v>3</v>
      </c>
      <c r="F487" s="5" t="s">
        <v>4</v>
      </c>
      <c r="G487" s="5"/>
      <c r="H487" s="5"/>
      <c r="I487" s="5" t="s">
        <v>3593</v>
      </c>
      <c r="J487" s="5">
        <v>1</v>
      </c>
      <c r="K487" s="5"/>
      <c r="L487" s="5" t="s">
        <v>3594</v>
      </c>
      <c r="M487" s="5"/>
      <c r="N487" s="5"/>
      <c r="O487" s="5"/>
      <c r="P487" s="5"/>
      <c r="Q487" s="5"/>
      <c r="R487" s="5"/>
      <c r="S487" s="5"/>
      <c r="T487" s="5"/>
      <c r="U487" s="5"/>
      <c r="V487" s="5"/>
      <c r="W487" s="5"/>
      <c r="X487" s="5"/>
      <c r="Y487" s="5"/>
      <c r="Z487" s="6" t="s">
        <v>3595</v>
      </c>
      <c r="AA487" s="6" t="s">
        <v>3596</v>
      </c>
      <c r="AB487" s="6" t="s">
        <v>3597</v>
      </c>
    </row>
    <row r="488" spans="1:28">
      <c r="A488" s="1" t="s">
        <v>3598</v>
      </c>
      <c r="B488" s="2" t="s">
        <v>1</v>
      </c>
      <c r="C488" s="2" t="s">
        <v>2</v>
      </c>
      <c r="D488" s="2" t="s">
        <v>3</v>
      </c>
      <c r="E488" s="2" t="s">
        <v>3</v>
      </c>
      <c r="F488" s="2" t="s">
        <v>4</v>
      </c>
      <c r="G488" s="2"/>
      <c r="H488" s="2"/>
      <c r="I488" s="2" t="s">
        <v>3599</v>
      </c>
      <c r="J488" s="2">
        <v>3</v>
      </c>
      <c r="K488" s="2"/>
      <c r="L488" s="2" t="s">
        <v>3600</v>
      </c>
      <c r="M488" s="2"/>
      <c r="N488" s="2"/>
      <c r="O488" s="2"/>
      <c r="P488" s="2"/>
      <c r="Q488" s="2"/>
      <c r="R488" s="2"/>
      <c r="S488" s="2"/>
      <c r="T488" s="2"/>
      <c r="U488" s="2"/>
      <c r="V488" s="2"/>
      <c r="W488" s="2"/>
      <c r="X488" s="2"/>
      <c r="Y488" s="2"/>
      <c r="Z488" s="3" t="s">
        <v>3601</v>
      </c>
      <c r="AA488" s="3" t="s">
        <v>3602</v>
      </c>
      <c r="AB488" s="3" t="s">
        <v>3603</v>
      </c>
    </row>
    <row r="489" spans="1:28">
      <c r="A489" s="4" t="s">
        <v>3604</v>
      </c>
      <c r="B489" s="5" t="s">
        <v>1</v>
      </c>
      <c r="C489" s="5" t="s">
        <v>2</v>
      </c>
      <c r="D489" s="5" t="s">
        <v>3</v>
      </c>
      <c r="E489" s="5" t="s">
        <v>3</v>
      </c>
      <c r="F489" s="5" t="s">
        <v>4</v>
      </c>
      <c r="G489" s="5"/>
      <c r="H489" s="5"/>
      <c r="I489" s="5" t="s">
        <v>3605</v>
      </c>
      <c r="J489" s="5">
        <v>1</v>
      </c>
      <c r="K489" s="5"/>
      <c r="L489" s="5" t="s">
        <v>3606</v>
      </c>
      <c r="M489" s="5"/>
      <c r="N489" s="5"/>
      <c r="O489" s="5"/>
      <c r="P489" s="5"/>
      <c r="Q489" s="5"/>
      <c r="R489" s="5"/>
      <c r="S489" s="5"/>
      <c r="T489" s="5"/>
      <c r="U489" s="5"/>
      <c r="V489" s="5"/>
      <c r="W489" s="5"/>
      <c r="X489" s="5"/>
      <c r="Y489" s="5"/>
      <c r="Z489" s="6" t="s">
        <v>3607</v>
      </c>
      <c r="AA489" s="6" t="s">
        <v>3608</v>
      </c>
      <c r="AB489" s="6" t="s">
        <v>3609</v>
      </c>
    </row>
  </sheetData>
  <autoFilter ref="A1:AB489" xr:uid="{00000000-0009-0000-0000-000000000000}"/>
  <hyperlinks>
    <hyperlink ref="Z2" r:id="rId1" xr:uid="{00000000-0004-0000-0000-000000000000}"/>
    <hyperlink ref="AA2" r:id="rId2" xr:uid="{00000000-0004-0000-0000-000001000000}"/>
    <hyperlink ref="AB2" r:id="rId3" xr:uid="{00000000-0004-0000-0000-000002000000}"/>
    <hyperlink ref="Z3" r:id="rId4" xr:uid="{00000000-0004-0000-0000-000003000000}"/>
    <hyperlink ref="AA3" r:id="rId5" xr:uid="{00000000-0004-0000-0000-000004000000}"/>
    <hyperlink ref="AB3" r:id="rId6" xr:uid="{00000000-0004-0000-0000-000005000000}"/>
    <hyperlink ref="Z4" r:id="rId7" xr:uid="{00000000-0004-0000-0000-000006000000}"/>
    <hyperlink ref="AA4" r:id="rId8" xr:uid="{00000000-0004-0000-0000-000007000000}"/>
    <hyperlink ref="AB4" r:id="rId9" xr:uid="{00000000-0004-0000-0000-000008000000}"/>
    <hyperlink ref="Z5" r:id="rId10" xr:uid="{00000000-0004-0000-0000-000009000000}"/>
    <hyperlink ref="AA5" r:id="rId11" xr:uid="{00000000-0004-0000-0000-00000A000000}"/>
    <hyperlink ref="AB5" r:id="rId12" xr:uid="{00000000-0004-0000-0000-00000B000000}"/>
    <hyperlink ref="Z6" r:id="rId13" xr:uid="{00000000-0004-0000-0000-00000C000000}"/>
    <hyperlink ref="AA6" r:id="rId14" xr:uid="{00000000-0004-0000-0000-00000D000000}"/>
    <hyperlink ref="AB6" r:id="rId15" xr:uid="{00000000-0004-0000-0000-00000E000000}"/>
    <hyperlink ref="Z7" r:id="rId16" xr:uid="{00000000-0004-0000-0000-00000F000000}"/>
    <hyperlink ref="AA7" r:id="rId17" xr:uid="{00000000-0004-0000-0000-000010000000}"/>
    <hyperlink ref="AB7" r:id="rId18" xr:uid="{00000000-0004-0000-0000-000011000000}"/>
    <hyperlink ref="Z8" r:id="rId19" xr:uid="{00000000-0004-0000-0000-000012000000}"/>
    <hyperlink ref="AA8" r:id="rId20" xr:uid="{00000000-0004-0000-0000-000013000000}"/>
    <hyperlink ref="AB8" r:id="rId21" xr:uid="{00000000-0004-0000-0000-000014000000}"/>
    <hyperlink ref="Z9" r:id="rId22" xr:uid="{00000000-0004-0000-0000-000015000000}"/>
    <hyperlink ref="AA9" r:id="rId23" xr:uid="{00000000-0004-0000-0000-000016000000}"/>
    <hyperlink ref="AB9" r:id="rId24" xr:uid="{00000000-0004-0000-0000-000017000000}"/>
    <hyperlink ref="Z10" r:id="rId25" xr:uid="{00000000-0004-0000-0000-000018000000}"/>
    <hyperlink ref="AA10" r:id="rId26" xr:uid="{00000000-0004-0000-0000-000019000000}"/>
    <hyperlink ref="AB10" r:id="rId27" xr:uid="{00000000-0004-0000-0000-00001A000000}"/>
    <hyperlink ref="Z11" r:id="rId28" xr:uid="{00000000-0004-0000-0000-00001B000000}"/>
    <hyperlink ref="AA11" r:id="rId29" xr:uid="{00000000-0004-0000-0000-00001C000000}"/>
    <hyperlink ref="AB11" r:id="rId30" xr:uid="{00000000-0004-0000-0000-00001D000000}"/>
    <hyperlink ref="Z12" r:id="rId31" xr:uid="{00000000-0004-0000-0000-00001E000000}"/>
    <hyperlink ref="AA12" r:id="rId32" xr:uid="{00000000-0004-0000-0000-00001F000000}"/>
    <hyperlink ref="AB12" r:id="rId33" xr:uid="{00000000-0004-0000-0000-000020000000}"/>
    <hyperlink ref="Z13" r:id="rId34" xr:uid="{00000000-0004-0000-0000-000021000000}"/>
    <hyperlink ref="AA13" r:id="rId35" xr:uid="{00000000-0004-0000-0000-000022000000}"/>
    <hyperlink ref="AB13" r:id="rId36" xr:uid="{00000000-0004-0000-0000-000023000000}"/>
    <hyperlink ref="Z14" r:id="rId37" xr:uid="{00000000-0004-0000-0000-000024000000}"/>
    <hyperlink ref="AA14" r:id="rId38" xr:uid="{00000000-0004-0000-0000-000025000000}"/>
    <hyperlink ref="AB14" r:id="rId39" xr:uid="{00000000-0004-0000-0000-000026000000}"/>
    <hyperlink ref="Z15" r:id="rId40" xr:uid="{00000000-0004-0000-0000-000027000000}"/>
    <hyperlink ref="AA15" r:id="rId41" xr:uid="{00000000-0004-0000-0000-000028000000}"/>
    <hyperlink ref="AB15" r:id="rId42" xr:uid="{00000000-0004-0000-0000-000029000000}"/>
    <hyperlink ref="Z16" r:id="rId43" xr:uid="{00000000-0004-0000-0000-00002A000000}"/>
    <hyperlink ref="AA16" r:id="rId44" xr:uid="{00000000-0004-0000-0000-00002B000000}"/>
    <hyperlink ref="AB16" r:id="rId45" xr:uid="{00000000-0004-0000-0000-00002C000000}"/>
    <hyperlink ref="Z17" r:id="rId46" xr:uid="{00000000-0004-0000-0000-00002D000000}"/>
    <hyperlink ref="AA17" r:id="rId47" xr:uid="{00000000-0004-0000-0000-00002E000000}"/>
    <hyperlink ref="AB17" r:id="rId48" xr:uid="{00000000-0004-0000-0000-00002F000000}"/>
    <hyperlink ref="Z18" r:id="rId49" xr:uid="{00000000-0004-0000-0000-000030000000}"/>
    <hyperlink ref="AA18" r:id="rId50" xr:uid="{00000000-0004-0000-0000-000031000000}"/>
    <hyperlink ref="AB18" r:id="rId51" xr:uid="{00000000-0004-0000-0000-000032000000}"/>
    <hyperlink ref="Z19" r:id="rId52" xr:uid="{00000000-0004-0000-0000-000033000000}"/>
    <hyperlink ref="AA19" r:id="rId53" xr:uid="{00000000-0004-0000-0000-000034000000}"/>
    <hyperlink ref="AB19" r:id="rId54" xr:uid="{00000000-0004-0000-0000-000035000000}"/>
    <hyperlink ref="Z20" r:id="rId55" xr:uid="{00000000-0004-0000-0000-000036000000}"/>
    <hyperlink ref="AA20" r:id="rId56" xr:uid="{00000000-0004-0000-0000-000037000000}"/>
    <hyperlink ref="AB20" r:id="rId57" xr:uid="{00000000-0004-0000-0000-000038000000}"/>
    <hyperlink ref="Z21" r:id="rId58" xr:uid="{00000000-0004-0000-0000-000039000000}"/>
    <hyperlink ref="AA21" r:id="rId59" xr:uid="{00000000-0004-0000-0000-00003A000000}"/>
    <hyperlink ref="AB21" r:id="rId60" xr:uid="{00000000-0004-0000-0000-00003B000000}"/>
    <hyperlink ref="Z22" r:id="rId61" xr:uid="{00000000-0004-0000-0000-00003C000000}"/>
    <hyperlink ref="AA22" r:id="rId62" xr:uid="{00000000-0004-0000-0000-00003D000000}"/>
    <hyperlink ref="AB22" r:id="rId63" xr:uid="{00000000-0004-0000-0000-00003E000000}"/>
    <hyperlink ref="Z23" r:id="rId64" xr:uid="{00000000-0004-0000-0000-00003F000000}"/>
    <hyperlink ref="AA23" r:id="rId65" xr:uid="{00000000-0004-0000-0000-000040000000}"/>
    <hyperlink ref="AB23" r:id="rId66" xr:uid="{00000000-0004-0000-0000-000041000000}"/>
    <hyperlink ref="Z24" r:id="rId67" xr:uid="{00000000-0004-0000-0000-000042000000}"/>
    <hyperlink ref="AA24" r:id="rId68" xr:uid="{00000000-0004-0000-0000-000043000000}"/>
    <hyperlink ref="AB24" r:id="rId69" xr:uid="{00000000-0004-0000-0000-000044000000}"/>
    <hyperlink ref="Z25" r:id="rId70" xr:uid="{00000000-0004-0000-0000-000045000000}"/>
    <hyperlink ref="AA25" r:id="rId71" xr:uid="{00000000-0004-0000-0000-000046000000}"/>
    <hyperlink ref="AB25" r:id="rId72" xr:uid="{00000000-0004-0000-0000-000047000000}"/>
    <hyperlink ref="Z26" r:id="rId73" xr:uid="{00000000-0004-0000-0000-000048000000}"/>
    <hyperlink ref="AA26" r:id="rId74" xr:uid="{00000000-0004-0000-0000-000049000000}"/>
    <hyperlink ref="AB26" r:id="rId75" xr:uid="{00000000-0004-0000-0000-00004A000000}"/>
    <hyperlink ref="Z27" r:id="rId76" xr:uid="{00000000-0004-0000-0000-00004B000000}"/>
    <hyperlink ref="AA27" r:id="rId77" xr:uid="{00000000-0004-0000-0000-00004C000000}"/>
    <hyperlink ref="AB27" r:id="rId78" xr:uid="{00000000-0004-0000-0000-00004D000000}"/>
    <hyperlink ref="Z28" r:id="rId79" xr:uid="{00000000-0004-0000-0000-00004E000000}"/>
    <hyperlink ref="AA28" r:id="rId80" xr:uid="{00000000-0004-0000-0000-00004F000000}"/>
    <hyperlink ref="AB28" r:id="rId81" xr:uid="{00000000-0004-0000-0000-000050000000}"/>
    <hyperlink ref="Z29" r:id="rId82" xr:uid="{00000000-0004-0000-0000-000051000000}"/>
    <hyperlink ref="AA29" r:id="rId83" xr:uid="{00000000-0004-0000-0000-000052000000}"/>
    <hyperlink ref="AB29" r:id="rId84" xr:uid="{00000000-0004-0000-0000-000053000000}"/>
    <hyperlink ref="Z30" r:id="rId85" xr:uid="{00000000-0004-0000-0000-000054000000}"/>
    <hyperlink ref="AA30" r:id="rId86" xr:uid="{00000000-0004-0000-0000-000055000000}"/>
    <hyperlink ref="AB30" r:id="rId87" xr:uid="{00000000-0004-0000-0000-000056000000}"/>
    <hyperlink ref="Z31" r:id="rId88" xr:uid="{00000000-0004-0000-0000-000057000000}"/>
    <hyperlink ref="AA31" r:id="rId89" xr:uid="{00000000-0004-0000-0000-000058000000}"/>
    <hyperlink ref="AB31" r:id="rId90" xr:uid="{00000000-0004-0000-0000-000059000000}"/>
    <hyperlink ref="Z32" r:id="rId91" xr:uid="{00000000-0004-0000-0000-00005A000000}"/>
    <hyperlink ref="AA32" r:id="rId92" xr:uid="{00000000-0004-0000-0000-00005B000000}"/>
    <hyperlink ref="AB32" r:id="rId93" xr:uid="{00000000-0004-0000-0000-00005C000000}"/>
    <hyperlink ref="Z33" r:id="rId94" xr:uid="{00000000-0004-0000-0000-00005D000000}"/>
    <hyperlink ref="AA33" r:id="rId95" xr:uid="{00000000-0004-0000-0000-00005E000000}"/>
    <hyperlink ref="AB33" r:id="rId96" xr:uid="{00000000-0004-0000-0000-00005F000000}"/>
    <hyperlink ref="Z34" r:id="rId97" xr:uid="{00000000-0004-0000-0000-000060000000}"/>
    <hyperlink ref="AA34" r:id="rId98" xr:uid="{00000000-0004-0000-0000-000061000000}"/>
    <hyperlink ref="AB34" r:id="rId99" xr:uid="{00000000-0004-0000-0000-000062000000}"/>
    <hyperlink ref="Z35" r:id="rId100" xr:uid="{00000000-0004-0000-0000-000063000000}"/>
    <hyperlink ref="AA35" r:id="rId101" xr:uid="{00000000-0004-0000-0000-000064000000}"/>
    <hyperlink ref="AB35" r:id="rId102" xr:uid="{00000000-0004-0000-0000-000065000000}"/>
    <hyperlink ref="Z36" r:id="rId103" xr:uid="{00000000-0004-0000-0000-000066000000}"/>
    <hyperlink ref="AA36" r:id="rId104" xr:uid="{00000000-0004-0000-0000-000067000000}"/>
    <hyperlink ref="AB36" r:id="rId105" xr:uid="{00000000-0004-0000-0000-000068000000}"/>
    <hyperlink ref="Z37" r:id="rId106" xr:uid="{00000000-0004-0000-0000-000069000000}"/>
    <hyperlink ref="AA37" r:id="rId107" xr:uid="{00000000-0004-0000-0000-00006A000000}"/>
    <hyperlink ref="AB37" r:id="rId108" xr:uid="{00000000-0004-0000-0000-00006B000000}"/>
    <hyperlink ref="Z38" r:id="rId109" xr:uid="{00000000-0004-0000-0000-00006C000000}"/>
    <hyperlink ref="AA38" r:id="rId110" xr:uid="{00000000-0004-0000-0000-00006D000000}"/>
    <hyperlink ref="AB38" r:id="rId111" xr:uid="{00000000-0004-0000-0000-00006E000000}"/>
    <hyperlink ref="Z39" r:id="rId112" xr:uid="{00000000-0004-0000-0000-00006F000000}"/>
    <hyperlink ref="AA39" r:id="rId113" xr:uid="{00000000-0004-0000-0000-000070000000}"/>
    <hyperlink ref="AB39" r:id="rId114" xr:uid="{00000000-0004-0000-0000-000071000000}"/>
    <hyperlink ref="Z40" r:id="rId115" xr:uid="{00000000-0004-0000-0000-000072000000}"/>
    <hyperlink ref="AA40" r:id="rId116" xr:uid="{00000000-0004-0000-0000-000073000000}"/>
    <hyperlink ref="AB40" r:id="rId117" xr:uid="{00000000-0004-0000-0000-000074000000}"/>
    <hyperlink ref="Z41" r:id="rId118" xr:uid="{00000000-0004-0000-0000-000075000000}"/>
    <hyperlink ref="AA41" r:id="rId119" xr:uid="{00000000-0004-0000-0000-000076000000}"/>
    <hyperlink ref="AB41" r:id="rId120" xr:uid="{00000000-0004-0000-0000-000077000000}"/>
    <hyperlink ref="Z42" r:id="rId121" xr:uid="{00000000-0004-0000-0000-000078000000}"/>
    <hyperlink ref="AA42" r:id="rId122" xr:uid="{00000000-0004-0000-0000-000079000000}"/>
    <hyperlink ref="AB42" r:id="rId123" xr:uid="{00000000-0004-0000-0000-00007A000000}"/>
    <hyperlink ref="Z43" r:id="rId124" xr:uid="{00000000-0004-0000-0000-00007B000000}"/>
    <hyperlink ref="AA43" r:id="rId125" xr:uid="{00000000-0004-0000-0000-00007C000000}"/>
    <hyperlink ref="AB43" r:id="rId126" xr:uid="{00000000-0004-0000-0000-00007D000000}"/>
    <hyperlink ref="Z44" r:id="rId127" xr:uid="{00000000-0004-0000-0000-00007E000000}"/>
    <hyperlink ref="AA44" r:id="rId128" xr:uid="{00000000-0004-0000-0000-00007F000000}"/>
    <hyperlink ref="AB44" r:id="rId129" xr:uid="{00000000-0004-0000-0000-000080000000}"/>
    <hyperlink ref="Z45" r:id="rId130" xr:uid="{00000000-0004-0000-0000-000081000000}"/>
    <hyperlink ref="AA45" r:id="rId131" xr:uid="{00000000-0004-0000-0000-000082000000}"/>
    <hyperlink ref="AB45" r:id="rId132" xr:uid="{00000000-0004-0000-0000-000083000000}"/>
    <hyperlink ref="Z46" r:id="rId133" xr:uid="{00000000-0004-0000-0000-000084000000}"/>
    <hyperlink ref="AA46" r:id="rId134" xr:uid="{00000000-0004-0000-0000-000085000000}"/>
    <hyperlink ref="AB46" r:id="rId135" xr:uid="{00000000-0004-0000-0000-000086000000}"/>
    <hyperlink ref="Z47" r:id="rId136" xr:uid="{00000000-0004-0000-0000-000087000000}"/>
    <hyperlink ref="AA47" r:id="rId137" xr:uid="{00000000-0004-0000-0000-000088000000}"/>
    <hyperlink ref="AB47" r:id="rId138" xr:uid="{00000000-0004-0000-0000-000089000000}"/>
    <hyperlink ref="Z48" r:id="rId139" xr:uid="{00000000-0004-0000-0000-00008A000000}"/>
    <hyperlink ref="AA48" r:id="rId140" xr:uid="{00000000-0004-0000-0000-00008B000000}"/>
    <hyperlink ref="AB48" r:id="rId141" xr:uid="{00000000-0004-0000-0000-00008C000000}"/>
    <hyperlink ref="Z49" r:id="rId142" xr:uid="{00000000-0004-0000-0000-00008D000000}"/>
    <hyperlink ref="AA49" r:id="rId143" xr:uid="{00000000-0004-0000-0000-00008E000000}"/>
    <hyperlink ref="AB49" r:id="rId144" xr:uid="{00000000-0004-0000-0000-00008F000000}"/>
    <hyperlink ref="Z50" r:id="rId145" xr:uid="{00000000-0004-0000-0000-000090000000}"/>
    <hyperlink ref="AA50" r:id="rId146" xr:uid="{00000000-0004-0000-0000-000091000000}"/>
    <hyperlink ref="AB50" r:id="rId147" xr:uid="{00000000-0004-0000-0000-000092000000}"/>
    <hyperlink ref="Z51" r:id="rId148" xr:uid="{00000000-0004-0000-0000-000093000000}"/>
    <hyperlink ref="AA51" r:id="rId149" xr:uid="{00000000-0004-0000-0000-000094000000}"/>
    <hyperlink ref="AB51" r:id="rId150" xr:uid="{00000000-0004-0000-0000-000095000000}"/>
    <hyperlink ref="Z52" r:id="rId151" xr:uid="{00000000-0004-0000-0000-000096000000}"/>
    <hyperlink ref="AA52" r:id="rId152" xr:uid="{00000000-0004-0000-0000-000097000000}"/>
    <hyperlink ref="AB52" r:id="rId153" xr:uid="{00000000-0004-0000-0000-000098000000}"/>
    <hyperlink ref="Z53" r:id="rId154" xr:uid="{00000000-0004-0000-0000-000099000000}"/>
    <hyperlink ref="AA53" r:id="rId155" xr:uid="{00000000-0004-0000-0000-00009A000000}"/>
    <hyperlink ref="AB53" r:id="rId156" xr:uid="{00000000-0004-0000-0000-00009B000000}"/>
    <hyperlink ref="Z54" r:id="rId157" xr:uid="{00000000-0004-0000-0000-00009C000000}"/>
    <hyperlink ref="AA54" r:id="rId158" xr:uid="{00000000-0004-0000-0000-00009D000000}"/>
    <hyperlink ref="AB54" r:id="rId159" xr:uid="{00000000-0004-0000-0000-00009E000000}"/>
    <hyperlink ref="Z55" r:id="rId160" xr:uid="{00000000-0004-0000-0000-00009F000000}"/>
    <hyperlink ref="AA55" r:id="rId161" xr:uid="{00000000-0004-0000-0000-0000A0000000}"/>
    <hyperlink ref="AB55" r:id="rId162" xr:uid="{00000000-0004-0000-0000-0000A1000000}"/>
    <hyperlink ref="Z56" r:id="rId163" xr:uid="{00000000-0004-0000-0000-0000A2000000}"/>
    <hyperlink ref="AA56" r:id="rId164" xr:uid="{00000000-0004-0000-0000-0000A3000000}"/>
    <hyperlink ref="AB56" r:id="rId165" xr:uid="{00000000-0004-0000-0000-0000A4000000}"/>
    <hyperlink ref="Z57" r:id="rId166" xr:uid="{00000000-0004-0000-0000-0000A5000000}"/>
    <hyperlink ref="AA57" r:id="rId167" xr:uid="{00000000-0004-0000-0000-0000A6000000}"/>
    <hyperlink ref="AB57" r:id="rId168" xr:uid="{00000000-0004-0000-0000-0000A7000000}"/>
    <hyperlink ref="Z58" r:id="rId169" xr:uid="{00000000-0004-0000-0000-0000A8000000}"/>
    <hyperlink ref="AA58" r:id="rId170" xr:uid="{00000000-0004-0000-0000-0000A9000000}"/>
    <hyperlink ref="AB58" r:id="rId171" xr:uid="{00000000-0004-0000-0000-0000AA000000}"/>
    <hyperlink ref="Z59" r:id="rId172" xr:uid="{00000000-0004-0000-0000-0000AB000000}"/>
    <hyperlink ref="AA59" r:id="rId173" xr:uid="{00000000-0004-0000-0000-0000AC000000}"/>
    <hyperlink ref="AB59" r:id="rId174" xr:uid="{00000000-0004-0000-0000-0000AD000000}"/>
    <hyperlink ref="Z60" r:id="rId175" xr:uid="{00000000-0004-0000-0000-0000AE000000}"/>
    <hyperlink ref="AA60" r:id="rId176" xr:uid="{00000000-0004-0000-0000-0000AF000000}"/>
    <hyperlink ref="AB60" r:id="rId177" xr:uid="{00000000-0004-0000-0000-0000B0000000}"/>
    <hyperlink ref="Z61" r:id="rId178" xr:uid="{00000000-0004-0000-0000-0000B1000000}"/>
    <hyperlink ref="AA61" r:id="rId179" xr:uid="{00000000-0004-0000-0000-0000B2000000}"/>
    <hyperlink ref="AB61" r:id="rId180" xr:uid="{00000000-0004-0000-0000-0000B3000000}"/>
    <hyperlink ref="Z62" r:id="rId181" xr:uid="{00000000-0004-0000-0000-0000B4000000}"/>
    <hyperlink ref="AA62" r:id="rId182" xr:uid="{00000000-0004-0000-0000-0000B5000000}"/>
    <hyperlink ref="AB62" r:id="rId183" xr:uid="{00000000-0004-0000-0000-0000B6000000}"/>
    <hyperlink ref="Z63" r:id="rId184" xr:uid="{00000000-0004-0000-0000-0000B7000000}"/>
    <hyperlink ref="AA63" r:id="rId185" xr:uid="{00000000-0004-0000-0000-0000B8000000}"/>
    <hyperlink ref="AB63" r:id="rId186" xr:uid="{00000000-0004-0000-0000-0000B9000000}"/>
    <hyperlink ref="Z64" r:id="rId187" xr:uid="{00000000-0004-0000-0000-0000BA000000}"/>
    <hyperlink ref="AA64" r:id="rId188" xr:uid="{00000000-0004-0000-0000-0000BB000000}"/>
    <hyperlink ref="AB64" r:id="rId189" xr:uid="{00000000-0004-0000-0000-0000BC000000}"/>
    <hyperlink ref="Z65" r:id="rId190" xr:uid="{00000000-0004-0000-0000-0000BD000000}"/>
    <hyperlink ref="AA65" r:id="rId191" xr:uid="{00000000-0004-0000-0000-0000BE000000}"/>
    <hyperlink ref="AB65" r:id="rId192" xr:uid="{00000000-0004-0000-0000-0000BF000000}"/>
    <hyperlink ref="Z66" r:id="rId193" xr:uid="{00000000-0004-0000-0000-0000C0000000}"/>
    <hyperlink ref="AA66" r:id="rId194" xr:uid="{00000000-0004-0000-0000-0000C1000000}"/>
    <hyperlink ref="AB66" r:id="rId195" xr:uid="{00000000-0004-0000-0000-0000C2000000}"/>
    <hyperlink ref="Z67" r:id="rId196" xr:uid="{00000000-0004-0000-0000-0000C3000000}"/>
    <hyperlink ref="AA67" r:id="rId197" xr:uid="{00000000-0004-0000-0000-0000C4000000}"/>
    <hyperlink ref="AB67" r:id="rId198" xr:uid="{00000000-0004-0000-0000-0000C5000000}"/>
    <hyperlink ref="Z68" r:id="rId199" xr:uid="{00000000-0004-0000-0000-0000C6000000}"/>
    <hyperlink ref="AA68" r:id="rId200" xr:uid="{00000000-0004-0000-0000-0000C7000000}"/>
    <hyperlink ref="AB68" r:id="rId201" xr:uid="{00000000-0004-0000-0000-0000C8000000}"/>
    <hyperlink ref="Z69" r:id="rId202" xr:uid="{00000000-0004-0000-0000-0000C9000000}"/>
    <hyperlink ref="AA69" r:id="rId203" xr:uid="{00000000-0004-0000-0000-0000CA000000}"/>
    <hyperlink ref="AB69" r:id="rId204" xr:uid="{00000000-0004-0000-0000-0000CB000000}"/>
    <hyperlink ref="Z70" r:id="rId205" xr:uid="{00000000-0004-0000-0000-0000CC000000}"/>
    <hyperlink ref="AA70" r:id="rId206" xr:uid="{00000000-0004-0000-0000-0000CD000000}"/>
    <hyperlink ref="AB70" r:id="rId207" xr:uid="{00000000-0004-0000-0000-0000CE000000}"/>
    <hyperlink ref="Z71" r:id="rId208" xr:uid="{00000000-0004-0000-0000-0000CF000000}"/>
    <hyperlink ref="AA71" r:id="rId209" xr:uid="{00000000-0004-0000-0000-0000D0000000}"/>
    <hyperlink ref="AB71" r:id="rId210" xr:uid="{00000000-0004-0000-0000-0000D1000000}"/>
    <hyperlink ref="Z72" r:id="rId211" xr:uid="{00000000-0004-0000-0000-0000D2000000}"/>
    <hyperlink ref="AA72" r:id="rId212" xr:uid="{00000000-0004-0000-0000-0000D3000000}"/>
    <hyperlink ref="AB72" r:id="rId213" xr:uid="{00000000-0004-0000-0000-0000D4000000}"/>
    <hyperlink ref="Z73" r:id="rId214" xr:uid="{00000000-0004-0000-0000-0000D5000000}"/>
    <hyperlink ref="AA73" r:id="rId215" xr:uid="{00000000-0004-0000-0000-0000D6000000}"/>
    <hyperlink ref="AB73" r:id="rId216" xr:uid="{00000000-0004-0000-0000-0000D7000000}"/>
    <hyperlink ref="Z74" r:id="rId217" xr:uid="{00000000-0004-0000-0000-0000D8000000}"/>
    <hyperlink ref="AA74" r:id="rId218" xr:uid="{00000000-0004-0000-0000-0000D9000000}"/>
    <hyperlink ref="AB74" r:id="rId219" xr:uid="{00000000-0004-0000-0000-0000DA000000}"/>
    <hyperlink ref="Z75" r:id="rId220" xr:uid="{00000000-0004-0000-0000-0000DB000000}"/>
    <hyperlink ref="AA75" r:id="rId221" xr:uid="{00000000-0004-0000-0000-0000DC000000}"/>
    <hyperlink ref="AB75" r:id="rId222" xr:uid="{00000000-0004-0000-0000-0000DD000000}"/>
    <hyperlink ref="Z76" r:id="rId223" xr:uid="{00000000-0004-0000-0000-0000DE000000}"/>
    <hyperlink ref="AA76" r:id="rId224" xr:uid="{00000000-0004-0000-0000-0000DF000000}"/>
    <hyperlink ref="AB76" r:id="rId225" xr:uid="{00000000-0004-0000-0000-0000E0000000}"/>
    <hyperlink ref="Z77" r:id="rId226" xr:uid="{00000000-0004-0000-0000-0000E1000000}"/>
    <hyperlink ref="AA77" r:id="rId227" xr:uid="{00000000-0004-0000-0000-0000E2000000}"/>
    <hyperlink ref="AB77" r:id="rId228" xr:uid="{00000000-0004-0000-0000-0000E3000000}"/>
    <hyperlink ref="Z78" r:id="rId229" xr:uid="{00000000-0004-0000-0000-0000E4000000}"/>
    <hyperlink ref="AA78" r:id="rId230" xr:uid="{00000000-0004-0000-0000-0000E5000000}"/>
    <hyperlink ref="AB78" r:id="rId231" xr:uid="{00000000-0004-0000-0000-0000E6000000}"/>
    <hyperlink ref="Z79" r:id="rId232" xr:uid="{00000000-0004-0000-0000-0000E7000000}"/>
    <hyperlink ref="AA79" r:id="rId233" xr:uid="{00000000-0004-0000-0000-0000E8000000}"/>
    <hyperlink ref="AB79" r:id="rId234" xr:uid="{00000000-0004-0000-0000-0000E9000000}"/>
    <hyperlink ref="Z80" r:id="rId235" xr:uid="{00000000-0004-0000-0000-0000EA000000}"/>
    <hyperlink ref="AA80" r:id="rId236" xr:uid="{00000000-0004-0000-0000-0000EB000000}"/>
    <hyperlink ref="AB80" r:id="rId237" xr:uid="{00000000-0004-0000-0000-0000EC000000}"/>
    <hyperlink ref="Z81" r:id="rId238" xr:uid="{00000000-0004-0000-0000-0000ED000000}"/>
    <hyperlink ref="AA81" r:id="rId239" xr:uid="{00000000-0004-0000-0000-0000EE000000}"/>
    <hyperlink ref="AB81" r:id="rId240" xr:uid="{00000000-0004-0000-0000-0000EF000000}"/>
    <hyperlink ref="Z82" r:id="rId241" xr:uid="{00000000-0004-0000-0000-0000F0000000}"/>
    <hyperlink ref="AA82" r:id="rId242" xr:uid="{00000000-0004-0000-0000-0000F1000000}"/>
    <hyperlink ref="AB82" r:id="rId243" xr:uid="{00000000-0004-0000-0000-0000F2000000}"/>
    <hyperlink ref="Z83" r:id="rId244" xr:uid="{00000000-0004-0000-0000-0000F3000000}"/>
    <hyperlink ref="AA83" r:id="rId245" xr:uid="{00000000-0004-0000-0000-0000F4000000}"/>
    <hyperlink ref="AB83" r:id="rId246" xr:uid="{00000000-0004-0000-0000-0000F5000000}"/>
    <hyperlink ref="Z84" r:id="rId247" xr:uid="{00000000-0004-0000-0000-0000F6000000}"/>
    <hyperlink ref="AA84" r:id="rId248" xr:uid="{00000000-0004-0000-0000-0000F7000000}"/>
    <hyperlink ref="AB84" r:id="rId249" xr:uid="{00000000-0004-0000-0000-0000F8000000}"/>
    <hyperlink ref="Z85" r:id="rId250" xr:uid="{00000000-0004-0000-0000-0000F9000000}"/>
    <hyperlink ref="AA85" r:id="rId251" xr:uid="{00000000-0004-0000-0000-0000FA000000}"/>
    <hyperlink ref="AB85" r:id="rId252" xr:uid="{00000000-0004-0000-0000-0000FB000000}"/>
    <hyperlink ref="Z86" r:id="rId253" xr:uid="{00000000-0004-0000-0000-0000FC000000}"/>
    <hyperlink ref="AA86" r:id="rId254" xr:uid="{00000000-0004-0000-0000-0000FD000000}"/>
    <hyperlink ref="AB86" r:id="rId255" xr:uid="{00000000-0004-0000-0000-0000FE000000}"/>
    <hyperlink ref="Z87" r:id="rId256" xr:uid="{00000000-0004-0000-0000-0000FF000000}"/>
    <hyperlink ref="AA87" r:id="rId257" xr:uid="{00000000-0004-0000-0000-000000010000}"/>
    <hyperlink ref="AB87" r:id="rId258" xr:uid="{00000000-0004-0000-0000-000001010000}"/>
    <hyperlink ref="Z88" r:id="rId259" xr:uid="{00000000-0004-0000-0000-000002010000}"/>
    <hyperlink ref="AA88" r:id="rId260" xr:uid="{00000000-0004-0000-0000-000003010000}"/>
    <hyperlink ref="AB88" r:id="rId261" xr:uid="{00000000-0004-0000-0000-000004010000}"/>
    <hyperlink ref="Z89" r:id="rId262" xr:uid="{00000000-0004-0000-0000-000005010000}"/>
    <hyperlink ref="AA89" r:id="rId263" xr:uid="{00000000-0004-0000-0000-000006010000}"/>
    <hyperlink ref="AB89" r:id="rId264" xr:uid="{00000000-0004-0000-0000-000007010000}"/>
    <hyperlink ref="Z90" r:id="rId265" xr:uid="{00000000-0004-0000-0000-000008010000}"/>
    <hyperlink ref="AA90" r:id="rId266" xr:uid="{00000000-0004-0000-0000-000009010000}"/>
    <hyperlink ref="AB90" r:id="rId267" xr:uid="{00000000-0004-0000-0000-00000A010000}"/>
    <hyperlink ref="Z91" r:id="rId268" xr:uid="{00000000-0004-0000-0000-00000B010000}"/>
    <hyperlink ref="AA91" r:id="rId269" xr:uid="{00000000-0004-0000-0000-00000C010000}"/>
    <hyperlink ref="AB91" r:id="rId270" xr:uid="{00000000-0004-0000-0000-00000D010000}"/>
    <hyperlink ref="Z92" r:id="rId271" xr:uid="{00000000-0004-0000-0000-00000E010000}"/>
    <hyperlink ref="AA92" r:id="rId272" xr:uid="{00000000-0004-0000-0000-00000F010000}"/>
    <hyperlink ref="AB92" r:id="rId273" xr:uid="{00000000-0004-0000-0000-000010010000}"/>
    <hyperlink ref="Z93" r:id="rId274" xr:uid="{00000000-0004-0000-0000-000011010000}"/>
    <hyperlink ref="AA93" r:id="rId275" xr:uid="{00000000-0004-0000-0000-000012010000}"/>
    <hyperlink ref="AB93" r:id="rId276" xr:uid="{00000000-0004-0000-0000-000013010000}"/>
    <hyperlink ref="Z94" r:id="rId277" xr:uid="{00000000-0004-0000-0000-000014010000}"/>
    <hyperlink ref="AA94" r:id="rId278" xr:uid="{00000000-0004-0000-0000-000015010000}"/>
    <hyperlink ref="AB94" r:id="rId279" xr:uid="{00000000-0004-0000-0000-000016010000}"/>
    <hyperlink ref="Z95" r:id="rId280" xr:uid="{00000000-0004-0000-0000-000017010000}"/>
    <hyperlink ref="AA95" r:id="rId281" xr:uid="{00000000-0004-0000-0000-000018010000}"/>
    <hyperlink ref="AB95" r:id="rId282" xr:uid="{00000000-0004-0000-0000-000019010000}"/>
    <hyperlink ref="Z96" r:id="rId283" xr:uid="{00000000-0004-0000-0000-00001A010000}"/>
    <hyperlink ref="AA96" r:id="rId284" xr:uid="{00000000-0004-0000-0000-00001B010000}"/>
    <hyperlink ref="AB96" r:id="rId285" xr:uid="{00000000-0004-0000-0000-00001C010000}"/>
    <hyperlink ref="Z97" r:id="rId286" xr:uid="{00000000-0004-0000-0000-00001D010000}"/>
    <hyperlink ref="AA97" r:id="rId287" xr:uid="{00000000-0004-0000-0000-00001E010000}"/>
    <hyperlink ref="AB97" r:id="rId288" xr:uid="{00000000-0004-0000-0000-00001F010000}"/>
    <hyperlink ref="Z98" r:id="rId289" xr:uid="{00000000-0004-0000-0000-000020010000}"/>
    <hyperlink ref="AA98" r:id="rId290" xr:uid="{00000000-0004-0000-0000-000021010000}"/>
    <hyperlink ref="AB98" r:id="rId291" xr:uid="{00000000-0004-0000-0000-000022010000}"/>
    <hyperlink ref="Z99" r:id="rId292" xr:uid="{00000000-0004-0000-0000-000023010000}"/>
    <hyperlink ref="AA99" r:id="rId293" xr:uid="{00000000-0004-0000-0000-000024010000}"/>
    <hyperlink ref="AB99" r:id="rId294" xr:uid="{00000000-0004-0000-0000-000025010000}"/>
    <hyperlink ref="Z100" r:id="rId295" xr:uid="{00000000-0004-0000-0000-000026010000}"/>
    <hyperlink ref="AA100" r:id="rId296" xr:uid="{00000000-0004-0000-0000-000027010000}"/>
    <hyperlink ref="AB100" r:id="rId297" xr:uid="{00000000-0004-0000-0000-000028010000}"/>
    <hyperlink ref="Z101" r:id="rId298" xr:uid="{00000000-0004-0000-0000-000029010000}"/>
    <hyperlink ref="AA101" r:id="rId299" xr:uid="{00000000-0004-0000-0000-00002A010000}"/>
    <hyperlink ref="AB101" r:id="rId300" xr:uid="{00000000-0004-0000-0000-00002B010000}"/>
    <hyperlink ref="Z102" r:id="rId301" xr:uid="{00000000-0004-0000-0000-00002C010000}"/>
    <hyperlink ref="AA102" r:id="rId302" xr:uid="{00000000-0004-0000-0000-00002D010000}"/>
    <hyperlink ref="AB102" r:id="rId303" xr:uid="{00000000-0004-0000-0000-00002E010000}"/>
    <hyperlink ref="Z103" r:id="rId304" xr:uid="{00000000-0004-0000-0000-00002F010000}"/>
    <hyperlink ref="AA103" r:id="rId305" xr:uid="{00000000-0004-0000-0000-000030010000}"/>
    <hyperlink ref="AB103" r:id="rId306" xr:uid="{00000000-0004-0000-0000-000031010000}"/>
    <hyperlink ref="Z104" r:id="rId307" xr:uid="{00000000-0004-0000-0000-000032010000}"/>
    <hyperlink ref="AA104" r:id="rId308" xr:uid="{00000000-0004-0000-0000-000033010000}"/>
    <hyperlink ref="AB104" r:id="rId309" xr:uid="{00000000-0004-0000-0000-000034010000}"/>
    <hyperlink ref="Z105" r:id="rId310" xr:uid="{00000000-0004-0000-0000-000035010000}"/>
    <hyperlink ref="AA105" r:id="rId311" xr:uid="{00000000-0004-0000-0000-000036010000}"/>
    <hyperlink ref="AB105" r:id="rId312" xr:uid="{00000000-0004-0000-0000-000037010000}"/>
    <hyperlink ref="Z106" r:id="rId313" xr:uid="{00000000-0004-0000-0000-000038010000}"/>
    <hyperlink ref="AA106" r:id="rId314" xr:uid="{00000000-0004-0000-0000-000039010000}"/>
    <hyperlink ref="AB106" r:id="rId315" xr:uid="{00000000-0004-0000-0000-00003A010000}"/>
    <hyperlink ref="Z107" r:id="rId316" xr:uid="{00000000-0004-0000-0000-00003B010000}"/>
    <hyperlink ref="AA107" r:id="rId317" xr:uid="{00000000-0004-0000-0000-00003C010000}"/>
    <hyperlink ref="AB107" r:id="rId318" xr:uid="{00000000-0004-0000-0000-00003D010000}"/>
    <hyperlink ref="Z108" r:id="rId319" xr:uid="{00000000-0004-0000-0000-00003E010000}"/>
    <hyperlink ref="AA108" r:id="rId320" xr:uid="{00000000-0004-0000-0000-00003F010000}"/>
    <hyperlink ref="AB108" r:id="rId321" xr:uid="{00000000-0004-0000-0000-000040010000}"/>
    <hyperlink ref="Z109" r:id="rId322" xr:uid="{00000000-0004-0000-0000-000041010000}"/>
    <hyperlink ref="AA109" r:id="rId323" xr:uid="{00000000-0004-0000-0000-000042010000}"/>
    <hyperlink ref="AB109" r:id="rId324" xr:uid="{00000000-0004-0000-0000-000043010000}"/>
    <hyperlink ref="Z110" r:id="rId325" xr:uid="{00000000-0004-0000-0000-000044010000}"/>
    <hyperlink ref="AA110" r:id="rId326" xr:uid="{00000000-0004-0000-0000-000045010000}"/>
    <hyperlink ref="AB110" r:id="rId327" xr:uid="{00000000-0004-0000-0000-000046010000}"/>
    <hyperlink ref="Z111" r:id="rId328" xr:uid="{00000000-0004-0000-0000-000047010000}"/>
    <hyperlink ref="AA111" r:id="rId329" xr:uid="{00000000-0004-0000-0000-000048010000}"/>
    <hyperlink ref="AB111" r:id="rId330" xr:uid="{00000000-0004-0000-0000-000049010000}"/>
    <hyperlink ref="Z112" r:id="rId331" xr:uid="{00000000-0004-0000-0000-00004A010000}"/>
    <hyperlink ref="AA112" r:id="rId332" xr:uid="{00000000-0004-0000-0000-00004B010000}"/>
    <hyperlink ref="AB112" r:id="rId333" xr:uid="{00000000-0004-0000-0000-00004C010000}"/>
    <hyperlink ref="Z113" r:id="rId334" xr:uid="{00000000-0004-0000-0000-00004D010000}"/>
    <hyperlink ref="AA113" r:id="rId335" xr:uid="{00000000-0004-0000-0000-00004E010000}"/>
    <hyperlink ref="AB113" r:id="rId336" xr:uid="{00000000-0004-0000-0000-00004F010000}"/>
    <hyperlink ref="Z114" r:id="rId337" xr:uid="{00000000-0004-0000-0000-000050010000}"/>
    <hyperlink ref="AA114" r:id="rId338" xr:uid="{00000000-0004-0000-0000-000051010000}"/>
    <hyperlink ref="AB114" r:id="rId339" xr:uid="{00000000-0004-0000-0000-000052010000}"/>
    <hyperlink ref="Z115" r:id="rId340" xr:uid="{00000000-0004-0000-0000-000053010000}"/>
    <hyperlink ref="AA115" r:id="rId341" xr:uid="{00000000-0004-0000-0000-000054010000}"/>
    <hyperlink ref="AB115" r:id="rId342" xr:uid="{00000000-0004-0000-0000-000055010000}"/>
    <hyperlink ref="Z116" r:id="rId343" xr:uid="{00000000-0004-0000-0000-000056010000}"/>
    <hyperlink ref="AA116" r:id="rId344" xr:uid="{00000000-0004-0000-0000-000057010000}"/>
    <hyperlink ref="AB116" r:id="rId345" xr:uid="{00000000-0004-0000-0000-000058010000}"/>
    <hyperlink ref="Z117" r:id="rId346" xr:uid="{00000000-0004-0000-0000-000059010000}"/>
    <hyperlink ref="AA117" r:id="rId347" xr:uid="{00000000-0004-0000-0000-00005A010000}"/>
    <hyperlink ref="AB117" r:id="rId348" xr:uid="{00000000-0004-0000-0000-00005B010000}"/>
    <hyperlink ref="Z118" r:id="rId349" xr:uid="{00000000-0004-0000-0000-00005C010000}"/>
    <hyperlink ref="AA118" r:id="rId350" xr:uid="{00000000-0004-0000-0000-00005D010000}"/>
    <hyperlink ref="AB118" r:id="rId351" xr:uid="{00000000-0004-0000-0000-00005E010000}"/>
    <hyperlink ref="Z119" r:id="rId352" xr:uid="{00000000-0004-0000-0000-00005F010000}"/>
    <hyperlink ref="AA119" r:id="rId353" xr:uid="{00000000-0004-0000-0000-000060010000}"/>
    <hyperlink ref="AB119" r:id="rId354" xr:uid="{00000000-0004-0000-0000-000061010000}"/>
    <hyperlink ref="Z120" r:id="rId355" xr:uid="{00000000-0004-0000-0000-000062010000}"/>
    <hyperlink ref="AA120" r:id="rId356" xr:uid="{00000000-0004-0000-0000-000063010000}"/>
    <hyperlink ref="AB120" r:id="rId357" xr:uid="{00000000-0004-0000-0000-000064010000}"/>
    <hyperlink ref="Z121" r:id="rId358" xr:uid="{00000000-0004-0000-0000-000065010000}"/>
    <hyperlink ref="AA121" r:id="rId359" xr:uid="{00000000-0004-0000-0000-000066010000}"/>
    <hyperlink ref="AB121" r:id="rId360" xr:uid="{00000000-0004-0000-0000-000067010000}"/>
    <hyperlink ref="Z122" r:id="rId361" xr:uid="{00000000-0004-0000-0000-000068010000}"/>
    <hyperlink ref="AA122" r:id="rId362" xr:uid="{00000000-0004-0000-0000-000069010000}"/>
    <hyperlink ref="AB122" r:id="rId363" xr:uid="{00000000-0004-0000-0000-00006A010000}"/>
    <hyperlink ref="Z123" r:id="rId364" xr:uid="{00000000-0004-0000-0000-00006B010000}"/>
    <hyperlink ref="AA123" r:id="rId365" xr:uid="{00000000-0004-0000-0000-00006C010000}"/>
    <hyperlink ref="AB123" r:id="rId366" xr:uid="{00000000-0004-0000-0000-00006D010000}"/>
    <hyperlink ref="Z124" r:id="rId367" xr:uid="{00000000-0004-0000-0000-00006E010000}"/>
    <hyperlink ref="AA124" r:id="rId368" xr:uid="{00000000-0004-0000-0000-00006F010000}"/>
    <hyperlink ref="AB124" r:id="rId369" xr:uid="{00000000-0004-0000-0000-000070010000}"/>
    <hyperlink ref="Z125" r:id="rId370" xr:uid="{00000000-0004-0000-0000-000071010000}"/>
    <hyperlink ref="AA125" r:id="rId371" xr:uid="{00000000-0004-0000-0000-000072010000}"/>
    <hyperlink ref="AB125" r:id="rId372" xr:uid="{00000000-0004-0000-0000-000073010000}"/>
    <hyperlink ref="Z126" r:id="rId373" xr:uid="{00000000-0004-0000-0000-000074010000}"/>
    <hyperlink ref="AA126" r:id="rId374" xr:uid="{00000000-0004-0000-0000-000075010000}"/>
    <hyperlink ref="AB126" r:id="rId375" xr:uid="{00000000-0004-0000-0000-000076010000}"/>
    <hyperlink ref="Z127" r:id="rId376" xr:uid="{00000000-0004-0000-0000-000077010000}"/>
    <hyperlink ref="AA127" r:id="rId377" xr:uid="{00000000-0004-0000-0000-000078010000}"/>
    <hyperlink ref="AB127" r:id="rId378" xr:uid="{00000000-0004-0000-0000-000079010000}"/>
    <hyperlink ref="Z128" r:id="rId379" xr:uid="{00000000-0004-0000-0000-00007A010000}"/>
    <hyperlink ref="AA128" r:id="rId380" xr:uid="{00000000-0004-0000-0000-00007B010000}"/>
    <hyperlink ref="AB128" r:id="rId381" xr:uid="{00000000-0004-0000-0000-00007C010000}"/>
    <hyperlink ref="Z129" r:id="rId382" xr:uid="{00000000-0004-0000-0000-00007D010000}"/>
    <hyperlink ref="AA129" r:id="rId383" xr:uid="{00000000-0004-0000-0000-00007E010000}"/>
    <hyperlink ref="AB129" r:id="rId384" xr:uid="{00000000-0004-0000-0000-00007F010000}"/>
    <hyperlink ref="Z130" r:id="rId385" xr:uid="{00000000-0004-0000-0000-000080010000}"/>
    <hyperlink ref="AA130" r:id="rId386" xr:uid="{00000000-0004-0000-0000-000081010000}"/>
    <hyperlink ref="AB130" r:id="rId387" xr:uid="{00000000-0004-0000-0000-000082010000}"/>
    <hyperlink ref="Z131" r:id="rId388" xr:uid="{00000000-0004-0000-0000-000083010000}"/>
    <hyperlink ref="AA131" r:id="rId389" xr:uid="{00000000-0004-0000-0000-000084010000}"/>
    <hyperlink ref="AB131" r:id="rId390" xr:uid="{00000000-0004-0000-0000-000085010000}"/>
    <hyperlink ref="Z132" r:id="rId391" xr:uid="{00000000-0004-0000-0000-000086010000}"/>
    <hyperlink ref="AA132" r:id="rId392" xr:uid="{00000000-0004-0000-0000-000087010000}"/>
    <hyperlink ref="AB132" r:id="rId393" xr:uid="{00000000-0004-0000-0000-000088010000}"/>
    <hyperlink ref="Z133" r:id="rId394" xr:uid="{00000000-0004-0000-0000-000089010000}"/>
    <hyperlink ref="AA133" r:id="rId395" xr:uid="{00000000-0004-0000-0000-00008A010000}"/>
    <hyperlink ref="AB133" r:id="rId396" xr:uid="{00000000-0004-0000-0000-00008B010000}"/>
    <hyperlink ref="Z134" r:id="rId397" xr:uid="{00000000-0004-0000-0000-00008C010000}"/>
    <hyperlink ref="AA134" r:id="rId398" xr:uid="{00000000-0004-0000-0000-00008D010000}"/>
    <hyperlink ref="AB134" r:id="rId399" xr:uid="{00000000-0004-0000-0000-00008E010000}"/>
    <hyperlink ref="Z135" r:id="rId400" xr:uid="{00000000-0004-0000-0000-00008F010000}"/>
    <hyperlink ref="AA135" r:id="rId401" xr:uid="{00000000-0004-0000-0000-000090010000}"/>
    <hyperlink ref="AB135" r:id="rId402" xr:uid="{00000000-0004-0000-0000-000091010000}"/>
    <hyperlink ref="Z136" r:id="rId403" xr:uid="{00000000-0004-0000-0000-000092010000}"/>
    <hyperlink ref="AA136" r:id="rId404" xr:uid="{00000000-0004-0000-0000-000093010000}"/>
    <hyperlink ref="AB136" r:id="rId405" xr:uid="{00000000-0004-0000-0000-000094010000}"/>
    <hyperlink ref="Z137" r:id="rId406" xr:uid="{00000000-0004-0000-0000-000095010000}"/>
    <hyperlink ref="AA137" r:id="rId407" xr:uid="{00000000-0004-0000-0000-000096010000}"/>
    <hyperlink ref="AB137" r:id="rId408" xr:uid="{00000000-0004-0000-0000-000097010000}"/>
    <hyperlink ref="Z138" r:id="rId409" xr:uid="{00000000-0004-0000-0000-000098010000}"/>
    <hyperlink ref="AA138" r:id="rId410" xr:uid="{00000000-0004-0000-0000-000099010000}"/>
    <hyperlink ref="AB138" r:id="rId411" xr:uid="{00000000-0004-0000-0000-00009A010000}"/>
    <hyperlink ref="Z139" r:id="rId412" xr:uid="{00000000-0004-0000-0000-00009B010000}"/>
    <hyperlink ref="AA139" r:id="rId413" xr:uid="{00000000-0004-0000-0000-00009C010000}"/>
    <hyperlink ref="AB139" r:id="rId414" xr:uid="{00000000-0004-0000-0000-00009D010000}"/>
    <hyperlink ref="Z140" r:id="rId415" xr:uid="{00000000-0004-0000-0000-00009E010000}"/>
    <hyperlink ref="AA140" r:id="rId416" xr:uid="{00000000-0004-0000-0000-00009F010000}"/>
    <hyperlink ref="AB140" r:id="rId417" xr:uid="{00000000-0004-0000-0000-0000A0010000}"/>
    <hyperlink ref="Z141" r:id="rId418" xr:uid="{00000000-0004-0000-0000-0000A1010000}"/>
    <hyperlink ref="AA141" r:id="rId419" xr:uid="{00000000-0004-0000-0000-0000A2010000}"/>
    <hyperlink ref="AB141" r:id="rId420" xr:uid="{00000000-0004-0000-0000-0000A3010000}"/>
    <hyperlink ref="Z142" r:id="rId421" xr:uid="{00000000-0004-0000-0000-0000A4010000}"/>
    <hyperlink ref="AA142" r:id="rId422" xr:uid="{00000000-0004-0000-0000-0000A5010000}"/>
    <hyperlink ref="AB142" r:id="rId423" xr:uid="{00000000-0004-0000-0000-0000A6010000}"/>
    <hyperlink ref="Z143" r:id="rId424" xr:uid="{00000000-0004-0000-0000-0000A7010000}"/>
    <hyperlink ref="AA143" r:id="rId425" xr:uid="{00000000-0004-0000-0000-0000A8010000}"/>
    <hyperlink ref="AB143" r:id="rId426" xr:uid="{00000000-0004-0000-0000-0000A9010000}"/>
    <hyperlink ref="Z144" r:id="rId427" xr:uid="{00000000-0004-0000-0000-0000AA010000}"/>
    <hyperlink ref="AA144" r:id="rId428" xr:uid="{00000000-0004-0000-0000-0000AB010000}"/>
    <hyperlink ref="AB144" r:id="rId429" xr:uid="{00000000-0004-0000-0000-0000AC010000}"/>
    <hyperlink ref="Z145" r:id="rId430" xr:uid="{00000000-0004-0000-0000-0000AD010000}"/>
    <hyperlink ref="AA145" r:id="rId431" xr:uid="{00000000-0004-0000-0000-0000AE010000}"/>
    <hyperlink ref="AB145" r:id="rId432" xr:uid="{00000000-0004-0000-0000-0000AF010000}"/>
    <hyperlink ref="Z146" r:id="rId433" xr:uid="{00000000-0004-0000-0000-0000B0010000}"/>
    <hyperlink ref="AA146" r:id="rId434" xr:uid="{00000000-0004-0000-0000-0000B1010000}"/>
    <hyperlink ref="AB146" r:id="rId435" xr:uid="{00000000-0004-0000-0000-0000B2010000}"/>
    <hyperlink ref="Z147" r:id="rId436" xr:uid="{00000000-0004-0000-0000-0000B3010000}"/>
    <hyperlink ref="AA147" r:id="rId437" xr:uid="{00000000-0004-0000-0000-0000B4010000}"/>
    <hyperlink ref="AB147" r:id="rId438" xr:uid="{00000000-0004-0000-0000-0000B5010000}"/>
    <hyperlink ref="Z148" r:id="rId439" xr:uid="{00000000-0004-0000-0000-0000B6010000}"/>
    <hyperlink ref="AA148" r:id="rId440" xr:uid="{00000000-0004-0000-0000-0000B7010000}"/>
    <hyperlink ref="AB148" r:id="rId441" xr:uid="{00000000-0004-0000-0000-0000B8010000}"/>
    <hyperlink ref="Z149" r:id="rId442" xr:uid="{00000000-0004-0000-0000-0000B9010000}"/>
    <hyperlink ref="AA149" r:id="rId443" xr:uid="{00000000-0004-0000-0000-0000BA010000}"/>
    <hyperlink ref="AB149" r:id="rId444" xr:uid="{00000000-0004-0000-0000-0000BB010000}"/>
    <hyperlink ref="Z150" r:id="rId445" xr:uid="{00000000-0004-0000-0000-0000BC010000}"/>
    <hyperlink ref="AA150" r:id="rId446" xr:uid="{00000000-0004-0000-0000-0000BD010000}"/>
    <hyperlink ref="AB150" r:id="rId447" xr:uid="{00000000-0004-0000-0000-0000BE010000}"/>
    <hyperlink ref="Z151" r:id="rId448" xr:uid="{00000000-0004-0000-0000-0000BF010000}"/>
    <hyperlink ref="AA151" r:id="rId449" xr:uid="{00000000-0004-0000-0000-0000C0010000}"/>
    <hyperlink ref="AB151" r:id="rId450" xr:uid="{00000000-0004-0000-0000-0000C1010000}"/>
    <hyperlink ref="Z152" r:id="rId451" xr:uid="{00000000-0004-0000-0000-0000C2010000}"/>
    <hyperlink ref="AA152" r:id="rId452" xr:uid="{00000000-0004-0000-0000-0000C3010000}"/>
    <hyperlink ref="AB152" r:id="rId453" xr:uid="{00000000-0004-0000-0000-0000C4010000}"/>
    <hyperlink ref="Z153" r:id="rId454" xr:uid="{00000000-0004-0000-0000-0000C5010000}"/>
    <hyperlink ref="AA153" r:id="rId455" xr:uid="{00000000-0004-0000-0000-0000C6010000}"/>
    <hyperlink ref="AB153" r:id="rId456" xr:uid="{00000000-0004-0000-0000-0000C7010000}"/>
    <hyperlink ref="Z154" r:id="rId457" xr:uid="{00000000-0004-0000-0000-0000C8010000}"/>
    <hyperlink ref="AA154" r:id="rId458" xr:uid="{00000000-0004-0000-0000-0000C9010000}"/>
    <hyperlink ref="AB154" r:id="rId459" xr:uid="{00000000-0004-0000-0000-0000CA010000}"/>
    <hyperlink ref="Z155" r:id="rId460" xr:uid="{00000000-0004-0000-0000-0000CB010000}"/>
    <hyperlink ref="AA155" r:id="rId461" xr:uid="{00000000-0004-0000-0000-0000CC010000}"/>
    <hyperlink ref="AB155" r:id="rId462" xr:uid="{00000000-0004-0000-0000-0000CD010000}"/>
    <hyperlink ref="Z156" r:id="rId463" xr:uid="{00000000-0004-0000-0000-0000CE010000}"/>
    <hyperlink ref="AA156" r:id="rId464" xr:uid="{00000000-0004-0000-0000-0000CF010000}"/>
    <hyperlink ref="AB156" r:id="rId465" xr:uid="{00000000-0004-0000-0000-0000D0010000}"/>
    <hyperlink ref="Z157" r:id="rId466" xr:uid="{00000000-0004-0000-0000-0000D1010000}"/>
    <hyperlink ref="AA157" r:id="rId467" xr:uid="{00000000-0004-0000-0000-0000D2010000}"/>
    <hyperlink ref="AB157" r:id="rId468" xr:uid="{00000000-0004-0000-0000-0000D3010000}"/>
    <hyperlink ref="Z158" r:id="rId469" xr:uid="{00000000-0004-0000-0000-0000D4010000}"/>
    <hyperlink ref="AA158" r:id="rId470" xr:uid="{00000000-0004-0000-0000-0000D5010000}"/>
    <hyperlink ref="AB158" r:id="rId471" xr:uid="{00000000-0004-0000-0000-0000D6010000}"/>
    <hyperlink ref="Z159" r:id="rId472" xr:uid="{00000000-0004-0000-0000-0000D7010000}"/>
    <hyperlink ref="AA159" r:id="rId473" xr:uid="{00000000-0004-0000-0000-0000D8010000}"/>
    <hyperlink ref="AB159" r:id="rId474" xr:uid="{00000000-0004-0000-0000-0000D9010000}"/>
    <hyperlink ref="Z160" r:id="rId475" xr:uid="{00000000-0004-0000-0000-0000DA010000}"/>
    <hyperlink ref="AA160" r:id="rId476" xr:uid="{00000000-0004-0000-0000-0000DB010000}"/>
    <hyperlink ref="AB160" r:id="rId477" xr:uid="{00000000-0004-0000-0000-0000DC010000}"/>
    <hyperlink ref="Z161" r:id="rId478" xr:uid="{00000000-0004-0000-0000-0000DD010000}"/>
    <hyperlink ref="AA161" r:id="rId479" xr:uid="{00000000-0004-0000-0000-0000DE010000}"/>
    <hyperlink ref="AB161" r:id="rId480" xr:uid="{00000000-0004-0000-0000-0000DF010000}"/>
    <hyperlink ref="Z162" r:id="rId481" xr:uid="{00000000-0004-0000-0000-0000E0010000}"/>
    <hyperlink ref="AA162" r:id="rId482" xr:uid="{00000000-0004-0000-0000-0000E1010000}"/>
    <hyperlink ref="AB162" r:id="rId483" xr:uid="{00000000-0004-0000-0000-0000E2010000}"/>
    <hyperlink ref="Z163" r:id="rId484" xr:uid="{00000000-0004-0000-0000-0000E3010000}"/>
    <hyperlink ref="AA163" r:id="rId485" xr:uid="{00000000-0004-0000-0000-0000E4010000}"/>
    <hyperlink ref="AB163" r:id="rId486" xr:uid="{00000000-0004-0000-0000-0000E5010000}"/>
    <hyperlink ref="Z164" r:id="rId487" xr:uid="{00000000-0004-0000-0000-0000E6010000}"/>
    <hyperlink ref="AA164" r:id="rId488" xr:uid="{00000000-0004-0000-0000-0000E7010000}"/>
    <hyperlink ref="AB164" r:id="rId489" xr:uid="{00000000-0004-0000-0000-0000E8010000}"/>
    <hyperlink ref="Z165" r:id="rId490" xr:uid="{00000000-0004-0000-0000-0000E9010000}"/>
    <hyperlink ref="AA165" r:id="rId491" xr:uid="{00000000-0004-0000-0000-0000EA010000}"/>
    <hyperlink ref="AB165" r:id="rId492" xr:uid="{00000000-0004-0000-0000-0000EB010000}"/>
    <hyperlink ref="Z166" r:id="rId493" xr:uid="{00000000-0004-0000-0000-0000EC010000}"/>
    <hyperlink ref="AA166" r:id="rId494" xr:uid="{00000000-0004-0000-0000-0000ED010000}"/>
    <hyperlink ref="AB166" r:id="rId495" xr:uid="{00000000-0004-0000-0000-0000EE010000}"/>
    <hyperlink ref="Z167" r:id="rId496" xr:uid="{00000000-0004-0000-0000-0000EF010000}"/>
    <hyperlink ref="AA167" r:id="rId497" xr:uid="{00000000-0004-0000-0000-0000F0010000}"/>
    <hyperlink ref="AB167" r:id="rId498" xr:uid="{00000000-0004-0000-0000-0000F1010000}"/>
    <hyperlink ref="Z168" r:id="rId499" xr:uid="{00000000-0004-0000-0000-0000F2010000}"/>
    <hyperlink ref="AA168" r:id="rId500" xr:uid="{00000000-0004-0000-0000-0000F3010000}"/>
    <hyperlink ref="AB168" r:id="rId501" xr:uid="{00000000-0004-0000-0000-0000F4010000}"/>
    <hyperlink ref="Z169" r:id="rId502" xr:uid="{00000000-0004-0000-0000-0000F5010000}"/>
    <hyperlink ref="AA169" r:id="rId503" xr:uid="{00000000-0004-0000-0000-0000F6010000}"/>
    <hyperlink ref="AB169" r:id="rId504" xr:uid="{00000000-0004-0000-0000-0000F7010000}"/>
    <hyperlink ref="Z170" r:id="rId505" xr:uid="{00000000-0004-0000-0000-0000F8010000}"/>
    <hyperlink ref="AA170" r:id="rId506" xr:uid="{00000000-0004-0000-0000-0000F9010000}"/>
    <hyperlink ref="AB170" r:id="rId507" xr:uid="{00000000-0004-0000-0000-0000FA010000}"/>
    <hyperlink ref="Z171" r:id="rId508" xr:uid="{00000000-0004-0000-0000-0000FB010000}"/>
    <hyperlink ref="AA171" r:id="rId509" xr:uid="{00000000-0004-0000-0000-0000FC010000}"/>
    <hyperlink ref="AB171" r:id="rId510" xr:uid="{00000000-0004-0000-0000-0000FD010000}"/>
    <hyperlink ref="Z172" r:id="rId511" xr:uid="{00000000-0004-0000-0000-0000FE010000}"/>
    <hyperlink ref="AA172" r:id="rId512" xr:uid="{00000000-0004-0000-0000-0000FF010000}"/>
    <hyperlink ref="AB172" r:id="rId513" xr:uid="{00000000-0004-0000-0000-000000020000}"/>
    <hyperlink ref="Z173" r:id="rId514" xr:uid="{00000000-0004-0000-0000-000001020000}"/>
    <hyperlink ref="AA173" r:id="rId515" xr:uid="{00000000-0004-0000-0000-000002020000}"/>
    <hyperlink ref="AB173" r:id="rId516" xr:uid="{00000000-0004-0000-0000-000003020000}"/>
    <hyperlink ref="Z174" r:id="rId517" xr:uid="{00000000-0004-0000-0000-000004020000}"/>
    <hyperlink ref="AA174" r:id="rId518" xr:uid="{00000000-0004-0000-0000-000005020000}"/>
    <hyperlink ref="AB174" r:id="rId519" xr:uid="{00000000-0004-0000-0000-000006020000}"/>
    <hyperlink ref="Z175" r:id="rId520" xr:uid="{00000000-0004-0000-0000-000007020000}"/>
    <hyperlink ref="AA175" r:id="rId521" xr:uid="{00000000-0004-0000-0000-000008020000}"/>
    <hyperlink ref="AB175" r:id="rId522" xr:uid="{00000000-0004-0000-0000-000009020000}"/>
    <hyperlink ref="Z176" r:id="rId523" xr:uid="{00000000-0004-0000-0000-00000A020000}"/>
    <hyperlink ref="AA176" r:id="rId524" xr:uid="{00000000-0004-0000-0000-00000B020000}"/>
    <hyperlink ref="AB176" r:id="rId525" xr:uid="{00000000-0004-0000-0000-00000C020000}"/>
    <hyperlink ref="Z177" r:id="rId526" xr:uid="{00000000-0004-0000-0000-00000D020000}"/>
    <hyperlink ref="AA177" r:id="rId527" xr:uid="{00000000-0004-0000-0000-00000E020000}"/>
    <hyperlink ref="AB177" r:id="rId528" xr:uid="{00000000-0004-0000-0000-00000F020000}"/>
    <hyperlink ref="Z178" r:id="rId529" xr:uid="{00000000-0004-0000-0000-000010020000}"/>
    <hyperlink ref="AA178" r:id="rId530" xr:uid="{00000000-0004-0000-0000-000011020000}"/>
    <hyperlink ref="AB178" r:id="rId531" xr:uid="{00000000-0004-0000-0000-000012020000}"/>
    <hyperlink ref="Z179" r:id="rId532" xr:uid="{00000000-0004-0000-0000-000013020000}"/>
    <hyperlink ref="AA179" r:id="rId533" xr:uid="{00000000-0004-0000-0000-000014020000}"/>
    <hyperlink ref="AB179" r:id="rId534" xr:uid="{00000000-0004-0000-0000-000015020000}"/>
    <hyperlink ref="Z180" r:id="rId535" xr:uid="{00000000-0004-0000-0000-000016020000}"/>
    <hyperlink ref="AA180" r:id="rId536" xr:uid="{00000000-0004-0000-0000-000017020000}"/>
    <hyperlink ref="AB180" r:id="rId537" xr:uid="{00000000-0004-0000-0000-000018020000}"/>
    <hyperlink ref="Z181" r:id="rId538" xr:uid="{00000000-0004-0000-0000-000019020000}"/>
    <hyperlink ref="AA181" r:id="rId539" xr:uid="{00000000-0004-0000-0000-00001A020000}"/>
    <hyperlink ref="AB181" r:id="rId540" xr:uid="{00000000-0004-0000-0000-00001B020000}"/>
    <hyperlink ref="Z182" r:id="rId541" xr:uid="{00000000-0004-0000-0000-00001C020000}"/>
    <hyperlink ref="AA182" r:id="rId542" xr:uid="{00000000-0004-0000-0000-00001D020000}"/>
    <hyperlink ref="AB182" r:id="rId543" xr:uid="{00000000-0004-0000-0000-00001E020000}"/>
    <hyperlink ref="Z183" r:id="rId544" xr:uid="{00000000-0004-0000-0000-00001F020000}"/>
    <hyperlink ref="AA183" r:id="rId545" xr:uid="{00000000-0004-0000-0000-000020020000}"/>
    <hyperlink ref="AB183" r:id="rId546" xr:uid="{00000000-0004-0000-0000-000021020000}"/>
    <hyperlink ref="Z184" r:id="rId547" xr:uid="{00000000-0004-0000-0000-000022020000}"/>
    <hyperlink ref="AA184" r:id="rId548" xr:uid="{00000000-0004-0000-0000-000023020000}"/>
    <hyperlink ref="AB184" r:id="rId549" xr:uid="{00000000-0004-0000-0000-000024020000}"/>
    <hyperlink ref="Z185" r:id="rId550" xr:uid="{00000000-0004-0000-0000-000025020000}"/>
    <hyperlink ref="AA185" r:id="rId551" xr:uid="{00000000-0004-0000-0000-000026020000}"/>
    <hyperlink ref="AB185" r:id="rId552" xr:uid="{00000000-0004-0000-0000-000027020000}"/>
    <hyperlink ref="Z186" r:id="rId553" xr:uid="{00000000-0004-0000-0000-000028020000}"/>
    <hyperlink ref="AA186" r:id="rId554" xr:uid="{00000000-0004-0000-0000-000029020000}"/>
    <hyperlink ref="AB186" r:id="rId555" xr:uid="{00000000-0004-0000-0000-00002A020000}"/>
    <hyperlink ref="Z187" r:id="rId556" xr:uid="{00000000-0004-0000-0000-00002B020000}"/>
    <hyperlink ref="AA187" r:id="rId557" xr:uid="{00000000-0004-0000-0000-00002C020000}"/>
    <hyperlink ref="AB187" r:id="rId558" xr:uid="{00000000-0004-0000-0000-00002D020000}"/>
    <hyperlink ref="Z188" r:id="rId559" xr:uid="{00000000-0004-0000-0000-00002E020000}"/>
    <hyperlink ref="AA188" r:id="rId560" xr:uid="{00000000-0004-0000-0000-00002F020000}"/>
    <hyperlink ref="AB188" r:id="rId561" xr:uid="{00000000-0004-0000-0000-000030020000}"/>
    <hyperlink ref="Z189" r:id="rId562" xr:uid="{00000000-0004-0000-0000-000031020000}"/>
    <hyperlink ref="AA189" r:id="rId563" xr:uid="{00000000-0004-0000-0000-000032020000}"/>
    <hyperlink ref="AB189" r:id="rId564" xr:uid="{00000000-0004-0000-0000-000033020000}"/>
    <hyperlink ref="Z190" r:id="rId565" xr:uid="{00000000-0004-0000-0000-000034020000}"/>
    <hyperlink ref="AA190" r:id="rId566" xr:uid="{00000000-0004-0000-0000-000035020000}"/>
    <hyperlink ref="AB190" r:id="rId567" xr:uid="{00000000-0004-0000-0000-000036020000}"/>
    <hyperlink ref="Z191" r:id="rId568" xr:uid="{00000000-0004-0000-0000-000037020000}"/>
    <hyperlink ref="AA191" r:id="rId569" xr:uid="{00000000-0004-0000-0000-000038020000}"/>
    <hyperlink ref="AB191" r:id="rId570" xr:uid="{00000000-0004-0000-0000-000039020000}"/>
    <hyperlink ref="Z192" r:id="rId571" xr:uid="{00000000-0004-0000-0000-00003A020000}"/>
    <hyperlink ref="AA192" r:id="rId572" xr:uid="{00000000-0004-0000-0000-00003B020000}"/>
    <hyperlink ref="AB192" r:id="rId573" xr:uid="{00000000-0004-0000-0000-00003C020000}"/>
    <hyperlink ref="Z193" r:id="rId574" xr:uid="{00000000-0004-0000-0000-00003D020000}"/>
    <hyperlink ref="AA193" r:id="rId575" xr:uid="{00000000-0004-0000-0000-00003E020000}"/>
    <hyperlink ref="AB193" r:id="rId576" xr:uid="{00000000-0004-0000-0000-00003F020000}"/>
    <hyperlink ref="Z194" r:id="rId577" xr:uid="{00000000-0004-0000-0000-000040020000}"/>
    <hyperlink ref="AA194" r:id="rId578" xr:uid="{00000000-0004-0000-0000-000041020000}"/>
    <hyperlink ref="AB194" r:id="rId579" xr:uid="{00000000-0004-0000-0000-000042020000}"/>
    <hyperlink ref="Z195" r:id="rId580" xr:uid="{00000000-0004-0000-0000-000043020000}"/>
    <hyperlink ref="AA195" r:id="rId581" xr:uid="{00000000-0004-0000-0000-000044020000}"/>
    <hyperlink ref="AB195" r:id="rId582" xr:uid="{00000000-0004-0000-0000-000045020000}"/>
    <hyperlink ref="Z196" r:id="rId583" xr:uid="{00000000-0004-0000-0000-000046020000}"/>
    <hyperlink ref="AA196" r:id="rId584" xr:uid="{00000000-0004-0000-0000-000047020000}"/>
    <hyperlink ref="AB196" r:id="rId585" xr:uid="{00000000-0004-0000-0000-000048020000}"/>
    <hyperlink ref="Z197" r:id="rId586" xr:uid="{00000000-0004-0000-0000-000049020000}"/>
    <hyperlink ref="AA197" r:id="rId587" xr:uid="{00000000-0004-0000-0000-00004A020000}"/>
    <hyperlink ref="AB197" r:id="rId588" xr:uid="{00000000-0004-0000-0000-00004B020000}"/>
    <hyperlink ref="Z198" r:id="rId589" xr:uid="{00000000-0004-0000-0000-00004C020000}"/>
    <hyperlink ref="AA198" r:id="rId590" xr:uid="{00000000-0004-0000-0000-00004D020000}"/>
    <hyperlink ref="AB198" r:id="rId591" xr:uid="{00000000-0004-0000-0000-00004E020000}"/>
    <hyperlink ref="Z199" r:id="rId592" xr:uid="{00000000-0004-0000-0000-00004F020000}"/>
    <hyperlink ref="AA199" r:id="rId593" xr:uid="{00000000-0004-0000-0000-000050020000}"/>
    <hyperlink ref="AB199" r:id="rId594" xr:uid="{00000000-0004-0000-0000-000051020000}"/>
    <hyperlink ref="Z200" r:id="rId595" xr:uid="{00000000-0004-0000-0000-000052020000}"/>
    <hyperlink ref="AA200" r:id="rId596" xr:uid="{00000000-0004-0000-0000-000053020000}"/>
    <hyperlink ref="AB200" r:id="rId597" xr:uid="{00000000-0004-0000-0000-000054020000}"/>
    <hyperlink ref="Z201" r:id="rId598" xr:uid="{00000000-0004-0000-0000-000055020000}"/>
    <hyperlink ref="AA201" r:id="rId599" xr:uid="{00000000-0004-0000-0000-000056020000}"/>
    <hyperlink ref="AB201" r:id="rId600" xr:uid="{00000000-0004-0000-0000-000057020000}"/>
    <hyperlink ref="Z202" r:id="rId601" xr:uid="{00000000-0004-0000-0000-000058020000}"/>
    <hyperlink ref="AA202" r:id="rId602" xr:uid="{00000000-0004-0000-0000-000059020000}"/>
    <hyperlink ref="AB202" r:id="rId603" xr:uid="{00000000-0004-0000-0000-00005A020000}"/>
    <hyperlink ref="Z203" r:id="rId604" xr:uid="{00000000-0004-0000-0000-00005B020000}"/>
    <hyperlink ref="AA203" r:id="rId605" xr:uid="{00000000-0004-0000-0000-00005C020000}"/>
    <hyperlink ref="AB203" r:id="rId606" xr:uid="{00000000-0004-0000-0000-00005D020000}"/>
    <hyperlink ref="Z204" r:id="rId607" xr:uid="{00000000-0004-0000-0000-00005E020000}"/>
    <hyperlink ref="AA204" r:id="rId608" xr:uid="{00000000-0004-0000-0000-00005F020000}"/>
    <hyperlink ref="AB204" r:id="rId609" xr:uid="{00000000-0004-0000-0000-000060020000}"/>
    <hyperlink ref="Z205" r:id="rId610" xr:uid="{00000000-0004-0000-0000-000061020000}"/>
    <hyperlink ref="AA205" r:id="rId611" xr:uid="{00000000-0004-0000-0000-000062020000}"/>
    <hyperlink ref="AB205" r:id="rId612" xr:uid="{00000000-0004-0000-0000-000063020000}"/>
    <hyperlink ref="Z206" r:id="rId613" xr:uid="{00000000-0004-0000-0000-000064020000}"/>
    <hyperlink ref="AA206" r:id="rId614" xr:uid="{00000000-0004-0000-0000-000065020000}"/>
    <hyperlink ref="AB206" r:id="rId615" xr:uid="{00000000-0004-0000-0000-000066020000}"/>
    <hyperlink ref="Z207" r:id="rId616" xr:uid="{00000000-0004-0000-0000-000067020000}"/>
    <hyperlink ref="AA207" r:id="rId617" xr:uid="{00000000-0004-0000-0000-000068020000}"/>
    <hyperlink ref="AB207" r:id="rId618" xr:uid="{00000000-0004-0000-0000-000069020000}"/>
    <hyperlink ref="Z208" r:id="rId619" xr:uid="{00000000-0004-0000-0000-00006A020000}"/>
    <hyperlink ref="AA208" r:id="rId620" xr:uid="{00000000-0004-0000-0000-00006B020000}"/>
    <hyperlink ref="AB208" r:id="rId621" xr:uid="{00000000-0004-0000-0000-00006C020000}"/>
    <hyperlink ref="Z209" r:id="rId622" xr:uid="{00000000-0004-0000-0000-00006D020000}"/>
    <hyperlink ref="AA209" r:id="rId623" xr:uid="{00000000-0004-0000-0000-00006E020000}"/>
    <hyperlink ref="AB209" r:id="rId624" xr:uid="{00000000-0004-0000-0000-00006F020000}"/>
    <hyperlink ref="Z210" r:id="rId625" xr:uid="{00000000-0004-0000-0000-000070020000}"/>
    <hyperlink ref="AA210" r:id="rId626" xr:uid="{00000000-0004-0000-0000-000071020000}"/>
    <hyperlink ref="AB210" r:id="rId627" xr:uid="{00000000-0004-0000-0000-000072020000}"/>
    <hyperlink ref="Z211" r:id="rId628" xr:uid="{00000000-0004-0000-0000-000073020000}"/>
    <hyperlink ref="AA211" r:id="rId629" xr:uid="{00000000-0004-0000-0000-000074020000}"/>
    <hyperlink ref="AB211" r:id="rId630" xr:uid="{00000000-0004-0000-0000-000075020000}"/>
    <hyperlink ref="Z212" r:id="rId631" xr:uid="{00000000-0004-0000-0000-000076020000}"/>
    <hyperlink ref="AA212" r:id="rId632" xr:uid="{00000000-0004-0000-0000-000077020000}"/>
    <hyperlink ref="AB212" r:id="rId633" xr:uid="{00000000-0004-0000-0000-000078020000}"/>
    <hyperlink ref="Z213" r:id="rId634" xr:uid="{00000000-0004-0000-0000-000079020000}"/>
    <hyperlink ref="AA213" r:id="rId635" xr:uid="{00000000-0004-0000-0000-00007A020000}"/>
    <hyperlink ref="AB213" r:id="rId636" xr:uid="{00000000-0004-0000-0000-00007B020000}"/>
    <hyperlink ref="Z214" r:id="rId637" xr:uid="{00000000-0004-0000-0000-00007C020000}"/>
    <hyperlink ref="AA214" r:id="rId638" xr:uid="{00000000-0004-0000-0000-00007D020000}"/>
    <hyperlink ref="AB214" r:id="rId639" xr:uid="{00000000-0004-0000-0000-00007E020000}"/>
    <hyperlink ref="Z215" r:id="rId640" xr:uid="{00000000-0004-0000-0000-00007F020000}"/>
    <hyperlink ref="AA215" r:id="rId641" xr:uid="{00000000-0004-0000-0000-000080020000}"/>
    <hyperlink ref="AB215" r:id="rId642" xr:uid="{00000000-0004-0000-0000-000081020000}"/>
    <hyperlink ref="Z216" r:id="rId643" xr:uid="{00000000-0004-0000-0000-000082020000}"/>
    <hyperlink ref="AA216" r:id="rId644" xr:uid="{00000000-0004-0000-0000-000083020000}"/>
    <hyperlink ref="AB216" r:id="rId645" xr:uid="{00000000-0004-0000-0000-000084020000}"/>
    <hyperlink ref="Z217" r:id="rId646" xr:uid="{00000000-0004-0000-0000-000085020000}"/>
    <hyperlink ref="AA217" r:id="rId647" xr:uid="{00000000-0004-0000-0000-000086020000}"/>
    <hyperlink ref="AB217" r:id="rId648" xr:uid="{00000000-0004-0000-0000-000087020000}"/>
    <hyperlink ref="Z218" r:id="rId649" xr:uid="{00000000-0004-0000-0000-000088020000}"/>
    <hyperlink ref="AA218" r:id="rId650" xr:uid="{00000000-0004-0000-0000-000089020000}"/>
    <hyperlink ref="AB218" r:id="rId651" xr:uid="{00000000-0004-0000-0000-00008A020000}"/>
    <hyperlink ref="Z219" r:id="rId652" xr:uid="{00000000-0004-0000-0000-00008B020000}"/>
    <hyperlink ref="AA219" r:id="rId653" xr:uid="{00000000-0004-0000-0000-00008C020000}"/>
    <hyperlink ref="AB219" r:id="rId654" xr:uid="{00000000-0004-0000-0000-00008D020000}"/>
    <hyperlink ref="Z220" r:id="rId655" xr:uid="{00000000-0004-0000-0000-00008E020000}"/>
    <hyperlink ref="AA220" r:id="rId656" xr:uid="{00000000-0004-0000-0000-00008F020000}"/>
    <hyperlink ref="AB220" r:id="rId657" xr:uid="{00000000-0004-0000-0000-000090020000}"/>
    <hyperlink ref="Z221" r:id="rId658" xr:uid="{00000000-0004-0000-0000-000091020000}"/>
    <hyperlink ref="AA221" r:id="rId659" xr:uid="{00000000-0004-0000-0000-000092020000}"/>
    <hyperlink ref="AB221" r:id="rId660" xr:uid="{00000000-0004-0000-0000-000093020000}"/>
    <hyperlink ref="Z222" r:id="rId661" xr:uid="{00000000-0004-0000-0000-000094020000}"/>
    <hyperlink ref="AA222" r:id="rId662" xr:uid="{00000000-0004-0000-0000-000095020000}"/>
    <hyperlink ref="AB222" r:id="rId663" xr:uid="{00000000-0004-0000-0000-000096020000}"/>
    <hyperlink ref="Z223" r:id="rId664" xr:uid="{00000000-0004-0000-0000-000097020000}"/>
    <hyperlink ref="AA223" r:id="rId665" xr:uid="{00000000-0004-0000-0000-000098020000}"/>
    <hyperlink ref="AB223" r:id="rId666" xr:uid="{00000000-0004-0000-0000-000099020000}"/>
    <hyperlink ref="Z224" r:id="rId667" xr:uid="{00000000-0004-0000-0000-00009A020000}"/>
    <hyperlink ref="AA224" r:id="rId668" xr:uid="{00000000-0004-0000-0000-00009B020000}"/>
    <hyperlink ref="AB224" r:id="rId669" xr:uid="{00000000-0004-0000-0000-00009C020000}"/>
    <hyperlink ref="Z225" r:id="rId670" xr:uid="{00000000-0004-0000-0000-00009D020000}"/>
    <hyperlink ref="AA225" r:id="rId671" xr:uid="{00000000-0004-0000-0000-00009E020000}"/>
    <hyperlink ref="AB225" r:id="rId672" xr:uid="{00000000-0004-0000-0000-00009F020000}"/>
    <hyperlink ref="Z226" r:id="rId673" xr:uid="{00000000-0004-0000-0000-0000A0020000}"/>
    <hyperlink ref="AA226" r:id="rId674" xr:uid="{00000000-0004-0000-0000-0000A1020000}"/>
    <hyperlink ref="AB226" r:id="rId675" xr:uid="{00000000-0004-0000-0000-0000A2020000}"/>
    <hyperlink ref="Z227" r:id="rId676" xr:uid="{00000000-0004-0000-0000-0000A3020000}"/>
    <hyperlink ref="AA227" r:id="rId677" xr:uid="{00000000-0004-0000-0000-0000A4020000}"/>
    <hyperlink ref="AB227" r:id="rId678" xr:uid="{00000000-0004-0000-0000-0000A5020000}"/>
    <hyperlink ref="Z228" r:id="rId679" xr:uid="{00000000-0004-0000-0000-0000A6020000}"/>
    <hyperlink ref="AA228" r:id="rId680" xr:uid="{00000000-0004-0000-0000-0000A7020000}"/>
    <hyperlink ref="AB228" r:id="rId681" xr:uid="{00000000-0004-0000-0000-0000A8020000}"/>
    <hyperlink ref="Z229" r:id="rId682" xr:uid="{00000000-0004-0000-0000-0000A9020000}"/>
    <hyperlink ref="AA229" r:id="rId683" xr:uid="{00000000-0004-0000-0000-0000AA020000}"/>
    <hyperlink ref="AB229" r:id="rId684" xr:uid="{00000000-0004-0000-0000-0000AB020000}"/>
    <hyperlink ref="Z230" r:id="rId685" xr:uid="{00000000-0004-0000-0000-0000AC020000}"/>
    <hyperlink ref="AA230" r:id="rId686" xr:uid="{00000000-0004-0000-0000-0000AD020000}"/>
    <hyperlink ref="AB230" r:id="rId687" xr:uid="{00000000-0004-0000-0000-0000AE020000}"/>
    <hyperlink ref="Z231" r:id="rId688" xr:uid="{00000000-0004-0000-0000-0000AF020000}"/>
    <hyperlink ref="AA231" r:id="rId689" xr:uid="{00000000-0004-0000-0000-0000B0020000}"/>
    <hyperlink ref="AB231" r:id="rId690" xr:uid="{00000000-0004-0000-0000-0000B1020000}"/>
    <hyperlink ref="Z232" r:id="rId691" xr:uid="{00000000-0004-0000-0000-0000B2020000}"/>
    <hyperlink ref="AA232" r:id="rId692" xr:uid="{00000000-0004-0000-0000-0000B3020000}"/>
    <hyperlink ref="AB232" r:id="rId693" xr:uid="{00000000-0004-0000-0000-0000B4020000}"/>
    <hyperlink ref="Z233" r:id="rId694" xr:uid="{00000000-0004-0000-0000-0000B5020000}"/>
    <hyperlink ref="AA233" r:id="rId695" xr:uid="{00000000-0004-0000-0000-0000B6020000}"/>
    <hyperlink ref="AB233" r:id="rId696" xr:uid="{00000000-0004-0000-0000-0000B7020000}"/>
    <hyperlink ref="Z234" r:id="rId697" xr:uid="{00000000-0004-0000-0000-0000B8020000}"/>
    <hyperlink ref="AA234" r:id="rId698" xr:uid="{00000000-0004-0000-0000-0000B9020000}"/>
    <hyperlink ref="AB234" r:id="rId699" xr:uid="{00000000-0004-0000-0000-0000BA020000}"/>
    <hyperlink ref="Z235" r:id="rId700" xr:uid="{00000000-0004-0000-0000-0000BB020000}"/>
    <hyperlink ref="AA235" r:id="rId701" xr:uid="{00000000-0004-0000-0000-0000BC020000}"/>
    <hyperlink ref="AB235" r:id="rId702" xr:uid="{00000000-0004-0000-0000-0000BD020000}"/>
    <hyperlink ref="Z236" r:id="rId703" xr:uid="{00000000-0004-0000-0000-0000BE020000}"/>
    <hyperlink ref="AA236" r:id="rId704" xr:uid="{00000000-0004-0000-0000-0000BF020000}"/>
    <hyperlink ref="AB236" r:id="rId705" xr:uid="{00000000-0004-0000-0000-0000C0020000}"/>
    <hyperlink ref="Z237" r:id="rId706" xr:uid="{00000000-0004-0000-0000-0000C1020000}"/>
    <hyperlink ref="AA237" r:id="rId707" xr:uid="{00000000-0004-0000-0000-0000C2020000}"/>
    <hyperlink ref="AB237" r:id="rId708" xr:uid="{00000000-0004-0000-0000-0000C3020000}"/>
    <hyperlink ref="Z238" r:id="rId709" xr:uid="{00000000-0004-0000-0000-0000C4020000}"/>
    <hyperlink ref="AA238" r:id="rId710" xr:uid="{00000000-0004-0000-0000-0000C5020000}"/>
    <hyperlink ref="AB238" r:id="rId711" xr:uid="{00000000-0004-0000-0000-0000C6020000}"/>
    <hyperlink ref="Z239" r:id="rId712" xr:uid="{00000000-0004-0000-0000-0000C7020000}"/>
    <hyperlink ref="AA239" r:id="rId713" xr:uid="{00000000-0004-0000-0000-0000C8020000}"/>
    <hyperlink ref="AB239" r:id="rId714" xr:uid="{00000000-0004-0000-0000-0000C9020000}"/>
    <hyperlink ref="Z240" r:id="rId715" xr:uid="{00000000-0004-0000-0000-0000CA020000}"/>
    <hyperlink ref="AA240" r:id="rId716" xr:uid="{00000000-0004-0000-0000-0000CB020000}"/>
    <hyperlink ref="AB240" r:id="rId717" xr:uid="{00000000-0004-0000-0000-0000CC020000}"/>
    <hyperlink ref="Z241" r:id="rId718" xr:uid="{00000000-0004-0000-0000-0000CD020000}"/>
    <hyperlink ref="AA241" r:id="rId719" xr:uid="{00000000-0004-0000-0000-0000CE020000}"/>
    <hyperlink ref="AB241" r:id="rId720" xr:uid="{00000000-0004-0000-0000-0000CF020000}"/>
    <hyperlink ref="Z242" r:id="rId721" xr:uid="{00000000-0004-0000-0000-0000D0020000}"/>
    <hyperlink ref="AA242" r:id="rId722" xr:uid="{00000000-0004-0000-0000-0000D1020000}"/>
    <hyperlink ref="AB242" r:id="rId723" xr:uid="{00000000-0004-0000-0000-0000D2020000}"/>
    <hyperlink ref="Z243" r:id="rId724" xr:uid="{00000000-0004-0000-0000-0000D3020000}"/>
    <hyperlink ref="AA243" r:id="rId725" xr:uid="{00000000-0004-0000-0000-0000D4020000}"/>
    <hyperlink ref="AB243" r:id="rId726" xr:uid="{00000000-0004-0000-0000-0000D5020000}"/>
    <hyperlink ref="Z244" r:id="rId727" xr:uid="{00000000-0004-0000-0000-0000D6020000}"/>
    <hyperlink ref="AA244" r:id="rId728" xr:uid="{00000000-0004-0000-0000-0000D7020000}"/>
    <hyperlink ref="AB244" r:id="rId729" xr:uid="{00000000-0004-0000-0000-0000D8020000}"/>
    <hyperlink ref="Z245" r:id="rId730" xr:uid="{00000000-0004-0000-0000-0000D9020000}"/>
    <hyperlink ref="AA245" r:id="rId731" xr:uid="{00000000-0004-0000-0000-0000DA020000}"/>
    <hyperlink ref="AB245" r:id="rId732" xr:uid="{00000000-0004-0000-0000-0000DB020000}"/>
    <hyperlink ref="Z246" r:id="rId733" xr:uid="{00000000-0004-0000-0000-0000DC020000}"/>
    <hyperlink ref="AA246" r:id="rId734" xr:uid="{00000000-0004-0000-0000-0000DD020000}"/>
    <hyperlink ref="AB246" r:id="rId735" xr:uid="{00000000-0004-0000-0000-0000DE020000}"/>
    <hyperlink ref="Z247" r:id="rId736" xr:uid="{00000000-0004-0000-0000-0000DF020000}"/>
    <hyperlink ref="AA247" r:id="rId737" xr:uid="{00000000-0004-0000-0000-0000E0020000}"/>
    <hyperlink ref="AB247" r:id="rId738" xr:uid="{00000000-0004-0000-0000-0000E1020000}"/>
    <hyperlink ref="Z248" r:id="rId739" xr:uid="{00000000-0004-0000-0000-0000E2020000}"/>
    <hyperlink ref="AA248" r:id="rId740" xr:uid="{00000000-0004-0000-0000-0000E3020000}"/>
    <hyperlink ref="AB248" r:id="rId741" xr:uid="{00000000-0004-0000-0000-0000E4020000}"/>
    <hyperlink ref="Z249" r:id="rId742" xr:uid="{00000000-0004-0000-0000-0000E5020000}"/>
    <hyperlink ref="AA249" r:id="rId743" xr:uid="{00000000-0004-0000-0000-0000E6020000}"/>
    <hyperlink ref="AB249" r:id="rId744" xr:uid="{00000000-0004-0000-0000-0000E7020000}"/>
    <hyperlink ref="Z250" r:id="rId745" xr:uid="{00000000-0004-0000-0000-0000E8020000}"/>
    <hyperlink ref="AA250" r:id="rId746" xr:uid="{00000000-0004-0000-0000-0000E9020000}"/>
    <hyperlink ref="AB250" r:id="rId747" xr:uid="{00000000-0004-0000-0000-0000EA020000}"/>
    <hyperlink ref="Z251" r:id="rId748" xr:uid="{00000000-0004-0000-0000-0000EB020000}"/>
    <hyperlink ref="AA251" r:id="rId749" xr:uid="{00000000-0004-0000-0000-0000EC020000}"/>
    <hyperlink ref="AB251" r:id="rId750" xr:uid="{00000000-0004-0000-0000-0000ED020000}"/>
    <hyperlink ref="Z252" r:id="rId751" xr:uid="{00000000-0004-0000-0000-0000EE020000}"/>
    <hyperlink ref="AA252" r:id="rId752" xr:uid="{00000000-0004-0000-0000-0000EF020000}"/>
    <hyperlink ref="AB252" r:id="rId753" xr:uid="{00000000-0004-0000-0000-0000F0020000}"/>
    <hyperlink ref="Z253" r:id="rId754" xr:uid="{00000000-0004-0000-0000-0000F1020000}"/>
    <hyperlink ref="AA253" r:id="rId755" xr:uid="{00000000-0004-0000-0000-0000F2020000}"/>
    <hyperlink ref="AB253" r:id="rId756" xr:uid="{00000000-0004-0000-0000-0000F3020000}"/>
    <hyperlink ref="Z254" r:id="rId757" xr:uid="{00000000-0004-0000-0000-0000F4020000}"/>
    <hyperlink ref="AA254" r:id="rId758" xr:uid="{00000000-0004-0000-0000-0000F5020000}"/>
    <hyperlink ref="AB254" r:id="rId759" xr:uid="{00000000-0004-0000-0000-0000F6020000}"/>
    <hyperlink ref="Z255" r:id="rId760" xr:uid="{00000000-0004-0000-0000-0000F7020000}"/>
    <hyperlink ref="AA255" r:id="rId761" xr:uid="{00000000-0004-0000-0000-0000F8020000}"/>
    <hyperlink ref="AB255" r:id="rId762" xr:uid="{00000000-0004-0000-0000-0000F9020000}"/>
    <hyperlink ref="Z256" r:id="rId763" xr:uid="{00000000-0004-0000-0000-0000FA020000}"/>
    <hyperlink ref="AA256" r:id="rId764" xr:uid="{00000000-0004-0000-0000-0000FB020000}"/>
    <hyperlink ref="AB256" r:id="rId765" xr:uid="{00000000-0004-0000-0000-0000FC020000}"/>
    <hyperlink ref="Z257" r:id="rId766" xr:uid="{00000000-0004-0000-0000-0000FD020000}"/>
    <hyperlink ref="AA257" r:id="rId767" xr:uid="{00000000-0004-0000-0000-0000FE020000}"/>
    <hyperlink ref="AB257" r:id="rId768" xr:uid="{00000000-0004-0000-0000-0000FF020000}"/>
    <hyperlink ref="Z258" r:id="rId769" xr:uid="{00000000-0004-0000-0000-000000030000}"/>
    <hyperlink ref="AA258" r:id="rId770" xr:uid="{00000000-0004-0000-0000-000001030000}"/>
    <hyperlink ref="AB258" r:id="rId771" xr:uid="{00000000-0004-0000-0000-000002030000}"/>
    <hyperlink ref="Z259" r:id="rId772" xr:uid="{00000000-0004-0000-0000-000003030000}"/>
    <hyperlink ref="AA259" r:id="rId773" xr:uid="{00000000-0004-0000-0000-000004030000}"/>
    <hyperlink ref="AB259" r:id="rId774" xr:uid="{00000000-0004-0000-0000-000005030000}"/>
    <hyperlink ref="Z260" r:id="rId775" xr:uid="{00000000-0004-0000-0000-000006030000}"/>
    <hyperlink ref="AA260" r:id="rId776" xr:uid="{00000000-0004-0000-0000-000007030000}"/>
    <hyperlink ref="AB260" r:id="rId777" xr:uid="{00000000-0004-0000-0000-000008030000}"/>
    <hyperlink ref="Z261" r:id="rId778" xr:uid="{00000000-0004-0000-0000-000009030000}"/>
    <hyperlink ref="AA261" r:id="rId779" xr:uid="{00000000-0004-0000-0000-00000A030000}"/>
    <hyperlink ref="AB261" r:id="rId780" xr:uid="{00000000-0004-0000-0000-00000B030000}"/>
    <hyperlink ref="Z262" r:id="rId781" xr:uid="{00000000-0004-0000-0000-00000C030000}"/>
    <hyperlink ref="AA262" r:id="rId782" xr:uid="{00000000-0004-0000-0000-00000D030000}"/>
    <hyperlink ref="AB262" r:id="rId783" xr:uid="{00000000-0004-0000-0000-00000E030000}"/>
    <hyperlink ref="Z263" r:id="rId784" xr:uid="{00000000-0004-0000-0000-00000F030000}"/>
    <hyperlink ref="AA263" r:id="rId785" xr:uid="{00000000-0004-0000-0000-000010030000}"/>
    <hyperlink ref="AB263" r:id="rId786" xr:uid="{00000000-0004-0000-0000-000011030000}"/>
    <hyperlink ref="Z264" r:id="rId787" xr:uid="{00000000-0004-0000-0000-000012030000}"/>
    <hyperlink ref="AA264" r:id="rId788" xr:uid="{00000000-0004-0000-0000-000013030000}"/>
    <hyperlink ref="AB264" r:id="rId789" xr:uid="{00000000-0004-0000-0000-000014030000}"/>
    <hyperlink ref="Z265" r:id="rId790" xr:uid="{00000000-0004-0000-0000-000015030000}"/>
    <hyperlink ref="AA265" r:id="rId791" xr:uid="{00000000-0004-0000-0000-000016030000}"/>
    <hyperlink ref="AB265" r:id="rId792" xr:uid="{00000000-0004-0000-0000-000017030000}"/>
    <hyperlink ref="Z266" r:id="rId793" xr:uid="{00000000-0004-0000-0000-000018030000}"/>
    <hyperlink ref="AA266" r:id="rId794" xr:uid="{00000000-0004-0000-0000-000019030000}"/>
    <hyperlink ref="AB266" r:id="rId795" xr:uid="{00000000-0004-0000-0000-00001A030000}"/>
    <hyperlink ref="Z267" r:id="rId796" xr:uid="{00000000-0004-0000-0000-00001B030000}"/>
    <hyperlink ref="AA267" r:id="rId797" xr:uid="{00000000-0004-0000-0000-00001C030000}"/>
    <hyperlink ref="AB267" r:id="rId798" xr:uid="{00000000-0004-0000-0000-00001D030000}"/>
    <hyperlink ref="Z268" r:id="rId799" xr:uid="{00000000-0004-0000-0000-00001E030000}"/>
    <hyperlink ref="AA268" r:id="rId800" xr:uid="{00000000-0004-0000-0000-00001F030000}"/>
    <hyperlink ref="AB268" r:id="rId801" xr:uid="{00000000-0004-0000-0000-000020030000}"/>
    <hyperlink ref="Z269" r:id="rId802" xr:uid="{00000000-0004-0000-0000-000021030000}"/>
    <hyperlink ref="AA269" r:id="rId803" xr:uid="{00000000-0004-0000-0000-000022030000}"/>
    <hyperlink ref="AB269" r:id="rId804" xr:uid="{00000000-0004-0000-0000-000023030000}"/>
    <hyperlink ref="Z270" r:id="rId805" xr:uid="{00000000-0004-0000-0000-000024030000}"/>
    <hyperlink ref="AA270" r:id="rId806" xr:uid="{00000000-0004-0000-0000-000025030000}"/>
    <hyperlink ref="AB270" r:id="rId807" xr:uid="{00000000-0004-0000-0000-000026030000}"/>
    <hyperlink ref="Z271" r:id="rId808" xr:uid="{00000000-0004-0000-0000-000027030000}"/>
    <hyperlink ref="AA271" r:id="rId809" xr:uid="{00000000-0004-0000-0000-000028030000}"/>
    <hyperlink ref="AB271" r:id="rId810" xr:uid="{00000000-0004-0000-0000-000029030000}"/>
    <hyperlink ref="Z272" r:id="rId811" xr:uid="{00000000-0004-0000-0000-00002A030000}"/>
    <hyperlink ref="AA272" r:id="rId812" xr:uid="{00000000-0004-0000-0000-00002B030000}"/>
    <hyperlink ref="AB272" r:id="rId813" xr:uid="{00000000-0004-0000-0000-00002C030000}"/>
    <hyperlink ref="Z273" r:id="rId814" xr:uid="{00000000-0004-0000-0000-00002D030000}"/>
    <hyperlink ref="AA273" r:id="rId815" xr:uid="{00000000-0004-0000-0000-00002E030000}"/>
    <hyperlink ref="AB273" r:id="rId816" xr:uid="{00000000-0004-0000-0000-00002F030000}"/>
    <hyperlink ref="Z274" r:id="rId817" xr:uid="{00000000-0004-0000-0000-000030030000}"/>
    <hyperlink ref="AA274" r:id="rId818" xr:uid="{00000000-0004-0000-0000-000031030000}"/>
    <hyperlink ref="AB274" r:id="rId819" xr:uid="{00000000-0004-0000-0000-000032030000}"/>
    <hyperlink ref="Z275" r:id="rId820" xr:uid="{00000000-0004-0000-0000-000033030000}"/>
    <hyperlink ref="AA275" r:id="rId821" xr:uid="{00000000-0004-0000-0000-000034030000}"/>
    <hyperlink ref="AB275" r:id="rId822" xr:uid="{00000000-0004-0000-0000-000035030000}"/>
    <hyperlink ref="Z276" r:id="rId823" xr:uid="{00000000-0004-0000-0000-000036030000}"/>
    <hyperlink ref="AA276" r:id="rId824" xr:uid="{00000000-0004-0000-0000-000037030000}"/>
    <hyperlink ref="AB276" r:id="rId825" xr:uid="{00000000-0004-0000-0000-000038030000}"/>
    <hyperlink ref="Z277" r:id="rId826" xr:uid="{00000000-0004-0000-0000-000039030000}"/>
    <hyperlink ref="AA277" r:id="rId827" xr:uid="{00000000-0004-0000-0000-00003A030000}"/>
    <hyperlink ref="AB277" r:id="rId828" xr:uid="{00000000-0004-0000-0000-00003B030000}"/>
    <hyperlink ref="Z278" r:id="rId829" xr:uid="{00000000-0004-0000-0000-00003C030000}"/>
    <hyperlink ref="AA278" r:id="rId830" xr:uid="{00000000-0004-0000-0000-00003D030000}"/>
    <hyperlink ref="AB278" r:id="rId831" xr:uid="{00000000-0004-0000-0000-00003E030000}"/>
    <hyperlink ref="Z279" r:id="rId832" xr:uid="{00000000-0004-0000-0000-00003F030000}"/>
    <hyperlink ref="AA279" r:id="rId833" xr:uid="{00000000-0004-0000-0000-000040030000}"/>
    <hyperlink ref="AB279" r:id="rId834" xr:uid="{00000000-0004-0000-0000-000041030000}"/>
    <hyperlink ref="Z280" r:id="rId835" xr:uid="{00000000-0004-0000-0000-000042030000}"/>
    <hyperlink ref="AA280" r:id="rId836" xr:uid="{00000000-0004-0000-0000-000043030000}"/>
    <hyperlink ref="AB280" r:id="rId837" xr:uid="{00000000-0004-0000-0000-000044030000}"/>
    <hyperlink ref="Z281" r:id="rId838" xr:uid="{00000000-0004-0000-0000-000045030000}"/>
    <hyperlink ref="AA281" r:id="rId839" xr:uid="{00000000-0004-0000-0000-000046030000}"/>
    <hyperlink ref="AB281" r:id="rId840" xr:uid="{00000000-0004-0000-0000-000047030000}"/>
    <hyperlink ref="Z282" r:id="rId841" xr:uid="{00000000-0004-0000-0000-000048030000}"/>
    <hyperlink ref="AA282" r:id="rId842" xr:uid="{00000000-0004-0000-0000-000049030000}"/>
    <hyperlink ref="AB282" r:id="rId843" xr:uid="{00000000-0004-0000-0000-00004A030000}"/>
    <hyperlink ref="Z283" r:id="rId844" xr:uid="{00000000-0004-0000-0000-00004B030000}"/>
    <hyperlink ref="AA283" r:id="rId845" xr:uid="{00000000-0004-0000-0000-00004C030000}"/>
    <hyperlink ref="AB283" r:id="rId846" xr:uid="{00000000-0004-0000-0000-00004D030000}"/>
    <hyperlink ref="Z284" r:id="rId847" xr:uid="{00000000-0004-0000-0000-00004E030000}"/>
    <hyperlink ref="AA284" r:id="rId848" xr:uid="{00000000-0004-0000-0000-00004F030000}"/>
    <hyperlink ref="AB284" r:id="rId849" xr:uid="{00000000-0004-0000-0000-000050030000}"/>
    <hyperlink ref="Z285" r:id="rId850" xr:uid="{00000000-0004-0000-0000-000051030000}"/>
    <hyperlink ref="AA285" r:id="rId851" xr:uid="{00000000-0004-0000-0000-000052030000}"/>
    <hyperlink ref="AB285" r:id="rId852" xr:uid="{00000000-0004-0000-0000-000053030000}"/>
    <hyperlink ref="Z286" r:id="rId853" xr:uid="{00000000-0004-0000-0000-000054030000}"/>
    <hyperlink ref="AA286" r:id="rId854" xr:uid="{00000000-0004-0000-0000-000055030000}"/>
    <hyperlink ref="AB286" r:id="rId855" xr:uid="{00000000-0004-0000-0000-000056030000}"/>
    <hyperlink ref="Z287" r:id="rId856" xr:uid="{00000000-0004-0000-0000-000057030000}"/>
    <hyperlink ref="AA287" r:id="rId857" xr:uid="{00000000-0004-0000-0000-000058030000}"/>
    <hyperlink ref="AB287" r:id="rId858" xr:uid="{00000000-0004-0000-0000-000059030000}"/>
    <hyperlink ref="Z288" r:id="rId859" xr:uid="{00000000-0004-0000-0000-00005A030000}"/>
    <hyperlink ref="AA288" r:id="rId860" xr:uid="{00000000-0004-0000-0000-00005B030000}"/>
    <hyperlink ref="AB288" r:id="rId861" xr:uid="{00000000-0004-0000-0000-00005C030000}"/>
    <hyperlink ref="Z289" r:id="rId862" xr:uid="{00000000-0004-0000-0000-00005D030000}"/>
    <hyperlink ref="AA289" r:id="rId863" xr:uid="{00000000-0004-0000-0000-00005E030000}"/>
    <hyperlink ref="AB289" r:id="rId864" xr:uid="{00000000-0004-0000-0000-00005F030000}"/>
    <hyperlink ref="Z290" r:id="rId865" xr:uid="{00000000-0004-0000-0000-000060030000}"/>
    <hyperlink ref="AA290" r:id="rId866" xr:uid="{00000000-0004-0000-0000-000061030000}"/>
    <hyperlink ref="AB290" r:id="rId867" xr:uid="{00000000-0004-0000-0000-000062030000}"/>
    <hyperlink ref="Z291" r:id="rId868" xr:uid="{00000000-0004-0000-0000-000063030000}"/>
    <hyperlink ref="AA291" r:id="rId869" xr:uid="{00000000-0004-0000-0000-000064030000}"/>
    <hyperlink ref="AB291" r:id="rId870" xr:uid="{00000000-0004-0000-0000-000065030000}"/>
    <hyperlink ref="Z292" r:id="rId871" xr:uid="{00000000-0004-0000-0000-000066030000}"/>
    <hyperlink ref="AA292" r:id="rId872" xr:uid="{00000000-0004-0000-0000-000067030000}"/>
    <hyperlink ref="AB292" r:id="rId873" xr:uid="{00000000-0004-0000-0000-000068030000}"/>
    <hyperlink ref="Z293" r:id="rId874" xr:uid="{00000000-0004-0000-0000-000069030000}"/>
    <hyperlink ref="AA293" r:id="rId875" xr:uid="{00000000-0004-0000-0000-00006A030000}"/>
    <hyperlink ref="AB293" r:id="rId876" xr:uid="{00000000-0004-0000-0000-00006B030000}"/>
    <hyperlink ref="Z294" r:id="rId877" xr:uid="{00000000-0004-0000-0000-00006C030000}"/>
    <hyperlink ref="AA294" r:id="rId878" xr:uid="{00000000-0004-0000-0000-00006D030000}"/>
    <hyperlink ref="AB294" r:id="rId879" xr:uid="{00000000-0004-0000-0000-00006E030000}"/>
    <hyperlink ref="Z295" r:id="rId880" xr:uid="{00000000-0004-0000-0000-00006F030000}"/>
    <hyperlink ref="AA295" r:id="rId881" xr:uid="{00000000-0004-0000-0000-000070030000}"/>
    <hyperlink ref="AB295" r:id="rId882" xr:uid="{00000000-0004-0000-0000-000071030000}"/>
    <hyperlink ref="Z296" r:id="rId883" xr:uid="{00000000-0004-0000-0000-000072030000}"/>
    <hyperlink ref="AA296" r:id="rId884" xr:uid="{00000000-0004-0000-0000-000073030000}"/>
    <hyperlink ref="AB296" r:id="rId885" xr:uid="{00000000-0004-0000-0000-000074030000}"/>
    <hyperlink ref="Z297" r:id="rId886" xr:uid="{00000000-0004-0000-0000-000075030000}"/>
    <hyperlink ref="AA297" r:id="rId887" xr:uid="{00000000-0004-0000-0000-000076030000}"/>
    <hyperlink ref="AB297" r:id="rId888" xr:uid="{00000000-0004-0000-0000-000077030000}"/>
    <hyperlink ref="Z298" r:id="rId889" xr:uid="{00000000-0004-0000-0000-000078030000}"/>
    <hyperlink ref="AA298" r:id="rId890" xr:uid="{00000000-0004-0000-0000-000079030000}"/>
    <hyperlink ref="AB298" r:id="rId891" xr:uid="{00000000-0004-0000-0000-00007A030000}"/>
    <hyperlink ref="Z299" r:id="rId892" xr:uid="{00000000-0004-0000-0000-00007B030000}"/>
    <hyperlink ref="AA299" r:id="rId893" xr:uid="{00000000-0004-0000-0000-00007C030000}"/>
    <hyperlink ref="AB299" r:id="rId894" xr:uid="{00000000-0004-0000-0000-00007D030000}"/>
    <hyperlink ref="Z300" r:id="rId895" xr:uid="{00000000-0004-0000-0000-00007E030000}"/>
    <hyperlink ref="AA300" r:id="rId896" xr:uid="{00000000-0004-0000-0000-00007F030000}"/>
    <hyperlink ref="AB300" r:id="rId897" xr:uid="{00000000-0004-0000-0000-000080030000}"/>
    <hyperlink ref="Z301" r:id="rId898" xr:uid="{00000000-0004-0000-0000-000081030000}"/>
    <hyperlink ref="AA301" r:id="rId899" xr:uid="{00000000-0004-0000-0000-000082030000}"/>
    <hyperlink ref="AB301" r:id="rId900" xr:uid="{00000000-0004-0000-0000-000083030000}"/>
    <hyperlink ref="Z302" r:id="rId901" xr:uid="{00000000-0004-0000-0000-000084030000}"/>
    <hyperlink ref="AA302" r:id="rId902" xr:uid="{00000000-0004-0000-0000-000085030000}"/>
    <hyperlink ref="AB302" r:id="rId903" xr:uid="{00000000-0004-0000-0000-000086030000}"/>
    <hyperlink ref="Z303" r:id="rId904" xr:uid="{00000000-0004-0000-0000-000087030000}"/>
    <hyperlink ref="AA303" r:id="rId905" xr:uid="{00000000-0004-0000-0000-000088030000}"/>
    <hyperlink ref="AB303" r:id="rId906" xr:uid="{00000000-0004-0000-0000-000089030000}"/>
    <hyperlink ref="Z304" r:id="rId907" xr:uid="{00000000-0004-0000-0000-00008A030000}"/>
    <hyperlink ref="AA304" r:id="rId908" xr:uid="{00000000-0004-0000-0000-00008B030000}"/>
    <hyperlink ref="AB304" r:id="rId909" xr:uid="{00000000-0004-0000-0000-00008C030000}"/>
    <hyperlink ref="Z305" r:id="rId910" xr:uid="{00000000-0004-0000-0000-00008D030000}"/>
    <hyperlink ref="AA305" r:id="rId911" xr:uid="{00000000-0004-0000-0000-00008E030000}"/>
    <hyperlink ref="AB305" r:id="rId912" xr:uid="{00000000-0004-0000-0000-00008F030000}"/>
    <hyperlink ref="Z306" r:id="rId913" xr:uid="{00000000-0004-0000-0000-000090030000}"/>
    <hyperlink ref="AA306" r:id="rId914" xr:uid="{00000000-0004-0000-0000-000091030000}"/>
    <hyperlink ref="AB306" r:id="rId915" xr:uid="{00000000-0004-0000-0000-000092030000}"/>
    <hyperlink ref="Z307" r:id="rId916" xr:uid="{00000000-0004-0000-0000-000093030000}"/>
    <hyperlink ref="AA307" r:id="rId917" xr:uid="{00000000-0004-0000-0000-000094030000}"/>
    <hyperlink ref="AB307" r:id="rId918" xr:uid="{00000000-0004-0000-0000-000095030000}"/>
    <hyperlink ref="Z308" r:id="rId919" xr:uid="{00000000-0004-0000-0000-000096030000}"/>
    <hyperlink ref="AA308" r:id="rId920" xr:uid="{00000000-0004-0000-0000-000097030000}"/>
    <hyperlink ref="AB308" r:id="rId921" xr:uid="{00000000-0004-0000-0000-000098030000}"/>
    <hyperlink ref="Z309" r:id="rId922" xr:uid="{00000000-0004-0000-0000-000099030000}"/>
    <hyperlink ref="AA309" r:id="rId923" xr:uid="{00000000-0004-0000-0000-00009A030000}"/>
    <hyperlink ref="AB309" r:id="rId924" xr:uid="{00000000-0004-0000-0000-00009B030000}"/>
    <hyperlink ref="Z310" r:id="rId925" xr:uid="{00000000-0004-0000-0000-00009C030000}"/>
    <hyperlink ref="AA310" r:id="rId926" xr:uid="{00000000-0004-0000-0000-00009D030000}"/>
    <hyperlink ref="AB310" r:id="rId927" xr:uid="{00000000-0004-0000-0000-00009E030000}"/>
    <hyperlink ref="Z311" r:id="rId928" xr:uid="{00000000-0004-0000-0000-00009F030000}"/>
    <hyperlink ref="AA311" r:id="rId929" xr:uid="{00000000-0004-0000-0000-0000A0030000}"/>
    <hyperlink ref="AB311" r:id="rId930" xr:uid="{00000000-0004-0000-0000-0000A1030000}"/>
    <hyperlink ref="Z312" r:id="rId931" xr:uid="{00000000-0004-0000-0000-0000A2030000}"/>
    <hyperlink ref="AA312" r:id="rId932" xr:uid="{00000000-0004-0000-0000-0000A3030000}"/>
    <hyperlink ref="AB312" r:id="rId933" xr:uid="{00000000-0004-0000-0000-0000A4030000}"/>
    <hyperlink ref="Z313" r:id="rId934" xr:uid="{00000000-0004-0000-0000-0000A5030000}"/>
    <hyperlink ref="AA313" r:id="rId935" xr:uid="{00000000-0004-0000-0000-0000A6030000}"/>
    <hyperlink ref="AB313" r:id="rId936" xr:uid="{00000000-0004-0000-0000-0000A7030000}"/>
    <hyperlink ref="Z314" r:id="rId937" xr:uid="{00000000-0004-0000-0000-0000A8030000}"/>
    <hyperlink ref="AA314" r:id="rId938" xr:uid="{00000000-0004-0000-0000-0000A9030000}"/>
    <hyperlink ref="AB314" r:id="rId939" xr:uid="{00000000-0004-0000-0000-0000AA030000}"/>
    <hyperlink ref="Z315" r:id="rId940" xr:uid="{00000000-0004-0000-0000-0000AB030000}"/>
    <hyperlink ref="AA315" r:id="rId941" xr:uid="{00000000-0004-0000-0000-0000AC030000}"/>
    <hyperlink ref="AB315" r:id="rId942" xr:uid="{00000000-0004-0000-0000-0000AD030000}"/>
    <hyperlink ref="Z316" r:id="rId943" xr:uid="{00000000-0004-0000-0000-0000AE030000}"/>
    <hyperlink ref="AA316" r:id="rId944" xr:uid="{00000000-0004-0000-0000-0000AF030000}"/>
    <hyperlink ref="AB316" r:id="rId945" xr:uid="{00000000-0004-0000-0000-0000B0030000}"/>
    <hyperlink ref="Z317" r:id="rId946" xr:uid="{00000000-0004-0000-0000-0000B1030000}"/>
    <hyperlink ref="AA317" r:id="rId947" xr:uid="{00000000-0004-0000-0000-0000B2030000}"/>
    <hyperlink ref="AB317" r:id="rId948" xr:uid="{00000000-0004-0000-0000-0000B3030000}"/>
    <hyperlink ref="Z318" r:id="rId949" xr:uid="{00000000-0004-0000-0000-0000B4030000}"/>
    <hyperlink ref="AA318" r:id="rId950" xr:uid="{00000000-0004-0000-0000-0000B5030000}"/>
    <hyperlink ref="AB318" r:id="rId951" xr:uid="{00000000-0004-0000-0000-0000B6030000}"/>
    <hyperlink ref="Z319" r:id="rId952" xr:uid="{00000000-0004-0000-0000-0000B7030000}"/>
    <hyperlink ref="AA319" r:id="rId953" xr:uid="{00000000-0004-0000-0000-0000B8030000}"/>
    <hyperlink ref="AB319" r:id="rId954" xr:uid="{00000000-0004-0000-0000-0000B9030000}"/>
    <hyperlink ref="Z320" r:id="rId955" xr:uid="{00000000-0004-0000-0000-0000BA030000}"/>
    <hyperlink ref="AA320" r:id="rId956" xr:uid="{00000000-0004-0000-0000-0000BB030000}"/>
    <hyperlink ref="AB320" r:id="rId957" xr:uid="{00000000-0004-0000-0000-0000BC030000}"/>
    <hyperlink ref="Z321" r:id="rId958" xr:uid="{00000000-0004-0000-0000-0000BD030000}"/>
    <hyperlink ref="AA321" r:id="rId959" xr:uid="{00000000-0004-0000-0000-0000BE030000}"/>
    <hyperlink ref="AB321" r:id="rId960" xr:uid="{00000000-0004-0000-0000-0000BF030000}"/>
    <hyperlink ref="Z322" r:id="rId961" xr:uid="{00000000-0004-0000-0000-0000C0030000}"/>
    <hyperlink ref="AA322" r:id="rId962" xr:uid="{00000000-0004-0000-0000-0000C1030000}"/>
    <hyperlink ref="AB322" r:id="rId963" xr:uid="{00000000-0004-0000-0000-0000C2030000}"/>
    <hyperlink ref="Z323" r:id="rId964" xr:uid="{00000000-0004-0000-0000-0000C3030000}"/>
    <hyperlink ref="AA323" r:id="rId965" xr:uid="{00000000-0004-0000-0000-0000C4030000}"/>
    <hyperlink ref="AB323" r:id="rId966" xr:uid="{00000000-0004-0000-0000-0000C5030000}"/>
    <hyperlink ref="Z324" r:id="rId967" xr:uid="{00000000-0004-0000-0000-0000C6030000}"/>
    <hyperlink ref="AA324" r:id="rId968" xr:uid="{00000000-0004-0000-0000-0000C7030000}"/>
    <hyperlink ref="AB324" r:id="rId969" xr:uid="{00000000-0004-0000-0000-0000C8030000}"/>
    <hyperlink ref="Z325" r:id="rId970" xr:uid="{00000000-0004-0000-0000-0000C9030000}"/>
    <hyperlink ref="AA325" r:id="rId971" xr:uid="{00000000-0004-0000-0000-0000CA030000}"/>
    <hyperlink ref="AB325" r:id="rId972" xr:uid="{00000000-0004-0000-0000-0000CB030000}"/>
    <hyperlink ref="Z326" r:id="rId973" xr:uid="{00000000-0004-0000-0000-0000CC030000}"/>
    <hyperlink ref="AA326" r:id="rId974" xr:uid="{00000000-0004-0000-0000-0000CD030000}"/>
    <hyperlink ref="AB326" r:id="rId975" xr:uid="{00000000-0004-0000-0000-0000CE030000}"/>
    <hyperlink ref="Z327" r:id="rId976" xr:uid="{00000000-0004-0000-0000-0000CF030000}"/>
    <hyperlink ref="AA327" r:id="rId977" xr:uid="{00000000-0004-0000-0000-0000D0030000}"/>
    <hyperlink ref="AB327" r:id="rId978" xr:uid="{00000000-0004-0000-0000-0000D1030000}"/>
    <hyperlink ref="Z328" r:id="rId979" xr:uid="{00000000-0004-0000-0000-0000D2030000}"/>
    <hyperlink ref="AA328" r:id="rId980" xr:uid="{00000000-0004-0000-0000-0000D3030000}"/>
    <hyperlink ref="AB328" r:id="rId981" xr:uid="{00000000-0004-0000-0000-0000D4030000}"/>
    <hyperlink ref="Z329" r:id="rId982" xr:uid="{00000000-0004-0000-0000-0000D5030000}"/>
    <hyperlink ref="AA329" r:id="rId983" xr:uid="{00000000-0004-0000-0000-0000D6030000}"/>
    <hyperlink ref="AB329" r:id="rId984" xr:uid="{00000000-0004-0000-0000-0000D7030000}"/>
    <hyperlink ref="Z330" r:id="rId985" xr:uid="{00000000-0004-0000-0000-0000D8030000}"/>
    <hyperlink ref="AA330" r:id="rId986" xr:uid="{00000000-0004-0000-0000-0000D9030000}"/>
    <hyperlink ref="AB330" r:id="rId987" xr:uid="{00000000-0004-0000-0000-0000DA030000}"/>
    <hyperlink ref="Z331" r:id="rId988" xr:uid="{00000000-0004-0000-0000-0000DB030000}"/>
    <hyperlink ref="AA331" r:id="rId989" xr:uid="{00000000-0004-0000-0000-0000DC030000}"/>
    <hyperlink ref="AB331" r:id="rId990" xr:uid="{00000000-0004-0000-0000-0000DD030000}"/>
    <hyperlink ref="Z332" r:id="rId991" xr:uid="{00000000-0004-0000-0000-0000DE030000}"/>
    <hyperlink ref="AA332" r:id="rId992" xr:uid="{00000000-0004-0000-0000-0000DF030000}"/>
    <hyperlink ref="AB332" r:id="rId993" xr:uid="{00000000-0004-0000-0000-0000E0030000}"/>
    <hyperlink ref="Z333" r:id="rId994" xr:uid="{00000000-0004-0000-0000-0000E1030000}"/>
    <hyperlink ref="AA333" r:id="rId995" xr:uid="{00000000-0004-0000-0000-0000E2030000}"/>
    <hyperlink ref="AB333" r:id="rId996" xr:uid="{00000000-0004-0000-0000-0000E3030000}"/>
    <hyperlink ref="Z334" r:id="rId997" xr:uid="{00000000-0004-0000-0000-0000E4030000}"/>
    <hyperlink ref="AA334" r:id="rId998" xr:uid="{00000000-0004-0000-0000-0000E5030000}"/>
    <hyperlink ref="AB334" r:id="rId999" xr:uid="{00000000-0004-0000-0000-0000E6030000}"/>
    <hyperlink ref="Z335" r:id="rId1000" xr:uid="{00000000-0004-0000-0000-0000E7030000}"/>
    <hyperlink ref="AA335" r:id="rId1001" xr:uid="{00000000-0004-0000-0000-0000E8030000}"/>
    <hyperlink ref="AB335" r:id="rId1002" xr:uid="{00000000-0004-0000-0000-0000E9030000}"/>
    <hyperlink ref="Z336" r:id="rId1003" xr:uid="{00000000-0004-0000-0000-0000EA030000}"/>
    <hyperlink ref="AA336" r:id="rId1004" xr:uid="{00000000-0004-0000-0000-0000EB030000}"/>
    <hyperlink ref="AB336" r:id="rId1005" xr:uid="{00000000-0004-0000-0000-0000EC030000}"/>
    <hyperlink ref="Z337" r:id="rId1006" xr:uid="{00000000-0004-0000-0000-0000ED030000}"/>
    <hyperlink ref="AA337" r:id="rId1007" xr:uid="{00000000-0004-0000-0000-0000EE030000}"/>
    <hyperlink ref="AB337" r:id="rId1008" xr:uid="{00000000-0004-0000-0000-0000EF030000}"/>
    <hyperlink ref="Z338" r:id="rId1009" xr:uid="{00000000-0004-0000-0000-0000F0030000}"/>
    <hyperlink ref="AA338" r:id="rId1010" xr:uid="{00000000-0004-0000-0000-0000F1030000}"/>
    <hyperlink ref="AB338" r:id="rId1011" xr:uid="{00000000-0004-0000-0000-0000F2030000}"/>
    <hyperlink ref="Z339" r:id="rId1012" xr:uid="{00000000-0004-0000-0000-0000F3030000}"/>
    <hyperlink ref="AA339" r:id="rId1013" xr:uid="{00000000-0004-0000-0000-0000F4030000}"/>
    <hyperlink ref="AB339" r:id="rId1014" xr:uid="{00000000-0004-0000-0000-0000F5030000}"/>
    <hyperlink ref="Z340" r:id="rId1015" xr:uid="{00000000-0004-0000-0000-0000F6030000}"/>
    <hyperlink ref="AA340" r:id="rId1016" xr:uid="{00000000-0004-0000-0000-0000F7030000}"/>
    <hyperlink ref="AB340" r:id="rId1017" xr:uid="{00000000-0004-0000-0000-0000F8030000}"/>
    <hyperlink ref="Z341" r:id="rId1018" xr:uid="{00000000-0004-0000-0000-0000F9030000}"/>
    <hyperlink ref="AA341" r:id="rId1019" xr:uid="{00000000-0004-0000-0000-0000FA030000}"/>
    <hyperlink ref="AB341" r:id="rId1020" xr:uid="{00000000-0004-0000-0000-0000FB030000}"/>
    <hyperlink ref="Z342" r:id="rId1021" xr:uid="{00000000-0004-0000-0000-0000FC030000}"/>
    <hyperlink ref="AA342" r:id="rId1022" xr:uid="{00000000-0004-0000-0000-0000FD030000}"/>
    <hyperlink ref="AB342" r:id="rId1023" xr:uid="{00000000-0004-0000-0000-0000FE030000}"/>
    <hyperlink ref="Z343" r:id="rId1024" xr:uid="{00000000-0004-0000-0000-0000FF030000}"/>
    <hyperlink ref="AA343" r:id="rId1025" xr:uid="{00000000-0004-0000-0000-000000040000}"/>
    <hyperlink ref="AB343" r:id="rId1026" xr:uid="{00000000-0004-0000-0000-000001040000}"/>
    <hyperlink ref="Z344" r:id="rId1027" xr:uid="{00000000-0004-0000-0000-000002040000}"/>
    <hyperlink ref="AA344" r:id="rId1028" xr:uid="{00000000-0004-0000-0000-000003040000}"/>
    <hyperlink ref="AB344" r:id="rId1029" xr:uid="{00000000-0004-0000-0000-000004040000}"/>
    <hyperlink ref="Z345" r:id="rId1030" xr:uid="{00000000-0004-0000-0000-000005040000}"/>
    <hyperlink ref="AA345" r:id="rId1031" xr:uid="{00000000-0004-0000-0000-000006040000}"/>
    <hyperlink ref="AB345" r:id="rId1032" xr:uid="{00000000-0004-0000-0000-000007040000}"/>
    <hyperlink ref="Z346" r:id="rId1033" xr:uid="{00000000-0004-0000-0000-000008040000}"/>
    <hyperlink ref="AA346" r:id="rId1034" xr:uid="{00000000-0004-0000-0000-000009040000}"/>
    <hyperlink ref="AB346" r:id="rId1035" xr:uid="{00000000-0004-0000-0000-00000A040000}"/>
    <hyperlink ref="Z347" r:id="rId1036" xr:uid="{00000000-0004-0000-0000-00000B040000}"/>
    <hyperlink ref="AA347" r:id="rId1037" xr:uid="{00000000-0004-0000-0000-00000C040000}"/>
    <hyperlink ref="AB347" r:id="rId1038" xr:uid="{00000000-0004-0000-0000-00000D040000}"/>
    <hyperlink ref="Z348" r:id="rId1039" xr:uid="{00000000-0004-0000-0000-00000E040000}"/>
    <hyperlink ref="AA348" r:id="rId1040" xr:uid="{00000000-0004-0000-0000-00000F040000}"/>
    <hyperlink ref="AB348" r:id="rId1041" xr:uid="{00000000-0004-0000-0000-000010040000}"/>
    <hyperlink ref="Z349" r:id="rId1042" xr:uid="{00000000-0004-0000-0000-000011040000}"/>
    <hyperlink ref="AA349" r:id="rId1043" xr:uid="{00000000-0004-0000-0000-000012040000}"/>
    <hyperlink ref="AB349" r:id="rId1044" xr:uid="{00000000-0004-0000-0000-000013040000}"/>
    <hyperlink ref="Z350" r:id="rId1045" xr:uid="{00000000-0004-0000-0000-000014040000}"/>
    <hyperlink ref="AA350" r:id="rId1046" xr:uid="{00000000-0004-0000-0000-000015040000}"/>
    <hyperlink ref="AB350" r:id="rId1047" xr:uid="{00000000-0004-0000-0000-000016040000}"/>
    <hyperlink ref="Z351" r:id="rId1048" xr:uid="{00000000-0004-0000-0000-000017040000}"/>
    <hyperlink ref="AA351" r:id="rId1049" xr:uid="{00000000-0004-0000-0000-000018040000}"/>
    <hyperlink ref="AB351" r:id="rId1050" xr:uid="{00000000-0004-0000-0000-000019040000}"/>
    <hyperlink ref="Z352" r:id="rId1051" xr:uid="{00000000-0004-0000-0000-00001A040000}"/>
    <hyperlink ref="AA352" r:id="rId1052" xr:uid="{00000000-0004-0000-0000-00001B040000}"/>
    <hyperlink ref="AB352" r:id="rId1053" xr:uid="{00000000-0004-0000-0000-00001C040000}"/>
    <hyperlink ref="Z353" r:id="rId1054" xr:uid="{00000000-0004-0000-0000-00001D040000}"/>
    <hyperlink ref="AA353" r:id="rId1055" xr:uid="{00000000-0004-0000-0000-00001E040000}"/>
    <hyperlink ref="AB353" r:id="rId1056" xr:uid="{00000000-0004-0000-0000-00001F040000}"/>
    <hyperlink ref="Z354" r:id="rId1057" xr:uid="{00000000-0004-0000-0000-000020040000}"/>
    <hyperlink ref="AA354" r:id="rId1058" xr:uid="{00000000-0004-0000-0000-000021040000}"/>
    <hyperlink ref="AB354" r:id="rId1059" xr:uid="{00000000-0004-0000-0000-000022040000}"/>
    <hyperlink ref="Z355" r:id="rId1060" xr:uid="{00000000-0004-0000-0000-000023040000}"/>
    <hyperlink ref="AA355" r:id="rId1061" xr:uid="{00000000-0004-0000-0000-000024040000}"/>
    <hyperlink ref="AB355" r:id="rId1062" xr:uid="{00000000-0004-0000-0000-000025040000}"/>
    <hyperlink ref="Z356" r:id="rId1063" xr:uid="{00000000-0004-0000-0000-000026040000}"/>
    <hyperlink ref="AA356" r:id="rId1064" xr:uid="{00000000-0004-0000-0000-000027040000}"/>
    <hyperlink ref="AB356" r:id="rId1065" xr:uid="{00000000-0004-0000-0000-000028040000}"/>
    <hyperlink ref="Z357" r:id="rId1066" xr:uid="{00000000-0004-0000-0000-000029040000}"/>
    <hyperlink ref="AA357" r:id="rId1067" xr:uid="{00000000-0004-0000-0000-00002A040000}"/>
    <hyperlink ref="AB357" r:id="rId1068" xr:uid="{00000000-0004-0000-0000-00002B040000}"/>
    <hyperlink ref="Z358" r:id="rId1069" xr:uid="{00000000-0004-0000-0000-00002C040000}"/>
    <hyperlink ref="AA358" r:id="rId1070" xr:uid="{00000000-0004-0000-0000-00002D040000}"/>
    <hyperlink ref="AB358" r:id="rId1071" xr:uid="{00000000-0004-0000-0000-00002E040000}"/>
    <hyperlink ref="Z359" r:id="rId1072" xr:uid="{00000000-0004-0000-0000-00002F040000}"/>
    <hyperlink ref="AA359" r:id="rId1073" xr:uid="{00000000-0004-0000-0000-000030040000}"/>
    <hyperlink ref="AB359" r:id="rId1074" xr:uid="{00000000-0004-0000-0000-000031040000}"/>
    <hyperlink ref="Z360" r:id="rId1075" xr:uid="{00000000-0004-0000-0000-000032040000}"/>
    <hyperlink ref="AA360" r:id="rId1076" xr:uid="{00000000-0004-0000-0000-000033040000}"/>
    <hyperlink ref="AB360" r:id="rId1077" xr:uid="{00000000-0004-0000-0000-000034040000}"/>
    <hyperlink ref="Z361" r:id="rId1078" xr:uid="{00000000-0004-0000-0000-000035040000}"/>
    <hyperlink ref="AA361" r:id="rId1079" xr:uid="{00000000-0004-0000-0000-000036040000}"/>
    <hyperlink ref="AB361" r:id="rId1080" xr:uid="{00000000-0004-0000-0000-000037040000}"/>
    <hyperlink ref="Z362" r:id="rId1081" xr:uid="{00000000-0004-0000-0000-000038040000}"/>
    <hyperlink ref="AA362" r:id="rId1082" xr:uid="{00000000-0004-0000-0000-000039040000}"/>
    <hyperlink ref="AB362" r:id="rId1083" xr:uid="{00000000-0004-0000-0000-00003A040000}"/>
    <hyperlink ref="Z363" r:id="rId1084" xr:uid="{00000000-0004-0000-0000-00003B040000}"/>
    <hyperlink ref="AA363" r:id="rId1085" xr:uid="{00000000-0004-0000-0000-00003C040000}"/>
    <hyperlink ref="AB363" r:id="rId1086" xr:uid="{00000000-0004-0000-0000-00003D040000}"/>
    <hyperlink ref="Z364" r:id="rId1087" xr:uid="{00000000-0004-0000-0000-00003E040000}"/>
    <hyperlink ref="AA364" r:id="rId1088" xr:uid="{00000000-0004-0000-0000-00003F040000}"/>
    <hyperlink ref="AB364" r:id="rId1089" xr:uid="{00000000-0004-0000-0000-000040040000}"/>
    <hyperlink ref="Z365" r:id="rId1090" xr:uid="{00000000-0004-0000-0000-000041040000}"/>
    <hyperlink ref="AA365" r:id="rId1091" xr:uid="{00000000-0004-0000-0000-000042040000}"/>
    <hyperlink ref="AB365" r:id="rId1092" xr:uid="{00000000-0004-0000-0000-000043040000}"/>
    <hyperlink ref="Z366" r:id="rId1093" xr:uid="{00000000-0004-0000-0000-000044040000}"/>
    <hyperlink ref="AA366" r:id="rId1094" xr:uid="{00000000-0004-0000-0000-000045040000}"/>
    <hyperlink ref="AB366" r:id="rId1095" xr:uid="{00000000-0004-0000-0000-000046040000}"/>
    <hyperlink ref="Z367" r:id="rId1096" xr:uid="{00000000-0004-0000-0000-000047040000}"/>
    <hyperlink ref="AA367" r:id="rId1097" xr:uid="{00000000-0004-0000-0000-000048040000}"/>
    <hyperlink ref="AB367" r:id="rId1098" xr:uid="{00000000-0004-0000-0000-000049040000}"/>
    <hyperlink ref="Z368" r:id="rId1099" xr:uid="{00000000-0004-0000-0000-00004A040000}"/>
    <hyperlink ref="AA368" r:id="rId1100" xr:uid="{00000000-0004-0000-0000-00004B040000}"/>
    <hyperlink ref="AB368" r:id="rId1101" xr:uid="{00000000-0004-0000-0000-00004C040000}"/>
    <hyperlink ref="Z369" r:id="rId1102" xr:uid="{00000000-0004-0000-0000-00004D040000}"/>
    <hyperlink ref="AA369" r:id="rId1103" xr:uid="{00000000-0004-0000-0000-00004E040000}"/>
    <hyperlink ref="AB369" r:id="rId1104" xr:uid="{00000000-0004-0000-0000-00004F040000}"/>
    <hyperlink ref="Z370" r:id="rId1105" xr:uid="{00000000-0004-0000-0000-000050040000}"/>
    <hyperlink ref="AA370" r:id="rId1106" xr:uid="{00000000-0004-0000-0000-000051040000}"/>
    <hyperlink ref="AB370" r:id="rId1107" xr:uid="{00000000-0004-0000-0000-000052040000}"/>
    <hyperlink ref="Z371" r:id="rId1108" xr:uid="{00000000-0004-0000-0000-000053040000}"/>
    <hyperlink ref="AA371" r:id="rId1109" xr:uid="{00000000-0004-0000-0000-000054040000}"/>
    <hyperlink ref="AB371" r:id="rId1110" xr:uid="{00000000-0004-0000-0000-000055040000}"/>
    <hyperlink ref="Z372" r:id="rId1111" xr:uid="{00000000-0004-0000-0000-000056040000}"/>
    <hyperlink ref="AA372" r:id="rId1112" xr:uid="{00000000-0004-0000-0000-000057040000}"/>
    <hyperlink ref="AB372" r:id="rId1113" xr:uid="{00000000-0004-0000-0000-000058040000}"/>
    <hyperlink ref="Z373" r:id="rId1114" xr:uid="{00000000-0004-0000-0000-000059040000}"/>
    <hyperlink ref="AA373" r:id="rId1115" xr:uid="{00000000-0004-0000-0000-00005A040000}"/>
    <hyperlink ref="AB373" r:id="rId1116" xr:uid="{00000000-0004-0000-0000-00005B040000}"/>
    <hyperlink ref="Z374" r:id="rId1117" xr:uid="{00000000-0004-0000-0000-00005C040000}"/>
    <hyperlink ref="AA374" r:id="rId1118" xr:uid="{00000000-0004-0000-0000-00005D040000}"/>
    <hyperlink ref="AB374" r:id="rId1119" xr:uid="{00000000-0004-0000-0000-00005E040000}"/>
    <hyperlink ref="Z375" r:id="rId1120" xr:uid="{00000000-0004-0000-0000-00005F040000}"/>
    <hyperlink ref="AA375" r:id="rId1121" xr:uid="{00000000-0004-0000-0000-000060040000}"/>
    <hyperlink ref="AB375" r:id="rId1122" xr:uid="{00000000-0004-0000-0000-000061040000}"/>
    <hyperlink ref="Z376" r:id="rId1123" xr:uid="{00000000-0004-0000-0000-000062040000}"/>
    <hyperlink ref="AA376" r:id="rId1124" xr:uid="{00000000-0004-0000-0000-000063040000}"/>
    <hyperlink ref="AB376" r:id="rId1125" xr:uid="{00000000-0004-0000-0000-000064040000}"/>
    <hyperlink ref="Z377" r:id="rId1126" xr:uid="{00000000-0004-0000-0000-000065040000}"/>
    <hyperlink ref="AA377" r:id="rId1127" xr:uid="{00000000-0004-0000-0000-000066040000}"/>
    <hyperlink ref="AB377" r:id="rId1128" xr:uid="{00000000-0004-0000-0000-000067040000}"/>
    <hyperlink ref="Z378" r:id="rId1129" xr:uid="{00000000-0004-0000-0000-000068040000}"/>
    <hyperlink ref="AA378" r:id="rId1130" xr:uid="{00000000-0004-0000-0000-000069040000}"/>
    <hyperlink ref="AB378" r:id="rId1131" xr:uid="{00000000-0004-0000-0000-00006A040000}"/>
    <hyperlink ref="Z379" r:id="rId1132" xr:uid="{00000000-0004-0000-0000-00006B040000}"/>
    <hyperlink ref="AA379" r:id="rId1133" xr:uid="{00000000-0004-0000-0000-00006C040000}"/>
    <hyperlink ref="AB379" r:id="rId1134" xr:uid="{00000000-0004-0000-0000-00006D040000}"/>
    <hyperlink ref="Z380" r:id="rId1135" xr:uid="{00000000-0004-0000-0000-00006E040000}"/>
    <hyperlink ref="AA380" r:id="rId1136" xr:uid="{00000000-0004-0000-0000-00006F040000}"/>
    <hyperlink ref="AB380" r:id="rId1137" xr:uid="{00000000-0004-0000-0000-000070040000}"/>
    <hyperlink ref="Z381" r:id="rId1138" xr:uid="{00000000-0004-0000-0000-000071040000}"/>
    <hyperlink ref="AA381" r:id="rId1139" xr:uid="{00000000-0004-0000-0000-000072040000}"/>
    <hyperlink ref="AB381" r:id="rId1140" xr:uid="{00000000-0004-0000-0000-000073040000}"/>
    <hyperlink ref="Z382" r:id="rId1141" xr:uid="{00000000-0004-0000-0000-000074040000}"/>
    <hyperlink ref="AA382" r:id="rId1142" xr:uid="{00000000-0004-0000-0000-000075040000}"/>
    <hyperlink ref="AB382" r:id="rId1143" xr:uid="{00000000-0004-0000-0000-000076040000}"/>
    <hyperlink ref="Z383" r:id="rId1144" xr:uid="{00000000-0004-0000-0000-000077040000}"/>
    <hyperlink ref="AA383" r:id="rId1145" xr:uid="{00000000-0004-0000-0000-000078040000}"/>
    <hyperlink ref="AB383" r:id="rId1146" xr:uid="{00000000-0004-0000-0000-000079040000}"/>
    <hyperlink ref="Z384" r:id="rId1147" xr:uid="{00000000-0004-0000-0000-00007A040000}"/>
    <hyperlink ref="AA384" r:id="rId1148" xr:uid="{00000000-0004-0000-0000-00007B040000}"/>
    <hyperlink ref="AB384" r:id="rId1149" xr:uid="{00000000-0004-0000-0000-00007C040000}"/>
    <hyperlink ref="Z385" r:id="rId1150" xr:uid="{00000000-0004-0000-0000-00007D040000}"/>
    <hyperlink ref="AA385" r:id="rId1151" xr:uid="{00000000-0004-0000-0000-00007E040000}"/>
    <hyperlink ref="AB385" r:id="rId1152" xr:uid="{00000000-0004-0000-0000-00007F040000}"/>
    <hyperlink ref="Z386" r:id="rId1153" xr:uid="{00000000-0004-0000-0000-000080040000}"/>
    <hyperlink ref="AA386" r:id="rId1154" xr:uid="{00000000-0004-0000-0000-000081040000}"/>
    <hyperlink ref="AB386" r:id="rId1155" xr:uid="{00000000-0004-0000-0000-000082040000}"/>
    <hyperlink ref="Z387" r:id="rId1156" xr:uid="{00000000-0004-0000-0000-000083040000}"/>
    <hyperlink ref="AA387" r:id="rId1157" xr:uid="{00000000-0004-0000-0000-000084040000}"/>
    <hyperlink ref="AB387" r:id="rId1158" xr:uid="{00000000-0004-0000-0000-000085040000}"/>
    <hyperlink ref="Z388" r:id="rId1159" xr:uid="{00000000-0004-0000-0000-000086040000}"/>
    <hyperlink ref="AA388" r:id="rId1160" xr:uid="{00000000-0004-0000-0000-000087040000}"/>
    <hyperlink ref="AB388" r:id="rId1161" xr:uid="{00000000-0004-0000-0000-000088040000}"/>
    <hyperlink ref="Z389" r:id="rId1162" xr:uid="{00000000-0004-0000-0000-000089040000}"/>
    <hyperlink ref="AA389" r:id="rId1163" xr:uid="{00000000-0004-0000-0000-00008A040000}"/>
    <hyperlink ref="AB389" r:id="rId1164" xr:uid="{00000000-0004-0000-0000-00008B040000}"/>
    <hyperlink ref="Z390" r:id="rId1165" xr:uid="{00000000-0004-0000-0000-00008C040000}"/>
    <hyperlink ref="AA390" r:id="rId1166" xr:uid="{00000000-0004-0000-0000-00008D040000}"/>
    <hyperlink ref="AB390" r:id="rId1167" xr:uid="{00000000-0004-0000-0000-00008E040000}"/>
    <hyperlink ref="Z391" r:id="rId1168" xr:uid="{00000000-0004-0000-0000-00008F040000}"/>
    <hyperlink ref="AA391" r:id="rId1169" xr:uid="{00000000-0004-0000-0000-000090040000}"/>
    <hyperlink ref="AB391" r:id="rId1170" xr:uid="{00000000-0004-0000-0000-000091040000}"/>
    <hyperlink ref="Z392" r:id="rId1171" xr:uid="{00000000-0004-0000-0000-000092040000}"/>
    <hyperlink ref="AA392" r:id="rId1172" xr:uid="{00000000-0004-0000-0000-000093040000}"/>
    <hyperlink ref="AB392" r:id="rId1173" xr:uid="{00000000-0004-0000-0000-000094040000}"/>
    <hyperlink ref="Z393" r:id="rId1174" xr:uid="{00000000-0004-0000-0000-000095040000}"/>
    <hyperlink ref="AA393" r:id="rId1175" xr:uid="{00000000-0004-0000-0000-000096040000}"/>
    <hyperlink ref="AB393" r:id="rId1176" xr:uid="{00000000-0004-0000-0000-000097040000}"/>
    <hyperlink ref="Z394" r:id="rId1177" xr:uid="{00000000-0004-0000-0000-000098040000}"/>
    <hyperlink ref="AA394" r:id="rId1178" xr:uid="{00000000-0004-0000-0000-000099040000}"/>
    <hyperlink ref="AB394" r:id="rId1179" xr:uid="{00000000-0004-0000-0000-00009A040000}"/>
    <hyperlink ref="Z395" r:id="rId1180" xr:uid="{00000000-0004-0000-0000-00009B040000}"/>
    <hyperlink ref="AA395" r:id="rId1181" xr:uid="{00000000-0004-0000-0000-00009C040000}"/>
    <hyperlink ref="AB395" r:id="rId1182" xr:uid="{00000000-0004-0000-0000-00009D040000}"/>
    <hyperlink ref="Z396" r:id="rId1183" xr:uid="{00000000-0004-0000-0000-00009E040000}"/>
    <hyperlink ref="AA396" r:id="rId1184" xr:uid="{00000000-0004-0000-0000-00009F040000}"/>
    <hyperlink ref="AB396" r:id="rId1185" xr:uid="{00000000-0004-0000-0000-0000A0040000}"/>
    <hyperlink ref="Z397" r:id="rId1186" xr:uid="{00000000-0004-0000-0000-0000A1040000}"/>
    <hyperlink ref="AA397" r:id="rId1187" xr:uid="{00000000-0004-0000-0000-0000A2040000}"/>
    <hyperlink ref="AB397" r:id="rId1188" xr:uid="{00000000-0004-0000-0000-0000A3040000}"/>
    <hyperlink ref="Z398" r:id="rId1189" xr:uid="{00000000-0004-0000-0000-0000A4040000}"/>
    <hyperlink ref="AA398" r:id="rId1190" xr:uid="{00000000-0004-0000-0000-0000A5040000}"/>
    <hyperlink ref="AB398" r:id="rId1191" xr:uid="{00000000-0004-0000-0000-0000A6040000}"/>
    <hyperlink ref="Z399" r:id="rId1192" xr:uid="{00000000-0004-0000-0000-0000A7040000}"/>
    <hyperlink ref="AA399" r:id="rId1193" xr:uid="{00000000-0004-0000-0000-0000A8040000}"/>
    <hyperlink ref="AB399" r:id="rId1194" xr:uid="{00000000-0004-0000-0000-0000A9040000}"/>
    <hyperlink ref="Z400" r:id="rId1195" xr:uid="{00000000-0004-0000-0000-0000AA040000}"/>
    <hyperlink ref="AA400" r:id="rId1196" xr:uid="{00000000-0004-0000-0000-0000AB040000}"/>
    <hyperlink ref="AB400" r:id="rId1197" xr:uid="{00000000-0004-0000-0000-0000AC040000}"/>
    <hyperlink ref="Z401" r:id="rId1198" xr:uid="{00000000-0004-0000-0000-0000AD040000}"/>
    <hyperlink ref="AA401" r:id="rId1199" xr:uid="{00000000-0004-0000-0000-0000AE040000}"/>
    <hyperlink ref="AB401" r:id="rId1200" xr:uid="{00000000-0004-0000-0000-0000AF040000}"/>
    <hyperlink ref="Z402" r:id="rId1201" xr:uid="{00000000-0004-0000-0000-0000B0040000}"/>
    <hyperlink ref="AA402" r:id="rId1202" xr:uid="{00000000-0004-0000-0000-0000B1040000}"/>
    <hyperlink ref="AB402" r:id="rId1203" xr:uid="{00000000-0004-0000-0000-0000B2040000}"/>
    <hyperlink ref="Z403" r:id="rId1204" xr:uid="{00000000-0004-0000-0000-0000B3040000}"/>
    <hyperlink ref="AA403" r:id="rId1205" xr:uid="{00000000-0004-0000-0000-0000B4040000}"/>
    <hyperlink ref="AB403" r:id="rId1206" xr:uid="{00000000-0004-0000-0000-0000B5040000}"/>
    <hyperlink ref="Z404" r:id="rId1207" xr:uid="{00000000-0004-0000-0000-0000B6040000}"/>
    <hyperlink ref="AA404" r:id="rId1208" xr:uid="{00000000-0004-0000-0000-0000B7040000}"/>
    <hyperlink ref="AB404" r:id="rId1209" xr:uid="{00000000-0004-0000-0000-0000B8040000}"/>
    <hyperlink ref="Z405" r:id="rId1210" xr:uid="{00000000-0004-0000-0000-0000B9040000}"/>
    <hyperlink ref="AA405" r:id="rId1211" xr:uid="{00000000-0004-0000-0000-0000BA040000}"/>
    <hyperlink ref="AB405" r:id="rId1212" xr:uid="{00000000-0004-0000-0000-0000BB040000}"/>
    <hyperlink ref="Z406" r:id="rId1213" xr:uid="{00000000-0004-0000-0000-0000BC040000}"/>
    <hyperlink ref="AA406" r:id="rId1214" xr:uid="{00000000-0004-0000-0000-0000BD040000}"/>
    <hyperlink ref="AB406" r:id="rId1215" xr:uid="{00000000-0004-0000-0000-0000BE040000}"/>
    <hyperlink ref="Z407" r:id="rId1216" xr:uid="{00000000-0004-0000-0000-0000BF040000}"/>
    <hyperlink ref="AA407" r:id="rId1217" xr:uid="{00000000-0004-0000-0000-0000C0040000}"/>
    <hyperlink ref="AB407" r:id="rId1218" xr:uid="{00000000-0004-0000-0000-0000C1040000}"/>
    <hyperlink ref="Z408" r:id="rId1219" xr:uid="{00000000-0004-0000-0000-0000C2040000}"/>
    <hyperlink ref="AA408" r:id="rId1220" xr:uid="{00000000-0004-0000-0000-0000C3040000}"/>
    <hyperlink ref="AB408" r:id="rId1221" xr:uid="{00000000-0004-0000-0000-0000C4040000}"/>
    <hyperlink ref="Z409" r:id="rId1222" xr:uid="{00000000-0004-0000-0000-0000C5040000}"/>
    <hyperlink ref="AA409" r:id="rId1223" xr:uid="{00000000-0004-0000-0000-0000C6040000}"/>
    <hyperlink ref="AB409" r:id="rId1224" xr:uid="{00000000-0004-0000-0000-0000C7040000}"/>
    <hyperlink ref="Z410" r:id="rId1225" xr:uid="{00000000-0004-0000-0000-0000C8040000}"/>
    <hyperlink ref="AA410" r:id="rId1226" xr:uid="{00000000-0004-0000-0000-0000C9040000}"/>
    <hyperlink ref="AB410" r:id="rId1227" xr:uid="{00000000-0004-0000-0000-0000CA040000}"/>
    <hyperlink ref="Z411" r:id="rId1228" xr:uid="{00000000-0004-0000-0000-0000CB040000}"/>
    <hyperlink ref="AA411" r:id="rId1229" xr:uid="{00000000-0004-0000-0000-0000CC040000}"/>
    <hyperlink ref="AB411" r:id="rId1230" xr:uid="{00000000-0004-0000-0000-0000CD040000}"/>
    <hyperlink ref="Z412" r:id="rId1231" xr:uid="{00000000-0004-0000-0000-0000CE040000}"/>
    <hyperlink ref="AA412" r:id="rId1232" xr:uid="{00000000-0004-0000-0000-0000CF040000}"/>
    <hyperlink ref="AB412" r:id="rId1233" xr:uid="{00000000-0004-0000-0000-0000D0040000}"/>
    <hyperlink ref="Z413" r:id="rId1234" xr:uid="{00000000-0004-0000-0000-0000D1040000}"/>
    <hyperlink ref="AA413" r:id="rId1235" xr:uid="{00000000-0004-0000-0000-0000D2040000}"/>
    <hyperlink ref="AB413" r:id="rId1236" xr:uid="{00000000-0004-0000-0000-0000D3040000}"/>
    <hyperlink ref="Z414" r:id="rId1237" xr:uid="{00000000-0004-0000-0000-0000D4040000}"/>
    <hyperlink ref="AA414" r:id="rId1238" xr:uid="{00000000-0004-0000-0000-0000D5040000}"/>
    <hyperlink ref="AB414" r:id="rId1239" xr:uid="{00000000-0004-0000-0000-0000D6040000}"/>
    <hyperlink ref="Z415" r:id="rId1240" xr:uid="{00000000-0004-0000-0000-0000D7040000}"/>
    <hyperlink ref="AA415" r:id="rId1241" xr:uid="{00000000-0004-0000-0000-0000D8040000}"/>
    <hyperlink ref="AB415" r:id="rId1242" xr:uid="{00000000-0004-0000-0000-0000D9040000}"/>
    <hyperlink ref="Z416" r:id="rId1243" xr:uid="{00000000-0004-0000-0000-0000DA040000}"/>
    <hyperlink ref="AA416" r:id="rId1244" xr:uid="{00000000-0004-0000-0000-0000DB040000}"/>
    <hyperlink ref="AB416" r:id="rId1245" xr:uid="{00000000-0004-0000-0000-0000DC040000}"/>
    <hyperlink ref="Z417" r:id="rId1246" xr:uid="{00000000-0004-0000-0000-0000DD040000}"/>
    <hyperlink ref="AA417" r:id="rId1247" xr:uid="{00000000-0004-0000-0000-0000DE040000}"/>
    <hyperlink ref="AB417" r:id="rId1248" xr:uid="{00000000-0004-0000-0000-0000DF040000}"/>
    <hyperlink ref="Z418" r:id="rId1249" xr:uid="{00000000-0004-0000-0000-0000E0040000}"/>
    <hyperlink ref="AA418" r:id="rId1250" xr:uid="{00000000-0004-0000-0000-0000E1040000}"/>
    <hyperlink ref="AB418" r:id="rId1251" xr:uid="{00000000-0004-0000-0000-0000E2040000}"/>
    <hyperlink ref="Z419" r:id="rId1252" xr:uid="{00000000-0004-0000-0000-0000E3040000}"/>
    <hyperlink ref="AA419" r:id="rId1253" xr:uid="{00000000-0004-0000-0000-0000E4040000}"/>
    <hyperlink ref="AB419" r:id="rId1254" xr:uid="{00000000-0004-0000-0000-0000E5040000}"/>
    <hyperlink ref="Z420" r:id="rId1255" xr:uid="{00000000-0004-0000-0000-0000E6040000}"/>
    <hyperlink ref="AA420" r:id="rId1256" xr:uid="{00000000-0004-0000-0000-0000E7040000}"/>
    <hyperlink ref="AB420" r:id="rId1257" xr:uid="{00000000-0004-0000-0000-0000E8040000}"/>
    <hyperlink ref="Z421" r:id="rId1258" xr:uid="{00000000-0004-0000-0000-0000E9040000}"/>
    <hyperlink ref="AA421" r:id="rId1259" xr:uid="{00000000-0004-0000-0000-0000EA040000}"/>
    <hyperlink ref="AB421" r:id="rId1260" xr:uid="{00000000-0004-0000-0000-0000EB040000}"/>
    <hyperlink ref="Z422" r:id="rId1261" xr:uid="{00000000-0004-0000-0000-0000EC040000}"/>
    <hyperlink ref="AA422" r:id="rId1262" xr:uid="{00000000-0004-0000-0000-0000ED040000}"/>
    <hyperlink ref="AB422" r:id="rId1263" xr:uid="{00000000-0004-0000-0000-0000EE040000}"/>
    <hyperlink ref="Z423" r:id="rId1264" xr:uid="{00000000-0004-0000-0000-0000EF040000}"/>
    <hyperlink ref="AA423" r:id="rId1265" xr:uid="{00000000-0004-0000-0000-0000F0040000}"/>
    <hyperlink ref="AB423" r:id="rId1266" xr:uid="{00000000-0004-0000-0000-0000F1040000}"/>
    <hyperlink ref="Z424" r:id="rId1267" xr:uid="{00000000-0004-0000-0000-0000F2040000}"/>
    <hyperlink ref="AA424" r:id="rId1268" xr:uid="{00000000-0004-0000-0000-0000F3040000}"/>
    <hyperlink ref="AB424" r:id="rId1269" xr:uid="{00000000-0004-0000-0000-0000F4040000}"/>
    <hyperlink ref="Z425" r:id="rId1270" xr:uid="{00000000-0004-0000-0000-0000F5040000}"/>
    <hyperlink ref="AA425" r:id="rId1271" xr:uid="{00000000-0004-0000-0000-0000F6040000}"/>
    <hyperlink ref="AB425" r:id="rId1272" xr:uid="{00000000-0004-0000-0000-0000F7040000}"/>
    <hyperlink ref="Z426" r:id="rId1273" xr:uid="{00000000-0004-0000-0000-0000F8040000}"/>
    <hyperlink ref="AA426" r:id="rId1274" xr:uid="{00000000-0004-0000-0000-0000F9040000}"/>
    <hyperlink ref="AB426" r:id="rId1275" xr:uid="{00000000-0004-0000-0000-0000FA040000}"/>
    <hyperlink ref="Z427" r:id="rId1276" xr:uid="{00000000-0004-0000-0000-0000FB040000}"/>
    <hyperlink ref="AA427" r:id="rId1277" xr:uid="{00000000-0004-0000-0000-0000FC040000}"/>
    <hyperlink ref="AB427" r:id="rId1278" xr:uid="{00000000-0004-0000-0000-0000FD040000}"/>
    <hyperlink ref="Z428" r:id="rId1279" xr:uid="{00000000-0004-0000-0000-0000FE040000}"/>
    <hyperlink ref="AA428" r:id="rId1280" xr:uid="{00000000-0004-0000-0000-0000FF040000}"/>
    <hyperlink ref="AB428" r:id="rId1281" xr:uid="{00000000-0004-0000-0000-000000050000}"/>
    <hyperlink ref="Z429" r:id="rId1282" xr:uid="{00000000-0004-0000-0000-000001050000}"/>
    <hyperlink ref="AA429" r:id="rId1283" xr:uid="{00000000-0004-0000-0000-000002050000}"/>
    <hyperlink ref="AB429" r:id="rId1284" xr:uid="{00000000-0004-0000-0000-000003050000}"/>
    <hyperlink ref="Z430" r:id="rId1285" xr:uid="{00000000-0004-0000-0000-000004050000}"/>
    <hyperlink ref="AA430" r:id="rId1286" xr:uid="{00000000-0004-0000-0000-000005050000}"/>
    <hyperlink ref="AB430" r:id="rId1287" xr:uid="{00000000-0004-0000-0000-000006050000}"/>
    <hyperlink ref="Z431" r:id="rId1288" xr:uid="{00000000-0004-0000-0000-000007050000}"/>
    <hyperlink ref="AA431" r:id="rId1289" xr:uid="{00000000-0004-0000-0000-000008050000}"/>
    <hyperlink ref="AB431" r:id="rId1290" xr:uid="{00000000-0004-0000-0000-000009050000}"/>
    <hyperlink ref="Z432" r:id="rId1291" xr:uid="{00000000-0004-0000-0000-00000A050000}"/>
    <hyperlink ref="AA432" r:id="rId1292" xr:uid="{00000000-0004-0000-0000-00000B050000}"/>
    <hyperlink ref="AB432" r:id="rId1293" xr:uid="{00000000-0004-0000-0000-00000C050000}"/>
    <hyperlink ref="Z433" r:id="rId1294" xr:uid="{00000000-0004-0000-0000-00000D050000}"/>
    <hyperlink ref="AA433" r:id="rId1295" xr:uid="{00000000-0004-0000-0000-00000E050000}"/>
    <hyperlink ref="AB433" r:id="rId1296" xr:uid="{00000000-0004-0000-0000-00000F050000}"/>
    <hyperlink ref="Z434" r:id="rId1297" xr:uid="{00000000-0004-0000-0000-000010050000}"/>
    <hyperlink ref="AA434" r:id="rId1298" xr:uid="{00000000-0004-0000-0000-000011050000}"/>
    <hyperlink ref="AB434" r:id="rId1299" xr:uid="{00000000-0004-0000-0000-000012050000}"/>
    <hyperlink ref="Z435" r:id="rId1300" xr:uid="{00000000-0004-0000-0000-000013050000}"/>
    <hyperlink ref="AA435" r:id="rId1301" xr:uid="{00000000-0004-0000-0000-000014050000}"/>
    <hyperlink ref="AB435" r:id="rId1302" xr:uid="{00000000-0004-0000-0000-000015050000}"/>
    <hyperlink ref="Z436" r:id="rId1303" xr:uid="{00000000-0004-0000-0000-000016050000}"/>
    <hyperlink ref="AA436" r:id="rId1304" xr:uid="{00000000-0004-0000-0000-000017050000}"/>
    <hyperlink ref="AB436" r:id="rId1305" xr:uid="{00000000-0004-0000-0000-000018050000}"/>
    <hyperlink ref="Z437" r:id="rId1306" xr:uid="{00000000-0004-0000-0000-000019050000}"/>
    <hyperlink ref="AA437" r:id="rId1307" xr:uid="{00000000-0004-0000-0000-00001A050000}"/>
    <hyperlink ref="AB437" r:id="rId1308" xr:uid="{00000000-0004-0000-0000-00001B050000}"/>
    <hyperlink ref="Z438" r:id="rId1309" xr:uid="{00000000-0004-0000-0000-00001C050000}"/>
    <hyperlink ref="AA438" r:id="rId1310" xr:uid="{00000000-0004-0000-0000-00001D050000}"/>
    <hyperlink ref="AB438" r:id="rId1311" xr:uid="{00000000-0004-0000-0000-00001E050000}"/>
    <hyperlink ref="Z439" r:id="rId1312" xr:uid="{00000000-0004-0000-0000-00001F050000}"/>
    <hyperlink ref="AA439" r:id="rId1313" xr:uid="{00000000-0004-0000-0000-000020050000}"/>
    <hyperlink ref="AB439" r:id="rId1314" xr:uid="{00000000-0004-0000-0000-000021050000}"/>
    <hyperlink ref="Z440" r:id="rId1315" xr:uid="{00000000-0004-0000-0000-000022050000}"/>
    <hyperlink ref="AA440" r:id="rId1316" xr:uid="{00000000-0004-0000-0000-000023050000}"/>
    <hyperlink ref="AB440" r:id="rId1317" xr:uid="{00000000-0004-0000-0000-000024050000}"/>
    <hyperlink ref="Z441" r:id="rId1318" xr:uid="{00000000-0004-0000-0000-000025050000}"/>
    <hyperlink ref="AA441" r:id="rId1319" xr:uid="{00000000-0004-0000-0000-000026050000}"/>
    <hyperlink ref="AB441" r:id="rId1320" xr:uid="{00000000-0004-0000-0000-000027050000}"/>
    <hyperlink ref="Z442" r:id="rId1321" xr:uid="{00000000-0004-0000-0000-000028050000}"/>
    <hyperlink ref="AA442" r:id="rId1322" xr:uid="{00000000-0004-0000-0000-000029050000}"/>
    <hyperlink ref="AB442" r:id="rId1323" xr:uid="{00000000-0004-0000-0000-00002A050000}"/>
    <hyperlink ref="Z443" r:id="rId1324" xr:uid="{00000000-0004-0000-0000-00002B050000}"/>
    <hyperlink ref="AA443" r:id="rId1325" xr:uid="{00000000-0004-0000-0000-00002C050000}"/>
    <hyperlink ref="AB443" r:id="rId1326" xr:uid="{00000000-0004-0000-0000-00002D050000}"/>
    <hyperlink ref="Z444" r:id="rId1327" xr:uid="{00000000-0004-0000-0000-00002E050000}"/>
    <hyperlink ref="AA444" r:id="rId1328" xr:uid="{00000000-0004-0000-0000-00002F050000}"/>
    <hyperlink ref="AB444" r:id="rId1329" xr:uid="{00000000-0004-0000-0000-000030050000}"/>
    <hyperlink ref="Z445" r:id="rId1330" xr:uid="{00000000-0004-0000-0000-000031050000}"/>
    <hyperlink ref="AA445" r:id="rId1331" xr:uid="{00000000-0004-0000-0000-000032050000}"/>
    <hyperlink ref="AB445" r:id="rId1332" xr:uid="{00000000-0004-0000-0000-000033050000}"/>
    <hyperlink ref="Z446" r:id="rId1333" xr:uid="{00000000-0004-0000-0000-000034050000}"/>
    <hyperlink ref="AA446" r:id="rId1334" xr:uid="{00000000-0004-0000-0000-000035050000}"/>
    <hyperlink ref="AB446" r:id="rId1335" xr:uid="{00000000-0004-0000-0000-000036050000}"/>
    <hyperlink ref="Z447" r:id="rId1336" xr:uid="{00000000-0004-0000-0000-000037050000}"/>
    <hyperlink ref="AA447" r:id="rId1337" xr:uid="{00000000-0004-0000-0000-000038050000}"/>
    <hyperlink ref="AB447" r:id="rId1338" xr:uid="{00000000-0004-0000-0000-000039050000}"/>
    <hyperlink ref="Z448" r:id="rId1339" xr:uid="{00000000-0004-0000-0000-00003A050000}"/>
    <hyperlink ref="AA448" r:id="rId1340" xr:uid="{00000000-0004-0000-0000-00003B050000}"/>
    <hyperlink ref="AB448" r:id="rId1341" xr:uid="{00000000-0004-0000-0000-00003C050000}"/>
    <hyperlink ref="Z449" r:id="rId1342" xr:uid="{00000000-0004-0000-0000-00003D050000}"/>
    <hyperlink ref="AA449" r:id="rId1343" xr:uid="{00000000-0004-0000-0000-00003E050000}"/>
    <hyperlink ref="AB449" r:id="rId1344" xr:uid="{00000000-0004-0000-0000-00003F050000}"/>
    <hyperlink ref="Z450" r:id="rId1345" xr:uid="{00000000-0004-0000-0000-000040050000}"/>
    <hyperlink ref="AA450" r:id="rId1346" xr:uid="{00000000-0004-0000-0000-000041050000}"/>
    <hyperlink ref="AB450" r:id="rId1347" xr:uid="{00000000-0004-0000-0000-000042050000}"/>
    <hyperlink ref="Z451" r:id="rId1348" xr:uid="{00000000-0004-0000-0000-000043050000}"/>
    <hyperlink ref="AA451" r:id="rId1349" xr:uid="{00000000-0004-0000-0000-000044050000}"/>
    <hyperlink ref="AB451" r:id="rId1350" xr:uid="{00000000-0004-0000-0000-000045050000}"/>
    <hyperlink ref="Z452" r:id="rId1351" xr:uid="{00000000-0004-0000-0000-000046050000}"/>
    <hyperlink ref="AA452" r:id="rId1352" xr:uid="{00000000-0004-0000-0000-000047050000}"/>
    <hyperlink ref="AB452" r:id="rId1353" xr:uid="{00000000-0004-0000-0000-000048050000}"/>
    <hyperlink ref="Z453" r:id="rId1354" xr:uid="{00000000-0004-0000-0000-000049050000}"/>
    <hyperlink ref="AA453" r:id="rId1355" xr:uid="{00000000-0004-0000-0000-00004A050000}"/>
    <hyperlink ref="AB453" r:id="rId1356" xr:uid="{00000000-0004-0000-0000-00004B050000}"/>
    <hyperlink ref="Z454" r:id="rId1357" xr:uid="{00000000-0004-0000-0000-00004C050000}"/>
    <hyperlink ref="AA454" r:id="rId1358" xr:uid="{00000000-0004-0000-0000-00004D050000}"/>
    <hyperlink ref="AB454" r:id="rId1359" xr:uid="{00000000-0004-0000-0000-00004E050000}"/>
    <hyperlink ref="Z455" r:id="rId1360" xr:uid="{00000000-0004-0000-0000-00004F050000}"/>
    <hyperlink ref="AA455" r:id="rId1361" xr:uid="{00000000-0004-0000-0000-000050050000}"/>
    <hyperlink ref="AB455" r:id="rId1362" xr:uid="{00000000-0004-0000-0000-000051050000}"/>
    <hyperlink ref="Z456" r:id="rId1363" xr:uid="{00000000-0004-0000-0000-000052050000}"/>
    <hyperlink ref="AA456" r:id="rId1364" xr:uid="{00000000-0004-0000-0000-000053050000}"/>
    <hyperlink ref="AB456" r:id="rId1365" xr:uid="{00000000-0004-0000-0000-000054050000}"/>
    <hyperlink ref="Z457" r:id="rId1366" xr:uid="{00000000-0004-0000-0000-000055050000}"/>
    <hyperlink ref="AA457" r:id="rId1367" xr:uid="{00000000-0004-0000-0000-000056050000}"/>
    <hyperlink ref="AB457" r:id="rId1368" xr:uid="{00000000-0004-0000-0000-000057050000}"/>
    <hyperlink ref="Z458" r:id="rId1369" xr:uid="{00000000-0004-0000-0000-000058050000}"/>
    <hyperlink ref="AA458" r:id="rId1370" xr:uid="{00000000-0004-0000-0000-000059050000}"/>
    <hyperlink ref="AB458" r:id="rId1371" xr:uid="{00000000-0004-0000-0000-00005A050000}"/>
    <hyperlink ref="Z459" r:id="rId1372" xr:uid="{00000000-0004-0000-0000-00005B050000}"/>
    <hyperlink ref="AA459" r:id="rId1373" xr:uid="{00000000-0004-0000-0000-00005C050000}"/>
    <hyperlink ref="AB459" r:id="rId1374" xr:uid="{00000000-0004-0000-0000-00005D050000}"/>
    <hyperlink ref="Z460" r:id="rId1375" xr:uid="{00000000-0004-0000-0000-00005E050000}"/>
    <hyperlink ref="AA460" r:id="rId1376" xr:uid="{00000000-0004-0000-0000-00005F050000}"/>
    <hyperlink ref="AB460" r:id="rId1377" xr:uid="{00000000-0004-0000-0000-000060050000}"/>
    <hyperlink ref="Z461" r:id="rId1378" xr:uid="{00000000-0004-0000-0000-000061050000}"/>
    <hyperlink ref="AA461" r:id="rId1379" xr:uid="{00000000-0004-0000-0000-000062050000}"/>
    <hyperlink ref="AB461" r:id="rId1380" xr:uid="{00000000-0004-0000-0000-000063050000}"/>
    <hyperlink ref="Z462" r:id="rId1381" xr:uid="{00000000-0004-0000-0000-000064050000}"/>
    <hyperlink ref="AA462" r:id="rId1382" xr:uid="{00000000-0004-0000-0000-000065050000}"/>
    <hyperlink ref="AB462" r:id="rId1383" xr:uid="{00000000-0004-0000-0000-000066050000}"/>
    <hyperlink ref="Z463" r:id="rId1384" xr:uid="{00000000-0004-0000-0000-000067050000}"/>
    <hyperlink ref="AA463" r:id="rId1385" xr:uid="{00000000-0004-0000-0000-000068050000}"/>
    <hyperlink ref="AB463" r:id="rId1386" xr:uid="{00000000-0004-0000-0000-000069050000}"/>
    <hyperlink ref="Z464" r:id="rId1387" xr:uid="{00000000-0004-0000-0000-00006A050000}"/>
    <hyperlink ref="AA464" r:id="rId1388" xr:uid="{00000000-0004-0000-0000-00006B050000}"/>
    <hyperlink ref="AB464" r:id="rId1389" xr:uid="{00000000-0004-0000-0000-00006C050000}"/>
    <hyperlink ref="Z465" r:id="rId1390" xr:uid="{00000000-0004-0000-0000-00006D050000}"/>
    <hyperlink ref="AA465" r:id="rId1391" xr:uid="{00000000-0004-0000-0000-00006E050000}"/>
    <hyperlink ref="AB465" r:id="rId1392" xr:uid="{00000000-0004-0000-0000-00006F050000}"/>
    <hyperlink ref="Z466" r:id="rId1393" xr:uid="{00000000-0004-0000-0000-000070050000}"/>
    <hyperlink ref="AA466" r:id="rId1394" xr:uid="{00000000-0004-0000-0000-000071050000}"/>
    <hyperlink ref="AB466" r:id="rId1395" xr:uid="{00000000-0004-0000-0000-000072050000}"/>
    <hyperlink ref="Z467" r:id="rId1396" xr:uid="{00000000-0004-0000-0000-000073050000}"/>
    <hyperlink ref="AA467" r:id="rId1397" xr:uid="{00000000-0004-0000-0000-000074050000}"/>
    <hyperlink ref="AB467" r:id="rId1398" xr:uid="{00000000-0004-0000-0000-000075050000}"/>
    <hyperlink ref="Z468" r:id="rId1399" xr:uid="{00000000-0004-0000-0000-000076050000}"/>
    <hyperlink ref="AA468" r:id="rId1400" xr:uid="{00000000-0004-0000-0000-000077050000}"/>
    <hyperlink ref="AB468" r:id="rId1401" xr:uid="{00000000-0004-0000-0000-000078050000}"/>
    <hyperlink ref="Z469" r:id="rId1402" xr:uid="{00000000-0004-0000-0000-000079050000}"/>
    <hyperlink ref="AA469" r:id="rId1403" xr:uid="{00000000-0004-0000-0000-00007A050000}"/>
    <hyperlink ref="AB469" r:id="rId1404" xr:uid="{00000000-0004-0000-0000-00007B050000}"/>
    <hyperlink ref="Z470" r:id="rId1405" xr:uid="{00000000-0004-0000-0000-00007C050000}"/>
    <hyperlink ref="AA470" r:id="rId1406" xr:uid="{00000000-0004-0000-0000-00007D050000}"/>
    <hyperlink ref="AB470" r:id="rId1407" xr:uid="{00000000-0004-0000-0000-00007E050000}"/>
    <hyperlink ref="Z471" r:id="rId1408" xr:uid="{00000000-0004-0000-0000-00007F050000}"/>
    <hyperlink ref="AA471" r:id="rId1409" xr:uid="{00000000-0004-0000-0000-000080050000}"/>
    <hyperlink ref="AB471" r:id="rId1410" xr:uid="{00000000-0004-0000-0000-000081050000}"/>
    <hyperlink ref="Z472" r:id="rId1411" xr:uid="{00000000-0004-0000-0000-000082050000}"/>
    <hyperlink ref="AA472" r:id="rId1412" xr:uid="{00000000-0004-0000-0000-000083050000}"/>
    <hyperlink ref="AB472" r:id="rId1413" xr:uid="{00000000-0004-0000-0000-000084050000}"/>
    <hyperlink ref="Z473" r:id="rId1414" xr:uid="{00000000-0004-0000-0000-000085050000}"/>
    <hyperlink ref="AA473" r:id="rId1415" xr:uid="{00000000-0004-0000-0000-000086050000}"/>
    <hyperlink ref="AB473" r:id="rId1416" xr:uid="{00000000-0004-0000-0000-000087050000}"/>
    <hyperlink ref="Z474" r:id="rId1417" xr:uid="{00000000-0004-0000-0000-000088050000}"/>
    <hyperlink ref="AA474" r:id="rId1418" xr:uid="{00000000-0004-0000-0000-000089050000}"/>
    <hyperlink ref="AB474" r:id="rId1419" xr:uid="{00000000-0004-0000-0000-00008A050000}"/>
    <hyperlink ref="Z475" r:id="rId1420" xr:uid="{00000000-0004-0000-0000-00008B050000}"/>
    <hyperlink ref="AA475" r:id="rId1421" xr:uid="{00000000-0004-0000-0000-00008C050000}"/>
    <hyperlink ref="AB475" r:id="rId1422" xr:uid="{00000000-0004-0000-0000-00008D050000}"/>
    <hyperlink ref="Z476" r:id="rId1423" xr:uid="{00000000-0004-0000-0000-00008E050000}"/>
    <hyperlink ref="AA476" r:id="rId1424" xr:uid="{00000000-0004-0000-0000-00008F050000}"/>
    <hyperlink ref="AB476" r:id="rId1425" xr:uid="{00000000-0004-0000-0000-000090050000}"/>
    <hyperlink ref="Z477" r:id="rId1426" xr:uid="{00000000-0004-0000-0000-000091050000}"/>
    <hyperlink ref="AA477" r:id="rId1427" xr:uid="{00000000-0004-0000-0000-000092050000}"/>
    <hyperlink ref="AB477" r:id="rId1428" xr:uid="{00000000-0004-0000-0000-000093050000}"/>
    <hyperlink ref="Z478" r:id="rId1429" xr:uid="{00000000-0004-0000-0000-000094050000}"/>
    <hyperlink ref="AA478" r:id="rId1430" xr:uid="{00000000-0004-0000-0000-000095050000}"/>
    <hyperlink ref="AB478" r:id="rId1431" xr:uid="{00000000-0004-0000-0000-000096050000}"/>
    <hyperlink ref="Z479" r:id="rId1432" xr:uid="{00000000-0004-0000-0000-000097050000}"/>
    <hyperlink ref="AA479" r:id="rId1433" xr:uid="{00000000-0004-0000-0000-000098050000}"/>
    <hyperlink ref="AB479" r:id="rId1434" xr:uid="{00000000-0004-0000-0000-000099050000}"/>
    <hyperlink ref="Z480" r:id="rId1435" xr:uid="{00000000-0004-0000-0000-00009A050000}"/>
    <hyperlink ref="AA480" r:id="rId1436" xr:uid="{00000000-0004-0000-0000-00009B050000}"/>
    <hyperlink ref="AB480" r:id="rId1437" xr:uid="{00000000-0004-0000-0000-00009C050000}"/>
    <hyperlink ref="Z481" r:id="rId1438" xr:uid="{00000000-0004-0000-0000-00009D050000}"/>
    <hyperlink ref="AA481" r:id="rId1439" xr:uid="{00000000-0004-0000-0000-00009E050000}"/>
    <hyperlink ref="AB481" r:id="rId1440" xr:uid="{00000000-0004-0000-0000-00009F050000}"/>
    <hyperlink ref="Z482" r:id="rId1441" xr:uid="{00000000-0004-0000-0000-0000A0050000}"/>
    <hyperlink ref="AA482" r:id="rId1442" xr:uid="{00000000-0004-0000-0000-0000A1050000}"/>
    <hyperlink ref="AB482" r:id="rId1443" xr:uid="{00000000-0004-0000-0000-0000A2050000}"/>
    <hyperlink ref="Z483" r:id="rId1444" xr:uid="{00000000-0004-0000-0000-0000A3050000}"/>
    <hyperlink ref="AA483" r:id="rId1445" xr:uid="{00000000-0004-0000-0000-0000A4050000}"/>
    <hyperlink ref="AB483" r:id="rId1446" xr:uid="{00000000-0004-0000-0000-0000A5050000}"/>
    <hyperlink ref="Z484" r:id="rId1447" xr:uid="{00000000-0004-0000-0000-0000A6050000}"/>
    <hyperlink ref="AA484" r:id="rId1448" xr:uid="{00000000-0004-0000-0000-0000A7050000}"/>
    <hyperlink ref="AB484" r:id="rId1449" xr:uid="{00000000-0004-0000-0000-0000A8050000}"/>
    <hyperlink ref="Z485" r:id="rId1450" xr:uid="{00000000-0004-0000-0000-0000A9050000}"/>
    <hyperlink ref="AA485" r:id="rId1451" xr:uid="{00000000-0004-0000-0000-0000AA050000}"/>
    <hyperlink ref="AB485" r:id="rId1452" xr:uid="{00000000-0004-0000-0000-0000AB050000}"/>
    <hyperlink ref="Z486" r:id="rId1453" xr:uid="{00000000-0004-0000-0000-0000AC050000}"/>
    <hyperlink ref="AA486" r:id="rId1454" xr:uid="{00000000-0004-0000-0000-0000AD050000}"/>
    <hyperlink ref="AB486" r:id="rId1455" xr:uid="{00000000-0004-0000-0000-0000AE050000}"/>
    <hyperlink ref="Z487" r:id="rId1456" xr:uid="{00000000-0004-0000-0000-0000AF050000}"/>
    <hyperlink ref="AA487" r:id="rId1457" xr:uid="{00000000-0004-0000-0000-0000B0050000}"/>
    <hyperlink ref="AB487" r:id="rId1458" xr:uid="{00000000-0004-0000-0000-0000B1050000}"/>
    <hyperlink ref="Z488" r:id="rId1459" xr:uid="{00000000-0004-0000-0000-0000B2050000}"/>
    <hyperlink ref="AA488" r:id="rId1460" xr:uid="{00000000-0004-0000-0000-0000B3050000}"/>
    <hyperlink ref="AB488" r:id="rId1461" xr:uid="{00000000-0004-0000-0000-0000B4050000}"/>
    <hyperlink ref="Z489" r:id="rId1462" xr:uid="{00000000-0004-0000-0000-0000B5050000}"/>
    <hyperlink ref="AA489" r:id="rId1463" xr:uid="{00000000-0004-0000-0000-0000B6050000}"/>
    <hyperlink ref="AB489" r:id="rId1464" xr:uid="{00000000-0004-0000-0000-0000B705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AA37"/>
  <sheetViews>
    <sheetView topLeftCell="H16" workbookViewId="0">
      <selection activeCell="N2" sqref="N2:N37"/>
    </sheetView>
  </sheetViews>
  <sheetFormatPr defaultRowHeight="14.5"/>
  <cols>
    <col min="1" max="1" width="22.26953125" customWidth="1"/>
    <col min="2" max="2" width="23.26953125" customWidth="1"/>
    <col min="3" max="3" width="26.08984375" customWidth="1"/>
    <col min="4" max="4" width="12.453125" customWidth="1"/>
    <col min="5" max="5" width="9.1796875" customWidth="1"/>
    <col min="6" max="6" width="19" customWidth="1"/>
    <col min="7" max="7" width="20.7265625" customWidth="1"/>
    <col min="9" max="9" width="30.08984375" customWidth="1"/>
    <col min="13" max="13" width="15.54296875" customWidth="1"/>
    <col min="14" max="14" width="17.7265625" customWidth="1"/>
    <col min="15" max="15" width="11.81640625" customWidth="1"/>
    <col min="16" max="16" width="16.36328125" customWidth="1"/>
    <col min="19" max="19" width="12.7265625" customWidth="1"/>
    <col min="21" max="21" width="11.6328125" customWidth="1"/>
    <col min="24" max="24" width="9.08984375" customWidth="1"/>
    <col min="26" max="26" width="11.26953125" customWidth="1"/>
  </cols>
  <sheetData>
    <row r="1" spans="1:27">
      <c r="A1" t="s">
        <v>3888</v>
      </c>
      <c r="B1" t="s">
        <v>3889</v>
      </c>
      <c r="C1" t="s">
        <v>3890</v>
      </c>
      <c r="D1" t="s">
        <v>3891</v>
      </c>
      <c r="E1" t="s">
        <v>3892</v>
      </c>
      <c r="F1" t="s">
        <v>3893</v>
      </c>
      <c r="G1" t="s">
        <v>3894</v>
      </c>
      <c r="H1" t="s">
        <v>3895</v>
      </c>
      <c r="I1" t="s">
        <v>3896</v>
      </c>
      <c r="J1" t="s">
        <v>3897</v>
      </c>
      <c r="K1" t="s">
        <v>3898</v>
      </c>
      <c r="L1" t="s">
        <v>3899</v>
      </c>
      <c r="M1" t="s">
        <v>3900</v>
      </c>
      <c r="N1" t="s">
        <v>3901</v>
      </c>
      <c r="O1" t="s">
        <v>3902</v>
      </c>
      <c r="P1" t="s">
        <v>3903</v>
      </c>
      <c r="Q1" t="s">
        <v>3904</v>
      </c>
      <c r="R1" t="s">
        <v>3905</v>
      </c>
      <c r="S1" t="s">
        <v>3906</v>
      </c>
      <c r="T1" t="s">
        <v>3907</v>
      </c>
      <c r="U1" t="s">
        <v>3908</v>
      </c>
      <c r="V1" t="s">
        <v>3909</v>
      </c>
      <c r="W1" t="s">
        <v>3910</v>
      </c>
      <c r="X1" t="s">
        <v>3911</v>
      </c>
      <c r="Y1" t="s">
        <v>3912</v>
      </c>
      <c r="Z1" t="s">
        <v>3913</v>
      </c>
      <c r="AA1" t="s">
        <v>3914</v>
      </c>
    </row>
    <row r="2" spans="1:27">
      <c r="A2" s="1" t="s">
        <v>3610</v>
      </c>
      <c r="B2" s="2">
        <v>1184367593</v>
      </c>
      <c r="C2" s="2" t="s">
        <v>2</v>
      </c>
      <c r="D2" s="2" t="s">
        <v>3</v>
      </c>
      <c r="E2" s="2" t="s">
        <v>3</v>
      </c>
      <c r="F2" s="2" t="s">
        <v>3611</v>
      </c>
      <c r="G2" s="2" t="s">
        <v>3612</v>
      </c>
      <c r="H2" s="2">
        <v>2</v>
      </c>
      <c r="I2" s="2" t="s">
        <v>3613</v>
      </c>
      <c r="J2" s="2" t="s">
        <v>3614</v>
      </c>
      <c r="K2" s="2"/>
      <c r="L2" s="2"/>
      <c r="M2" s="2" t="s">
        <v>3615</v>
      </c>
      <c r="N2" s="2" t="s">
        <v>181</v>
      </c>
      <c r="O2" s="2"/>
      <c r="P2" s="2"/>
      <c r="Q2" s="2"/>
      <c r="R2" s="2"/>
      <c r="S2" s="2"/>
      <c r="T2" s="2"/>
      <c r="U2" s="2"/>
      <c r="V2" s="3" t="s">
        <v>3616</v>
      </c>
      <c r="W2" s="3" t="s">
        <v>3617</v>
      </c>
      <c r="X2" s="3" t="s">
        <v>3618</v>
      </c>
    </row>
    <row r="3" spans="1:27">
      <c r="A3" s="4" t="s">
        <v>3619</v>
      </c>
      <c r="B3" s="5">
        <v>1184367593</v>
      </c>
      <c r="C3" s="5" t="s">
        <v>2</v>
      </c>
      <c r="D3" s="5" t="s">
        <v>3</v>
      </c>
      <c r="E3" s="5" t="s">
        <v>3</v>
      </c>
      <c r="F3" s="5" t="s">
        <v>3611</v>
      </c>
      <c r="G3" s="5" t="s">
        <v>3620</v>
      </c>
      <c r="H3" s="5">
        <v>1</v>
      </c>
      <c r="I3" s="5" t="s">
        <v>3621</v>
      </c>
      <c r="J3" s="5" t="s">
        <v>3622</v>
      </c>
      <c r="K3" s="5"/>
      <c r="L3" s="5"/>
      <c r="M3" s="2" t="s">
        <v>3918</v>
      </c>
      <c r="N3" s="5" t="s">
        <v>2600</v>
      </c>
      <c r="O3" s="5"/>
      <c r="P3" s="5"/>
      <c r="Q3" s="5"/>
      <c r="R3" s="5"/>
      <c r="S3" s="5"/>
      <c r="T3" s="5"/>
      <c r="U3" s="5"/>
      <c r="V3" s="6" t="s">
        <v>3623</v>
      </c>
      <c r="W3" s="6" t="s">
        <v>3624</v>
      </c>
      <c r="X3" s="6" t="s">
        <v>3625</v>
      </c>
    </row>
    <row r="4" spans="1:27">
      <c r="A4" s="1" t="s">
        <v>3626</v>
      </c>
      <c r="B4" s="2">
        <v>1184367593</v>
      </c>
      <c r="C4" s="2" t="s">
        <v>2</v>
      </c>
      <c r="D4" s="2" t="s">
        <v>3</v>
      </c>
      <c r="E4" s="2" t="s">
        <v>3</v>
      </c>
      <c r="F4" s="2" t="s">
        <v>3611</v>
      </c>
      <c r="G4" s="2" t="s">
        <v>3627</v>
      </c>
      <c r="H4" s="2">
        <v>1</v>
      </c>
      <c r="I4" s="2" t="s">
        <v>3628</v>
      </c>
      <c r="J4" s="2" t="s">
        <v>3629</v>
      </c>
      <c r="K4" s="2"/>
      <c r="L4" s="2"/>
      <c r="M4" s="2" t="s">
        <v>3919</v>
      </c>
      <c r="N4" s="2" t="s">
        <v>3630</v>
      </c>
      <c r="O4" s="2"/>
      <c r="P4" s="2"/>
      <c r="Q4" s="2"/>
      <c r="R4" s="2"/>
      <c r="S4" s="2"/>
      <c r="T4" s="2"/>
      <c r="U4" s="2"/>
      <c r="V4" s="3" t="s">
        <v>3631</v>
      </c>
      <c r="W4" s="3" t="s">
        <v>3632</v>
      </c>
      <c r="X4" s="3" t="s">
        <v>3633</v>
      </c>
    </row>
    <row r="5" spans="1:27">
      <c r="A5" s="4" t="s">
        <v>3634</v>
      </c>
      <c r="B5" s="5">
        <v>1184367593</v>
      </c>
      <c r="C5" s="5" t="s">
        <v>2</v>
      </c>
      <c r="D5" s="5" t="s">
        <v>3</v>
      </c>
      <c r="E5" s="5" t="s">
        <v>3</v>
      </c>
      <c r="F5" s="5" t="s">
        <v>3611</v>
      </c>
      <c r="G5" s="5" t="s">
        <v>3635</v>
      </c>
      <c r="H5" s="5">
        <v>1</v>
      </c>
      <c r="I5" s="5" t="s">
        <v>3636</v>
      </c>
      <c r="J5" s="5" t="s">
        <v>3637</v>
      </c>
      <c r="K5" s="5"/>
      <c r="L5" s="5"/>
      <c r="M5" s="2" t="s">
        <v>3920</v>
      </c>
      <c r="N5" s="5" t="s">
        <v>3638</v>
      </c>
      <c r="O5" s="5"/>
      <c r="P5" s="5"/>
      <c r="Q5" s="5"/>
      <c r="R5" s="5"/>
      <c r="S5" s="5"/>
      <c r="T5" s="5"/>
      <c r="U5" s="5"/>
      <c r="V5" s="6" t="s">
        <v>3639</v>
      </c>
      <c r="W5" s="6" t="s">
        <v>3640</v>
      </c>
      <c r="X5" s="6" t="s">
        <v>3641</v>
      </c>
    </row>
    <row r="6" spans="1:27">
      <c r="A6" s="1" t="s">
        <v>3642</v>
      </c>
      <c r="B6" s="2">
        <v>1184367593</v>
      </c>
      <c r="C6" s="2" t="s">
        <v>2</v>
      </c>
      <c r="D6" s="2" t="s">
        <v>3</v>
      </c>
      <c r="E6" s="2" t="s">
        <v>3</v>
      </c>
      <c r="F6" s="2" t="s">
        <v>3611</v>
      </c>
      <c r="G6" s="2" t="s">
        <v>3643</v>
      </c>
      <c r="H6" s="2">
        <v>1</v>
      </c>
      <c r="I6" s="2" t="s">
        <v>3644</v>
      </c>
      <c r="J6" s="2" t="s">
        <v>3645</v>
      </c>
      <c r="K6" s="2"/>
      <c r="L6" s="2"/>
      <c r="M6" s="2" t="s">
        <v>3921</v>
      </c>
      <c r="N6" s="2" t="s">
        <v>3646</v>
      </c>
      <c r="O6" s="2"/>
      <c r="P6" s="2"/>
      <c r="Q6" s="2"/>
      <c r="R6" s="2"/>
      <c r="S6" s="2"/>
      <c r="T6" s="2"/>
      <c r="U6" s="2"/>
      <c r="V6" s="3" t="s">
        <v>3647</v>
      </c>
      <c r="W6" s="3" t="s">
        <v>3648</v>
      </c>
      <c r="X6" s="3" t="s">
        <v>3649</v>
      </c>
    </row>
    <row r="7" spans="1:27" hidden="1">
      <c r="A7" s="4" t="s">
        <v>3650</v>
      </c>
      <c r="B7" s="5">
        <v>1184367593</v>
      </c>
      <c r="C7" s="5" t="s">
        <v>2</v>
      </c>
      <c r="D7" s="5" t="s">
        <v>3</v>
      </c>
      <c r="E7" s="5" t="s">
        <v>3</v>
      </c>
      <c r="F7" s="5" t="s">
        <v>3611</v>
      </c>
      <c r="G7" s="5" t="s">
        <v>3651</v>
      </c>
      <c r="H7" s="5">
        <v>3</v>
      </c>
      <c r="I7" s="5" t="s">
        <v>3652</v>
      </c>
      <c r="J7" s="5" t="s">
        <v>3653</v>
      </c>
      <c r="K7" s="5"/>
      <c r="L7" s="5"/>
      <c r="M7" s="2" t="s">
        <v>3922</v>
      </c>
      <c r="N7" s="5" t="s">
        <v>3654</v>
      </c>
      <c r="O7" s="5"/>
      <c r="P7" s="5"/>
      <c r="Q7" s="5"/>
      <c r="R7" s="5"/>
      <c r="S7" s="5"/>
      <c r="T7" s="5"/>
      <c r="U7" s="5"/>
      <c r="V7" s="6" t="s">
        <v>3655</v>
      </c>
      <c r="W7" s="6" t="s">
        <v>3656</v>
      </c>
      <c r="X7" s="6" t="s">
        <v>3657</v>
      </c>
    </row>
    <row r="8" spans="1:27">
      <c r="A8" s="1" t="s">
        <v>3658</v>
      </c>
      <c r="B8" s="2">
        <v>1184367593</v>
      </c>
      <c r="C8" s="2" t="s">
        <v>2</v>
      </c>
      <c r="D8" s="2" t="s">
        <v>3</v>
      </c>
      <c r="E8" s="2" t="s">
        <v>3</v>
      </c>
      <c r="F8" s="2" t="s">
        <v>3611</v>
      </c>
      <c r="G8" s="2" t="s">
        <v>3659</v>
      </c>
      <c r="H8" s="2">
        <v>1</v>
      </c>
      <c r="I8" s="2" t="s">
        <v>3660</v>
      </c>
      <c r="J8" s="2" t="s">
        <v>3661</v>
      </c>
      <c r="K8" s="2"/>
      <c r="L8" s="2"/>
      <c r="M8" s="2" t="s">
        <v>3923</v>
      </c>
      <c r="N8" s="2" t="s">
        <v>3662</v>
      </c>
      <c r="O8" s="2"/>
      <c r="P8" s="2"/>
      <c r="Q8" s="2"/>
      <c r="R8" s="2"/>
      <c r="S8" s="2"/>
      <c r="T8" s="2"/>
      <c r="U8" s="2"/>
      <c r="V8" s="3" t="s">
        <v>3663</v>
      </c>
      <c r="W8" s="3" t="s">
        <v>3664</v>
      </c>
      <c r="X8" s="3" t="s">
        <v>3665</v>
      </c>
    </row>
    <row r="9" spans="1:27">
      <c r="A9" s="4" t="s">
        <v>3666</v>
      </c>
      <c r="B9" s="5">
        <v>1184367593</v>
      </c>
      <c r="C9" s="5" t="s">
        <v>2</v>
      </c>
      <c r="D9" s="5" t="s">
        <v>3</v>
      </c>
      <c r="E9" s="5" t="s">
        <v>3</v>
      </c>
      <c r="F9" s="5" t="s">
        <v>3611</v>
      </c>
      <c r="G9" s="5" t="s">
        <v>3667</v>
      </c>
      <c r="H9" s="5">
        <v>1</v>
      </c>
      <c r="I9" s="5" t="s">
        <v>3668</v>
      </c>
      <c r="J9" s="5" t="s">
        <v>3669</v>
      </c>
      <c r="K9" s="5"/>
      <c r="L9" s="5"/>
      <c r="M9" s="2" t="s">
        <v>3924</v>
      </c>
      <c r="N9" s="5" t="s">
        <v>3670</v>
      </c>
      <c r="O9" s="5"/>
      <c r="P9" s="5"/>
      <c r="Q9" s="5"/>
      <c r="R9" s="5"/>
      <c r="S9" s="5"/>
      <c r="T9" s="5"/>
      <c r="U9" s="5"/>
      <c r="V9" s="6" t="s">
        <v>3671</v>
      </c>
      <c r="W9" s="6" t="s">
        <v>3672</v>
      </c>
      <c r="X9" s="6" t="s">
        <v>3673</v>
      </c>
    </row>
    <row r="10" spans="1:27">
      <c r="A10" s="1" t="s">
        <v>3674</v>
      </c>
      <c r="B10" s="2">
        <v>1184367593</v>
      </c>
      <c r="C10" s="2" t="s">
        <v>2</v>
      </c>
      <c r="D10" s="2" t="s">
        <v>3</v>
      </c>
      <c r="E10" s="2" t="s">
        <v>3</v>
      </c>
      <c r="F10" s="2" t="s">
        <v>3611</v>
      </c>
      <c r="G10" s="2" t="s">
        <v>3675</v>
      </c>
      <c r="H10" s="2">
        <v>1</v>
      </c>
      <c r="I10" s="2" t="s">
        <v>3676</v>
      </c>
      <c r="J10" s="2" t="s">
        <v>3677</v>
      </c>
      <c r="K10" s="2"/>
      <c r="L10" s="2"/>
      <c r="M10" s="2" t="s">
        <v>3925</v>
      </c>
      <c r="N10" s="2" t="s">
        <v>3678</v>
      </c>
      <c r="O10" s="2"/>
      <c r="P10" s="2"/>
      <c r="Q10" s="2"/>
      <c r="R10" s="2"/>
      <c r="S10" s="2"/>
      <c r="T10" s="2"/>
      <c r="U10" s="2"/>
      <c r="V10" s="3" t="s">
        <v>3679</v>
      </c>
      <c r="W10" s="3" t="s">
        <v>3680</v>
      </c>
      <c r="X10" s="3" t="s">
        <v>3681</v>
      </c>
    </row>
    <row r="11" spans="1:27" hidden="1">
      <c r="A11" s="4" t="s">
        <v>3682</v>
      </c>
      <c r="B11" s="5">
        <v>1184367593</v>
      </c>
      <c r="C11" s="5" t="s">
        <v>2</v>
      </c>
      <c r="D11" s="5" t="s">
        <v>3</v>
      </c>
      <c r="E11" s="5" t="s">
        <v>3</v>
      </c>
      <c r="F11" s="5" t="s">
        <v>3611</v>
      </c>
      <c r="G11" s="5" t="s">
        <v>3683</v>
      </c>
      <c r="H11" s="5">
        <v>3</v>
      </c>
      <c r="I11" s="5" t="s">
        <v>3684</v>
      </c>
      <c r="J11" s="5" t="s">
        <v>3685</v>
      </c>
      <c r="K11" s="5"/>
      <c r="L11" s="5"/>
      <c r="M11" s="2" t="s">
        <v>3926</v>
      </c>
      <c r="N11" s="5" t="s">
        <v>3686</v>
      </c>
      <c r="O11" s="5"/>
      <c r="P11" s="5"/>
      <c r="Q11" s="5"/>
      <c r="R11" s="5"/>
      <c r="S11" s="5"/>
      <c r="T11" s="5"/>
      <c r="U11" s="5"/>
      <c r="V11" s="6" t="s">
        <v>3687</v>
      </c>
      <c r="W11" s="6" t="s">
        <v>3688</v>
      </c>
      <c r="X11" s="6" t="s">
        <v>3689</v>
      </c>
    </row>
    <row r="12" spans="1:27">
      <c r="A12" s="1" t="s">
        <v>3690</v>
      </c>
      <c r="B12" s="2">
        <v>1184367593</v>
      </c>
      <c r="C12" s="2" t="s">
        <v>2</v>
      </c>
      <c r="D12" s="2" t="s">
        <v>3</v>
      </c>
      <c r="E12" s="2" t="s">
        <v>3</v>
      </c>
      <c r="F12" s="2" t="s">
        <v>3611</v>
      </c>
      <c r="G12" s="2" t="s">
        <v>3691</v>
      </c>
      <c r="H12" s="2">
        <v>1</v>
      </c>
      <c r="I12" s="2" t="s">
        <v>3692</v>
      </c>
      <c r="J12" s="2" t="s">
        <v>3693</v>
      </c>
      <c r="K12" s="2"/>
      <c r="L12" s="2"/>
      <c r="M12" s="2" t="s">
        <v>3927</v>
      </c>
      <c r="N12" s="2" t="s">
        <v>3694</v>
      </c>
      <c r="O12" s="2"/>
      <c r="P12" s="2"/>
      <c r="Q12" s="2"/>
      <c r="R12" s="2"/>
      <c r="S12" s="2"/>
      <c r="T12" s="2"/>
      <c r="U12" s="2"/>
      <c r="V12" s="3" t="s">
        <v>3695</v>
      </c>
      <c r="W12" s="3" t="s">
        <v>3696</v>
      </c>
      <c r="X12" s="3" t="s">
        <v>3697</v>
      </c>
    </row>
    <row r="13" spans="1:27" hidden="1">
      <c r="A13" s="4" t="s">
        <v>3698</v>
      </c>
      <c r="B13" s="5">
        <v>1184367593</v>
      </c>
      <c r="C13" s="5" t="s">
        <v>2</v>
      </c>
      <c r="D13" s="5" t="s">
        <v>3</v>
      </c>
      <c r="E13" s="5" t="s">
        <v>3</v>
      </c>
      <c r="F13" s="5" t="s">
        <v>3611</v>
      </c>
      <c r="G13" s="5" t="s">
        <v>3699</v>
      </c>
      <c r="H13" s="5">
        <v>3</v>
      </c>
      <c r="I13" s="5" t="s">
        <v>3700</v>
      </c>
      <c r="J13" s="5" t="s">
        <v>3701</v>
      </c>
      <c r="K13" s="5"/>
      <c r="L13" s="5"/>
      <c r="M13" s="2" t="s">
        <v>3928</v>
      </c>
      <c r="N13" s="5" t="s">
        <v>3702</v>
      </c>
      <c r="O13" s="5"/>
      <c r="P13" s="5"/>
      <c r="Q13" s="5"/>
      <c r="R13" s="5"/>
      <c r="S13" s="5"/>
      <c r="T13" s="5"/>
      <c r="U13" s="5"/>
      <c r="V13" s="6" t="s">
        <v>3703</v>
      </c>
      <c r="W13" s="6" t="s">
        <v>3704</v>
      </c>
      <c r="X13" s="6" t="s">
        <v>3705</v>
      </c>
    </row>
    <row r="14" spans="1:27" hidden="1">
      <c r="A14" s="1" t="s">
        <v>3706</v>
      </c>
      <c r="B14" s="2">
        <v>1184367593</v>
      </c>
      <c r="C14" s="2" t="s">
        <v>2</v>
      </c>
      <c r="D14" s="2" t="s">
        <v>3</v>
      </c>
      <c r="E14" s="2" t="s">
        <v>3</v>
      </c>
      <c r="F14" s="2" t="s">
        <v>3611</v>
      </c>
      <c r="G14" s="2" t="s">
        <v>3707</v>
      </c>
      <c r="H14" s="2">
        <v>3</v>
      </c>
      <c r="I14" s="2" t="s">
        <v>3708</v>
      </c>
      <c r="J14" s="2" t="s">
        <v>3709</v>
      </c>
      <c r="K14" s="2"/>
      <c r="L14" s="2"/>
      <c r="M14" s="2" t="s">
        <v>3929</v>
      </c>
      <c r="N14" s="2" t="s">
        <v>3710</v>
      </c>
      <c r="O14" s="2"/>
      <c r="P14" s="2"/>
      <c r="Q14" s="2"/>
      <c r="R14" s="2"/>
      <c r="S14" s="2"/>
      <c r="T14" s="2"/>
      <c r="U14" s="2"/>
      <c r="V14" s="3" t="s">
        <v>3711</v>
      </c>
      <c r="W14" s="3" t="s">
        <v>3712</v>
      </c>
      <c r="X14" s="3" t="s">
        <v>3713</v>
      </c>
    </row>
    <row r="15" spans="1:27">
      <c r="A15" s="4" t="s">
        <v>3714</v>
      </c>
      <c r="B15" s="5">
        <v>1184367593</v>
      </c>
      <c r="C15" s="5" t="s">
        <v>2</v>
      </c>
      <c r="D15" s="5" t="s">
        <v>3</v>
      </c>
      <c r="E15" s="5" t="s">
        <v>3</v>
      </c>
      <c r="F15" s="5" t="s">
        <v>3611</v>
      </c>
      <c r="G15" s="5" t="s">
        <v>3715</v>
      </c>
      <c r="H15" s="5">
        <v>1</v>
      </c>
      <c r="I15" s="5" t="s">
        <v>3716</v>
      </c>
      <c r="J15" s="5" t="s">
        <v>3717</v>
      </c>
      <c r="K15" s="5"/>
      <c r="L15" s="5"/>
      <c r="M15" s="2" t="s">
        <v>3930</v>
      </c>
      <c r="N15" s="5" t="s">
        <v>3718</v>
      </c>
      <c r="O15" s="5"/>
      <c r="P15" s="5"/>
      <c r="Q15" s="5"/>
      <c r="R15" s="5"/>
      <c r="S15" s="5"/>
      <c r="T15" s="5"/>
      <c r="U15" s="5"/>
      <c r="V15" s="6" t="s">
        <v>3719</v>
      </c>
      <c r="W15" s="6" t="s">
        <v>3720</v>
      </c>
      <c r="X15" s="6" t="s">
        <v>3721</v>
      </c>
    </row>
    <row r="16" spans="1:27">
      <c r="A16" s="1" t="s">
        <v>3722</v>
      </c>
      <c r="B16" s="2">
        <v>1184367593</v>
      </c>
      <c r="C16" s="2" t="s">
        <v>2</v>
      </c>
      <c r="D16" s="2" t="s">
        <v>3</v>
      </c>
      <c r="E16" s="2" t="s">
        <v>3</v>
      </c>
      <c r="F16" s="2" t="s">
        <v>3611</v>
      </c>
      <c r="G16" s="2" t="s">
        <v>3723</v>
      </c>
      <c r="H16" s="2">
        <v>1</v>
      </c>
      <c r="I16" s="2" t="s">
        <v>3724</v>
      </c>
      <c r="J16" s="2" t="s">
        <v>3725</v>
      </c>
      <c r="K16" s="2"/>
      <c r="L16" s="2"/>
      <c r="M16" s="2" t="s">
        <v>3931</v>
      </c>
      <c r="N16" s="2" t="s">
        <v>3726</v>
      </c>
      <c r="O16" s="2"/>
      <c r="P16" s="2"/>
      <c r="Q16" s="2"/>
      <c r="R16" s="2"/>
      <c r="S16" s="2"/>
      <c r="T16" s="2"/>
      <c r="U16" s="2"/>
      <c r="V16" s="3" t="s">
        <v>3727</v>
      </c>
      <c r="W16" s="3" t="s">
        <v>3728</v>
      </c>
      <c r="X16" s="3" t="s">
        <v>3729</v>
      </c>
    </row>
    <row r="17" spans="1:24">
      <c r="A17" s="4" t="s">
        <v>3730</v>
      </c>
      <c r="B17" s="5">
        <v>1184367593</v>
      </c>
      <c r="C17" s="5" t="s">
        <v>2</v>
      </c>
      <c r="D17" s="5" t="s">
        <v>3</v>
      </c>
      <c r="E17" s="5" t="s">
        <v>3</v>
      </c>
      <c r="F17" s="5" t="s">
        <v>3611</v>
      </c>
      <c r="G17" s="5" t="s">
        <v>3731</v>
      </c>
      <c r="H17" s="5">
        <v>1</v>
      </c>
      <c r="I17" s="5" t="s">
        <v>3732</v>
      </c>
      <c r="J17" s="5" t="s">
        <v>3733</v>
      </c>
      <c r="K17" s="5"/>
      <c r="L17" s="5"/>
      <c r="M17" s="2" t="s">
        <v>3932</v>
      </c>
      <c r="N17" s="5" t="s">
        <v>3734</v>
      </c>
      <c r="O17" s="5"/>
      <c r="P17" s="5"/>
      <c r="Q17" s="5"/>
      <c r="R17" s="5"/>
      <c r="S17" s="5"/>
      <c r="T17" s="5"/>
      <c r="U17" s="5"/>
      <c r="V17" s="6" t="s">
        <v>3735</v>
      </c>
      <c r="W17" s="6" t="s">
        <v>3736</v>
      </c>
      <c r="X17" s="6" t="s">
        <v>3737</v>
      </c>
    </row>
    <row r="18" spans="1:24">
      <c r="A18" s="1" t="s">
        <v>3738</v>
      </c>
      <c r="B18" s="2">
        <v>1184367593</v>
      </c>
      <c r="C18" s="2" t="s">
        <v>2</v>
      </c>
      <c r="D18" s="2" t="s">
        <v>3</v>
      </c>
      <c r="E18" s="2" t="s">
        <v>3</v>
      </c>
      <c r="F18" s="2" t="s">
        <v>3611</v>
      </c>
      <c r="G18" s="2" t="s">
        <v>3739</v>
      </c>
      <c r="H18" s="2">
        <v>1</v>
      </c>
      <c r="I18" s="2" t="s">
        <v>3740</v>
      </c>
      <c r="J18" s="2" t="s">
        <v>3741</v>
      </c>
      <c r="K18" s="2"/>
      <c r="L18" s="2"/>
      <c r="M18" s="2" t="s">
        <v>3933</v>
      </c>
      <c r="N18" s="2" t="s">
        <v>3742</v>
      </c>
      <c r="O18" s="2"/>
      <c r="P18" s="2"/>
      <c r="Q18" s="2"/>
      <c r="R18" s="2"/>
      <c r="S18" s="2"/>
      <c r="T18" s="2"/>
      <c r="U18" s="2"/>
      <c r="V18" s="3" t="s">
        <v>3743</v>
      </c>
      <c r="W18" s="3" t="s">
        <v>3744</v>
      </c>
      <c r="X18" s="3" t="s">
        <v>3745</v>
      </c>
    </row>
    <row r="19" spans="1:24">
      <c r="A19" s="4" t="s">
        <v>3746</v>
      </c>
      <c r="B19" s="5">
        <v>1184367593</v>
      </c>
      <c r="C19" s="5" t="s">
        <v>2</v>
      </c>
      <c r="D19" s="5" t="s">
        <v>3</v>
      </c>
      <c r="E19" s="5" t="s">
        <v>3</v>
      </c>
      <c r="F19" s="5" t="s">
        <v>3611</v>
      </c>
      <c r="G19" s="5" t="s">
        <v>3747</v>
      </c>
      <c r="H19" s="5">
        <v>2</v>
      </c>
      <c r="I19" s="5" t="s">
        <v>3748</v>
      </c>
      <c r="J19" s="5" t="s">
        <v>3749</v>
      </c>
      <c r="K19" s="5"/>
      <c r="L19" s="5"/>
      <c r="M19" s="2" t="s">
        <v>3934</v>
      </c>
      <c r="N19" s="5" t="s">
        <v>181</v>
      </c>
      <c r="O19" s="5"/>
      <c r="P19" s="5"/>
      <c r="Q19" s="5"/>
      <c r="R19" s="5"/>
      <c r="S19" s="5"/>
      <c r="T19" s="5"/>
      <c r="U19" s="5"/>
      <c r="V19" s="6" t="s">
        <v>3750</v>
      </c>
      <c r="W19" s="6" t="s">
        <v>3751</v>
      </c>
      <c r="X19" s="6" t="s">
        <v>3752</v>
      </c>
    </row>
    <row r="20" spans="1:24">
      <c r="A20" s="1" t="s">
        <v>3753</v>
      </c>
      <c r="B20" s="2">
        <v>1184367593</v>
      </c>
      <c r="C20" s="2" t="s">
        <v>2</v>
      </c>
      <c r="D20" s="2" t="s">
        <v>3</v>
      </c>
      <c r="E20" s="2" t="s">
        <v>3</v>
      </c>
      <c r="F20" s="2" t="s">
        <v>3611</v>
      </c>
      <c r="G20" s="2" t="s">
        <v>3754</v>
      </c>
      <c r="H20" s="2">
        <v>1</v>
      </c>
      <c r="I20" s="2" t="s">
        <v>3755</v>
      </c>
      <c r="J20" s="2" t="s">
        <v>3756</v>
      </c>
      <c r="K20" s="2"/>
      <c r="L20" s="2"/>
      <c r="M20" s="2" t="s">
        <v>3935</v>
      </c>
      <c r="N20" s="2"/>
      <c r="O20" s="2"/>
      <c r="P20" s="2"/>
      <c r="Q20" s="2"/>
      <c r="R20" s="2"/>
      <c r="S20" s="2"/>
      <c r="T20" s="2"/>
      <c r="U20" s="2"/>
      <c r="V20" s="3" t="s">
        <v>3757</v>
      </c>
      <c r="W20" s="3" t="s">
        <v>3758</v>
      </c>
      <c r="X20" s="3" t="s">
        <v>3759</v>
      </c>
    </row>
    <row r="21" spans="1:24">
      <c r="A21" s="4" t="s">
        <v>3760</v>
      </c>
      <c r="B21" s="5">
        <v>1184367593</v>
      </c>
      <c r="C21" s="5" t="s">
        <v>2</v>
      </c>
      <c r="D21" s="5" t="s">
        <v>3</v>
      </c>
      <c r="E21" s="5" t="s">
        <v>3</v>
      </c>
      <c r="F21" s="5" t="s">
        <v>3761</v>
      </c>
      <c r="G21" s="5" t="s">
        <v>3762</v>
      </c>
      <c r="H21" s="5">
        <v>1</v>
      </c>
      <c r="I21" s="5" t="s">
        <v>3763</v>
      </c>
      <c r="J21" s="5" t="s">
        <v>3764</v>
      </c>
      <c r="K21" s="5"/>
      <c r="L21" s="5"/>
      <c r="M21" s="2" t="s">
        <v>3936</v>
      </c>
      <c r="N21" s="5"/>
      <c r="O21" s="5"/>
      <c r="P21" s="5"/>
      <c r="Q21" s="5"/>
      <c r="R21" s="5"/>
      <c r="S21" s="5"/>
      <c r="T21" s="5"/>
      <c r="U21" s="5"/>
      <c r="V21" s="6" t="s">
        <v>3765</v>
      </c>
      <c r="W21" s="6" t="s">
        <v>3766</v>
      </c>
      <c r="X21" s="6" t="s">
        <v>3767</v>
      </c>
    </row>
    <row r="22" spans="1:24">
      <c r="A22" s="1" t="s">
        <v>3768</v>
      </c>
      <c r="B22" s="2">
        <v>1184367593</v>
      </c>
      <c r="C22" s="2" t="s">
        <v>2</v>
      </c>
      <c r="D22" s="2" t="s">
        <v>3</v>
      </c>
      <c r="E22" s="2" t="s">
        <v>3</v>
      </c>
      <c r="F22" s="2" t="s">
        <v>3611</v>
      </c>
      <c r="G22" s="2" t="s">
        <v>3769</v>
      </c>
      <c r="H22" s="2">
        <v>1</v>
      </c>
      <c r="I22" s="2" t="s">
        <v>3770</v>
      </c>
      <c r="J22" s="2" t="s">
        <v>3771</v>
      </c>
      <c r="K22" s="2"/>
      <c r="L22" s="2"/>
      <c r="M22" s="2" t="s">
        <v>3937</v>
      </c>
      <c r="N22" s="2" t="s">
        <v>3772</v>
      </c>
      <c r="O22" s="2"/>
      <c r="P22" s="2"/>
      <c r="Q22" s="2"/>
      <c r="R22" s="2"/>
      <c r="S22" s="2"/>
      <c r="T22" s="2"/>
      <c r="U22" s="2"/>
      <c r="V22" s="3" t="s">
        <v>3773</v>
      </c>
      <c r="W22" s="3" t="s">
        <v>3774</v>
      </c>
      <c r="X22" s="3" t="s">
        <v>3775</v>
      </c>
    </row>
    <row r="23" spans="1:24">
      <c r="A23" s="4" t="s">
        <v>3776</v>
      </c>
      <c r="B23" s="5">
        <v>1184367593</v>
      </c>
      <c r="C23" s="5" t="s">
        <v>2</v>
      </c>
      <c r="D23" s="5" t="s">
        <v>3</v>
      </c>
      <c r="E23" s="5" t="s">
        <v>3</v>
      </c>
      <c r="F23" s="5" t="s">
        <v>3761</v>
      </c>
      <c r="G23" s="5" t="s">
        <v>3777</v>
      </c>
      <c r="H23" s="5">
        <v>1</v>
      </c>
      <c r="I23" s="5" t="s">
        <v>3778</v>
      </c>
      <c r="J23" s="5" t="s">
        <v>3779</v>
      </c>
      <c r="K23" s="5"/>
      <c r="L23" s="5"/>
      <c r="M23" s="2" t="s">
        <v>3938</v>
      </c>
      <c r="N23" s="5" t="s">
        <v>3780</v>
      </c>
      <c r="O23" s="5"/>
      <c r="P23" s="5"/>
      <c r="Q23" s="5"/>
      <c r="R23" s="5"/>
      <c r="S23" s="5"/>
      <c r="T23" s="5"/>
      <c r="U23" s="5"/>
      <c r="V23" s="6" t="s">
        <v>3781</v>
      </c>
      <c r="W23" s="6" t="s">
        <v>3782</v>
      </c>
      <c r="X23" s="6" t="s">
        <v>3783</v>
      </c>
    </row>
    <row r="24" spans="1:24">
      <c r="A24" s="1" t="s">
        <v>3784</v>
      </c>
      <c r="B24" s="2">
        <v>1184367593</v>
      </c>
      <c r="C24" s="2" t="s">
        <v>2</v>
      </c>
      <c r="D24" s="2" t="s">
        <v>3</v>
      </c>
      <c r="E24" s="2" t="s">
        <v>3</v>
      </c>
      <c r="F24" s="2" t="s">
        <v>3761</v>
      </c>
      <c r="G24" s="2" t="s">
        <v>3785</v>
      </c>
      <c r="H24" s="2">
        <v>1</v>
      </c>
      <c r="I24" s="2" t="s">
        <v>3786</v>
      </c>
      <c r="J24" s="2" t="s">
        <v>3787</v>
      </c>
      <c r="K24" s="2"/>
      <c r="L24" s="2"/>
      <c r="M24" s="2" t="s">
        <v>3939</v>
      </c>
      <c r="N24" s="2" t="s">
        <v>3560</v>
      </c>
      <c r="O24" s="2"/>
      <c r="P24" s="2"/>
      <c r="Q24" s="2"/>
      <c r="R24" s="2"/>
      <c r="S24" s="2"/>
      <c r="T24" s="2"/>
      <c r="U24" s="2"/>
      <c r="V24" s="3" t="s">
        <v>3788</v>
      </c>
      <c r="W24" s="3" t="s">
        <v>3789</v>
      </c>
      <c r="X24" s="3" t="s">
        <v>3790</v>
      </c>
    </row>
    <row r="25" spans="1:24" hidden="1">
      <c r="A25" s="4" t="s">
        <v>3791</v>
      </c>
      <c r="B25" s="5">
        <v>1184367593</v>
      </c>
      <c r="C25" s="5" t="s">
        <v>2</v>
      </c>
      <c r="D25" s="5" t="s">
        <v>3</v>
      </c>
      <c r="E25" s="5" t="s">
        <v>3</v>
      </c>
      <c r="F25" s="5" t="s">
        <v>3761</v>
      </c>
      <c r="G25" s="5" t="s">
        <v>3792</v>
      </c>
      <c r="H25" s="5">
        <v>4</v>
      </c>
      <c r="I25" s="5" t="s">
        <v>3793</v>
      </c>
      <c r="J25" s="5" t="s">
        <v>3794</v>
      </c>
      <c r="K25" s="5"/>
      <c r="L25" s="5"/>
      <c r="M25" s="2" t="s">
        <v>3940</v>
      </c>
      <c r="N25" s="5" t="s">
        <v>1729</v>
      </c>
      <c r="O25" s="5"/>
      <c r="P25" s="5"/>
      <c r="Q25" s="5"/>
      <c r="R25" s="5"/>
      <c r="S25" s="5"/>
      <c r="T25" s="5"/>
      <c r="U25" s="5"/>
      <c r="V25" s="6" t="s">
        <v>3795</v>
      </c>
      <c r="W25" s="6" t="s">
        <v>3796</v>
      </c>
      <c r="X25" s="6" t="s">
        <v>3797</v>
      </c>
    </row>
    <row r="26" spans="1:24">
      <c r="A26" s="1" t="s">
        <v>3798</v>
      </c>
      <c r="B26" s="2">
        <v>1184367593</v>
      </c>
      <c r="C26" s="2" t="s">
        <v>2</v>
      </c>
      <c r="D26" s="2" t="s">
        <v>3</v>
      </c>
      <c r="E26" s="2" t="s">
        <v>3</v>
      </c>
      <c r="F26" s="2" t="s">
        <v>3761</v>
      </c>
      <c r="G26" s="2" t="s">
        <v>3799</v>
      </c>
      <c r="H26" s="2">
        <v>1</v>
      </c>
      <c r="I26" s="2" t="s">
        <v>3800</v>
      </c>
      <c r="J26" s="2" t="s">
        <v>3801</v>
      </c>
      <c r="K26" s="2"/>
      <c r="L26" s="2"/>
      <c r="M26" s="2" t="s">
        <v>3941</v>
      </c>
      <c r="N26" s="2" t="s">
        <v>3802</v>
      </c>
      <c r="O26" s="2"/>
      <c r="P26" s="2"/>
      <c r="Q26" s="2"/>
      <c r="R26" s="2"/>
      <c r="S26" s="2"/>
      <c r="T26" s="2"/>
      <c r="U26" s="2"/>
      <c r="V26" s="3" t="s">
        <v>3803</v>
      </c>
      <c r="W26" s="3" t="s">
        <v>3804</v>
      </c>
      <c r="X26" s="3" t="s">
        <v>3805</v>
      </c>
    </row>
    <row r="27" spans="1:24">
      <c r="A27" s="4" t="s">
        <v>3806</v>
      </c>
      <c r="B27" s="5">
        <v>1184367593</v>
      </c>
      <c r="C27" s="5" t="s">
        <v>2</v>
      </c>
      <c r="D27" s="5" t="s">
        <v>3</v>
      </c>
      <c r="E27" s="5" t="s">
        <v>3</v>
      </c>
      <c r="F27" s="5" t="s">
        <v>3761</v>
      </c>
      <c r="G27" s="5" t="s">
        <v>3807</v>
      </c>
      <c r="H27" s="5">
        <v>1</v>
      </c>
      <c r="I27" s="5" t="s">
        <v>3808</v>
      </c>
      <c r="J27" s="5" t="s">
        <v>3809</v>
      </c>
      <c r="K27" s="5"/>
      <c r="L27" s="5"/>
      <c r="M27" s="2" t="s">
        <v>3942</v>
      </c>
      <c r="N27" s="5" t="s">
        <v>3742</v>
      </c>
      <c r="O27" s="5"/>
      <c r="P27" s="5"/>
      <c r="Q27" s="5"/>
      <c r="R27" s="5"/>
      <c r="S27" s="5"/>
      <c r="T27" s="5"/>
      <c r="U27" s="5"/>
      <c r="V27" s="6" t="s">
        <v>3810</v>
      </c>
      <c r="W27" s="6" t="s">
        <v>3811</v>
      </c>
      <c r="X27" s="6" t="s">
        <v>3812</v>
      </c>
    </row>
    <row r="28" spans="1:24">
      <c r="A28" s="1" t="s">
        <v>3813</v>
      </c>
      <c r="B28" s="2">
        <v>1184367593</v>
      </c>
      <c r="C28" s="2" t="s">
        <v>2</v>
      </c>
      <c r="D28" s="2" t="s">
        <v>3</v>
      </c>
      <c r="E28" s="2" t="s">
        <v>3</v>
      </c>
      <c r="F28" s="2" t="s">
        <v>3761</v>
      </c>
      <c r="G28" s="2" t="s">
        <v>3814</v>
      </c>
      <c r="H28" s="2">
        <v>1</v>
      </c>
      <c r="I28" s="2" t="s">
        <v>3815</v>
      </c>
      <c r="J28" s="2" t="s">
        <v>3816</v>
      </c>
      <c r="K28" s="2"/>
      <c r="L28" s="2"/>
      <c r="M28" s="2" t="s">
        <v>3943</v>
      </c>
      <c r="N28" s="2" t="s">
        <v>3817</v>
      </c>
      <c r="O28" s="2"/>
      <c r="P28" s="2"/>
      <c r="Q28" s="2"/>
      <c r="R28" s="2"/>
      <c r="S28" s="2"/>
      <c r="T28" s="2"/>
      <c r="U28" s="2"/>
      <c r="V28" s="3" t="s">
        <v>3818</v>
      </c>
      <c r="W28" s="3" t="s">
        <v>3819</v>
      </c>
      <c r="X28" s="3" t="s">
        <v>3820</v>
      </c>
    </row>
    <row r="29" spans="1:24">
      <c r="A29" s="4" t="s">
        <v>3821</v>
      </c>
      <c r="B29" s="5">
        <v>1184367593</v>
      </c>
      <c r="C29" s="5" t="s">
        <v>2</v>
      </c>
      <c r="D29" s="5" t="s">
        <v>3</v>
      </c>
      <c r="E29" s="5" t="s">
        <v>3</v>
      </c>
      <c r="F29" s="5" t="s">
        <v>3761</v>
      </c>
      <c r="G29" s="5" t="s">
        <v>3822</v>
      </c>
      <c r="H29" s="5">
        <v>1</v>
      </c>
      <c r="I29" s="5" t="s">
        <v>2765</v>
      </c>
      <c r="J29" s="5" t="s">
        <v>3823</v>
      </c>
      <c r="K29" s="5"/>
      <c r="L29" s="5"/>
      <c r="M29" s="2" t="s">
        <v>3944</v>
      </c>
      <c r="N29" s="5" t="s">
        <v>3824</v>
      </c>
      <c r="O29" s="5"/>
      <c r="P29" s="5"/>
      <c r="Q29" s="5"/>
      <c r="R29" s="5"/>
      <c r="S29" s="5"/>
      <c r="T29" s="5"/>
      <c r="U29" s="5"/>
      <c r="V29" s="6" t="s">
        <v>3825</v>
      </c>
      <c r="W29" s="6" t="s">
        <v>3826</v>
      </c>
      <c r="X29" s="6" t="s">
        <v>3827</v>
      </c>
    </row>
    <row r="30" spans="1:24">
      <c r="A30" s="1" t="s">
        <v>3828</v>
      </c>
      <c r="B30" s="2">
        <v>1184367593</v>
      </c>
      <c r="C30" s="2" t="s">
        <v>2</v>
      </c>
      <c r="D30" s="2" t="s">
        <v>3</v>
      </c>
      <c r="E30" s="2" t="s">
        <v>3</v>
      </c>
      <c r="F30" s="2" t="s">
        <v>3761</v>
      </c>
      <c r="G30" s="2" t="s">
        <v>3829</v>
      </c>
      <c r="H30" s="2">
        <v>1</v>
      </c>
      <c r="I30" s="2" t="s">
        <v>3830</v>
      </c>
      <c r="J30" s="2" t="s">
        <v>3831</v>
      </c>
      <c r="K30" s="2"/>
      <c r="L30" s="2"/>
      <c r="M30" s="2" t="s">
        <v>3945</v>
      </c>
      <c r="N30" s="2" t="s">
        <v>3832</v>
      </c>
      <c r="O30" s="2"/>
      <c r="P30" s="2"/>
      <c r="Q30" s="2"/>
      <c r="R30" s="2"/>
      <c r="S30" s="2"/>
      <c r="T30" s="2"/>
      <c r="U30" s="2"/>
      <c r="V30" s="3" t="s">
        <v>3833</v>
      </c>
      <c r="W30" s="3" t="s">
        <v>3834</v>
      </c>
      <c r="X30" s="3" t="s">
        <v>3835</v>
      </c>
    </row>
    <row r="31" spans="1:24">
      <c r="A31" s="4" t="s">
        <v>3836</v>
      </c>
      <c r="B31" s="5">
        <v>1184367593</v>
      </c>
      <c r="C31" s="5" t="s">
        <v>2</v>
      </c>
      <c r="D31" s="5" t="s">
        <v>3</v>
      </c>
      <c r="E31" s="5" t="s">
        <v>3</v>
      </c>
      <c r="F31" s="5" t="s">
        <v>3761</v>
      </c>
      <c r="G31" s="5" t="s">
        <v>3837</v>
      </c>
      <c r="H31" s="5">
        <v>1</v>
      </c>
      <c r="I31" s="5" t="s">
        <v>3838</v>
      </c>
      <c r="J31" s="5" t="s">
        <v>3839</v>
      </c>
      <c r="K31" s="5"/>
      <c r="L31" s="5"/>
      <c r="M31" s="2" t="s">
        <v>3946</v>
      </c>
      <c r="N31" s="5" t="s">
        <v>3840</v>
      </c>
      <c r="O31" s="5"/>
      <c r="P31" s="5"/>
      <c r="Q31" s="5"/>
      <c r="R31" s="5"/>
      <c r="S31" s="5"/>
      <c r="T31" s="5"/>
      <c r="U31" s="5"/>
      <c r="V31" s="6" t="s">
        <v>3841</v>
      </c>
      <c r="W31" s="6" t="s">
        <v>3842</v>
      </c>
      <c r="X31" s="6" t="s">
        <v>3843</v>
      </c>
    </row>
    <row r="32" spans="1:24">
      <c r="A32" s="1" t="s">
        <v>3844</v>
      </c>
      <c r="B32" s="2">
        <v>1184367593</v>
      </c>
      <c r="C32" s="2" t="s">
        <v>2</v>
      </c>
      <c r="D32" s="2" t="s">
        <v>3</v>
      </c>
      <c r="E32" s="2" t="s">
        <v>3</v>
      </c>
      <c r="F32" s="2" t="s">
        <v>3761</v>
      </c>
      <c r="G32" s="2" t="s">
        <v>3845</v>
      </c>
      <c r="H32" s="2">
        <v>1</v>
      </c>
      <c r="I32" s="2" t="s">
        <v>3846</v>
      </c>
      <c r="J32" s="2" t="s">
        <v>3847</v>
      </c>
      <c r="K32" s="2"/>
      <c r="L32" s="2"/>
      <c r="M32" s="2" t="s">
        <v>3947</v>
      </c>
      <c r="N32" s="2" t="s">
        <v>3848</v>
      </c>
      <c r="O32" s="2"/>
      <c r="P32" s="2"/>
      <c r="Q32" s="2"/>
      <c r="R32" s="2"/>
      <c r="S32" s="2"/>
      <c r="T32" s="2"/>
      <c r="U32" s="2"/>
      <c r="V32" s="3" t="s">
        <v>3849</v>
      </c>
      <c r="W32" s="3" t="s">
        <v>3850</v>
      </c>
      <c r="X32" s="3" t="s">
        <v>3851</v>
      </c>
    </row>
    <row r="33" spans="1:24">
      <c r="A33" s="4" t="s">
        <v>3852</v>
      </c>
      <c r="B33" s="5">
        <v>1184367593</v>
      </c>
      <c r="C33" s="5" t="s">
        <v>2</v>
      </c>
      <c r="D33" s="5" t="s">
        <v>3</v>
      </c>
      <c r="E33" s="5" t="s">
        <v>3</v>
      </c>
      <c r="F33" s="5" t="s">
        <v>3761</v>
      </c>
      <c r="G33" s="5" t="s">
        <v>3853</v>
      </c>
      <c r="H33" s="5">
        <v>2</v>
      </c>
      <c r="I33" s="5" t="s">
        <v>3854</v>
      </c>
      <c r="J33" s="5" t="s">
        <v>3855</v>
      </c>
      <c r="K33" s="5"/>
      <c r="L33" s="5"/>
      <c r="M33" s="2" t="s">
        <v>3948</v>
      </c>
      <c r="N33" s="5" t="s">
        <v>3856</v>
      </c>
      <c r="O33" s="5"/>
      <c r="P33" s="5"/>
      <c r="Q33" s="5"/>
      <c r="R33" s="5"/>
      <c r="S33" s="5"/>
      <c r="T33" s="5"/>
      <c r="U33" s="5"/>
      <c r="V33" s="6" t="s">
        <v>3857</v>
      </c>
      <c r="W33" s="6" t="s">
        <v>3858</v>
      </c>
      <c r="X33" s="6" t="s">
        <v>3859</v>
      </c>
    </row>
    <row r="34" spans="1:24" hidden="1">
      <c r="A34" s="1" t="s">
        <v>3860</v>
      </c>
      <c r="B34" s="2">
        <v>1184367593</v>
      </c>
      <c r="C34" s="2" t="s">
        <v>2</v>
      </c>
      <c r="D34" s="2" t="s">
        <v>3</v>
      </c>
      <c r="E34" s="2" t="s">
        <v>3</v>
      </c>
      <c r="F34" s="2" t="s">
        <v>3761</v>
      </c>
      <c r="G34" s="2" t="s">
        <v>3861</v>
      </c>
      <c r="H34" s="2">
        <v>3</v>
      </c>
      <c r="I34" s="2" t="s">
        <v>3862</v>
      </c>
      <c r="J34" s="2" t="s">
        <v>3863</v>
      </c>
      <c r="K34" s="2"/>
      <c r="L34" s="2"/>
      <c r="M34" s="2" t="s">
        <v>3949</v>
      </c>
      <c r="N34" s="2" t="s">
        <v>181</v>
      </c>
      <c r="O34" s="2"/>
      <c r="P34" s="2"/>
      <c r="Q34" s="2"/>
      <c r="R34" s="2"/>
      <c r="S34" s="2"/>
      <c r="T34" s="2"/>
      <c r="U34" s="2"/>
      <c r="V34" s="3" t="s">
        <v>3864</v>
      </c>
      <c r="W34" s="3" t="s">
        <v>3865</v>
      </c>
      <c r="X34" s="3" t="s">
        <v>3866</v>
      </c>
    </row>
    <row r="35" spans="1:24" hidden="1">
      <c r="A35" s="4" t="s">
        <v>3867</v>
      </c>
      <c r="B35" s="5">
        <v>1184367593</v>
      </c>
      <c r="C35" s="5" t="s">
        <v>2</v>
      </c>
      <c r="D35" s="5" t="s">
        <v>3</v>
      </c>
      <c r="E35" s="5" t="s">
        <v>3</v>
      </c>
      <c r="F35" s="5" t="s">
        <v>3761</v>
      </c>
      <c r="G35" s="5" t="s">
        <v>3868</v>
      </c>
      <c r="H35" s="5">
        <v>5</v>
      </c>
      <c r="I35" s="5" t="s">
        <v>3869</v>
      </c>
      <c r="J35" s="5" t="s">
        <v>3870</v>
      </c>
      <c r="K35" s="5"/>
      <c r="L35" s="5"/>
      <c r="M35" s="2" t="s">
        <v>3950</v>
      </c>
      <c r="N35" s="5"/>
      <c r="O35" s="5"/>
      <c r="P35" s="5"/>
      <c r="Q35" s="5"/>
      <c r="R35" s="5"/>
      <c r="S35" s="5"/>
      <c r="T35" s="5"/>
      <c r="U35" s="5"/>
      <c r="V35" s="6" t="s">
        <v>3871</v>
      </c>
      <c r="W35" s="6" t="s">
        <v>3872</v>
      </c>
      <c r="X35" s="6" t="s">
        <v>3873</v>
      </c>
    </row>
    <row r="36" spans="1:24">
      <c r="A36" s="1" t="s">
        <v>3874</v>
      </c>
      <c r="B36" s="2">
        <v>1184367593</v>
      </c>
      <c r="C36" s="2" t="s">
        <v>2</v>
      </c>
      <c r="D36" s="2" t="s">
        <v>3</v>
      </c>
      <c r="E36" s="2" t="s">
        <v>3</v>
      </c>
      <c r="F36" s="2" t="s">
        <v>3761</v>
      </c>
      <c r="G36" s="2" t="s">
        <v>3875</v>
      </c>
      <c r="H36" s="2">
        <v>1</v>
      </c>
      <c r="I36" s="2" t="s">
        <v>3876</v>
      </c>
      <c r="J36" s="2" t="s">
        <v>3877</v>
      </c>
      <c r="K36" s="2"/>
      <c r="L36" s="2"/>
      <c r="M36" s="2" t="s">
        <v>3951</v>
      </c>
      <c r="N36" s="2"/>
      <c r="O36" s="2"/>
      <c r="P36" s="2"/>
      <c r="Q36" s="2"/>
      <c r="R36" s="2"/>
      <c r="S36" s="2"/>
      <c r="T36" s="2"/>
      <c r="U36" s="2"/>
      <c r="V36" s="3" t="s">
        <v>3878</v>
      </c>
      <c r="W36" s="3" t="s">
        <v>3879</v>
      </c>
      <c r="X36" s="3" t="s">
        <v>3880</v>
      </c>
    </row>
    <row r="37" spans="1:24">
      <c r="A37" s="4" t="s">
        <v>3881</v>
      </c>
      <c r="B37" s="5">
        <v>1184367593</v>
      </c>
      <c r="C37" s="5" t="s">
        <v>2</v>
      </c>
      <c r="D37" s="5" t="s">
        <v>3</v>
      </c>
      <c r="E37" s="5" t="s">
        <v>3</v>
      </c>
      <c r="F37" s="5" t="s">
        <v>3761</v>
      </c>
      <c r="G37" s="5" t="s">
        <v>3882</v>
      </c>
      <c r="H37" s="5">
        <v>1</v>
      </c>
      <c r="I37" s="5" t="s">
        <v>3883</v>
      </c>
      <c r="J37" s="5" t="s">
        <v>3884</v>
      </c>
      <c r="K37" s="5"/>
      <c r="L37" s="5"/>
      <c r="M37" s="2" t="s">
        <v>3952</v>
      </c>
      <c r="N37" s="5"/>
      <c r="O37" s="5"/>
      <c r="P37" s="5"/>
      <c r="Q37" s="5"/>
      <c r="R37" s="5"/>
      <c r="S37" s="5"/>
      <c r="T37" s="5"/>
      <c r="U37" s="5"/>
      <c r="V37" s="6" t="s">
        <v>3885</v>
      </c>
      <c r="W37" s="6" t="s">
        <v>3886</v>
      </c>
      <c r="X37" s="6" t="s">
        <v>3887</v>
      </c>
    </row>
  </sheetData>
  <phoneticPr fontId="2" type="noConversion"/>
  <hyperlinks>
    <hyperlink ref="V2" r:id="rId1" xr:uid="{00000000-0004-0000-0100-000000000000}"/>
    <hyperlink ref="W2" r:id="rId2" xr:uid="{00000000-0004-0000-0100-000001000000}"/>
    <hyperlink ref="X2" r:id="rId3" xr:uid="{00000000-0004-0000-0100-000002000000}"/>
    <hyperlink ref="V3" r:id="rId4" xr:uid="{00000000-0004-0000-0100-000003000000}"/>
    <hyperlink ref="W3" r:id="rId5" xr:uid="{00000000-0004-0000-0100-000004000000}"/>
    <hyperlink ref="X3" r:id="rId6" xr:uid="{00000000-0004-0000-0100-000005000000}"/>
    <hyperlink ref="V4" r:id="rId7" xr:uid="{00000000-0004-0000-0100-000006000000}"/>
    <hyperlink ref="W4" r:id="rId8" xr:uid="{00000000-0004-0000-0100-000007000000}"/>
    <hyperlink ref="X4" r:id="rId9" xr:uid="{00000000-0004-0000-0100-000008000000}"/>
    <hyperlink ref="V5" r:id="rId10" xr:uid="{00000000-0004-0000-0100-000009000000}"/>
    <hyperlink ref="W5" r:id="rId11" xr:uid="{00000000-0004-0000-0100-00000A000000}"/>
    <hyperlink ref="X5" r:id="rId12" xr:uid="{00000000-0004-0000-0100-00000B000000}"/>
    <hyperlink ref="V6" r:id="rId13" xr:uid="{00000000-0004-0000-0100-00000C000000}"/>
    <hyperlink ref="W6" r:id="rId14" xr:uid="{00000000-0004-0000-0100-00000D000000}"/>
    <hyperlink ref="X6" r:id="rId15" xr:uid="{00000000-0004-0000-0100-00000E000000}"/>
    <hyperlink ref="V7" r:id="rId16" xr:uid="{00000000-0004-0000-0100-00000F000000}"/>
    <hyperlink ref="W7" r:id="rId17" xr:uid="{00000000-0004-0000-0100-000010000000}"/>
    <hyperlink ref="X7" r:id="rId18" xr:uid="{00000000-0004-0000-0100-000011000000}"/>
    <hyperlink ref="V8" r:id="rId19" xr:uid="{00000000-0004-0000-0100-000012000000}"/>
    <hyperlink ref="W8" r:id="rId20" xr:uid="{00000000-0004-0000-0100-000013000000}"/>
    <hyperlink ref="X8" r:id="rId21" xr:uid="{00000000-0004-0000-0100-000014000000}"/>
    <hyperlink ref="V9" r:id="rId22" xr:uid="{00000000-0004-0000-0100-000015000000}"/>
    <hyperlink ref="W9" r:id="rId23" xr:uid="{00000000-0004-0000-0100-000016000000}"/>
    <hyperlink ref="X9" r:id="rId24" xr:uid="{00000000-0004-0000-0100-000017000000}"/>
    <hyperlink ref="V10" r:id="rId25" xr:uid="{00000000-0004-0000-0100-000018000000}"/>
    <hyperlink ref="W10" r:id="rId26" xr:uid="{00000000-0004-0000-0100-000019000000}"/>
    <hyperlink ref="X10" r:id="rId27" xr:uid="{00000000-0004-0000-0100-00001A000000}"/>
    <hyperlink ref="V11" r:id="rId28" xr:uid="{00000000-0004-0000-0100-00001B000000}"/>
    <hyperlink ref="W11" r:id="rId29" xr:uid="{00000000-0004-0000-0100-00001C000000}"/>
    <hyperlink ref="X11" r:id="rId30" xr:uid="{00000000-0004-0000-0100-00001D000000}"/>
    <hyperlink ref="V12" r:id="rId31" xr:uid="{00000000-0004-0000-0100-00001E000000}"/>
    <hyperlink ref="W12" r:id="rId32" xr:uid="{00000000-0004-0000-0100-00001F000000}"/>
    <hyperlink ref="X12" r:id="rId33" xr:uid="{00000000-0004-0000-0100-000020000000}"/>
    <hyperlink ref="V13" r:id="rId34" xr:uid="{00000000-0004-0000-0100-000021000000}"/>
    <hyperlink ref="W13" r:id="rId35" xr:uid="{00000000-0004-0000-0100-000022000000}"/>
    <hyperlink ref="X13" r:id="rId36" xr:uid="{00000000-0004-0000-0100-000023000000}"/>
    <hyperlink ref="V14" r:id="rId37" xr:uid="{00000000-0004-0000-0100-000024000000}"/>
    <hyperlink ref="W14" r:id="rId38" xr:uid="{00000000-0004-0000-0100-000025000000}"/>
    <hyperlink ref="X14" r:id="rId39" xr:uid="{00000000-0004-0000-0100-000026000000}"/>
    <hyperlink ref="V15" r:id="rId40" xr:uid="{00000000-0004-0000-0100-000027000000}"/>
    <hyperlink ref="W15" r:id="rId41" xr:uid="{00000000-0004-0000-0100-000028000000}"/>
    <hyperlink ref="X15" r:id="rId42" xr:uid="{00000000-0004-0000-0100-000029000000}"/>
    <hyperlink ref="V16" r:id="rId43" xr:uid="{00000000-0004-0000-0100-00002A000000}"/>
    <hyperlink ref="W16" r:id="rId44" xr:uid="{00000000-0004-0000-0100-00002B000000}"/>
    <hyperlink ref="X16" r:id="rId45" xr:uid="{00000000-0004-0000-0100-00002C000000}"/>
    <hyperlink ref="V17" r:id="rId46" xr:uid="{00000000-0004-0000-0100-00002D000000}"/>
    <hyperlink ref="W17" r:id="rId47" xr:uid="{00000000-0004-0000-0100-00002E000000}"/>
    <hyperlink ref="X17" r:id="rId48" xr:uid="{00000000-0004-0000-0100-00002F000000}"/>
    <hyperlink ref="V18" r:id="rId49" xr:uid="{00000000-0004-0000-0100-000030000000}"/>
    <hyperlink ref="W18" r:id="rId50" xr:uid="{00000000-0004-0000-0100-000031000000}"/>
    <hyperlink ref="X18" r:id="rId51" xr:uid="{00000000-0004-0000-0100-000032000000}"/>
    <hyperlink ref="V19" r:id="rId52" xr:uid="{00000000-0004-0000-0100-000033000000}"/>
    <hyperlink ref="W19" r:id="rId53" xr:uid="{00000000-0004-0000-0100-000034000000}"/>
    <hyperlink ref="X19" r:id="rId54" xr:uid="{00000000-0004-0000-0100-000035000000}"/>
    <hyperlink ref="V20" r:id="rId55" xr:uid="{00000000-0004-0000-0100-000036000000}"/>
    <hyperlink ref="W20" r:id="rId56" xr:uid="{00000000-0004-0000-0100-000037000000}"/>
    <hyperlink ref="X20" r:id="rId57" xr:uid="{00000000-0004-0000-0100-000038000000}"/>
    <hyperlink ref="V21" r:id="rId58" xr:uid="{00000000-0004-0000-0100-000039000000}"/>
    <hyperlink ref="W21" r:id="rId59" xr:uid="{00000000-0004-0000-0100-00003A000000}"/>
    <hyperlink ref="X21" r:id="rId60" xr:uid="{00000000-0004-0000-0100-00003B000000}"/>
    <hyperlink ref="V22" r:id="rId61" xr:uid="{00000000-0004-0000-0100-00003C000000}"/>
    <hyperlink ref="W22" r:id="rId62" xr:uid="{00000000-0004-0000-0100-00003D000000}"/>
    <hyperlink ref="X22" r:id="rId63" xr:uid="{00000000-0004-0000-0100-00003E000000}"/>
    <hyperlink ref="V23" r:id="rId64" xr:uid="{00000000-0004-0000-0100-00003F000000}"/>
    <hyperlink ref="W23" r:id="rId65" xr:uid="{00000000-0004-0000-0100-000040000000}"/>
    <hyperlink ref="X23" r:id="rId66" xr:uid="{00000000-0004-0000-0100-000041000000}"/>
    <hyperlink ref="V24" r:id="rId67" xr:uid="{00000000-0004-0000-0100-000042000000}"/>
    <hyperlink ref="W24" r:id="rId68" xr:uid="{00000000-0004-0000-0100-000043000000}"/>
    <hyperlink ref="X24" r:id="rId69" xr:uid="{00000000-0004-0000-0100-000044000000}"/>
    <hyperlink ref="V25" r:id="rId70" xr:uid="{00000000-0004-0000-0100-000045000000}"/>
    <hyperlink ref="W25" r:id="rId71" xr:uid="{00000000-0004-0000-0100-000046000000}"/>
    <hyperlink ref="X25" r:id="rId72" xr:uid="{00000000-0004-0000-0100-000047000000}"/>
    <hyperlink ref="V26" r:id="rId73" xr:uid="{00000000-0004-0000-0100-000048000000}"/>
    <hyperlink ref="W26" r:id="rId74" xr:uid="{00000000-0004-0000-0100-000049000000}"/>
    <hyperlink ref="X26" r:id="rId75" xr:uid="{00000000-0004-0000-0100-00004A000000}"/>
    <hyperlink ref="V27" r:id="rId76" xr:uid="{00000000-0004-0000-0100-00004B000000}"/>
    <hyperlink ref="W27" r:id="rId77" xr:uid="{00000000-0004-0000-0100-00004C000000}"/>
    <hyperlink ref="X27" r:id="rId78" xr:uid="{00000000-0004-0000-0100-00004D000000}"/>
    <hyperlink ref="V28" r:id="rId79" xr:uid="{00000000-0004-0000-0100-00004E000000}"/>
    <hyperlink ref="W28" r:id="rId80" xr:uid="{00000000-0004-0000-0100-00004F000000}"/>
    <hyperlink ref="X28" r:id="rId81" xr:uid="{00000000-0004-0000-0100-000050000000}"/>
    <hyperlink ref="V29" r:id="rId82" xr:uid="{00000000-0004-0000-0100-000051000000}"/>
    <hyperlink ref="W29" r:id="rId83" xr:uid="{00000000-0004-0000-0100-000052000000}"/>
    <hyperlink ref="X29" r:id="rId84" xr:uid="{00000000-0004-0000-0100-000053000000}"/>
    <hyperlink ref="V30" r:id="rId85" xr:uid="{00000000-0004-0000-0100-000054000000}"/>
    <hyperlink ref="W30" r:id="rId86" xr:uid="{00000000-0004-0000-0100-000055000000}"/>
    <hyperlink ref="X30" r:id="rId87" xr:uid="{00000000-0004-0000-0100-000056000000}"/>
    <hyperlink ref="V31" r:id="rId88" xr:uid="{00000000-0004-0000-0100-000057000000}"/>
    <hyperlink ref="W31" r:id="rId89" xr:uid="{00000000-0004-0000-0100-000058000000}"/>
    <hyperlink ref="X31" r:id="rId90" xr:uid="{00000000-0004-0000-0100-000059000000}"/>
    <hyperlink ref="V32" r:id="rId91" xr:uid="{00000000-0004-0000-0100-00005A000000}"/>
    <hyperlink ref="W32" r:id="rId92" xr:uid="{00000000-0004-0000-0100-00005B000000}"/>
    <hyperlink ref="X32" r:id="rId93" xr:uid="{00000000-0004-0000-0100-00005C000000}"/>
    <hyperlink ref="V33" r:id="rId94" xr:uid="{00000000-0004-0000-0100-00005D000000}"/>
    <hyperlink ref="W33" r:id="rId95" xr:uid="{00000000-0004-0000-0100-00005E000000}"/>
    <hyperlink ref="X33" r:id="rId96" xr:uid="{00000000-0004-0000-0100-00005F000000}"/>
    <hyperlink ref="V34" r:id="rId97" xr:uid="{00000000-0004-0000-0100-000060000000}"/>
    <hyperlink ref="W34" r:id="rId98" xr:uid="{00000000-0004-0000-0100-000061000000}"/>
    <hyperlink ref="X34" r:id="rId99" xr:uid="{00000000-0004-0000-0100-000062000000}"/>
    <hyperlink ref="V35" r:id="rId100" xr:uid="{00000000-0004-0000-0100-000063000000}"/>
    <hyperlink ref="W35" r:id="rId101" xr:uid="{00000000-0004-0000-0100-000064000000}"/>
    <hyperlink ref="X35" r:id="rId102" xr:uid="{00000000-0004-0000-0100-000065000000}"/>
    <hyperlink ref="V36" r:id="rId103" xr:uid="{00000000-0004-0000-0100-000066000000}"/>
    <hyperlink ref="W36" r:id="rId104" xr:uid="{00000000-0004-0000-0100-000067000000}"/>
    <hyperlink ref="X36" r:id="rId105" xr:uid="{00000000-0004-0000-0100-000068000000}"/>
    <hyperlink ref="V37" r:id="rId106" xr:uid="{00000000-0004-0000-0100-000069000000}"/>
    <hyperlink ref="W37" r:id="rId107" xr:uid="{00000000-0004-0000-0100-00006A000000}"/>
    <hyperlink ref="X37" r:id="rId108" xr:uid="{00000000-0004-0000-0100-00006B000000}"/>
  </hyperlinks>
  <pageMargins left="0.7" right="0.7" top="0.75" bottom="0.75" header="0.3" footer="0.3"/>
  <tableParts count="1">
    <tablePart r:id="rId10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3FB65-9EAB-4C5C-B10F-4F9949C5DCF1}">
  <sheetPr>
    <tabColor theme="7" tint="0.59999389629810485"/>
  </sheetPr>
  <dimension ref="A1:X232"/>
  <sheetViews>
    <sheetView zoomScale="81" zoomScaleNormal="100" workbookViewId="0">
      <selection activeCell="A3" sqref="A3"/>
    </sheetView>
  </sheetViews>
  <sheetFormatPr defaultRowHeight="14.5"/>
  <cols>
    <col min="1" max="1" width="10.1796875" customWidth="1"/>
    <col min="2" max="2" width="26.1796875" customWidth="1"/>
    <col min="3" max="3" width="20.08984375" customWidth="1"/>
    <col min="4" max="4" width="13.453125" customWidth="1"/>
    <col min="6" max="6" width="9.6328125" customWidth="1"/>
    <col min="7" max="7" width="8.7265625" customWidth="1"/>
    <col min="8" max="10" width="11.81640625" customWidth="1"/>
    <col min="11" max="11" width="20.54296875" customWidth="1"/>
    <col min="12" max="12" width="16.36328125" customWidth="1"/>
    <col min="13" max="13" width="22" customWidth="1"/>
    <col min="14" max="14" width="20.6328125" customWidth="1"/>
    <col min="15" max="15" width="15" customWidth="1"/>
    <col min="16" max="16" width="16.26953125" customWidth="1"/>
    <col min="17" max="17" width="21" customWidth="1"/>
    <col min="18" max="18" width="13.90625" customWidth="1"/>
    <col min="19" max="20" width="13" customWidth="1"/>
    <col min="21" max="21" width="18.54296875" customWidth="1"/>
  </cols>
  <sheetData>
    <row r="1" spans="1:24">
      <c r="A1" s="21" t="s">
        <v>3888</v>
      </c>
      <c r="B1" s="21" t="s">
        <v>3963</v>
      </c>
      <c r="C1" s="21" t="s">
        <v>3962</v>
      </c>
      <c r="D1" s="21" t="s">
        <v>3959</v>
      </c>
      <c r="E1" s="21" t="s">
        <v>3974</v>
      </c>
      <c r="F1" s="22" t="s">
        <v>3893</v>
      </c>
      <c r="G1" s="22" t="s">
        <v>3915</v>
      </c>
      <c r="H1" s="22" t="s">
        <v>3896</v>
      </c>
      <c r="I1" s="22" t="s">
        <v>3899</v>
      </c>
      <c r="J1" s="22" t="s">
        <v>3902</v>
      </c>
      <c r="K1" s="22" t="s">
        <v>3965</v>
      </c>
      <c r="L1" s="22" t="s">
        <v>3961</v>
      </c>
      <c r="M1" s="22" t="s">
        <v>3960</v>
      </c>
      <c r="N1" s="22" t="s">
        <v>3964</v>
      </c>
      <c r="O1" s="22" t="s">
        <v>3903</v>
      </c>
      <c r="P1" s="22" t="s">
        <v>3955</v>
      </c>
      <c r="Q1" s="22" t="s">
        <v>3987</v>
      </c>
      <c r="R1" s="22" t="s">
        <v>3956</v>
      </c>
      <c r="S1" s="22" t="s">
        <v>3957</v>
      </c>
      <c r="T1" s="23" t="s">
        <v>3978</v>
      </c>
      <c r="U1" s="23" t="s">
        <v>3966</v>
      </c>
      <c r="V1" s="8"/>
      <c r="W1" s="8"/>
      <c r="X1" s="8"/>
    </row>
    <row r="2" spans="1:24">
      <c r="A2" s="15" t="s">
        <v>12</v>
      </c>
      <c r="B2" s="15" t="str">
        <f>CHOOSE(MONTH(Prepared_Table[[#This Row],[Date]]),"Январь","Февраль","Март","Апрель","Май","Июнь","Июль","Август","Сентябрь","Октябрь","Ноябрь","Декабрь")</f>
        <v>Ноябрь</v>
      </c>
      <c r="C2" s="27">
        <f>DAY(Prepared_Table[[#This Row],[Date]])</f>
        <v>22</v>
      </c>
      <c r="D2" s="15">
        <f xml:space="preserve"> WEEKNUM(Prepared_Table[[#This Row],[Date]])</f>
        <v>48</v>
      </c>
      <c r="E2" s="27" t="str">
        <f t="shared" ref="E2:E65" si="0">TEXT(A2,"дддд")</f>
        <v>понедельник</v>
      </c>
      <c r="F2" s="10" t="s">
        <v>13</v>
      </c>
      <c r="G2" s="10" t="s">
        <v>3916</v>
      </c>
      <c r="H2" s="11">
        <v>1</v>
      </c>
      <c r="I2" s="10" t="s">
        <v>15</v>
      </c>
      <c r="J2" s="10" t="s">
        <v>16</v>
      </c>
      <c r="K2" s="10" t="str">
        <f>CHOOSE(MONTH(Prepared_Table[[#This Row],[Reply Date]]),"Январь","Февраль","Март","Апрель","Май","Июнь","Июль","Август","Сентябрь","Октябрь","Ноябрь","Декабрь")</f>
        <v>Ноябрь</v>
      </c>
      <c r="L2" s="33">
        <f>DAY(Prepared_Table[[#This Row],[Reply Date]])</f>
        <v>23</v>
      </c>
      <c r="M2" s="10">
        <f xml:space="preserve"> WEEKNUM(Prepared_Table[[#This Row],[Reply Date]])</f>
        <v>48</v>
      </c>
      <c r="N2" s="10" t="str">
        <f t="shared" ref="N2:N65" si="1" xml:space="preserve"> TEXT(J2,"дддд")</f>
        <v>вторник</v>
      </c>
      <c r="O2" s="10" t="s">
        <v>17</v>
      </c>
      <c r="P2" s="12" cm="1">
        <f t="array" ref="P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1,0)</f>
        <v>0</v>
      </c>
      <c r="Q2" s="12" cm="1">
        <f t="array" ref="Q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приложение"},I2)),1,0)</f>
        <v>0</v>
      </c>
      <c r="R2" s="12" cm="1">
        <f t="array" ref="R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меню","настройки","баг","багованный","баги","вылет","вылеты","вылетело"},I2)),1,0)</f>
        <v>0</v>
      </c>
      <c r="S2" s="12">
        <f t="shared" ref="S2:S65" si="2">IF(COUNTA(O2) = COUNTA(I2),1,0)</f>
        <v>1</v>
      </c>
      <c r="T2" s="9">
        <f>COUNTA(Prepared_Table[Review])</f>
        <v>231</v>
      </c>
      <c r="U2" s="17">
        <f t="shared" ref="U2:U65" si="3">IF(A2&lt;J2,TEXT(J2-A2,"ч"),TEXT(A2-J2,"ч"))+0.1</f>
        <v>12.1</v>
      </c>
    </row>
    <row r="3" spans="1:24">
      <c r="A3" s="15" t="s">
        <v>30</v>
      </c>
      <c r="B3" s="15" t="str">
        <f>CHOOSE(MONTH(Prepared_Table[[#This Row],[Date]]),"Январь","Февраль","Март","Апрель","Май","Июнь","Июль","Август","Сентябрь","Октябрь","Ноябрь","Декабрь")</f>
        <v>Ноябрь</v>
      </c>
      <c r="C3" s="27">
        <f>DAY(Prepared_Table[[#This Row],[Date]])</f>
        <v>22</v>
      </c>
      <c r="D3" s="15">
        <f xml:space="preserve"> WEEKNUM(Prepared_Table[[#This Row],[Date]])</f>
        <v>48</v>
      </c>
      <c r="E3" s="15" t="str">
        <f t="shared" si="0"/>
        <v>понедельник</v>
      </c>
      <c r="F3" s="10" t="s">
        <v>22</v>
      </c>
      <c r="G3" s="10" t="s">
        <v>3916</v>
      </c>
      <c r="H3" s="11">
        <v>1</v>
      </c>
      <c r="I3" s="10" t="s">
        <v>32</v>
      </c>
      <c r="J3" s="10" t="s">
        <v>33</v>
      </c>
      <c r="K3" s="10" t="str">
        <f>CHOOSE(MONTH(Prepared_Table[[#This Row],[Reply Date]]),"Январь","Февраль","Март","Апрель","Май","Июнь","Июль","Август","Сентябрь","Октябрь","Ноябрь","Декабрь")</f>
        <v>Ноябрь</v>
      </c>
      <c r="L3" s="33">
        <f>DAY(Prepared_Table[[#This Row],[Reply Date]])</f>
        <v>12</v>
      </c>
      <c r="M3" s="10">
        <f xml:space="preserve"> WEEKNUM(Prepared_Table[[#This Row],[Reply Date]])</f>
        <v>46</v>
      </c>
      <c r="N3" s="10" t="str">
        <f t="shared" si="1"/>
        <v>пятница</v>
      </c>
      <c r="O3" s="10" t="s">
        <v>34</v>
      </c>
      <c r="P3" s="12" cm="1">
        <f t="array" ref="P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1,0)</f>
        <v>0</v>
      </c>
      <c r="Q3" s="12" cm="1">
        <f t="array" ref="Q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приложение"},I3)),1,0)</f>
        <v>1</v>
      </c>
      <c r="R3" s="12" cm="1">
        <f t="array" ref="R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меню","настройки","баг","багованный","баги","вылет","вылеты","вылетело"},I3)),1,0)</f>
        <v>1</v>
      </c>
      <c r="S3" s="12">
        <f t="shared" si="2"/>
        <v>1</v>
      </c>
      <c r="T3" s="9">
        <f>COUNTA(Prepared_Table[Review])</f>
        <v>231</v>
      </c>
      <c r="U3" s="17">
        <f t="shared" si="3"/>
        <v>9.1</v>
      </c>
    </row>
    <row r="4" spans="1:24">
      <c r="A4" s="16" t="s">
        <v>38</v>
      </c>
      <c r="B4" s="16" t="str">
        <f>CHOOSE(MONTH(Prepared_Table[[#This Row],[Date]]),"Январь","Февраль","Март","Апрель","Май","Июнь","Июль","Август","Сентябрь","Октябрь","Ноябрь","Декабрь")</f>
        <v>Ноябрь</v>
      </c>
      <c r="C4" s="28">
        <f>DAY(Prepared_Table[[#This Row],[Date]])</f>
        <v>22</v>
      </c>
      <c r="D4" s="16">
        <f xml:space="preserve"> WEEKNUM(Prepared_Table[[#This Row],[Date]])</f>
        <v>48</v>
      </c>
      <c r="E4" s="16" t="str">
        <f t="shared" si="0"/>
        <v>понедельник</v>
      </c>
      <c r="F4" s="13" t="s">
        <v>22</v>
      </c>
      <c r="G4" s="10" t="s">
        <v>3916</v>
      </c>
      <c r="H4" s="14">
        <v>1</v>
      </c>
      <c r="I4" s="13" t="s">
        <v>40</v>
      </c>
      <c r="J4" s="13" t="s">
        <v>41</v>
      </c>
      <c r="K4" s="13" t="str">
        <f>CHOOSE(MONTH(Prepared_Table[[#This Row],[Reply Date]]),"Январь","Февраль","Март","Апрель","Май","Июнь","Июль","Август","Сентябрь","Октябрь","Ноябрь","Декабрь")</f>
        <v>Ноябрь</v>
      </c>
      <c r="L4" s="34">
        <f>DAY(Prepared_Table[[#This Row],[Reply Date]])</f>
        <v>22</v>
      </c>
      <c r="M4" s="13">
        <f xml:space="preserve"> WEEKNUM(Prepared_Table[[#This Row],[Reply Date]])</f>
        <v>48</v>
      </c>
      <c r="N4" s="13" t="str">
        <f t="shared" si="1"/>
        <v>понедельник</v>
      </c>
      <c r="O4" s="13" t="s">
        <v>42</v>
      </c>
      <c r="P4" s="12" cm="1">
        <f t="array" ref="P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1,0)</f>
        <v>0</v>
      </c>
      <c r="Q4" s="12" cm="1">
        <f t="array" ref="Q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приложение"},I4)),1,0)</f>
        <v>0</v>
      </c>
      <c r="R4" s="12" cm="1">
        <f t="array" ref="R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меню","настройки","баг","багованный","баги","вылет","вылеты","вылетело"},I4)),1,0)</f>
        <v>0</v>
      </c>
      <c r="S4" s="12">
        <f t="shared" si="2"/>
        <v>1</v>
      </c>
      <c r="T4" s="9">
        <f>COUNTA(Prepared_Table[Review])</f>
        <v>231</v>
      </c>
      <c r="U4" s="17">
        <f t="shared" si="3"/>
        <v>11.1</v>
      </c>
    </row>
    <row r="5" spans="1:24">
      <c r="A5" s="15" t="s">
        <v>61</v>
      </c>
      <c r="B5" s="15" t="str">
        <f>CHOOSE(MONTH(Prepared_Table[[#This Row],[Date]]),"Январь","Февраль","Март","Апрель","Май","Июнь","Июль","Август","Сентябрь","Октябрь","Ноябрь","Декабрь")</f>
        <v>Ноябрь</v>
      </c>
      <c r="C5" s="27">
        <f>DAY(Prepared_Table[[#This Row],[Date]])</f>
        <v>22</v>
      </c>
      <c r="D5" s="15">
        <f xml:space="preserve"> WEEKNUM(Prepared_Table[[#This Row],[Date]])</f>
        <v>48</v>
      </c>
      <c r="E5" s="15" t="str">
        <f t="shared" si="0"/>
        <v>понедельник</v>
      </c>
      <c r="F5" s="10" t="s">
        <v>22</v>
      </c>
      <c r="G5" s="10" t="s">
        <v>3916</v>
      </c>
      <c r="H5" s="11">
        <v>1</v>
      </c>
      <c r="I5" s="10" t="s">
        <v>63</v>
      </c>
      <c r="J5" s="10" t="s">
        <v>64</v>
      </c>
      <c r="K5" s="10" t="str">
        <f>CHOOSE(MONTH(Prepared_Table[[#This Row],[Reply Date]]),"Январь","Февраль","Март","Апрель","Май","Июнь","Июль","Август","Сентябрь","Октябрь","Ноябрь","Декабрь")</f>
        <v>Ноябрь</v>
      </c>
      <c r="L5" s="33">
        <f>DAY(Prepared_Table[[#This Row],[Reply Date]])</f>
        <v>22</v>
      </c>
      <c r="M5" s="10">
        <f xml:space="preserve"> WEEKNUM(Prepared_Table[[#This Row],[Reply Date]])</f>
        <v>48</v>
      </c>
      <c r="N5" s="10" t="str">
        <f t="shared" si="1"/>
        <v>понедельник</v>
      </c>
      <c r="O5" s="10" t="s">
        <v>65</v>
      </c>
      <c r="P5" s="12" cm="1">
        <f t="array" ref="P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1,0)</f>
        <v>0</v>
      </c>
      <c r="Q5" s="12" cm="1">
        <f t="array" ref="Q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приложение"},I5)),1,0)</f>
        <v>1</v>
      </c>
      <c r="R5" s="12" cm="1">
        <f t="array" ref="R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меню","настройки","баг","багованный","баги","вылет","вылеты","вылетело"},I5)),1,0)</f>
        <v>1</v>
      </c>
      <c r="S5" s="12">
        <f t="shared" si="2"/>
        <v>1</v>
      </c>
      <c r="T5" s="9">
        <f>COUNTA(Prepared_Table[Review])</f>
        <v>231</v>
      </c>
      <c r="U5" s="17">
        <f t="shared" si="3"/>
        <v>4.0999999999999996</v>
      </c>
    </row>
    <row r="6" spans="1:24">
      <c r="A6" s="16" t="s">
        <v>116</v>
      </c>
      <c r="B6" s="16" t="str">
        <f>CHOOSE(MONTH(Prepared_Table[[#This Row],[Date]]),"Январь","Февраль","Март","Апрель","Май","Июнь","Июль","Август","Сентябрь","Октябрь","Ноябрь","Декабрь")</f>
        <v>Ноябрь</v>
      </c>
      <c r="C6" s="28">
        <f>DAY(Prepared_Table[[#This Row],[Date]])</f>
        <v>22</v>
      </c>
      <c r="D6" s="16">
        <f xml:space="preserve"> WEEKNUM(Prepared_Table[[#This Row],[Date]])</f>
        <v>48</v>
      </c>
      <c r="E6" s="16" t="str">
        <f t="shared" si="0"/>
        <v>понедельник</v>
      </c>
      <c r="F6" s="13" t="s">
        <v>117</v>
      </c>
      <c r="G6" s="10" t="s">
        <v>3916</v>
      </c>
      <c r="H6" s="14">
        <v>2</v>
      </c>
      <c r="I6" s="13" t="s">
        <v>119</v>
      </c>
      <c r="J6" s="13" t="s">
        <v>120</v>
      </c>
      <c r="K6" s="13" t="str">
        <f>CHOOSE(MONTH(Prepared_Table[[#This Row],[Reply Date]]),"Январь","Февраль","Март","Апрель","Май","Июнь","Июль","Август","Сентябрь","Октябрь","Ноябрь","Декабрь")</f>
        <v>Ноябрь</v>
      </c>
      <c r="L6" s="34">
        <f>DAY(Prepared_Table[[#This Row],[Reply Date]])</f>
        <v>22</v>
      </c>
      <c r="M6" s="13">
        <f xml:space="preserve"> WEEKNUM(Prepared_Table[[#This Row],[Reply Date]])</f>
        <v>48</v>
      </c>
      <c r="N6" s="13" t="str">
        <f t="shared" si="1"/>
        <v>понедельник</v>
      </c>
      <c r="O6" s="13" t="s">
        <v>121</v>
      </c>
      <c r="P6" s="12" cm="1">
        <f t="array" ref="P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1,0)</f>
        <v>0</v>
      </c>
      <c r="Q6" s="12" cm="1">
        <f t="array" ref="Q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приложение"},I6)),1,0)</f>
        <v>0</v>
      </c>
      <c r="R6" s="12" cm="1">
        <f t="array" ref="R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меню","настройки","баг","багованный","баги","вылет","вылеты","вылетело"},I6)),1,0)</f>
        <v>0</v>
      </c>
      <c r="S6" s="12">
        <f t="shared" si="2"/>
        <v>1</v>
      </c>
      <c r="T6" s="9">
        <f>COUNTA(Prepared_Table[Review])</f>
        <v>231</v>
      </c>
      <c r="U6" s="17">
        <f t="shared" si="3"/>
        <v>6.1</v>
      </c>
    </row>
    <row r="7" spans="1:24">
      <c r="A7" s="15" t="s">
        <v>125</v>
      </c>
      <c r="B7" s="15" t="str">
        <f>CHOOSE(MONTH(Prepared_Table[[#This Row],[Date]]),"Январь","Февраль","Март","Апрель","Май","Июнь","Июль","Август","Сентябрь","Октябрь","Ноябрь","Декабрь")</f>
        <v>Ноябрь</v>
      </c>
      <c r="C7" s="27">
        <f>DAY(Prepared_Table[[#This Row],[Date]])</f>
        <v>22</v>
      </c>
      <c r="D7" s="15">
        <f xml:space="preserve"> WEEKNUM(Prepared_Table[[#This Row],[Date]])</f>
        <v>48</v>
      </c>
      <c r="E7" s="15" t="str">
        <f t="shared" si="0"/>
        <v>понедельник</v>
      </c>
      <c r="F7" s="10" t="s">
        <v>22</v>
      </c>
      <c r="G7" s="10" t="s">
        <v>3916</v>
      </c>
      <c r="H7" s="11">
        <v>1</v>
      </c>
      <c r="I7" s="10" t="s">
        <v>127</v>
      </c>
      <c r="J7" s="10" t="s">
        <v>128</v>
      </c>
      <c r="K7" s="10" t="str">
        <f>CHOOSE(MONTH(Prepared_Table[[#This Row],[Reply Date]]),"Январь","Февраль","Март","Апрель","Май","Июнь","Июль","Август","Сентябрь","Октябрь","Ноябрь","Декабрь")</f>
        <v>Ноябрь</v>
      </c>
      <c r="L7" s="33">
        <f>DAY(Prepared_Table[[#This Row],[Reply Date]])</f>
        <v>22</v>
      </c>
      <c r="M7" s="10">
        <f xml:space="preserve"> WEEKNUM(Prepared_Table[[#This Row],[Reply Date]])</f>
        <v>48</v>
      </c>
      <c r="N7" s="10" t="str">
        <f t="shared" si="1"/>
        <v>понедельник</v>
      </c>
      <c r="O7" s="10" t="s">
        <v>129</v>
      </c>
      <c r="P7" s="12" cm="1">
        <f t="array" ref="P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1,0)</f>
        <v>1</v>
      </c>
      <c r="Q7" s="12" cm="1">
        <f t="array" ref="Q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приложение"},I7)),1,0)</f>
        <v>0</v>
      </c>
      <c r="R7" s="12" cm="1">
        <f t="array" ref="R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меню","настройки","баг","багованный","баги","вылет","вылеты","вылетело"},I7)),1,0)</f>
        <v>1</v>
      </c>
      <c r="S7" s="12">
        <f t="shared" si="2"/>
        <v>1</v>
      </c>
      <c r="T7" s="9">
        <f>COUNTA(Prepared_Table[Review])</f>
        <v>231</v>
      </c>
      <c r="U7" s="17">
        <f t="shared" si="3"/>
        <v>6.1</v>
      </c>
    </row>
    <row r="8" spans="1:24">
      <c r="A8" s="15" t="s">
        <v>140</v>
      </c>
      <c r="B8" s="15" t="str">
        <f>CHOOSE(MONTH(Prepared_Table[[#This Row],[Date]]),"Январь","Февраль","Март","Апрель","Май","Июнь","Июль","Август","Сентябрь","Октябрь","Ноябрь","Декабрь")</f>
        <v>Ноябрь</v>
      </c>
      <c r="C8" s="27">
        <f>DAY(Prepared_Table[[#This Row],[Date]])</f>
        <v>22</v>
      </c>
      <c r="D8" s="15">
        <f xml:space="preserve"> WEEKNUM(Prepared_Table[[#This Row],[Date]])</f>
        <v>48</v>
      </c>
      <c r="E8" s="15" t="str">
        <f t="shared" si="0"/>
        <v>понедельник</v>
      </c>
      <c r="F8" s="10" t="s">
        <v>22</v>
      </c>
      <c r="G8" s="10" t="s">
        <v>3916</v>
      </c>
      <c r="H8" s="11">
        <v>1</v>
      </c>
      <c r="I8" s="10" t="s">
        <v>142</v>
      </c>
      <c r="J8" s="10" t="s">
        <v>143</v>
      </c>
      <c r="K8" s="10" t="str">
        <f>CHOOSE(MONTH(Prepared_Table[[#This Row],[Reply Date]]),"Январь","Февраль","Март","Апрель","Май","Июнь","Июль","Август","Сентябрь","Октябрь","Ноябрь","Декабрь")</f>
        <v>Ноябрь</v>
      </c>
      <c r="L8" s="33">
        <f>DAY(Prepared_Table[[#This Row],[Reply Date]])</f>
        <v>22</v>
      </c>
      <c r="M8" s="10">
        <f xml:space="preserve"> WEEKNUM(Prepared_Table[[#This Row],[Reply Date]])</f>
        <v>48</v>
      </c>
      <c r="N8" s="10" t="str">
        <f t="shared" si="1"/>
        <v>понедельник</v>
      </c>
      <c r="O8" s="10" t="s">
        <v>65</v>
      </c>
      <c r="P8" s="12" cm="1">
        <f t="array" ref="P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1,0)</f>
        <v>0</v>
      </c>
      <c r="Q8" s="12" cm="1">
        <f t="array" ref="Q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приложение"},I8)),1,0)</f>
        <v>0</v>
      </c>
      <c r="R8" s="12" cm="1">
        <f t="array" ref="R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меню","настройки","баг","багованный","баги","вылет","вылеты","вылетело"},I8)),1,0)</f>
        <v>0</v>
      </c>
      <c r="S8" s="12">
        <f t="shared" si="2"/>
        <v>1</v>
      </c>
      <c r="T8" s="9">
        <f>COUNTA(Prepared_Table[Review])</f>
        <v>231</v>
      </c>
      <c r="U8" s="17">
        <f t="shared" si="3"/>
        <v>5.0999999999999996</v>
      </c>
    </row>
    <row r="9" spans="1:24">
      <c r="A9" s="15" t="s">
        <v>156</v>
      </c>
      <c r="B9" s="15" t="str">
        <f>CHOOSE(MONTH(Prepared_Table[[#This Row],[Date]]),"Январь","Февраль","Март","Апрель","Май","Июнь","Июль","Август","Сентябрь","Октябрь","Ноябрь","Декабрь")</f>
        <v>Ноябрь</v>
      </c>
      <c r="C9" s="27">
        <f>DAY(Prepared_Table[[#This Row],[Date]])</f>
        <v>22</v>
      </c>
      <c r="D9" s="15">
        <f xml:space="preserve"> WEEKNUM(Prepared_Table[[#This Row],[Date]])</f>
        <v>48</v>
      </c>
      <c r="E9" s="15" t="str">
        <f t="shared" si="0"/>
        <v>понедельник</v>
      </c>
      <c r="F9" s="10" t="s">
        <v>22</v>
      </c>
      <c r="G9" s="10" t="s">
        <v>3916</v>
      </c>
      <c r="H9" s="11">
        <v>1</v>
      </c>
      <c r="I9" s="10" t="s">
        <v>158</v>
      </c>
      <c r="J9" s="10" t="s">
        <v>159</v>
      </c>
      <c r="K9" s="10" t="str">
        <f>CHOOSE(MONTH(Prepared_Table[[#This Row],[Reply Date]]),"Январь","Февраль","Март","Апрель","Май","Июнь","Июль","Август","Сентябрь","Октябрь","Ноябрь","Декабрь")</f>
        <v>Ноябрь</v>
      </c>
      <c r="L9" s="33">
        <f>DAY(Prepared_Table[[#This Row],[Reply Date]])</f>
        <v>22</v>
      </c>
      <c r="M9" s="10">
        <f xml:space="preserve"> WEEKNUM(Prepared_Table[[#This Row],[Reply Date]])</f>
        <v>48</v>
      </c>
      <c r="N9" s="10" t="str">
        <f t="shared" si="1"/>
        <v>понедельник</v>
      </c>
      <c r="O9" s="10" t="s">
        <v>129</v>
      </c>
      <c r="P9" s="12" cm="1">
        <f t="array" ref="P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1,0)</f>
        <v>0</v>
      </c>
      <c r="Q9" s="12" cm="1">
        <f t="array" ref="Q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приложение"},I9)),1,0)</f>
        <v>0</v>
      </c>
      <c r="R9" s="12" cm="1">
        <f t="array" ref="R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меню","настройки","баг","багованный","баги","вылет","вылеты","вылетело"},I9)),1,0)</f>
        <v>1</v>
      </c>
      <c r="S9" s="12">
        <f t="shared" si="2"/>
        <v>1</v>
      </c>
      <c r="T9" s="9">
        <f>COUNTA(Prepared_Table[Review])</f>
        <v>231</v>
      </c>
      <c r="U9" s="17">
        <f t="shared" si="3"/>
        <v>5.0999999999999996</v>
      </c>
    </row>
    <row r="10" spans="1:24">
      <c r="A10" s="16" t="s">
        <v>163</v>
      </c>
      <c r="B10" s="16" t="str">
        <f>CHOOSE(MONTH(Prepared_Table[[#This Row],[Date]]),"Январь","Февраль","Март","Апрель","Май","Июнь","Июль","Август","Сентябрь","Октябрь","Ноябрь","Декабрь")</f>
        <v>Ноябрь</v>
      </c>
      <c r="C10" s="28">
        <f>DAY(Prepared_Table[[#This Row],[Date]])</f>
        <v>22</v>
      </c>
      <c r="D10" s="16">
        <f xml:space="preserve"> WEEKNUM(Prepared_Table[[#This Row],[Date]])</f>
        <v>48</v>
      </c>
      <c r="E10" s="16" t="str">
        <f t="shared" si="0"/>
        <v>понедельник</v>
      </c>
      <c r="F10" s="13" t="s">
        <v>22</v>
      </c>
      <c r="G10" s="10" t="s">
        <v>3916</v>
      </c>
      <c r="H10" s="14">
        <v>1</v>
      </c>
      <c r="I10" s="13" t="s">
        <v>165</v>
      </c>
      <c r="J10" s="13" t="s">
        <v>166</v>
      </c>
      <c r="K10" s="13" t="str">
        <f>CHOOSE(MONTH(Prepared_Table[[#This Row],[Reply Date]]),"Январь","Февраль","Март","Апрель","Май","Июнь","Июль","Август","Сентябрь","Октябрь","Ноябрь","Декабрь")</f>
        <v>Ноябрь</v>
      </c>
      <c r="L10" s="34">
        <f>DAY(Prepared_Table[[#This Row],[Reply Date]])</f>
        <v>22</v>
      </c>
      <c r="M10" s="13">
        <f xml:space="preserve"> WEEKNUM(Prepared_Table[[#This Row],[Reply Date]])</f>
        <v>48</v>
      </c>
      <c r="N10" s="13" t="str">
        <f t="shared" si="1"/>
        <v>понедельник</v>
      </c>
      <c r="O10" s="13" t="s">
        <v>129</v>
      </c>
      <c r="P10" s="12" cm="1">
        <f t="array" ref="P1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1,0)</f>
        <v>0</v>
      </c>
      <c r="Q10" s="12" cm="1">
        <f t="array" ref="Q1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приложение"},I10)),1,0)</f>
        <v>0</v>
      </c>
      <c r="R10" s="12" cm="1">
        <f t="array" ref="R1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меню","настройки","баг","багованный","баги","вылет","вылеты","вылетело"},I10)),1,0)</f>
        <v>0</v>
      </c>
      <c r="S10" s="12">
        <f t="shared" si="2"/>
        <v>1</v>
      </c>
      <c r="T10" s="9">
        <f>COUNTA(Prepared_Table[Review])</f>
        <v>231</v>
      </c>
      <c r="U10" s="17">
        <f t="shared" si="3"/>
        <v>5.0999999999999996</v>
      </c>
    </row>
    <row r="11" spans="1:24">
      <c r="A11" s="16" t="s">
        <v>177</v>
      </c>
      <c r="B11" s="16" t="str">
        <f>CHOOSE(MONTH(Prepared_Table[[#This Row],[Date]]),"Январь","Февраль","Март","Апрель","Май","Июнь","Июль","Август","Сентябрь","Октябрь","Ноябрь","Декабрь")</f>
        <v>Ноябрь</v>
      </c>
      <c r="C11" s="28">
        <f>DAY(Prepared_Table[[#This Row],[Date]])</f>
        <v>22</v>
      </c>
      <c r="D11" s="16">
        <f xml:space="preserve"> WEEKNUM(Prepared_Table[[#This Row],[Date]])</f>
        <v>48</v>
      </c>
      <c r="E11" s="16" t="str">
        <f t="shared" si="0"/>
        <v>понедельник</v>
      </c>
      <c r="F11" s="13" t="s">
        <v>13</v>
      </c>
      <c r="G11" s="10" t="s">
        <v>3916</v>
      </c>
      <c r="H11" s="14">
        <v>1</v>
      </c>
      <c r="I11" s="13" t="s">
        <v>179</v>
      </c>
      <c r="J11" s="13" t="s">
        <v>180</v>
      </c>
      <c r="K11" s="13" t="str">
        <f>CHOOSE(MONTH(Prepared_Table[[#This Row],[Reply Date]]),"Январь","Февраль","Март","Апрель","Май","Июнь","Июль","Август","Сентябрь","Октябрь","Ноябрь","Декабрь")</f>
        <v>Ноябрь</v>
      </c>
      <c r="L11" s="34">
        <f>DAY(Prepared_Table[[#This Row],[Reply Date]])</f>
        <v>23</v>
      </c>
      <c r="M11" s="13">
        <f xml:space="preserve"> WEEKNUM(Prepared_Table[[#This Row],[Reply Date]])</f>
        <v>48</v>
      </c>
      <c r="N11" s="13" t="str">
        <f t="shared" si="1"/>
        <v>вторник</v>
      </c>
      <c r="O11" s="13" t="s">
        <v>181</v>
      </c>
      <c r="P11" s="12" cm="1">
        <f t="array" ref="P1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1,0)</f>
        <v>0</v>
      </c>
      <c r="Q11" s="12" cm="1">
        <f t="array" ref="Q1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приложение"},I11)),1,0)</f>
        <v>0</v>
      </c>
      <c r="R11" s="12" cm="1">
        <f t="array" ref="R1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меню","настройки","баг","багованный","баги","вылет","вылеты","вылетело"},I11)),1,0)</f>
        <v>1</v>
      </c>
      <c r="S11" s="12">
        <f t="shared" si="2"/>
        <v>1</v>
      </c>
      <c r="T11" s="9">
        <f>COUNTA(Prepared_Table[Review])</f>
        <v>231</v>
      </c>
      <c r="U11" s="17">
        <f t="shared" si="3"/>
        <v>9.1</v>
      </c>
    </row>
    <row r="12" spans="1:24">
      <c r="A12" s="16" t="s">
        <v>193</v>
      </c>
      <c r="B12" s="16" t="str">
        <f>CHOOSE(MONTH(Prepared_Table[[#This Row],[Date]]),"Январь","Февраль","Март","Апрель","Май","Июнь","Июль","Август","Сентябрь","Октябрь","Ноябрь","Декабрь")</f>
        <v>Ноябрь</v>
      </c>
      <c r="C12" s="28">
        <f>DAY(Prepared_Table[[#This Row],[Date]])</f>
        <v>22</v>
      </c>
      <c r="D12" s="16">
        <f xml:space="preserve"> WEEKNUM(Prepared_Table[[#This Row],[Date]])</f>
        <v>48</v>
      </c>
      <c r="E12" s="16" t="str">
        <f t="shared" si="0"/>
        <v>понедельник</v>
      </c>
      <c r="F12" s="13" t="s">
        <v>22</v>
      </c>
      <c r="G12" s="10" t="s">
        <v>3916</v>
      </c>
      <c r="H12" s="14">
        <v>2</v>
      </c>
      <c r="I12" s="13" t="s">
        <v>195</v>
      </c>
      <c r="J12" s="13" t="s">
        <v>196</v>
      </c>
      <c r="K12" s="13" t="str">
        <f>CHOOSE(MONTH(Prepared_Table[[#This Row],[Reply Date]]),"Январь","Февраль","Март","Апрель","Май","Июнь","Июль","Август","Сентябрь","Октябрь","Ноябрь","Декабрь")</f>
        <v>Ноябрь</v>
      </c>
      <c r="L12" s="34">
        <f>DAY(Prepared_Table[[#This Row],[Reply Date]])</f>
        <v>22</v>
      </c>
      <c r="M12" s="13">
        <f xml:space="preserve"> WEEKNUM(Prepared_Table[[#This Row],[Reply Date]])</f>
        <v>48</v>
      </c>
      <c r="N12" s="13" t="str">
        <f t="shared" si="1"/>
        <v>понедельник</v>
      </c>
      <c r="O12" s="13" t="s">
        <v>197</v>
      </c>
      <c r="P12" s="12" cm="1">
        <f t="array" ref="P1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1,0)</f>
        <v>0</v>
      </c>
      <c r="Q12" s="12" cm="1">
        <f t="array" ref="Q1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приложение"},I12)),1,0)</f>
        <v>0</v>
      </c>
      <c r="R12" s="12" cm="1">
        <f t="array" ref="R1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меню","настройки","баг","багованный","баги","вылет","вылеты","вылетело"},I12)),1,0)</f>
        <v>0</v>
      </c>
      <c r="S12" s="12">
        <f t="shared" si="2"/>
        <v>1</v>
      </c>
      <c r="T12" s="9">
        <f>COUNTA(Prepared_Table[Review])</f>
        <v>231</v>
      </c>
      <c r="U12" s="17">
        <f t="shared" si="3"/>
        <v>2.1</v>
      </c>
    </row>
    <row r="13" spans="1:24">
      <c r="A13" s="16" t="s">
        <v>209</v>
      </c>
      <c r="B13" s="16" t="str">
        <f>CHOOSE(MONTH(Prepared_Table[[#This Row],[Date]]),"Январь","Февраль","Март","Апрель","Май","Июнь","Июль","Август","Сентябрь","Октябрь","Ноябрь","Декабрь")</f>
        <v>Ноябрь</v>
      </c>
      <c r="C13" s="28">
        <f>DAY(Prepared_Table[[#This Row],[Date]])</f>
        <v>22</v>
      </c>
      <c r="D13" s="16">
        <f xml:space="preserve"> WEEKNUM(Prepared_Table[[#This Row],[Date]])</f>
        <v>48</v>
      </c>
      <c r="E13" s="16" t="str">
        <f t="shared" si="0"/>
        <v>понедельник</v>
      </c>
      <c r="F13" s="13" t="s">
        <v>4</v>
      </c>
      <c r="G13" s="10" t="s">
        <v>3916</v>
      </c>
      <c r="H13" s="14">
        <v>1</v>
      </c>
      <c r="I13" s="13" t="s">
        <v>211</v>
      </c>
      <c r="J13" s="13" t="s">
        <v>212</v>
      </c>
      <c r="K13" s="13" t="str">
        <f>CHOOSE(MONTH(Prepared_Table[[#This Row],[Reply Date]]),"Январь","Февраль","Март","Апрель","Май","Июнь","Июль","Август","Сентябрь","Октябрь","Ноябрь","Декабрь")</f>
        <v>Ноябрь</v>
      </c>
      <c r="L13" s="34">
        <f>DAY(Prepared_Table[[#This Row],[Reply Date]])</f>
        <v>22</v>
      </c>
      <c r="M13" s="13">
        <f xml:space="preserve"> WEEKNUM(Prepared_Table[[#This Row],[Reply Date]])</f>
        <v>48</v>
      </c>
      <c r="N13" s="13" t="str">
        <f t="shared" si="1"/>
        <v>понедельник</v>
      </c>
      <c r="O13" s="13" t="s">
        <v>213</v>
      </c>
      <c r="P13" s="12" cm="1">
        <f t="array" ref="P1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1,0)</f>
        <v>0</v>
      </c>
      <c r="Q13" s="12" cm="1">
        <f t="array" ref="Q1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приложение"},I13)),1,0)</f>
        <v>0</v>
      </c>
      <c r="R13" s="12" cm="1">
        <f t="array" ref="R1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меню","настройки","баг","багованный","баги","вылет","вылеты","вылетело"},I13)),1,0)</f>
        <v>1</v>
      </c>
      <c r="S13" s="12">
        <f t="shared" si="2"/>
        <v>1</v>
      </c>
      <c r="T13" s="9">
        <f>COUNTA(Prepared_Table[Review])</f>
        <v>231</v>
      </c>
      <c r="U13" s="17">
        <f t="shared" si="3"/>
        <v>2.1</v>
      </c>
    </row>
    <row r="14" spans="1:24">
      <c r="A14" s="16" t="s">
        <v>3610</v>
      </c>
      <c r="B14" s="16" t="str">
        <f>CHOOSE(MONTH(Prepared_Table[[#This Row],[Date]]),"Январь","Февраль","Март","Апрель","Май","Июнь","Июль","Август","Сентябрь","Октябрь","Ноябрь","Декабрь")</f>
        <v>Ноябрь</v>
      </c>
      <c r="C14" s="28">
        <f>DAY(Prepared_Table[[#This Row],[Date]])</f>
        <v>22</v>
      </c>
      <c r="D14" s="16">
        <f xml:space="preserve"> WEEKNUM(Prepared_Table[[#This Row],[Date]])</f>
        <v>48</v>
      </c>
      <c r="E14" s="16" t="str">
        <f t="shared" si="0"/>
        <v>понедельник</v>
      </c>
      <c r="F14" s="13" t="s">
        <v>3611</v>
      </c>
      <c r="G14" s="10" t="s">
        <v>3917</v>
      </c>
      <c r="H14" s="14">
        <v>2</v>
      </c>
      <c r="I14" s="13" t="s">
        <v>3614</v>
      </c>
      <c r="J14" s="13" t="s">
        <v>3615</v>
      </c>
      <c r="K14" s="13" t="str">
        <f>CHOOSE(MONTH(Prepared_Table[[#This Row],[Reply Date]]),"Январь","Февраль","Март","Апрель","Май","Июнь","Июль","Август","Сентябрь","Октябрь","Ноябрь","Декабрь")</f>
        <v>Ноябрь</v>
      </c>
      <c r="L14" s="34">
        <f>DAY(Prepared_Table[[#This Row],[Reply Date]])</f>
        <v>23</v>
      </c>
      <c r="M14" s="13">
        <f xml:space="preserve"> WEEKNUM(Prepared_Table[[#This Row],[Reply Date]])</f>
        <v>48</v>
      </c>
      <c r="N14" s="13" t="str">
        <f t="shared" si="1"/>
        <v>вторник</v>
      </c>
      <c r="O14" s="13" t="s">
        <v>181</v>
      </c>
      <c r="P14" s="12" cm="1">
        <f t="array" ref="P1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1,0)</f>
        <v>0</v>
      </c>
      <c r="Q14" s="12" cm="1">
        <f t="array" ref="Q1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приложение"},I14)),1,0)</f>
        <v>0</v>
      </c>
      <c r="R14" s="12" cm="1">
        <f t="array" ref="R1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меню","настройки","баг","багованный","баги","вылет","вылеты","вылетело"},I14)),1,0)</f>
        <v>1</v>
      </c>
      <c r="S14" s="12">
        <f t="shared" si="2"/>
        <v>1</v>
      </c>
      <c r="T14" s="9">
        <f>COUNTA(Prepared_Table[Review])</f>
        <v>231</v>
      </c>
      <c r="U14" s="17">
        <f t="shared" si="3"/>
        <v>11.1</v>
      </c>
    </row>
    <row r="15" spans="1:24">
      <c r="A15" s="15" t="s">
        <v>3619</v>
      </c>
      <c r="B15" s="15" t="str">
        <f>CHOOSE(MONTH(Prepared_Table[[#This Row],[Date]]),"Январь","Февраль","Март","Апрель","Май","Июнь","Июль","Август","Сентябрь","Октябрь","Ноябрь","Декабрь")</f>
        <v>Ноябрь</v>
      </c>
      <c r="C15" s="27">
        <f>DAY(Prepared_Table[[#This Row],[Date]])</f>
        <v>22</v>
      </c>
      <c r="D15" s="15">
        <f xml:space="preserve"> WEEKNUM(Prepared_Table[[#This Row],[Date]])</f>
        <v>48</v>
      </c>
      <c r="E15" s="15" t="str">
        <f t="shared" si="0"/>
        <v>понедельник</v>
      </c>
      <c r="F15" s="10" t="s">
        <v>3611</v>
      </c>
      <c r="G15" s="10" t="s">
        <v>3917</v>
      </c>
      <c r="H15" s="11">
        <v>1</v>
      </c>
      <c r="I15" s="10" t="s">
        <v>3622</v>
      </c>
      <c r="J15" s="13" t="s">
        <v>3918</v>
      </c>
      <c r="K15" s="13" t="str">
        <f>CHOOSE(MONTH(Prepared_Table[[#This Row],[Reply Date]]),"Январь","Февраль","Март","Апрель","Май","Июнь","Июль","Август","Сентябрь","Октябрь","Ноябрь","Декабрь")</f>
        <v>Ноябрь</v>
      </c>
      <c r="L15" s="34">
        <f>DAY(Prepared_Table[[#This Row],[Reply Date]])</f>
        <v>23</v>
      </c>
      <c r="M15" s="13">
        <f xml:space="preserve"> WEEKNUM(Prepared_Table[[#This Row],[Reply Date]])</f>
        <v>48</v>
      </c>
      <c r="N15" s="13" t="str">
        <f t="shared" si="1"/>
        <v>вторник</v>
      </c>
      <c r="O15" s="10" t="s">
        <v>2600</v>
      </c>
      <c r="P15" s="12" cm="1">
        <f t="array" ref="P1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1,0)</f>
        <v>0</v>
      </c>
      <c r="Q15" s="12" cm="1">
        <f t="array" ref="Q1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приложение"},I15)),1,0)</f>
        <v>0</v>
      </c>
      <c r="R15" s="12" cm="1">
        <f t="array" ref="R1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меню","настройки","баг","багованный","баги","вылет","вылеты","вылетело"},I15)),1,0)</f>
        <v>1</v>
      </c>
      <c r="S15" s="12">
        <f t="shared" si="2"/>
        <v>1</v>
      </c>
      <c r="T15" s="9">
        <f>COUNTA(Prepared_Table[Review])</f>
        <v>231</v>
      </c>
      <c r="U15" s="17">
        <f t="shared" si="3"/>
        <v>6.1</v>
      </c>
    </row>
    <row r="16" spans="1:24">
      <c r="A16" s="16" t="s">
        <v>3626</v>
      </c>
      <c r="B16" s="16" t="str">
        <f>CHOOSE(MONTH(Prepared_Table[[#This Row],[Date]]),"Январь","Февраль","Март","Апрель","Май","Июнь","Июль","Август","Сентябрь","Октябрь","Ноябрь","Декабрь")</f>
        <v>Ноябрь</v>
      </c>
      <c r="C16" s="28">
        <f>DAY(Prepared_Table[[#This Row],[Date]])</f>
        <v>22</v>
      </c>
      <c r="D16" s="16">
        <f xml:space="preserve"> WEEKNUM(Prepared_Table[[#This Row],[Date]])</f>
        <v>48</v>
      </c>
      <c r="E16" s="16" t="str">
        <f t="shared" si="0"/>
        <v>понедельник</v>
      </c>
      <c r="F16" s="13" t="s">
        <v>3611</v>
      </c>
      <c r="G16" s="10" t="s">
        <v>3917</v>
      </c>
      <c r="H16" s="14">
        <v>1</v>
      </c>
      <c r="I16" s="13" t="s">
        <v>3629</v>
      </c>
      <c r="J16" s="13" t="s">
        <v>3919</v>
      </c>
      <c r="K16" s="13" t="str">
        <f>CHOOSE(MONTH(Prepared_Table[[#This Row],[Reply Date]]),"Январь","Февраль","Март","Апрель","Май","Июнь","Июль","Август","Сентябрь","Октябрь","Ноябрь","Декабрь")</f>
        <v>Ноябрь</v>
      </c>
      <c r="L16" s="34">
        <f>DAY(Prepared_Table[[#This Row],[Reply Date]])</f>
        <v>23</v>
      </c>
      <c r="M16" s="13">
        <f xml:space="preserve"> WEEKNUM(Prepared_Table[[#This Row],[Reply Date]])</f>
        <v>48</v>
      </c>
      <c r="N16" s="13" t="str">
        <f t="shared" si="1"/>
        <v>вторник</v>
      </c>
      <c r="O16" s="13" t="s">
        <v>3630</v>
      </c>
      <c r="P16" s="12" cm="1">
        <f t="array" ref="P1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1,0)</f>
        <v>0</v>
      </c>
      <c r="Q16" s="12" cm="1">
        <f t="array" ref="Q1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приложение"},I16)),1,0)</f>
        <v>0</v>
      </c>
      <c r="R16" s="12" cm="1">
        <f t="array" ref="R1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меню","настройки","баг","багованный","баги","вылет","вылеты","вылетело"},I16)),1,0)</f>
        <v>1</v>
      </c>
      <c r="S16" s="12">
        <f t="shared" si="2"/>
        <v>1</v>
      </c>
      <c r="T16" s="9">
        <f>COUNTA(Prepared_Table[Review])</f>
        <v>231</v>
      </c>
      <c r="U16" s="17">
        <f t="shared" si="3"/>
        <v>4.0999999999999996</v>
      </c>
    </row>
    <row r="17" spans="1:21">
      <c r="A17" s="15" t="s">
        <v>3634</v>
      </c>
      <c r="B17" s="15" t="str">
        <f>CHOOSE(MONTH(Prepared_Table[[#This Row],[Date]]),"Январь","Февраль","Март","Апрель","Май","Июнь","Июль","Август","Сентябрь","Октябрь","Ноябрь","Декабрь")</f>
        <v>Ноябрь</v>
      </c>
      <c r="C17" s="27">
        <f>DAY(Prepared_Table[[#This Row],[Date]])</f>
        <v>22</v>
      </c>
      <c r="D17" s="15">
        <f xml:space="preserve"> WEEKNUM(Prepared_Table[[#This Row],[Date]])</f>
        <v>48</v>
      </c>
      <c r="E17" s="15" t="str">
        <f t="shared" si="0"/>
        <v>понедельник</v>
      </c>
      <c r="F17" s="10" t="s">
        <v>3611</v>
      </c>
      <c r="G17" s="10" t="s">
        <v>3917</v>
      </c>
      <c r="H17" s="11">
        <v>1</v>
      </c>
      <c r="I17" s="10" t="s">
        <v>3637</v>
      </c>
      <c r="J17" s="13" t="s">
        <v>3920</v>
      </c>
      <c r="K17" s="13" t="str">
        <f>CHOOSE(MONTH(Prepared_Table[[#This Row],[Reply Date]]),"Январь","Февраль","Март","Апрель","Май","Июнь","Июль","Август","Сентябрь","Октябрь","Ноябрь","Декабрь")</f>
        <v>Ноябрь</v>
      </c>
      <c r="L17" s="34">
        <f>DAY(Prepared_Table[[#This Row],[Reply Date]])</f>
        <v>23</v>
      </c>
      <c r="M17" s="13">
        <f xml:space="preserve"> WEEKNUM(Prepared_Table[[#This Row],[Reply Date]])</f>
        <v>48</v>
      </c>
      <c r="N17" s="13" t="str">
        <f t="shared" si="1"/>
        <v>вторник</v>
      </c>
      <c r="O17" s="10" t="s">
        <v>3638</v>
      </c>
      <c r="P17" s="12" cm="1">
        <f t="array" ref="P1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1,0)</f>
        <v>0</v>
      </c>
      <c r="Q17" s="12" cm="1">
        <f t="array" ref="Q1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приложение"},I17)),1,0)</f>
        <v>0</v>
      </c>
      <c r="R17" s="12" cm="1">
        <f t="array" ref="R1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меню","настройки","баг","багованный","баги","вылет","вылеты","вылетело"},I17)),1,0)</f>
        <v>1</v>
      </c>
      <c r="S17" s="12">
        <f t="shared" si="2"/>
        <v>1</v>
      </c>
      <c r="T17" s="9">
        <f>COUNTA(Prepared_Table[Review])</f>
        <v>231</v>
      </c>
      <c r="U17" s="17">
        <f t="shared" si="3"/>
        <v>4.0999999999999996</v>
      </c>
    </row>
    <row r="18" spans="1:21">
      <c r="A18" s="15" t="s">
        <v>250</v>
      </c>
      <c r="B18" s="15" t="str">
        <f>CHOOSE(MONTH(Prepared_Table[[#This Row],[Date]]),"Январь","Февраль","Март","Апрель","Май","Июнь","Июль","Август","Сентябрь","Октябрь","Ноябрь","Декабрь")</f>
        <v>Ноябрь</v>
      </c>
      <c r="C18" s="27">
        <f>DAY(Prepared_Table[[#This Row],[Date]])</f>
        <v>23</v>
      </c>
      <c r="D18" s="15">
        <f xml:space="preserve"> WEEKNUM(Prepared_Table[[#This Row],[Date]])</f>
        <v>48</v>
      </c>
      <c r="E18" s="15" t="str">
        <f t="shared" si="0"/>
        <v>вторник</v>
      </c>
      <c r="F18" s="10" t="s">
        <v>22</v>
      </c>
      <c r="G18" s="10" t="s">
        <v>3916</v>
      </c>
      <c r="H18" s="11">
        <v>2</v>
      </c>
      <c r="I18" s="10" t="s">
        <v>252</v>
      </c>
      <c r="J18" s="10" t="s">
        <v>253</v>
      </c>
      <c r="K18" s="10" t="str">
        <f>CHOOSE(MONTH(Prepared_Table[[#This Row],[Reply Date]]),"Январь","Февраль","Март","Апрель","Май","Июнь","Июль","Август","Сентябрь","Октябрь","Ноябрь","Декабрь")</f>
        <v>Ноябрь</v>
      </c>
      <c r="L18" s="33">
        <f>DAY(Prepared_Table[[#This Row],[Reply Date]])</f>
        <v>23</v>
      </c>
      <c r="M18" s="10">
        <f xml:space="preserve"> WEEKNUM(Prepared_Table[[#This Row],[Reply Date]])</f>
        <v>48</v>
      </c>
      <c r="N18" s="10" t="str">
        <f t="shared" si="1"/>
        <v>вторник</v>
      </c>
      <c r="O18" s="10" t="s">
        <v>254</v>
      </c>
      <c r="P18" s="12" cm="1">
        <f t="array" ref="P1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1,0)</f>
        <v>0</v>
      </c>
      <c r="Q18" s="12" cm="1">
        <f t="array" ref="Q1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приложение"},I18)),1,0)</f>
        <v>0</v>
      </c>
      <c r="R18" s="12" cm="1">
        <f t="array" ref="R1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меню","настройки","баг","багованный","баги","вылет","вылеты","вылетело"},I18)),1,0)</f>
        <v>0</v>
      </c>
      <c r="S18" s="12">
        <f t="shared" si="2"/>
        <v>1</v>
      </c>
      <c r="T18" s="9">
        <f>COUNTA(Prepared_Table[Review])</f>
        <v>231</v>
      </c>
      <c r="U18" s="17">
        <f t="shared" si="3"/>
        <v>0.1</v>
      </c>
    </row>
    <row r="19" spans="1:21">
      <c r="A19" s="16" t="s">
        <v>258</v>
      </c>
      <c r="B19" s="16" t="str">
        <f>CHOOSE(MONTH(Prepared_Table[[#This Row],[Date]]),"Январь","Февраль","Март","Апрель","Май","Июнь","Июль","Август","Сентябрь","Октябрь","Ноябрь","Декабрь")</f>
        <v>Ноябрь</v>
      </c>
      <c r="C19" s="28">
        <f>DAY(Prepared_Table[[#This Row],[Date]])</f>
        <v>23</v>
      </c>
      <c r="D19" s="16">
        <f xml:space="preserve"> WEEKNUM(Prepared_Table[[#This Row],[Date]])</f>
        <v>48</v>
      </c>
      <c r="E19" s="16" t="str">
        <f t="shared" si="0"/>
        <v>вторник</v>
      </c>
      <c r="F19" s="13" t="s">
        <v>22</v>
      </c>
      <c r="G19" s="10" t="s">
        <v>3916</v>
      </c>
      <c r="H19" s="14">
        <v>1</v>
      </c>
      <c r="I19" s="13" t="s">
        <v>260</v>
      </c>
      <c r="J19" s="13" t="s">
        <v>261</v>
      </c>
      <c r="K19" s="13" t="str">
        <f>CHOOSE(MONTH(Prepared_Table[[#This Row],[Reply Date]]),"Январь","Февраль","Март","Апрель","Май","Июнь","Июль","Август","Сентябрь","Октябрь","Ноябрь","Декабрь")</f>
        <v>Ноябрь</v>
      </c>
      <c r="L19" s="34">
        <f>DAY(Prepared_Table[[#This Row],[Reply Date]])</f>
        <v>23</v>
      </c>
      <c r="M19" s="13">
        <f xml:space="preserve"> WEEKNUM(Prepared_Table[[#This Row],[Reply Date]])</f>
        <v>48</v>
      </c>
      <c r="N19" s="13" t="str">
        <f t="shared" si="1"/>
        <v>вторник</v>
      </c>
      <c r="O19" s="13" t="s">
        <v>262</v>
      </c>
      <c r="P19" s="12" cm="1">
        <f t="array" ref="P1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1,0)</f>
        <v>0</v>
      </c>
      <c r="Q19" s="12" cm="1">
        <f t="array" ref="Q1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приложение"},I19)),1,0)</f>
        <v>0</v>
      </c>
      <c r="R19" s="12" cm="1">
        <f t="array" ref="R1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меню","настройки","баг","багованный","баги","вылет","вылеты","вылетело"},I19)),1,0)</f>
        <v>0</v>
      </c>
      <c r="S19" s="12">
        <f t="shared" si="2"/>
        <v>1</v>
      </c>
      <c r="T19" s="9">
        <f>COUNTA(Prepared_Table[Review])</f>
        <v>231</v>
      </c>
      <c r="U19" s="17">
        <f t="shared" si="3"/>
        <v>0.1</v>
      </c>
    </row>
    <row r="20" spans="1:21">
      <c r="A20" s="16" t="s">
        <v>289</v>
      </c>
      <c r="B20" s="16" t="str">
        <f>CHOOSE(MONTH(Prepared_Table[[#This Row],[Date]]),"Январь","Февраль","Март","Апрель","Май","Июнь","Июль","Август","Сентябрь","Октябрь","Ноябрь","Декабрь")</f>
        <v>Ноябрь</v>
      </c>
      <c r="C20" s="28">
        <f>DAY(Prepared_Table[[#This Row],[Date]])</f>
        <v>23</v>
      </c>
      <c r="D20" s="16">
        <f xml:space="preserve"> WEEKNUM(Prepared_Table[[#This Row],[Date]])</f>
        <v>48</v>
      </c>
      <c r="E20" s="16" t="str">
        <f t="shared" si="0"/>
        <v>вторник</v>
      </c>
      <c r="F20" s="13" t="s">
        <v>22</v>
      </c>
      <c r="G20" s="10" t="s">
        <v>3916</v>
      </c>
      <c r="H20" s="14">
        <v>1</v>
      </c>
      <c r="I20" s="13" t="s">
        <v>291</v>
      </c>
      <c r="J20" s="13" t="s">
        <v>292</v>
      </c>
      <c r="K20" s="13" t="str">
        <f>CHOOSE(MONTH(Prepared_Table[[#This Row],[Reply Date]]),"Январь","Февраль","Март","Апрель","Май","Июнь","Июль","Август","Сентябрь","Октябрь","Ноябрь","Декабрь")</f>
        <v>Ноябрь</v>
      </c>
      <c r="L20" s="34">
        <f>DAY(Prepared_Table[[#This Row],[Reply Date]])</f>
        <v>23</v>
      </c>
      <c r="M20" s="13">
        <f xml:space="preserve"> WEEKNUM(Prepared_Table[[#This Row],[Reply Date]])</f>
        <v>48</v>
      </c>
      <c r="N20" s="13" t="str">
        <f t="shared" si="1"/>
        <v>вторник</v>
      </c>
      <c r="O20" s="13" t="s">
        <v>293</v>
      </c>
      <c r="P20" s="12" cm="1">
        <f t="array" ref="P2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1,0)</f>
        <v>0</v>
      </c>
      <c r="Q20" s="12" cm="1">
        <f t="array" ref="Q2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приложение"},I20)),1,0)</f>
        <v>0</v>
      </c>
      <c r="R20" s="12" cm="1">
        <f t="array" ref="R2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меню","настройки","баг","багованный","баги","вылет","вылеты","вылетело"},I20)),1,0)</f>
        <v>0</v>
      </c>
      <c r="S20" s="12">
        <f t="shared" si="2"/>
        <v>1</v>
      </c>
      <c r="T20" s="9">
        <f>COUNTA(Prepared_Table[Review])</f>
        <v>231</v>
      </c>
      <c r="U20" s="17">
        <f t="shared" si="3"/>
        <v>2.1</v>
      </c>
    </row>
    <row r="21" spans="1:21">
      <c r="A21" s="16" t="s">
        <v>336</v>
      </c>
      <c r="B21" s="16" t="str">
        <f>CHOOSE(MONTH(Prepared_Table[[#This Row],[Date]]),"Январь","Февраль","Март","Апрель","Май","Июнь","Июль","Август","Сентябрь","Октябрь","Ноябрь","Декабрь")</f>
        <v>Ноябрь</v>
      </c>
      <c r="C21" s="28">
        <f>DAY(Prepared_Table[[#This Row],[Date]])</f>
        <v>23</v>
      </c>
      <c r="D21" s="16">
        <f xml:space="preserve"> WEEKNUM(Prepared_Table[[#This Row],[Date]])</f>
        <v>48</v>
      </c>
      <c r="E21" s="16" t="str">
        <f t="shared" si="0"/>
        <v>вторник</v>
      </c>
      <c r="F21" s="10" t="s">
        <v>3981</v>
      </c>
      <c r="G21" s="10" t="s">
        <v>3916</v>
      </c>
      <c r="H21" s="14">
        <v>1</v>
      </c>
      <c r="I21" s="13" t="s">
        <v>338</v>
      </c>
      <c r="J21" s="13" t="s">
        <v>339</v>
      </c>
      <c r="K21" s="13" t="str">
        <f>CHOOSE(MONTH(Prepared_Table[[#This Row],[Reply Date]]),"Январь","Февраль","Март","Апрель","Май","Июнь","Июль","Август","Сентябрь","Октябрь","Ноябрь","Декабрь")</f>
        <v>Ноябрь</v>
      </c>
      <c r="L21" s="34">
        <f>DAY(Prepared_Table[[#This Row],[Reply Date]])</f>
        <v>23</v>
      </c>
      <c r="M21" s="13">
        <f xml:space="preserve"> WEEKNUM(Prepared_Table[[#This Row],[Reply Date]])</f>
        <v>48</v>
      </c>
      <c r="N21" s="13" t="str">
        <f t="shared" si="1"/>
        <v>вторник</v>
      </c>
      <c r="O21" s="13" t="s">
        <v>340</v>
      </c>
      <c r="P21" s="12" cm="1">
        <f t="array" ref="P2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1,0)</f>
        <v>0</v>
      </c>
      <c r="Q21" s="12" cm="1">
        <f t="array" ref="Q2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приложение"},I21)),1,0)</f>
        <v>0</v>
      </c>
      <c r="R21" s="12" cm="1">
        <f t="array" ref="R2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меню","настройки","баг","багованный","баги","вылет","вылеты","вылетело"},I21)),1,0)</f>
        <v>1</v>
      </c>
      <c r="S21" s="12">
        <f t="shared" si="2"/>
        <v>1</v>
      </c>
      <c r="T21" s="9">
        <f>COUNTA(Prepared_Table[Review])</f>
        <v>231</v>
      </c>
      <c r="U21" s="17">
        <f t="shared" si="3"/>
        <v>0.1</v>
      </c>
    </row>
    <row r="22" spans="1:21">
      <c r="A22" s="15" t="s">
        <v>344</v>
      </c>
      <c r="B22" s="15" t="str">
        <f>CHOOSE(MONTH(Prepared_Table[[#This Row],[Date]]),"Январь","Февраль","Март","Апрель","Май","Июнь","Июль","Август","Сентябрь","Октябрь","Ноябрь","Декабрь")</f>
        <v>Ноябрь</v>
      </c>
      <c r="C22" s="27">
        <f>DAY(Prepared_Table[[#This Row],[Date]])</f>
        <v>23</v>
      </c>
      <c r="D22" s="15">
        <f xml:space="preserve"> WEEKNUM(Prepared_Table[[#This Row],[Date]])</f>
        <v>48</v>
      </c>
      <c r="E22" s="15" t="str">
        <f t="shared" si="0"/>
        <v>вторник</v>
      </c>
      <c r="F22" s="10" t="s">
        <v>22</v>
      </c>
      <c r="G22" s="10" t="s">
        <v>3916</v>
      </c>
      <c r="H22" s="11">
        <v>1</v>
      </c>
      <c r="I22" s="10" t="s">
        <v>346</v>
      </c>
      <c r="J22" s="10" t="s">
        <v>347</v>
      </c>
      <c r="K22" s="10" t="str">
        <f>CHOOSE(MONTH(Prepared_Table[[#This Row],[Reply Date]]),"Январь","Февраль","Март","Апрель","Май","Июнь","Июль","Август","Сентябрь","Октябрь","Ноябрь","Декабрь")</f>
        <v>Ноябрь</v>
      </c>
      <c r="L22" s="33">
        <f>DAY(Prepared_Table[[#This Row],[Reply Date]])</f>
        <v>23</v>
      </c>
      <c r="M22" s="10">
        <f xml:space="preserve"> WEEKNUM(Prepared_Table[[#This Row],[Reply Date]])</f>
        <v>48</v>
      </c>
      <c r="N22" s="10" t="str">
        <f t="shared" si="1"/>
        <v>вторник</v>
      </c>
      <c r="O22" s="10" t="s">
        <v>348</v>
      </c>
      <c r="P22" s="12" cm="1">
        <f t="array" ref="P2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1,0)</f>
        <v>0</v>
      </c>
      <c r="Q22" s="12" cm="1">
        <f t="array" ref="Q2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приложение"},I22)),1,0)</f>
        <v>0</v>
      </c>
      <c r="R22" s="12" cm="1">
        <f t="array" ref="R2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меню","настройки","баг","багованный","баги","вылет","вылеты","вылетело"},I22)),1,0)</f>
        <v>0</v>
      </c>
      <c r="S22" s="12">
        <f t="shared" si="2"/>
        <v>1</v>
      </c>
      <c r="T22" s="9">
        <f>COUNTA(Prepared_Table[Review])</f>
        <v>231</v>
      </c>
      <c r="U22" s="17">
        <f t="shared" si="3"/>
        <v>0.1</v>
      </c>
    </row>
    <row r="23" spans="1:21">
      <c r="A23" s="16" t="s">
        <v>367</v>
      </c>
      <c r="B23" s="16" t="str">
        <f>CHOOSE(MONTH(Prepared_Table[[#This Row],[Date]]),"Январь","Февраль","Март","Апрель","Май","Июнь","Июль","Август","Сентябрь","Октябрь","Ноябрь","Декабрь")</f>
        <v>Ноябрь</v>
      </c>
      <c r="C23" s="28">
        <f>DAY(Prepared_Table[[#This Row],[Date]])</f>
        <v>23</v>
      </c>
      <c r="D23" s="16">
        <f xml:space="preserve"> WEEKNUM(Prepared_Table[[#This Row],[Date]])</f>
        <v>48</v>
      </c>
      <c r="E23" s="16" t="str">
        <f t="shared" si="0"/>
        <v>вторник</v>
      </c>
      <c r="F23" s="13" t="s">
        <v>22</v>
      </c>
      <c r="G23" s="10" t="s">
        <v>3916</v>
      </c>
      <c r="H23" s="14">
        <v>1</v>
      </c>
      <c r="I23" s="13" t="s">
        <v>369</v>
      </c>
      <c r="J23" s="13" t="s">
        <v>370</v>
      </c>
      <c r="K23" s="13" t="str">
        <f>CHOOSE(MONTH(Prepared_Table[[#This Row],[Reply Date]]),"Январь","Февраль","Март","Апрель","Май","Июнь","Июль","Август","Сентябрь","Октябрь","Ноябрь","Декабрь")</f>
        <v>Ноябрь</v>
      </c>
      <c r="L23" s="34">
        <f>DAY(Prepared_Table[[#This Row],[Reply Date]])</f>
        <v>23</v>
      </c>
      <c r="M23" s="13">
        <f xml:space="preserve"> WEEKNUM(Prepared_Table[[#This Row],[Reply Date]])</f>
        <v>48</v>
      </c>
      <c r="N23" s="13" t="str">
        <f t="shared" si="1"/>
        <v>вторник</v>
      </c>
      <c r="O23" s="13" t="s">
        <v>371</v>
      </c>
      <c r="P23" s="12" cm="1">
        <f t="array" ref="P2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23)),1,0)</f>
        <v>0</v>
      </c>
      <c r="Q23" s="12" cm="1">
        <f t="array" ref="Q2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приложение"},I23)),1,0)</f>
        <v>1</v>
      </c>
      <c r="R23" s="12" cm="1">
        <f t="array" ref="R2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меню","настройки","баг","багованный","баги","вылет","вылеты","вылетело"},I23)),1,0)</f>
        <v>1</v>
      </c>
      <c r="S23" s="12">
        <f t="shared" si="2"/>
        <v>1</v>
      </c>
      <c r="T23" s="9">
        <f>COUNTA(Prepared_Table[Review])</f>
        <v>231</v>
      </c>
      <c r="U23" s="17">
        <f t="shared" si="3"/>
        <v>1.1000000000000001</v>
      </c>
    </row>
    <row r="24" spans="1:21">
      <c r="A24" s="16" t="s">
        <v>412</v>
      </c>
      <c r="B24" s="16" t="str">
        <f>CHOOSE(MONTH(Prepared_Table[[#This Row],[Date]]),"Январь","Февраль","Март","Апрель","Май","Июнь","Июль","Август","Сентябрь","Октябрь","Ноябрь","Декабрь")</f>
        <v>Ноябрь</v>
      </c>
      <c r="C24" s="28">
        <f>DAY(Prepared_Table[[#This Row],[Date]])</f>
        <v>23</v>
      </c>
      <c r="D24" s="16">
        <f xml:space="preserve"> WEEKNUM(Prepared_Table[[#This Row],[Date]])</f>
        <v>48</v>
      </c>
      <c r="E24" s="16" t="str">
        <f t="shared" si="0"/>
        <v>вторник</v>
      </c>
      <c r="F24" s="13" t="s">
        <v>22</v>
      </c>
      <c r="G24" s="10" t="s">
        <v>3916</v>
      </c>
      <c r="H24" s="14">
        <v>1</v>
      </c>
      <c r="I24" s="13" t="s">
        <v>414</v>
      </c>
      <c r="J24" s="13" t="s">
        <v>415</v>
      </c>
      <c r="K24" s="13" t="str">
        <f>CHOOSE(MONTH(Prepared_Table[[#This Row],[Reply Date]]),"Январь","Февраль","Март","Апрель","Май","Июнь","Июль","Август","Сентябрь","Октябрь","Ноябрь","Декабрь")</f>
        <v>Ноябрь</v>
      </c>
      <c r="L24" s="34">
        <f>DAY(Prepared_Table[[#This Row],[Reply Date]])</f>
        <v>24</v>
      </c>
      <c r="M24" s="13">
        <f xml:space="preserve"> WEEKNUM(Prepared_Table[[#This Row],[Reply Date]])</f>
        <v>48</v>
      </c>
      <c r="N24" s="13" t="str">
        <f t="shared" si="1"/>
        <v>среда</v>
      </c>
      <c r="O24" s="13" t="s">
        <v>416</v>
      </c>
      <c r="P24" s="12" cm="1">
        <f t="array" ref="P2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24)),1,0)</f>
        <v>1</v>
      </c>
      <c r="Q24" s="12" cm="1">
        <f t="array" ref="Q2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приложение"},I24)),1,0)</f>
        <v>0</v>
      </c>
      <c r="R24" s="12" cm="1">
        <f t="array" ref="R2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меню","настройки","баг","багованный","баги","вылет","вылеты","вылетело"},I24)),1,0)</f>
        <v>1</v>
      </c>
      <c r="S24" s="12">
        <f t="shared" si="2"/>
        <v>1</v>
      </c>
      <c r="T24" s="9">
        <f>COUNTA(Prepared_Table[Review])</f>
        <v>231</v>
      </c>
      <c r="U24" s="17">
        <f t="shared" si="3"/>
        <v>10.1</v>
      </c>
    </row>
    <row r="25" spans="1:21">
      <c r="A25" s="16" t="s">
        <v>428</v>
      </c>
      <c r="B25" s="16" t="str">
        <f>CHOOSE(MONTH(Prepared_Table[[#This Row],[Date]]),"Январь","Февраль","Март","Апрель","Май","Июнь","Июль","Август","Сентябрь","Октябрь","Ноябрь","Декабрь")</f>
        <v>Ноябрь</v>
      </c>
      <c r="C25" s="28">
        <f>DAY(Prepared_Table[[#This Row],[Date]])</f>
        <v>23</v>
      </c>
      <c r="D25" s="16">
        <f xml:space="preserve"> WEEKNUM(Prepared_Table[[#This Row],[Date]])</f>
        <v>48</v>
      </c>
      <c r="E25" s="16" t="str">
        <f t="shared" si="0"/>
        <v>вторник</v>
      </c>
      <c r="F25" s="13" t="s">
        <v>429</v>
      </c>
      <c r="G25" s="10" t="s">
        <v>3916</v>
      </c>
      <c r="H25" s="14">
        <v>1</v>
      </c>
      <c r="I25" s="13" t="s">
        <v>431</v>
      </c>
      <c r="J25" s="13" t="s">
        <v>432</v>
      </c>
      <c r="K25" s="13" t="str">
        <f>CHOOSE(MONTH(Prepared_Table[[#This Row],[Reply Date]]),"Январь","Февраль","Март","Апрель","Май","Июнь","Июль","Август","Сентябрь","Октябрь","Ноябрь","Декабрь")</f>
        <v>Ноябрь</v>
      </c>
      <c r="L25" s="34">
        <f>DAY(Prepared_Table[[#This Row],[Reply Date]])</f>
        <v>24</v>
      </c>
      <c r="M25" s="13">
        <f xml:space="preserve"> WEEKNUM(Prepared_Table[[#This Row],[Reply Date]])</f>
        <v>48</v>
      </c>
      <c r="N25" s="13" t="str">
        <f t="shared" si="1"/>
        <v>среда</v>
      </c>
      <c r="O25" s="13" t="s">
        <v>433</v>
      </c>
      <c r="P25" s="12" cm="1">
        <f t="array" ref="P2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25)),1,0)</f>
        <v>0</v>
      </c>
      <c r="Q25" s="12" cm="1">
        <f t="array" ref="Q2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приложение"},I25)),1,0)</f>
        <v>0</v>
      </c>
      <c r="R25" s="12" cm="1">
        <f t="array" ref="R2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меню","настройки","баг","багованный","баги","вылет","вылеты","вылетело"},I25)),1,0)</f>
        <v>1</v>
      </c>
      <c r="S25" s="12">
        <f t="shared" si="2"/>
        <v>1</v>
      </c>
      <c r="T25" s="9">
        <f>COUNTA(Prepared_Table[Review])</f>
        <v>231</v>
      </c>
      <c r="U25" s="17">
        <f t="shared" si="3"/>
        <v>9.1</v>
      </c>
    </row>
    <row r="26" spans="1:21">
      <c r="A26" s="16" t="s">
        <v>3642</v>
      </c>
      <c r="B26" s="16" t="str">
        <f>CHOOSE(MONTH(Prepared_Table[[#This Row],[Date]]),"Январь","Февраль","Март","Апрель","Май","Июнь","Июль","Август","Сентябрь","Октябрь","Ноябрь","Декабрь")</f>
        <v>Ноябрь</v>
      </c>
      <c r="C26" s="28">
        <f>DAY(Prepared_Table[[#This Row],[Date]])</f>
        <v>23</v>
      </c>
      <c r="D26" s="16">
        <f xml:space="preserve"> WEEKNUM(Prepared_Table[[#This Row],[Date]])</f>
        <v>48</v>
      </c>
      <c r="E26" s="16" t="str">
        <f t="shared" si="0"/>
        <v>вторник</v>
      </c>
      <c r="F26" s="13" t="s">
        <v>3611</v>
      </c>
      <c r="G26" s="10" t="s">
        <v>3917</v>
      </c>
      <c r="H26" s="14">
        <v>1</v>
      </c>
      <c r="I26" s="13" t="s">
        <v>3645</v>
      </c>
      <c r="J26" s="13" t="s">
        <v>3921</v>
      </c>
      <c r="K26" s="13" t="str">
        <f>CHOOSE(MONTH(Prepared_Table[[#This Row],[Reply Date]]),"Январь","Февраль","Март","Апрель","Май","Июнь","Июль","Август","Сентябрь","Октябрь","Ноябрь","Декабрь")</f>
        <v>Ноябрь</v>
      </c>
      <c r="L26" s="34">
        <f>DAY(Prepared_Table[[#This Row],[Reply Date]])</f>
        <v>23</v>
      </c>
      <c r="M26" s="13">
        <f xml:space="preserve"> WEEKNUM(Prepared_Table[[#This Row],[Reply Date]])</f>
        <v>48</v>
      </c>
      <c r="N26" s="13" t="str">
        <f t="shared" si="1"/>
        <v>вторник</v>
      </c>
      <c r="O26" s="13" t="s">
        <v>3646</v>
      </c>
      <c r="P26" s="12" cm="1">
        <f t="array" ref="P2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26)),1,0)</f>
        <v>1</v>
      </c>
      <c r="Q26" s="12" cm="1">
        <f t="array" ref="Q2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приложение"},I26)),1,0)</f>
        <v>0</v>
      </c>
      <c r="R26" s="12" cm="1">
        <f t="array" ref="R2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меню","настройки","баг","багованный","баги","вылет","вылеты","вылетело"},I26)),1,0)</f>
        <v>1</v>
      </c>
      <c r="S26" s="12">
        <f t="shared" si="2"/>
        <v>1</v>
      </c>
      <c r="T26" s="9">
        <f>COUNTA(Prepared_Table[Review])</f>
        <v>231</v>
      </c>
      <c r="U26" s="17">
        <f t="shared" si="3"/>
        <v>4.0999999999999996</v>
      </c>
    </row>
    <row r="27" spans="1:21">
      <c r="A27" s="16" t="s">
        <v>445</v>
      </c>
      <c r="B27" s="16" t="str">
        <f>CHOOSE(MONTH(Prepared_Table[[#This Row],[Date]]),"Январь","Февраль","Март","Апрель","Май","Июнь","Июль","Август","Сентябрь","Октябрь","Ноябрь","Декабрь")</f>
        <v>Ноябрь</v>
      </c>
      <c r="C27" s="28">
        <f>DAY(Prepared_Table[[#This Row],[Date]])</f>
        <v>24</v>
      </c>
      <c r="D27" s="16">
        <f xml:space="preserve"> WEEKNUM(Prepared_Table[[#This Row],[Date]])</f>
        <v>48</v>
      </c>
      <c r="E27" s="16" t="str">
        <f t="shared" si="0"/>
        <v>среда</v>
      </c>
      <c r="F27" s="13" t="s">
        <v>22</v>
      </c>
      <c r="G27" s="10" t="s">
        <v>3916</v>
      </c>
      <c r="H27" s="14">
        <v>1</v>
      </c>
      <c r="I27" s="13" t="s">
        <v>447</v>
      </c>
      <c r="J27" s="13" t="s">
        <v>448</v>
      </c>
      <c r="K27" s="13" t="str">
        <f>CHOOSE(MONTH(Prepared_Table[[#This Row],[Reply Date]]),"Январь","Февраль","Март","Апрель","Май","Июнь","Июль","Август","Сентябрь","Октябрь","Ноябрь","Декабрь")</f>
        <v>Ноябрь</v>
      </c>
      <c r="L27" s="34">
        <f>DAY(Prepared_Table[[#This Row],[Reply Date]])</f>
        <v>24</v>
      </c>
      <c r="M27" s="13">
        <f xml:space="preserve"> WEEKNUM(Prepared_Table[[#This Row],[Reply Date]])</f>
        <v>48</v>
      </c>
      <c r="N27" s="13" t="str">
        <f t="shared" si="1"/>
        <v>среда</v>
      </c>
      <c r="O27" s="13" t="s">
        <v>449</v>
      </c>
      <c r="P27" s="12" cm="1">
        <f t="array" ref="P2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27)),1,0)</f>
        <v>1</v>
      </c>
      <c r="Q27" s="12" cm="1">
        <f t="array" ref="Q2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приложение"},I27)),1,0)</f>
        <v>0</v>
      </c>
      <c r="R27" s="12" cm="1">
        <f t="array" ref="R2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меню","настройки","баг","багованный","баги","вылет","вылеты","вылетело"},I27)),1,0)</f>
        <v>0</v>
      </c>
      <c r="S27" s="12">
        <f t="shared" si="2"/>
        <v>1</v>
      </c>
      <c r="T27" s="9">
        <f>COUNTA(Prepared_Table[Review])</f>
        <v>231</v>
      </c>
      <c r="U27" s="17">
        <f t="shared" si="3"/>
        <v>0.1</v>
      </c>
    </row>
    <row r="28" spans="1:21">
      <c r="A28" s="15" t="s">
        <v>481</v>
      </c>
      <c r="B28" s="15" t="str">
        <f>CHOOSE(MONTH(Prepared_Table[[#This Row],[Date]]),"Январь","Февраль","Март","Апрель","Май","Июнь","Июль","Август","Сентябрь","Октябрь","Ноябрь","Декабрь")</f>
        <v>Ноябрь</v>
      </c>
      <c r="C28" s="27">
        <f>DAY(Prepared_Table[[#This Row],[Date]])</f>
        <v>24</v>
      </c>
      <c r="D28" s="15">
        <f xml:space="preserve"> WEEKNUM(Prepared_Table[[#This Row],[Date]])</f>
        <v>48</v>
      </c>
      <c r="E28" s="15" t="str">
        <f t="shared" si="0"/>
        <v>среда</v>
      </c>
      <c r="F28" s="10" t="s">
        <v>22</v>
      </c>
      <c r="G28" s="10" t="s">
        <v>3916</v>
      </c>
      <c r="H28" s="11">
        <v>1</v>
      </c>
      <c r="I28" s="10" t="s">
        <v>483</v>
      </c>
      <c r="J28" s="10" t="s">
        <v>484</v>
      </c>
      <c r="K28" s="10" t="str">
        <f>CHOOSE(MONTH(Prepared_Table[[#This Row],[Reply Date]]),"Январь","Февраль","Март","Апрель","Май","Июнь","Июль","Август","Сентябрь","Октябрь","Ноябрь","Декабрь")</f>
        <v>Ноябрь</v>
      </c>
      <c r="L28" s="33">
        <f>DAY(Prepared_Table[[#This Row],[Reply Date]])</f>
        <v>24</v>
      </c>
      <c r="M28" s="10">
        <f xml:space="preserve"> WEEKNUM(Prepared_Table[[#This Row],[Reply Date]])</f>
        <v>48</v>
      </c>
      <c r="N28" s="10" t="str">
        <f t="shared" si="1"/>
        <v>среда</v>
      </c>
      <c r="O28" s="10" t="s">
        <v>485</v>
      </c>
      <c r="P28" s="12" cm="1">
        <f t="array" ref="P2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28)),1,0)</f>
        <v>0</v>
      </c>
      <c r="Q28" s="12" cm="1">
        <f t="array" ref="Q2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приложение"},I28)),1,0)</f>
        <v>0</v>
      </c>
      <c r="R28" s="12" cm="1">
        <f t="array" ref="R2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меню","настройки","баг","багованный","баги","вылет","вылеты","вылетело"},I28)),1,0)</f>
        <v>1</v>
      </c>
      <c r="S28" s="12">
        <f t="shared" si="2"/>
        <v>1</v>
      </c>
      <c r="T28" s="9">
        <f>COUNTA(Prepared_Table[Review])</f>
        <v>231</v>
      </c>
      <c r="U28" s="17">
        <f t="shared" si="3"/>
        <v>4.0999999999999996</v>
      </c>
    </row>
    <row r="29" spans="1:21">
      <c r="A29" s="16" t="s">
        <v>489</v>
      </c>
      <c r="B29" s="16" t="str">
        <f>CHOOSE(MONTH(Prepared_Table[[#This Row],[Date]]),"Январь","Февраль","Март","Апрель","Май","Июнь","Июль","Август","Сентябрь","Октябрь","Ноябрь","Декабрь")</f>
        <v>Ноябрь</v>
      </c>
      <c r="C29" s="28">
        <f>DAY(Prepared_Table[[#This Row],[Date]])</f>
        <v>24</v>
      </c>
      <c r="D29" s="16">
        <f xml:space="preserve"> WEEKNUM(Prepared_Table[[#This Row],[Date]])</f>
        <v>48</v>
      </c>
      <c r="E29" s="16" t="str">
        <f t="shared" si="0"/>
        <v>среда</v>
      </c>
      <c r="F29" s="13" t="s">
        <v>22</v>
      </c>
      <c r="G29" s="10" t="s">
        <v>3916</v>
      </c>
      <c r="H29" s="14">
        <v>1</v>
      </c>
      <c r="I29" s="13" t="s">
        <v>491</v>
      </c>
      <c r="J29" s="13" t="s">
        <v>492</v>
      </c>
      <c r="K29" s="13" t="str">
        <f>CHOOSE(MONTH(Prepared_Table[[#This Row],[Reply Date]]),"Январь","Февраль","Март","Апрель","Май","Июнь","Июль","Август","Сентябрь","Октябрь","Ноябрь","Декабрь")</f>
        <v>Ноябрь</v>
      </c>
      <c r="L29" s="34">
        <f>DAY(Prepared_Table[[#This Row],[Reply Date]])</f>
        <v>24</v>
      </c>
      <c r="M29" s="13">
        <f xml:space="preserve"> WEEKNUM(Prepared_Table[[#This Row],[Reply Date]])</f>
        <v>48</v>
      </c>
      <c r="N29" s="13" t="str">
        <f t="shared" si="1"/>
        <v>среда</v>
      </c>
      <c r="O29" s="13" t="s">
        <v>493</v>
      </c>
      <c r="P29" s="12" cm="1">
        <f t="array" ref="P2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29)),1,0)</f>
        <v>1</v>
      </c>
      <c r="Q29" s="12" cm="1">
        <f t="array" ref="Q2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приложение"},I29)),1,0)</f>
        <v>0</v>
      </c>
      <c r="R29" s="12" cm="1">
        <f t="array" ref="R2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меню","настройки","баг","багованный","баги","вылет","вылеты","вылетело"},I29)),1,0)</f>
        <v>0</v>
      </c>
      <c r="S29" s="12">
        <f t="shared" si="2"/>
        <v>1</v>
      </c>
      <c r="T29" s="9">
        <f>COUNTA(Prepared_Table[Review])</f>
        <v>231</v>
      </c>
      <c r="U29" s="17">
        <f t="shared" si="3"/>
        <v>1.1000000000000001</v>
      </c>
    </row>
    <row r="30" spans="1:21">
      <c r="A30" s="16" t="s">
        <v>505</v>
      </c>
      <c r="B30" s="16" t="str">
        <f>CHOOSE(MONTH(Prepared_Table[[#This Row],[Date]]),"Январь","Февраль","Март","Апрель","Май","Июнь","Июль","Август","Сентябрь","Октябрь","Ноябрь","Декабрь")</f>
        <v>Ноябрь</v>
      </c>
      <c r="C30" s="28">
        <f>DAY(Prepared_Table[[#This Row],[Date]])</f>
        <v>24</v>
      </c>
      <c r="D30" s="16">
        <f xml:space="preserve"> WEEKNUM(Prepared_Table[[#This Row],[Date]])</f>
        <v>48</v>
      </c>
      <c r="E30" s="16" t="str">
        <f t="shared" si="0"/>
        <v>среда</v>
      </c>
      <c r="F30" s="13" t="s">
        <v>22</v>
      </c>
      <c r="G30" s="10" t="s">
        <v>3916</v>
      </c>
      <c r="H30" s="14">
        <v>1</v>
      </c>
      <c r="I30" s="13" t="s">
        <v>507</v>
      </c>
      <c r="J30" s="13" t="s">
        <v>508</v>
      </c>
      <c r="K30" s="13" t="str">
        <f>CHOOSE(MONTH(Prepared_Table[[#This Row],[Reply Date]]),"Январь","Февраль","Март","Апрель","Май","Июнь","Июль","Август","Сентябрь","Октябрь","Ноябрь","Декабрь")</f>
        <v>Ноябрь</v>
      </c>
      <c r="L30" s="34">
        <f>DAY(Prepared_Table[[#This Row],[Reply Date]])</f>
        <v>24</v>
      </c>
      <c r="M30" s="13">
        <f xml:space="preserve"> WEEKNUM(Prepared_Table[[#This Row],[Reply Date]])</f>
        <v>48</v>
      </c>
      <c r="N30" s="13" t="str">
        <f t="shared" si="1"/>
        <v>среда</v>
      </c>
      <c r="O30" s="13" t="s">
        <v>509</v>
      </c>
      <c r="P30" s="12" cm="1">
        <f t="array" ref="P3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30)),1,0)</f>
        <v>0</v>
      </c>
      <c r="Q30" s="12" cm="1">
        <f t="array" ref="Q3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приложение"},I30)),1,0)</f>
        <v>0</v>
      </c>
      <c r="R30" s="12" cm="1">
        <f t="array" ref="R3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меню","настройки","баг","багованный","баги","вылет","вылеты","вылетело"},I30)),1,0)</f>
        <v>1</v>
      </c>
      <c r="S30" s="12">
        <f t="shared" si="2"/>
        <v>1</v>
      </c>
      <c r="T30" s="9">
        <f>COUNTA(Prepared_Table[Review])</f>
        <v>231</v>
      </c>
      <c r="U30" s="17">
        <f t="shared" si="3"/>
        <v>0.1</v>
      </c>
    </row>
    <row r="31" spans="1:21">
      <c r="A31" s="15" t="s">
        <v>513</v>
      </c>
      <c r="B31" s="15" t="str">
        <f>CHOOSE(MONTH(Prepared_Table[[#This Row],[Date]]),"Январь","Февраль","Март","Апрель","Май","Июнь","Июль","Август","Сентябрь","Октябрь","Ноябрь","Декабрь")</f>
        <v>Ноябрь</v>
      </c>
      <c r="C31" s="27">
        <f>DAY(Prepared_Table[[#This Row],[Date]])</f>
        <v>24</v>
      </c>
      <c r="D31" s="15">
        <f xml:space="preserve"> WEEKNUM(Prepared_Table[[#This Row],[Date]])</f>
        <v>48</v>
      </c>
      <c r="E31" s="15" t="str">
        <f t="shared" si="0"/>
        <v>среда</v>
      </c>
      <c r="F31" s="10" t="s">
        <v>22</v>
      </c>
      <c r="G31" s="10" t="s">
        <v>3916</v>
      </c>
      <c r="H31" s="11">
        <v>2</v>
      </c>
      <c r="I31" s="10" t="s">
        <v>515</v>
      </c>
      <c r="J31" s="10" t="s">
        <v>516</v>
      </c>
      <c r="K31" s="10" t="str">
        <f>CHOOSE(MONTH(Prepared_Table[[#This Row],[Reply Date]]),"Январь","Февраль","Март","Апрель","Май","Июнь","Июль","Август","Сентябрь","Октябрь","Ноябрь","Декабрь")</f>
        <v>Ноябрь</v>
      </c>
      <c r="L31" s="33">
        <f>DAY(Prepared_Table[[#This Row],[Reply Date]])</f>
        <v>24</v>
      </c>
      <c r="M31" s="10">
        <f xml:space="preserve"> WEEKNUM(Prepared_Table[[#This Row],[Reply Date]])</f>
        <v>48</v>
      </c>
      <c r="N31" s="10" t="str">
        <f t="shared" si="1"/>
        <v>среда</v>
      </c>
      <c r="O31" s="10" t="s">
        <v>517</v>
      </c>
      <c r="P31" s="12" cm="1">
        <f t="array" ref="P3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31)),1,0)</f>
        <v>0</v>
      </c>
      <c r="Q31" s="12" cm="1">
        <f t="array" ref="Q3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приложение"},I31)),1,0)</f>
        <v>1</v>
      </c>
      <c r="R31" s="12" cm="1">
        <f t="array" ref="R3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меню","настройки","баг","багованный","баги","вылет","вылеты","вылетело"},I31)),1,0)</f>
        <v>1</v>
      </c>
      <c r="S31" s="12">
        <f t="shared" si="2"/>
        <v>1</v>
      </c>
      <c r="T31" s="9">
        <f>COUNTA(Prepared_Table[Review])</f>
        <v>231</v>
      </c>
      <c r="U31" s="17">
        <f t="shared" si="3"/>
        <v>0.1</v>
      </c>
    </row>
    <row r="32" spans="1:21">
      <c r="A32" s="16" t="s">
        <v>537</v>
      </c>
      <c r="B32" s="16" t="str">
        <f>CHOOSE(MONTH(Prepared_Table[[#This Row],[Date]]),"Январь","Февраль","Март","Апрель","Май","Июнь","Июль","Август","Сентябрь","Октябрь","Ноябрь","Декабрь")</f>
        <v>Ноябрь</v>
      </c>
      <c r="C32" s="28">
        <f>DAY(Prepared_Table[[#This Row],[Date]])</f>
        <v>24</v>
      </c>
      <c r="D32" s="16">
        <f xml:space="preserve"> WEEKNUM(Prepared_Table[[#This Row],[Date]])</f>
        <v>48</v>
      </c>
      <c r="E32" s="16" t="str">
        <f t="shared" si="0"/>
        <v>среда</v>
      </c>
      <c r="F32" s="13" t="s">
        <v>22</v>
      </c>
      <c r="G32" s="10" t="s">
        <v>3916</v>
      </c>
      <c r="H32" s="14">
        <v>1</v>
      </c>
      <c r="I32" s="13" t="s">
        <v>539</v>
      </c>
      <c r="J32" s="13" t="s">
        <v>540</v>
      </c>
      <c r="K32" s="13" t="str">
        <f>CHOOSE(MONTH(Prepared_Table[[#This Row],[Reply Date]]),"Январь","Февраль","Март","Апрель","Май","Июнь","Июль","Август","Сентябрь","Октябрь","Ноябрь","Декабрь")</f>
        <v>Ноябрь</v>
      </c>
      <c r="L32" s="34">
        <f>DAY(Prepared_Table[[#This Row],[Reply Date]])</f>
        <v>24</v>
      </c>
      <c r="M32" s="13">
        <f xml:space="preserve"> WEEKNUM(Prepared_Table[[#This Row],[Reply Date]])</f>
        <v>48</v>
      </c>
      <c r="N32" s="13" t="str">
        <f t="shared" si="1"/>
        <v>среда</v>
      </c>
      <c r="O32" s="13" t="s">
        <v>525</v>
      </c>
      <c r="P32" s="12" cm="1">
        <f t="array" ref="P3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32)),1,0)</f>
        <v>0</v>
      </c>
      <c r="Q32" s="12" cm="1">
        <f t="array" ref="Q3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приложение"},I32)),1,0)</f>
        <v>0</v>
      </c>
      <c r="R32" s="12" cm="1">
        <f t="array" ref="R3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меню","настройки","баг","багованный","баги","вылет","вылеты","вылетело"},I32)),1,0)</f>
        <v>1</v>
      </c>
      <c r="S32" s="12">
        <f t="shared" si="2"/>
        <v>1</v>
      </c>
      <c r="T32" s="9">
        <f>COUNTA(Prepared_Table[Review])</f>
        <v>231</v>
      </c>
      <c r="U32" s="17">
        <f t="shared" si="3"/>
        <v>0.1</v>
      </c>
    </row>
    <row r="33" spans="1:21">
      <c r="A33" s="15" t="s">
        <v>544</v>
      </c>
      <c r="B33" s="15" t="str">
        <f>CHOOSE(MONTH(Prepared_Table[[#This Row],[Date]]),"Январь","Февраль","Март","Апрель","Май","Июнь","Июль","Август","Сентябрь","Октябрь","Ноябрь","Декабрь")</f>
        <v>Ноябрь</v>
      </c>
      <c r="C33" s="27">
        <f>DAY(Prepared_Table[[#This Row],[Date]])</f>
        <v>24</v>
      </c>
      <c r="D33" s="15">
        <f xml:space="preserve"> WEEKNUM(Prepared_Table[[#This Row],[Date]])</f>
        <v>48</v>
      </c>
      <c r="E33" s="15" t="str">
        <f t="shared" si="0"/>
        <v>среда</v>
      </c>
      <c r="F33" s="10" t="s">
        <v>4</v>
      </c>
      <c r="G33" s="10" t="s">
        <v>3916</v>
      </c>
      <c r="H33" s="11">
        <v>1</v>
      </c>
      <c r="I33" s="10" t="s">
        <v>546</v>
      </c>
      <c r="J33" s="10" t="s">
        <v>547</v>
      </c>
      <c r="K33" s="10" t="str">
        <f>CHOOSE(MONTH(Prepared_Table[[#This Row],[Reply Date]]),"Январь","Февраль","Март","Апрель","Май","Июнь","Июль","Август","Сентябрь","Октябрь","Ноябрь","Декабрь")</f>
        <v>Ноябрь</v>
      </c>
      <c r="L33" s="33">
        <f>DAY(Prepared_Table[[#This Row],[Reply Date]])</f>
        <v>24</v>
      </c>
      <c r="M33" s="10">
        <f xml:space="preserve"> WEEKNUM(Prepared_Table[[#This Row],[Reply Date]])</f>
        <v>48</v>
      </c>
      <c r="N33" s="10" t="str">
        <f t="shared" si="1"/>
        <v>среда</v>
      </c>
      <c r="O33" s="10" t="s">
        <v>548</v>
      </c>
      <c r="P33" s="12" cm="1">
        <f t="array" ref="P3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33)),1,0)</f>
        <v>0</v>
      </c>
      <c r="Q33" s="12" cm="1">
        <f t="array" ref="Q3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приложение"},I33)),1,0)</f>
        <v>1</v>
      </c>
      <c r="R33" s="12" cm="1">
        <f t="array" ref="R3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меню","настройки","баг","багованный","баги","вылет","вылеты","вылетело"},I33)),1,0)</f>
        <v>0</v>
      </c>
      <c r="S33" s="12">
        <f t="shared" si="2"/>
        <v>1</v>
      </c>
      <c r="T33" s="9">
        <f>COUNTA(Prepared_Table[Review])</f>
        <v>231</v>
      </c>
      <c r="U33" s="17">
        <f t="shared" si="3"/>
        <v>0.1</v>
      </c>
    </row>
    <row r="34" spans="1:21">
      <c r="A34" s="16" t="s">
        <v>552</v>
      </c>
      <c r="B34" s="16" t="str">
        <f>CHOOSE(MONTH(Prepared_Table[[#This Row],[Date]]),"Январь","Февраль","Март","Апрель","Май","Июнь","Июль","Август","Сентябрь","Октябрь","Ноябрь","Декабрь")</f>
        <v>Ноябрь</v>
      </c>
      <c r="C34" s="28">
        <f>DAY(Prepared_Table[[#This Row],[Date]])</f>
        <v>24</v>
      </c>
      <c r="D34" s="16">
        <f xml:space="preserve"> WEEKNUM(Prepared_Table[[#This Row],[Date]])</f>
        <v>48</v>
      </c>
      <c r="E34" s="16" t="str">
        <f t="shared" si="0"/>
        <v>среда</v>
      </c>
      <c r="F34" s="13" t="s">
        <v>4</v>
      </c>
      <c r="G34" s="10" t="s">
        <v>3916</v>
      </c>
      <c r="H34" s="14">
        <v>1</v>
      </c>
      <c r="I34" s="13" t="s">
        <v>554</v>
      </c>
      <c r="J34" s="13" t="s">
        <v>555</v>
      </c>
      <c r="K34" s="13" t="str">
        <f>CHOOSE(MONTH(Prepared_Table[[#This Row],[Reply Date]]),"Январь","Февраль","Март","Апрель","Май","Июнь","Июль","Август","Сентябрь","Октябрь","Ноябрь","Декабрь")</f>
        <v>Ноябрь</v>
      </c>
      <c r="L34" s="34">
        <f>DAY(Prepared_Table[[#This Row],[Reply Date]])</f>
        <v>24</v>
      </c>
      <c r="M34" s="13">
        <f xml:space="preserve"> WEEKNUM(Prepared_Table[[#This Row],[Reply Date]])</f>
        <v>48</v>
      </c>
      <c r="N34" s="13" t="str">
        <f t="shared" si="1"/>
        <v>среда</v>
      </c>
      <c r="O34" s="13" t="s">
        <v>556</v>
      </c>
      <c r="P34" s="12" cm="1">
        <f t="array" ref="P3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34)),1,0)</f>
        <v>0</v>
      </c>
      <c r="Q34" s="12" cm="1">
        <f t="array" ref="Q3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приложение"},I34)),1,0)</f>
        <v>0</v>
      </c>
      <c r="R34" s="12" cm="1">
        <f t="array" ref="R3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меню","настройки","баг","багованный","баги","вылет","вылеты","вылетело"},I34)),1,0)</f>
        <v>1</v>
      </c>
      <c r="S34" s="12">
        <f t="shared" si="2"/>
        <v>1</v>
      </c>
      <c r="T34" s="9">
        <f>COUNTA(Prepared_Table[Review])</f>
        <v>231</v>
      </c>
      <c r="U34" s="17">
        <f t="shared" si="3"/>
        <v>0.1</v>
      </c>
    </row>
    <row r="35" spans="1:21">
      <c r="A35" s="15" t="s">
        <v>560</v>
      </c>
      <c r="B35" s="15" t="str">
        <f>CHOOSE(MONTH(Prepared_Table[[#This Row],[Date]]),"Январь","Февраль","Март","Апрель","Май","Июнь","Июль","Август","Сентябрь","Октябрь","Ноябрь","Декабрь")</f>
        <v>Ноябрь</v>
      </c>
      <c r="C35" s="27">
        <f>DAY(Prepared_Table[[#This Row],[Date]])</f>
        <v>24</v>
      </c>
      <c r="D35" s="15">
        <f xml:space="preserve"> WEEKNUM(Prepared_Table[[#This Row],[Date]])</f>
        <v>48</v>
      </c>
      <c r="E35" s="15" t="str">
        <f t="shared" si="0"/>
        <v>среда</v>
      </c>
      <c r="F35" s="10" t="s">
        <v>22</v>
      </c>
      <c r="G35" s="10" t="s">
        <v>3916</v>
      </c>
      <c r="H35" s="11">
        <v>1</v>
      </c>
      <c r="I35" s="10" t="s">
        <v>562</v>
      </c>
      <c r="J35" s="10" t="s">
        <v>563</v>
      </c>
      <c r="K35" s="10" t="str">
        <f>CHOOSE(MONTH(Prepared_Table[[#This Row],[Reply Date]]),"Январь","Февраль","Март","Апрель","Май","Июнь","Июль","Август","Сентябрь","Октябрь","Ноябрь","Декабрь")</f>
        <v>Ноябрь</v>
      </c>
      <c r="L35" s="33">
        <f>DAY(Prepared_Table[[#This Row],[Reply Date]])</f>
        <v>24</v>
      </c>
      <c r="M35" s="10">
        <f xml:space="preserve"> WEEKNUM(Prepared_Table[[#This Row],[Reply Date]])</f>
        <v>48</v>
      </c>
      <c r="N35" s="10" t="str">
        <f t="shared" si="1"/>
        <v>среда</v>
      </c>
      <c r="O35" s="10" t="s">
        <v>301</v>
      </c>
      <c r="P35" s="12" cm="1">
        <f t="array" ref="P3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35)),1,0)</f>
        <v>1</v>
      </c>
      <c r="Q35" s="12" cm="1">
        <f t="array" ref="Q3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приложение"},I35)),1,0)</f>
        <v>0</v>
      </c>
      <c r="R35" s="12" cm="1">
        <f t="array" ref="R3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меню","настройки","баг","багованный","баги","вылет","вылеты","вылетело"},I35)),1,0)</f>
        <v>0</v>
      </c>
      <c r="S35" s="12">
        <f t="shared" si="2"/>
        <v>1</v>
      </c>
      <c r="T35" s="9">
        <f>COUNTA(Prepared_Table[Review])</f>
        <v>231</v>
      </c>
      <c r="U35" s="17">
        <f t="shared" si="3"/>
        <v>0.1</v>
      </c>
    </row>
    <row r="36" spans="1:21">
      <c r="A36" s="15" t="s">
        <v>574</v>
      </c>
      <c r="B36" s="15" t="str">
        <f>CHOOSE(MONTH(Prepared_Table[[#This Row],[Date]]),"Январь","Февраль","Март","Апрель","Май","Июнь","Июль","Август","Сентябрь","Октябрь","Ноябрь","Декабрь")</f>
        <v>Ноябрь</v>
      </c>
      <c r="C36" s="27">
        <f>DAY(Prepared_Table[[#This Row],[Date]])</f>
        <v>24</v>
      </c>
      <c r="D36" s="15">
        <f xml:space="preserve"> WEEKNUM(Prepared_Table[[#This Row],[Date]])</f>
        <v>48</v>
      </c>
      <c r="E36" s="15" t="str">
        <f t="shared" si="0"/>
        <v>среда</v>
      </c>
      <c r="F36" s="10" t="s">
        <v>22</v>
      </c>
      <c r="G36" s="10" t="s">
        <v>3916</v>
      </c>
      <c r="H36" s="11">
        <v>1</v>
      </c>
      <c r="I36" s="10" t="s">
        <v>576</v>
      </c>
      <c r="J36" s="10" t="s">
        <v>577</v>
      </c>
      <c r="K36" s="10" t="str">
        <f>CHOOSE(MONTH(Prepared_Table[[#This Row],[Reply Date]]),"Январь","Февраль","Март","Апрель","Май","Июнь","Июль","Август","Сентябрь","Октябрь","Ноябрь","Декабрь")</f>
        <v>Ноябрь</v>
      </c>
      <c r="L36" s="33">
        <f>DAY(Prepared_Table[[#This Row],[Reply Date]])</f>
        <v>24</v>
      </c>
      <c r="M36" s="10">
        <f xml:space="preserve"> WEEKNUM(Prepared_Table[[#This Row],[Reply Date]])</f>
        <v>48</v>
      </c>
      <c r="N36" s="10" t="str">
        <f t="shared" si="1"/>
        <v>среда</v>
      </c>
      <c r="O36" s="10" t="s">
        <v>578</v>
      </c>
      <c r="P36" s="12" cm="1">
        <f t="array" ref="P3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36)),1,0)</f>
        <v>0</v>
      </c>
      <c r="Q36" s="12" cm="1">
        <f t="array" ref="Q3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приложение"},I36)),1,0)</f>
        <v>0</v>
      </c>
      <c r="R36" s="12" cm="1">
        <f t="array" ref="R3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меню","настройки","баг","багованный","баги","вылет","вылеты","вылетело"},I36)),1,0)</f>
        <v>0</v>
      </c>
      <c r="S36" s="12">
        <f t="shared" si="2"/>
        <v>1</v>
      </c>
      <c r="T36" s="9">
        <f>COUNTA(Prepared_Table[Review])</f>
        <v>231</v>
      </c>
      <c r="U36" s="17">
        <f t="shared" si="3"/>
        <v>1.1000000000000001</v>
      </c>
    </row>
    <row r="37" spans="1:21">
      <c r="A37" s="16" t="s">
        <v>582</v>
      </c>
      <c r="B37" s="16" t="str">
        <f>CHOOSE(MONTH(Prepared_Table[[#This Row],[Date]]),"Январь","Февраль","Март","Апрель","Май","Июнь","Июль","Август","Сентябрь","Октябрь","Ноябрь","Декабрь")</f>
        <v>Ноябрь</v>
      </c>
      <c r="C37" s="28">
        <f>DAY(Prepared_Table[[#This Row],[Date]])</f>
        <v>24</v>
      </c>
      <c r="D37" s="16">
        <f xml:space="preserve"> WEEKNUM(Prepared_Table[[#This Row],[Date]])</f>
        <v>48</v>
      </c>
      <c r="E37" s="16" t="str">
        <f t="shared" si="0"/>
        <v>среда</v>
      </c>
      <c r="F37" s="13" t="s">
        <v>22</v>
      </c>
      <c r="G37" s="10" t="s">
        <v>3916</v>
      </c>
      <c r="H37" s="14">
        <v>1</v>
      </c>
      <c r="I37" s="13" t="s">
        <v>584</v>
      </c>
      <c r="J37" s="13" t="s">
        <v>585</v>
      </c>
      <c r="K37" s="13" t="str">
        <f>CHOOSE(MONTH(Prepared_Table[[#This Row],[Reply Date]]),"Январь","Февраль","Март","Апрель","Май","Июнь","Июль","Август","Сентябрь","Октябрь","Ноябрь","Декабрь")</f>
        <v>Ноябрь</v>
      </c>
      <c r="L37" s="34">
        <f>DAY(Prepared_Table[[#This Row],[Reply Date]])</f>
        <v>24</v>
      </c>
      <c r="M37" s="13">
        <f xml:space="preserve"> WEEKNUM(Prepared_Table[[#This Row],[Reply Date]])</f>
        <v>48</v>
      </c>
      <c r="N37" s="13" t="str">
        <f t="shared" si="1"/>
        <v>среда</v>
      </c>
      <c r="O37" s="13" t="s">
        <v>586</v>
      </c>
      <c r="P37" s="12" cm="1">
        <f t="array" ref="P3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37)),1,0)</f>
        <v>1</v>
      </c>
      <c r="Q37" s="12" cm="1">
        <f t="array" ref="Q3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приложение"},I37)),1,0)</f>
        <v>0</v>
      </c>
      <c r="R37" s="12" cm="1">
        <f t="array" ref="R3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меню","настройки","баг","багованный","баги","вылет","вылеты","вылетело"},I37)),1,0)</f>
        <v>0</v>
      </c>
      <c r="S37" s="12">
        <f t="shared" si="2"/>
        <v>1</v>
      </c>
      <c r="T37" s="9">
        <f>COUNTA(Prepared_Table[Review])</f>
        <v>231</v>
      </c>
      <c r="U37" s="17">
        <f t="shared" si="3"/>
        <v>0.1</v>
      </c>
    </row>
    <row r="38" spans="1:21">
      <c r="A38" s="16" t="s">
        <v>597</v>
      </c>
      <c r="B38" s="16" t="str">
        <f>CHOOSE(MONTH(Prepared_Table[[#This Row],[Date]]),"Январь","Февраль","Март","Апрель","Май","Июнь","Июль","Август","Сентябрь","Октябрь","Ноябрь","Декабрь")</f>
        <v>Ноябрь</v>
      </c>
      <c r="C38" s="28">
        <f>DAY(Prepared_Table[[#This Row],[Date]])</f>
        <v>24</v>
      </c>
      <c r="D38" s="16">
        <f xml:space="preserve"> WEEKNUM(Prepared_Table[[#This Row],[Date]])</f>
        <v>48</v>
      </c>
      <c r="E38" s="16" t="str">
        <f t="shared" si="0"/>
        <v>среда</v>
      </c>
      <c r="F38" s="13" t="s">
        <v>4</v>
      </c>
      <c r="G38" s="10" t="s">
        <v>3916</v>
      </c>
      <c r="H38" s="14">
        <v>1</v>
      </c>
      <c r="I38" s="13" t="s">
        <v>599</v>
      </c>
      <c r="J38" s="13" t="s">
        <v>600</v>
      </c>
      <c r="K38" s="13" t="str">
        <f>CHOOSE(MONTH(Prepared_Table[[#This Row],[Reply Date]]),"Январь","Февраль","Март","Апрель","Май","Июнь","Июль","Август","Сентябрь","Октябрь","Ноябрь","Декабрь")</f>
        <v>Ноябрь</v>
      </c>
      <c r="L38" s="34">
        <f>DAY(Prepared_Table[[#This Row],[Reply Date]])</f>
        <v>24</v>
      </c>
      <c r="M38" s="13">
        <f xml:space="preserve"> WEEKNUM(Prepared_Table[[#This Row],[Reply Date]])</f>
        <v>48</v>
      </c>
      <c r="N38" s="13" t="str">
        <f t="shared" si="1"/>
        <v>среда</v>
      </c>
      <c r="O38" s="13" t="s">
        <v>601</v>
      </c>
      <c r="P38" s="12" cm="1">
        <f t="array" ref="P3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38)),1,0)</f>
        <v>0</v>
      </c>
      <c r="Q38" s="12" cm="1">
        <f t="array" ref="Q3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приложение"},I38)),1,0)</f>
        <v>0</v>
      </c>
      <c r="R38" s="12" cm="1">
        <f t="array" ref="R3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меню","настройки","баг","багованный","баги","вылет","вылеты","вылетело"},I38)),1,0)</f>
        <v>0</v>
      </c>
      <c r="S38" s="12">
        <f t="shared" si="2"/>
        <v>1</v>
      </c>
      <c r="T38" s="9">
        <f>COUNTA(Prepared_Table[Review])</f>
        <v>231</v>
      </c>
      <c r="U38" s="17">
        <f t="shared" si="3"/>
        <v>0.1</v>
      </c>
    </row>
    <row r="39" spans="1:21">
      <c r="A39" s="15" t="s">
        <v>605</v>
      </c>
      <c r="B39" s="15" t="str">
        <f>CHOOSE(MONTH(Prepared_Table[[#This Row],[Date]]),"Январь","Февраль","Март","Апрель","Май","Июнь","Июль","Август","Сентябрь","Октябрь","Ноябрь","Декабрь")</f>
        <v>Ноябрь</v>
      </c>
      <c r="C39" s="27">
        <f>DAY(Prepared_Table[[#This Row],[Date]])</f>
        <v>24</v>
      </c>
      <c r="D39" s="15">
        <f xml:space="preserve"> WEEKNUM(Prepared_Table[[#This Row],[Date]])</f>
        <v>48</v>
      </c>
      <c r="E39" s="15" t="str">
        <f t="shared" si="0"/>
        <v>среда</v>
      </c>
      <c r="F39" s="10" t="s">
        <v>22</v>
      </c>
      <c r="G39" s="10" t="s">
        <v>3916</v>
      </c>
      <c r="H39" s="11">
        <v>1</v>
      </c>
      <c r="I39" s="10" t="s">
        <v>607</v>
      </c>
      <c r="J39" s="10" t="s">
        <v>608</v>
      </c>
      <c r="K39" s="10" t="str">
        <f>CHOOSE(MONTH(Prepared_Table[[#This Row],[Reply Date]]),"Январь","Февраль","Март","Апрель","Май","Июнь","Июль","Август","Сентябрь","Октябрь","Ноябрь","Декабрь")</f>
        <v>Ноябрь</v>
      </c>
      <c r="L39" s="33">
        <f>DAY(Prepared_Table[[#This Row],[Reply Date]])</f>
        <v>24</v>
      </c>
      <c r="M39" s="10">
        <f xml:space="preserve"> WEEKNUM(Prepared_Table[[#This Row],[Reply Date]])</f>
        <v>48</v>
      </c>
      <c r="N39" s="10" t="str">
        <f t="shared" si="1"/>
        <v>среда</v>
      </c>
      <c r="O39" s="10" t="s">
        <v>609</v>
      </c>
      <c r="P39" s="12" cm="1">
        <f t="array" ref="P3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39)),1,0)</f>
        <v>0</v>
      </c>
      <c r="Q39" s="12" cm="1">
        <f t="array" ref="Q3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приложение"},I39)),1,0)</f>
        <v>0</v>
      </c>
      <c r="R39" s="12" cm="1">
        <f t="array" ref="R3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меню","настройки","баг","багованный","баги","вылет","вылеты","вылетело"},I39)),1,0)</f>
        <v>0</v>
      </c>
      <c r="S39" s="12">
        <f t="shared" si="2"/>
        <v>1</v>
      </c>
      <c r="T39" s="9">
        <f>COUNTA(Prepared_Table[Review])</f>
        <v>231</v>
      </c>
      <c r="U39" s="17">
        <f t="shared" si="3"/>
        <v>0.1</v>
      </c>
    </row>
    <row r="40" spans="1:21">
      <c r="A40" s="16" t="s">
        <v>640</v>
      </c>
      <c r="B40" s="16" t="str">
        <f>CHOOSE(MONTH(Prepared_Table[[#This Row],[Date]]),"Январь","Февраль","Март","Апрель","Май","Июнь","Июль","Август","Сентябрь","Октябрь","Ноябрь","Декабрь")</f>
        <v>Ноябрь</v>
      </c>
      <c r="C40" s="28">
        <f>DAY(Prepared_Table[[#This Row],[Date]])</f>
        <v>24</v>
      </c>
      <c r="D40" s="16">
        <f xml:space="preserve"> WEEKNUM(Prepared_Table[[#This Row],[Date]])</f>
        <v>48</v>
      </c>
      <c r="E40" s="16" t="str">
        <f t="shared" si="0"/>
        <v>среда</v>
      </c>
      <c r="F40" s="13" t="s">
        <v>22</v>
      </c>
      <c r="G40" s="10" t="s">
        <v>3916</v>
      </c>
      <c r="H40" s="14">
        <v>1</v>
      </c>
      <c r="I40" s="13" t="s">
        <v>642</v>
      </c>
      <c r="J40" s="13" t="s">
        <v>643</v>
      </c>
      <c r="K40" s="13" t="str">
        <f>CHOOSE(MONTH(Prepared_Table[[#This Row],[Reply Date]]),"Январь","Февраль","Март","Апрель","Май","Июнь","Июль","Август","Сентябрь","Октябрь","Ноябрь","Декабрь")</f>
        <v>Ноябрь</v>
      </c>
      <c r="L40" s="34">
        <f>DAY(Prepared_Table[[#This Row],[Reply Date]])</f>
        <v>24</v>
      </c>
      <c r="M40" s="13">
        <f xml:space="preserve"> WEEKNUM(Prepared_Table[[#This Row],[Reply Date]])</f>
        <v>48</v>
      </c>
      <c r="N40" s="13" t="str">
        <f t="shared" si="1"/>
        <v>среда</v>
      </c>
      <c r="O40" s="13" t="s">
        <v>644</v>
      </c>
      <c r="P40" s="12" cm="1">
        <f t="array" ref="P4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40)),1,0)</f>
        <v>0</v>
      </c>
      <c r="Q40" s="12" cm="1">
        <f t="array" ref="Q4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приложение"},I40)),1,0)</f>
        <v>0</v>
      </c>
      <c r="R40" s="12" cm="1">
        <f t="array" ref="R4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меню","настройки","баг","багованный","баги","вылет","вылеты","вылетело"},I40)),1,0)</f>
        <v>0</v>
      </c>
      <c r="S40" s="12">
        <f t="shared" si="2"/>
        <v>1</v>
      </c>
      <c r="T40" s="9">
        <f>COUNTA(Prepared_Table[Review])</f>
        <v>231</v>
      </c>
      <c r="U40" s="17">
        <f t="shared" si="3"/>
        <v>0.1</v>
      </c>
    </row>
    <row r="41" spans="1:21">
      <c r="A41" s="15" t="s">
        <v>662</v>
      </c>
      <c r="B41" s="15" t="str">
        <f>CHOOSE(MONTH(Prepared_Table[[#This Row],[Date]]),"Январь","Февраль","Март","Апрель","Май","Июнь","Июль","Август","Сентябрь","Октябрь","Ноябрь","Декабрь")</f>
        <v>Ноябрь</v>
      </c>
      <c r="C41" s="27">
        <f>DAY(Prepared_Table[[#This Row],[Date]])</f>
        <v>24</v>
      </c>
      <c r="D41" s="15">
        <f xml:space="preserve"> WEEKNUM(Prepared_Table[[#This Row],[Date]])</f>
        <v>48</v>
      </c>
      <c r="E41" s="15" t="str">
        <f t="shared" si="0"/>
        <v>среда</v>
      </c>
      <c r="F41" s="10" t="s">
        <v>22</v>
      </c>
      <c r="G41" s="10" t="s">
        <v>3916</v>
      </c>
      <c r="H41" s="11">
        <v>1</v>
      </c>
      <c r="I41" s="10" t="s">
        <v>664</v>
      </c>
      <c r="J41" s="10" t="s">
        <v>665</v>
      </c>
      <c r="K41" s="10" t="str">
        <f>CHOOSE(MONTH(Prepared_Table[[#This Row],[Reply Date]]),"Январь","Февраль","Март","Апрель","Май","Июнь","Июль","Август","Сентябрь","Октябрь","Ноябрь","Декабрь")</f>
        <v>Ноябрь</v>
      </c>
      <c r="L41" s="33">
        <f>DAY(Prepared_Table[[#This Row],[Reply Date]])</f>
        <v>25</v>
      </c>
      <c r="M41" s="10">
        <f xml:space="preserve"> WEEKNUM(Prepared_Table[[#This Row],[Reply Date]])</f>
        <v>48</v>
      </c>
      <c r="N41" s="10" t="str">
        <f t="shared" si="1"/>
        <v>четверг</v>
      </c>
      <c r="O41" s="10" t="s">
        <v>666</v>
      </c>
      <c r="P41" s="12" cm="1">
        <f t="array" ref="P4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41)),1,0)</f>
        <v>0</v>
      </c>
      <c r="Q41" s="12" cm="1">
        <f t="array" ref="Q4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приложение"},I41)),1,0)</f>
        <v>1</v>
      </c>
      <c r="R41" s="12" cm="1">
        <f t="array" ref="R4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меню","настройки","баг","багованный","баги","вылет","вылеты","вылетело"},I41)),1,0)</f>
        <v>1</v>
      </c>
      <c r="S41" s="12">
        <f t="shared" si="2"/>
        <v>1</v>
      </c>
      <c r="T41" s="9">
        <f>COUNTA(Prepared_Table[Review])</f>
        <v>231</v>
      </c>
      <c r="U41" s="17">
        <f t="shared" si="3"/>
        <v>12.1</v>
      </c>
    </row>
    <row r="42" spans="1:21">
      <c r="A42" s="16" t="s">
        <v>686</v>
      </c>
      <c r="B42" s="16" t="str">
        <f>CHOOSE(MONTH(Prepared_Table[[#This Row],[Date]]),"Январь","Февраль","Март","Апрель","Май","Июнь","Июль","Август","Сентябрь","Октябрь","Ноябрь","Декабрь")</f>
        <v>Ноябрь</v>
      </c>
      <c r="C42" s="28">
        <f>DAY(Prepared_Table[[#This Row],[Date]])</f>
        <v>24</v>
      </c>
      <c r="D42" s="16">
        <f xml:space="preserve"> WEEKNUM(Prepared_Table[[#This Row],[Date]])</f>
        <v>48</v>
      </c>
      <c r="E42" s="16" t="str">
        <f t="shared" si="0"/>
        <v>среда</v>
      </c>
      <c r="F42" s="13" t="s">
        <v>22</v>
      </c>
      <c r="G42" s="10" t="s">
        <v>3916</v>
      </c>
      <c r="H42" s="14">
        <v>1</v>
      </c>
      <c r="I42" s="13" t="s">
        <v>688</v>
      </c>
      <c r="J42" s="13" t="s">
        <v>689</v>
      </c>
      <c r="K42" s="13" t="str">
        <f>CHOOSE(MONTH(Prepared_Table[[#This Row],[Reply Date]]),"Январь","Февраль","Март","Апрель","Май","Июнь","Июль","Август","Сентябрь","Октябрь","Ноябрь","Декабрь")</f>
        <v>Ноябрь</v>
      </c>
      <c r="L42" s="34">
        <f>DAY(Prepared_Table[[#This Row],[Reply Date]])</f>
        <v>25</v>
      </c>
      <c r="M42" s="13">
        <f xml:space="preserve"> WEEKNUM(Prepared_Table[[#This Row],[Reply Date]])</f>
        <v>48</v>
      </c>
      <c r="N42" s="13" t="str">
        <f t="shared" si="1"/>
        <v>четверг</v>
      </c>
      <c r="O42" s="13" t="s">
        <v>690</v>
      </c>
      <c r="P42" s="12" cm="1">
        <f t="array" ref="P4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42)),1,0)</f>
        <v>0</v>
      </c>
      <c r="Q42" s="12" cm="1">
        <f t="array" ref="Q4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приложение"},I42)),1,0)</f>
        <v>0</v>
      </c>
      <c r="R42" s="12" cm="1">
        <f t="array" ref="R4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меню","настройки","баг","багованный","баги","вылет","вылеты","вылетело"},I42)),1,0)</f>
        <v>1</v>
      </c>
      <c r="S42" s="12">
        <f t="shared" si="2"/>
        <v>1</v>
      </c>
      <c r="T42" s="9">
        <f>COUNTA(Prepared_Table[Review])</f>
        <v>231</v>
      </c>
      <c r="U42" s="17">
        <f t="shared" si="3"/>
        <v>11.1</v>
      </c>
    </row>
    <row r="43" spans="1:21">
      <c r="A43" s="16" t="s">
        <v>3658</v>
      </c>
      <c r="B43" s="16" t="str">
        <f>CHOOSE(MONTH(Prepared_Table[[#This Row],[Date]]),"Январь","Февраль","Март","Апрель","Май","Июнь","Июль","Август","Сентябрь","Октябрь","Ноябрь","Декабрь")</f>
        <v>Ноябрь</v>
      </c>
      <c r="C43" s="28">
        <f>DAY(Prepared_Table[[#This Row],[Date]])</f>
        <v>24</v>
      </c>
      <c r="D43" s="16">
        <f xml:space="preserve"> WEEKNUM(Prepared_Table[[#This Row],[Date]])</f>
        <v>48</v>
      </c>
      <c r="E43" s="16" t="str">
        <f t="shared" si="0"/>
        <v>среда</v>
      </c>
      <c r="F43" s="13" t="s">
        <v>3611</v>
      </c>
      <c r="G43" s="10" t="s">
        <v>3917</v>
      </c>
      <c r="H43" s="14">
        <v>1</v>
      </c>
      <c r="I43" s="13" t="s">
        <v>3661</v>
      </c>
      <c r="J43" s="13" t="s">
        <v>3923</v>
      </c>
      <c r="K43" s="13" t="str">
        <f>CHOOSE(MONTH(Prepared_Table[[#This Row],[Reply Date]]),"Январь","Февраль","Март","Апрель","Май","Июнь","Июль","Август","Сентябрь","Октябрь","Ноябрь","Декабрь")</f>
        <v>Ноябрь</v>
      </c>
      <c r="L43" s="34">
        <f>DAY(Prepared_Table[[#This Row],[Reply Date]])</f>
        <v>23</v>
      </c>
      <c r="M43" s="13">
        <f xml:space="preserve"> WEEKNUM(Prepared_Table[[#This Row],[Reply Date]])</f>
        <v>48</v>
      </c>
      <c r="N43" s="13" t="str">
        <f t="shared" si="1"/>
        <v>вторник</v>
      </c>
      <c r="O43" s="13" t="s">
        <v>3662</v>
      </c>
      <c r="P43" s="12" cm="1">
        <f t="array" ref="P4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43)),1,0)</f>
        <v>1</v>
      </c>
      <c r="Q43" s="12" cm="1">
        <f t="array" ref="Q4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приложение"},I43)),1,0)</f>
        <v>0</v>
      </c>
      <c r="R43" s="12" cm="1">
        <f t="array" ref="R4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меню","настройки","баг","багованный","баги","вылет","вылеты","вылетело"},I43)),1,0)</f>
        <v>0</v>
      </c>
      <c r="S43" s="12">
        <f t="shared" si="2"/>
        <v>1</v>
      </c>
      <c r="T43" s="9">
        <f>COUNTA(Prepared_Table[Review])</f>
        <v>231</v>
      </c>
      <c r="U43" s="17">
        <f t="shared" si="3"/>
        <v>13.1</v>
      </c>
    </row>
    <row r="44" spans="1:21">
      <c r="A44" s="16" t="s">
        <v>3666</v>
      </c>
      <c r="B44" s="16" t="str">
        <f>CHOOSE(MONTH(Prepared_Table[[#This Row],[Date]]),"Январь","Февраль","Март","Апрель","Май","Июнь","Июль","Август","Сентябрь","Октябрь","Ноябрь","Декабрь")</f>
        <v>Ноябрь</v>
      </c>
      <c r="C44" s="28">
        <f>DAY(Prepared_Table[[#This Row],[Date]])</f>
        <v>24</v>
      </c>
      <c r="D44" s="16">
        <f xml:space="preserve"> WEEKNUM(Prepared_Table[[#This Row],[Date]])</f>
        <v>48</v>
      </c>
      <c r="E44" s="16" t="str">
        <f t="shared" si="0"/>
        <v>среда</v>
      </c>
      <c r="F44" s="13" t="s">
        <v>3611</v>
      </c>
      <c r="G44" s="10" t="s">
        <v>3917</v>
      </c>
      <c r="H44" s="14">
        <v>1</v>
      </c>
      <c r="I44" s="13" t="s">
        <v>3669</v>
      </c>
      <c r="J44" s="13" t="s">
        <v>3924</v>
      </c>
      <c r="K44" s="13" t="str">
        <f>CHOOSE(MONTH(Prepared_Table[[#This Row],[Reply Date]]),"Январь","Февраль","Март","Апрель","Май","Июнь","Июль","Август","Сентябрь","Октябрь","Ноябрь","Декабрь")</f>
        <v>Ноябрь</v>
      </c>
      <c r="L44" s="34">
        <f>DAY(Prepared_Table[[#This Row],[Reply Date]])</f>
        <v>23</v>
      </c>
      <c r="M44" s="13">
        <f xml:space="preserve"> WEEKNUM(Prepared_Table[[#This Row],[Reply Date]])</f>
        <v>48</v>
      </c>
      <c r="N44" s="13" t="str">
        <f t="shared" si="1"/>
        <v>вторник</v>
      </c>
      <c r="O44" s="13" t="s">
        <v>3670</v>
      </c>
      <c r="P44" s="12" cm="1">
        <f t="array" ref="P4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44)),1,0)</f>
        <v>1</v>
      </c>
      <c r="Q44" s="12" cm="1">
        <f t="array" ref="Q4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приложение"},I44)),1,0)</f>
        <v>0</v>
      </c>
      <c r="R44" s="12" cm="1">
        <f t="array" ref="R4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меню","настройки","баг","багованный","баги","вылет","вылеты","вылетело"},I44)),1,0)</f>
        <v>0</v>
      </c>
      <c r="S44" s="12">
        <f t="shared" si="2"/>
        <v>1</v>
      </c>
      <c r="T44" s="9">
        <f>COUNTA(Prepared_Table[Review])</f>
        <v>231</v>
      </c>
      <c r="U44" s="17">
        <f t="shared" si="3"/>
        <v>16.100000000000001</v>
      </c>
    </row>
    <row r="45" spans="1:21">
      <c r="A45" s="16" t="s">
        <v>3674</v>
      </c>
      <c r="B45" s="16" t="str">
        <f>CHOOSE(MONTH(Prepared_Table[[#This Row],[Date]]),"Январь","Февраль","Март","Апрель","Май","Июнь","Июль","Август","Сентябрь","Октябрь","Ноябрь","Декабрь")</f>
        <v>Ноябрь</v>
      </c>
      <c r="C45" s="28">
        <f>DAY(Prepared_Table[[#This Row],[Date]])</f>
        <v>24</v>
      </c>
      <c r="D45" s="16">
        <f xml:space="preserve"> WEEKNUM(Prepared_Table[[#This Row],[Date]])</f>
        <v>48</v>
      </c>
      <c r="E45" s="16" t="str">
        <f t="shared" si="0"/>
        <v>среда</v>
      </c>
      <c r="F45" s="13" t="s">
        <v>3611</v>
      </c>
      <c r="G45" s="10" t="s">
        <v>3917</v>
      </c>
      <c r="H45" s="14">
        <v>1</v>
      </c>
      <c r="I45" s="13" t="s">
        <v>3677</v>
      </c>
      <c r="J45" s="13" t="s">
        <v>3925</v>
      </c>
      <c r="K45" s="13" t="str">
        <f>CHOOSE(MONTH(Prepared_Table[[#This Row],[Reply Date]]),"Январь","Февраль","Март","Апрель","Май","Июнь","Июль","Август","Сентябрь","Октябрь","Ноябрь","Декабрь")</f>
        <v>Ноябрь</v>
      </c>
      <c r="L45" s="34">
        <f>DAY(Prepared_Table[[#This Row],[Reply Date]])</f>
        <v>23</v>
      </c>
      <c r="M45" s="13">
        <f xml:space="preserve"> WEEKNUM(Prepared_Table[[#This Row],[Reply Date]])</f>
        <v>48</v>
      </c>
      <c r="N45" s="13" t="str">
        <f t="shared" si="1"/>
        <v>вторник</v>
      </c>
      <c r="O45" s="13" t="s">
        <v>3678</v>
      </c>
      <c r="P45" s="12" cm="1">
        <f t="array" ref="P4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45)),1,0)</f>
        <v>0</v>
      </c>
      <c r="Q45" s="12" cm="1">
        <f t="array" ref="Q4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приложение"},I45)),1,0)</f>
        <v>0</v>
      </c>
      <c r="R45" s="12" cm="1">
        <f t="array" ref="R4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меню","настройки","баг","багованный","баги","вылет","вылеты","вылетело"},I45)),1,0)</f>
        <v>0</v>
      </c>
      <c r="S45" s="12">
        <f t="shared" si="2"/>
        <v>1</v>
      </c>
      <c r="T45" s="9">
        <f>COUNTA(Prepared_Table[Review])</f>
        <v>231</v>
      </c>
      <c r="U45" s="17">
        <f t="shared" si="3"/>
        <v>23.1</v>
      </c>
    </row>
    <row r="46" spans="1:21">
      <c r="A46" s="16" t="s">
        <v>730</v>
      </c>
      <c r="B46" s="16" t="str">
        <f>CHOOSE(MONTH(Prepared_Table[[#This Row],[Date]]),"Январь","Февраль","Март","Апрель","Май","Июнь","Июль","Август","Сентябрь","Октябрь","Ноябрь","Декабрь")</f>
        <v>Ноябрь</v>
      </c>
      <c r="C46" s="28">
        <f>DAY(Prepared_Table[[#This Row],[Date]])</f>
        <v>25</v>
      </c>
      <c r="D46" s="16">
        <f xml:space="preserve"> WEEKNUM(Prepared_Table[[#This Row],[Date]])</f>
        <v>48</v>
      </c>
      <c r="E46" s="16" t="str">
        <f t="shared" si="0"/>
        <v>четверг</v>
      </c>
      <c r="F46" s="13" t="s">
        <v>22</v>
      </c>
      <c r="G46" s="10" t="s">
        <v>3916</v>
      </c>
      <c r="H46" s="14">
        <v>1</v>
      </c>
      <c r="I46" s="13" t="s">
        <v>732</v>
      </c>
      <c r="J46" s="13" t="s">
        <v>733</v>
      </c>
      <c r="K46" s="13" t="str">
        <f>CHOOSE(MONTH(Prepared_Table[[#This Row],[Reply Date]]),"Январь","Февраль","Март","Апрель","Май","Июнь","Июль","Август","Сентябрь","Октябрь","Ноябрь","Декабрь")</f>
        <v>Сентябрь</v>
      </c>
      <c r="L46" s="34">
        <f>DAY(Prepared_Table[[#This Row],[Reply Date]])</f>
        <v>28</v>
      </c>
      <c r="M46" s="13">
        <f xml:space="preserve"> WEEKNUM(Prepared_Table[[#This Row],[Reply Date]])</f>
        <v>40</v>
      </c>
      <c r="N46" s="13" t="str">
        <f t="shared" si="1"/>
        <v>вторник</v>
      </c>
      <c r="O46" s="13" t="s">
        <v>734</v>
      </c>
      <c r="P46" s="12" cm="1">
        <f t="array" ref="P4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46)),1,0)</f>
        <v>0</v>
      </c>
      <c r="Q46" s="12" cm="1">
        <f t="array" ref="Q4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приложение"},I46)),1,0)</f>
        <v>0</v>
      </c>
      <c r="R46" s="12" cm="1">
        <f t="array" ref="R4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меню","настройки","баг","багованный","баги","вылет","вылеты","вылетело"},I46)),1,0)</f>
        <v>1</v>
      </c>
      <c r="S46" s="12">
        <f t="shared" si="2"/>
        <v>1</v>
      </c>
      <c r="T46" s="9">
        <f>COUNTA(Prepared_Table[Review])</f>
        <v>231</v>
      </c>
      <c r="U46" s="17">
        <f t="shared" si="3"/>
        <v>18.100000000000001</v>
      </c>
    </row>
    <row r="47" spans="1:21">
      <c r="A47" s="15" t="s">
        <v>738</v>
      </c>
      <c r="B47" s="15" t="str">
        <f>CHOOSE(MONTH(Prepared_Table[[#This Row],[Date]]),"Январь","Февраль","Март","Апрель","Май","Июнь","Июль","Август","Сентябрь","Октябрь","Ноябрь","Декабрь")</f>
        <v>Ноябрь</v>
      </c>
      <c r="C47" s="27">
        <f>DAY(Prepared_Table[[#This Row],[Date]])</f>
        <v>25</v>
      </c>
      <c r="D47" s="15">
        <f xml:space="preserve"> WEEKNUM(Prepared_Table[[#This Row],[Date]])</f>
        <v>48</v>
      </c>
      <c r="E47" s="15" t="str">
        <f t="shared" si="0"/>
        <v>четверг</v>
      </c>
      <c r="F47" s="10" t="s">
        <v>22</v>
      </c>
      <c r="G47" s="10" t="s">
        <v>3916</v>
      </c>
      <c r="H47" s="11">
        <v>1</v>
      </c>
      <c r="I47" s="10" t="s">
        <v>740</v>
      </c>
      <c r="J47" s="10" t="s">
        <v>741</v>
      </c>
      <c r="K47" s="10" t="str">
        <f>CHOOSE(MONTH(Prepared_Table[[#This Row],[Reply Date]]),"Январь","Февраль","Март","Апрель","Май","Июнь","Июль","Август","Сентябрь","Октябрь","Ноябрь","Декабрь")</f>
        <v>Ноябрь</v>
      </c>
      <c r="L47" s="33">
        <f>DAY(Prepared_Table[[#This Row],[Reply Date]])</f>
        <v>25</v>
      </c>
      <c r="M47" s="10">
        <f xml:space="preserve"> WEEKNUM(Prepared_Table[[#This Row],[Reply Date]])</f>
        <v>48</v>
      </c>
      <c r="N47" s="10" t="str">
        <f t="shared" si="1"/>
        <v>четверг</v>
      </c>
      <c r="O47" s="10" t="s">
        <v>742</v>
      </c>
      <c r="P47" s="12" cm="1">
        <f t="array" ref="P4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47)),1,0)</f>
        <v>1</v>
      </c>
      <c r="Q47" s="12" cm="1">
        <f t="array" ref="Q4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приложение"},I47)),1,0)</f>
        <v>0</v>
      </c>
      <c r="R47" s="12" cm="1">
        <f t="array" ref="R4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меню","настройки","баг","багованный","баги","вылет","вылеты","вылетело"},I47)),1,0)</f>
        <v>0</v>
      </c>
      <c r="S47" s="12">
        <f t="shared" si="2"/>
        <v>1</v>
      </c>
      <c r="T47" s="9">
        <f>COUNTA(Prepared_Table[Review])</f>
        <v>231</v>
      </c>
      <c r="U47" s="17">
        <f t="shared" si="3"/>
        <v>1.1000000000000001</v>
      </c>
    </row>
    <row r="48" spans="1:21">
      <c r="A48" s="16" t="s">
        <v>746</v>
      </c>
      <c r="B48" s="16" t="str">
        <f>CHOOSE(MONTH(Prepared_Table[[#This Row],[Date]]),"Январь","Февраль","Март","Апрель","Май","Июнь","Июль","Август","Сентябрь","Октябрь","Ноябрь","Декабрь")</f>
        <v>Ноябрь</v>
      </c>
      <c r="C48" s="28">
        <f>DAY(Prepared_Table[[#This Row],[Date]])</f>
        <v>25</v>
      </c>
      <c r="D48" s="16">
        <f xml:space="preserve"> WEEKNUM(Prepared_Table[[#This Row],[Date]])</f>
        <v>48</v>
      </c>
      <c r="E48" s="16" t="str">
        <f t="shared" si="0"/>
        <v>четверг</v>
      </c>
      <c r="F48" s="13" t="s">
        <v>4</v>
      </c>
      <c r="G48" s="10" t="s">
        <v>3916</v>
      </c>
      <c r="H48" s="14">
        <v>1</v>
      </c>
      <c r="I48" s="13" t="s">
        <v>748</v>
      </c>
      <c r="J48" s="13" t="s">
        <v>749</v>
      </c>
      <c r="K48" s="13" t="str">
        <f>CHOOSE(MONTH(Prepared_Table[[#This Row],[Reply Date]]),"Январь","Февраль","Март","Апрель","Май","Июнь","Июль","Август","Сентябрь","Октябрь","Ноябрь","Декабрь")</f>
        <v>Ноябрь</v>
      </c>
      <c r="L48" s="34">
        <f>DAY(Prepared_Table[[#This Row],[Reply Date]])</f>
        <v>25</v>
      </c>
      <c r="M48" s="13">
        <f xml:space="preserve"> WEEKNUM(Prepared_Table[[#This Row],[Reply Date]])</f>
        <v>48</v>
      </c>
      <c r="N48" s="13" t="str">
        <f t="shared" si="1"/>
        <v>четверг</v>
      </c>
      <c r="O48" s="13" t="s">
        <v>750</v>
      </c>
      <c r="P48" s="12" cm="1">
        <f t="array" ref="P4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48)),1,0)</f>
        <v>0</v>
      </c>
      <c r="Q48" s="12" cm="1">
        <f t="array" ref="Q4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приложение"},I48)),1,0)</f>
        <v>0</v>
      </c>
      <c r="R48" s="12" cm="1">
        <f t="array" ref="R4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меню","настройки","баг","багованный","баги","вылет","вылеты","вылетело"},I48)),1,0)</f>
        <v>1</v>
      </c>
      <c r="S48" s="12">
        <f t="shared" si="2"/>
        <v>1</v>
      </c>
      <c r="T48" s="9">
        <f>COUNTA(Prepared_Table[Review])</f>
        <v>231</v>
      </c>
      <c r="U48" s="17">
        <f t="shared" si="3"/>
        <v>8.1</v>
      </c>
    </row>
    <row r="49" spans="1:21">
      <c r="A49" s="15" t="s">
        <v>754</v>
      </c>
      <c r="B49" s="15" t="str">
        <f>CHOOSE(MONTH(Prepared_Table[[#This Row],[Date]]),"Январь","Февраль","Март","Апрель","Май","Июнь","Июль","Август","Сентябрь","Октябрь","Ноябрь","Декабрь")</f>
        <v>Ноябрь</v>
      </c>
      <c r="C49" s="27">
        <f>DAY(Prepared_Table[[#This Row],[Date]])</f>
        <v>25</v>
      </c>
      <c r="D49" s="15">
        <f xml:space="preserve"> WEEKNUM(Prepared_Table[[#This Row],[Date]])</f>
        <v>48</v>
      </c>
      <c r="E49" s="15" t="str">
        <f t="shared" si="0"/>
        <v>четверг</v>
      </c>
      <c r="F49" s="10" t="s">
        <v>22</v>
      </c>
      <c r="G49" s="10" t="s">
        <v>3916</v>
      </c>
      <c r="H49" s="11">
        <v>1</v>
      </c>
      <c r="I49" s="10" t="s">
        <v>756</v>
      </c>
      <c r="J49" s="10" t="s">
        <v>757</v>
      </c>
      <c r="K49" s="10" t="str">
        <f>CHOOSE(MONTH(Prepared_Table[[#This Row],[Reply Date]]),"Январь","Февраль","Март","Апрель","Май","Июнь","Июль","Август","Сентябрь","Октябрь","Ноябрь","Декабрь")</f>
        <v>Ноябрь</v>
      </c>
      <c r="L49" s="33">
        <f>DAY(Prepared_Table[[#This Row],[Reply Date]])</f>
        <v>25</v>
      </c>
      <c r="M49" s="10">
        <f xml:space="preserve"> WEEKNUM(Prepared_Table[[#This Row],[Reply Date]])</f>
        <v>48</v>
      </c>
      <c r="N49" s="10" t="str">
        <f t="shared" si="1"/>
        <v>четверг</v>
      </c>
      <c r="O49" s="10" t="s">
        <v>758</v>
      </c>
      <c r="P49" s="12" cm="1">
        <f t="array" ref="P4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49)),1,0)</f>
        <v>1</v>
      </c>
      <c r="Q49" s="12" cm="1">
        <f t="array" ref="Q4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приложение"},I49)),1,0)</f>
        <v>0</v>
      </c>
      <c r="R49" s="12" cm="1">
        <f t="array" ref="R4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меню","настройки","баг","багованный","баги","вылет","вылеты","вылетело"},I49)),1,0)</f>
        <v>0</v>
      </c>
      <c r="S49" s="12">
        <f t="shared" si="2"/>
        <v>1</v>
      </c>
      <c r="T49" s="9">
        <f>COUNTA(Prepared_Table[Review])</f>
        <v>231</v>
      </c>
      <c r="U49" s="17">
        <f t="shared" si="3"/>
        <v>3.1</v>
      </c>
    </row>
    <row r="50" spans="1:21">
      <c r="A50" s="15" t="s">
        <v>769</v>
      </c>
      <c r="B50" s="15" t="str">
        <f>CHOOSE(MONTH(Prepared_Table[[#This Row],[Date]]),"Январь","Февраль","Март","Апрель","Май","Июнь","Июль","Август","Сентябрь","Октябрь","Ноябрь","Декабрь")</f>
        <v>Ноябрь</v>
      </c>
      <c r="C50" s="27">
        <f>DAY(Prepared_Table[[#This Row],[Date]])</f>
        <v>25</v>
      </c>
      <c r="D50" s="15">
        <f xml:space="preserve"> WEEKNUM(Prepared_Table[[#This Row],[Date]])</f>
        <v>48</v>
      </c>
      <c r="E50" s="15" t="str">
        <f t="shared" si="0"/>
        <v>четверг</v>
      </c>
      <c r="F50" s="10" t="s">
        <v>22</v>
      </c>
      <c r="G50" s="10" t="s">
        <v>3916</v>
      </c>
      <c r="H50" s="11">
        <v>1</v>
      </c>
      <c r="I50" s="10" t="s">
        <v>771</v>
      </c>
      <c r="J50" s="10" t="s">
        <v>772</v>
      </c>
      <c r="K50" s="10" t="str">
        <f>CHOOSE(MONTH(Prepared_Table[[#This Row],[Reply Date]]),"Январь","Февраль","Март","Апрель","Май","Июнь","Июль","Август","Сентябрь","Октябрь","Ноябрь","Декабрь")</f>
        <v>Ноябрь</v>
      </c>
      <c r="L50" s="33">
        <f>DAY(Prepared_Table[[#This Row],[Reply Date]])</f>
        <v>25</v>
      </c>
      <c r="M50" s="10">
        <f xml:space="preserve"> WEEKNUM(Prepared_Table[[#This Row],[Reply Date]])</f>
        <v>48</v>
      </c>
      <c r="N50" s="10" t="str">
        <f t="shared" si="1"/>
        <v>четверг</v>
      </c>
      <c r="O50" s="10" t="s">
        <v>773</v>
      </c>
      <c r="P50" s="12" cm="1">
        <f t="array" ref="P5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50)),1,0)</f>
        <v>0</v>
      </c>
      <c r="Q50" s="12" cm="1">
        <f t="array" ref="Q5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приложение"},I50)),1,0)</f>
        <v>0</v>
      </c>
      <c r="R50" s="12" cm="1">
        <f t="array" ref="R5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меню","настройки","баг","багованный","баги","вылет","вылеты","вылетело"},I50)),1,0)</f>
        <v>0</v>
      </c>
      <c r="S50" s="12">
        <f t="shared" si="2"/>
        <v>1</v>
      </c>
      <c r="T50" s="9">
        <f>COUNTA(Prepared_Table[Review])</f>
        <v>231</v>
      </c>
      <c r="U50" s="17">
        <f t="shared" si="3"/>
        <v>4.0999999999999996</v>
      </c>
    </row>
    <row r="51" spans="1:21">
      <c r="A51" s="15" t="s">
        <v>785</v>
      </c>
      <c r="B51" s="15" t="str">
        <f>CHOOSE(MONTH(Prepared_Table[[#This Row],[Date]]),"Январь","Февраль","Март","Апрель","Май","Июнь","Июль","Август","Сентябрь","Октябрь","Ноябрь","Декабрь")</f>
        <v>Ноябрь</v>
      </c>
      <c r="C51" s="27">
        <f>DAY(Prepared_Table[[#This Row],[Date]])</f>
        <v>25</v>
      </c>
      <c r="D51" s="15">
        <f xml:space="preserve"> WEEKNUM(Prepared_Table[[#This Row],[Date]])</f>
        <v>48</v>
      </c>
      <c r="E51" s="15" t="str">
        <f t="shared" si="0"/>
        <v>четверг</v>
      </c>
      <c r="F51" s="10" t="s">
        <v>22</v>
      </c>
      <c r="G51" s="10" t="s">
        <v>3916</v>
      </c>
      <c r="H51" s="11">
        <v>1</v>
      </c>
      <c r="I51" s="10" t="s">
        <v>787</v>
      </c>
      <c r="J51" s="10" t="s">
        <v>788</v>
      </c>
      <c r="K51" s="10" t="str">
        <f>CHOOSE(MONTH(Prepared_Table[[#This Row],[Reply Date]]),"Январь","Февраль","Март","Апрель","Май","Июнь","Июль","Август","Сентябрь","Октябрь","Ноябрь","Декабрь")</f>
        <v>Ноябрь</v>
      </c>
      <c r="L51" s="33">
        <f>DAY(Prepared_Table[[#This Row],[Reply Date]])</f>
        <v>25</v>
      </c>
      <c r="M51" s="10">
        <f xml:space="preserve"> WEEKNUM(Prepared_Table[[#This Row],[Reply Date]])</f>
        <v>48</v>
      </c>
      <c r="N51" s="10" t="str">
        <f t="shared" si="1"/>
        <v>четверг</v>
      </c>
      <c r="O51" s="10" t="s">
        <v>789</v>
      </c>
      <c r="P51" s="12" cm="1">
        <f t="array" ref="P5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51)),1,0)</f>
        <v>1</v>
      </c>
      <c r="Q51" s="12" cm="1">
        <f t="array" ref="Q5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приложение"},I51)),1,0)</f>
        <v>0</v>
      </c>
      <c r="R51" s="12" cm="1">
        <f t="array" ref="R5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меню","настройки","баг","багованный","баги","вылет","вылеты","вылетело"},I51)),1,0)</f>
        <v>0</v>
      </c>
      <c r="S51" s="12">
        <f t="shared" si="2"/>
        <v>1</v>
      </c>
      <c r="T51" s="9">
        <f>COUNTA(Prepared_Table[Review])</f>
        <v>231</v>
      </c>
      <c r="U51" s="17">
        <f t="shared" si="3"/>
        <v>3.1</v>
      </c>
    </row>
    <row r="52" spans="1:21">
      <c r="A52" s="15" t="s">
        <v>801</v>
      </c>
      <c r="B52" s="15" t="str">
        <f>CHOOSE(MONTH(Prepared_Table[[#This Row],[Date]]),"Январь","Февраль","Март","Апрель","Май","Июнь","Июль","Август","Сентябрь","Октябрь","Ноябрь","Декабрь")</f>
        <v>Ноябрь</v>
      </c>
      <c r="C52" s="27">
        <f>DAY(Prepared_Table[[#This Row],[Date]])</f>
        <v>25</v>
      </c>
      <c r="D52" s="15">
        <f xml:space="preserve"> WEEKNUM(Prepared_Table[[#This Row],[Date]])</f>
        <v>48</v>
      </c>
      <c r="E52" s="15" t="str">
        <f t="shared" si="0"/>
        <v>четверг</v>
      </c>
      <c r="F52" s="10" t="s">
        <v>22</v>
      </c>
      <c r="G52" s="10" t="s">
        <v>3916</v>
      </c>
      <c r="H52" s="11">
        <v>1</v>
      </c>
      <c r="I52" s="10" t="s">
        <v>803</v>
      </c>
      <c r="J52" s="10" t="s">
        <v>804</v>
      </c>
      <c r="K52" s="10" t="str">
        <f>CHOOSE(MONTH(Prepared_Table[[#This Row],[Reply Date]]),"Январь","Февраль","Март","Апрель","Май","Июнь","Июль","Август","Сентябрь","Октябрь","Ноябрь","Декабрь")</f>
        <v>Ноябрь</v>
      </c>
      <c r="L52" s="33">
        <f>DAY(Prepared_Table[[#This Row],[Reply Date]])</f>
        <v>25</v>
      </c>
      <c r="M52" s="10">
        <f xml:space="preserve"> WEEKNUM(Prepared_Table[[#This Row],[Reply Date]])</f>
        <v>48</v>
      </c>
      <c r="N52" s="10" t="str">
        <f t="shared" si="1"/>
        <v>четверг</v>
      </c>
      <c r="O52" s="10" t="s">
        <v>805</v>
      </c>
      <c r="P52" s="12" cm="1">
        <f t="array" ref="P5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52)),1,0)</f>
        <v>1</v>
      </c>
      <c r="Q52" s="12" cm="1">
        <f t="array" ref="Q5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приложение"},I52)),1,0)</f>
        <v>0</v>
      </c>
      <c r="R52" s="12" cm="1">
        <f t="array" ref="R5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меню","настройки","баг","багованный","баги","вылет","вылеты","вылетело"},I52)),1,0)</f>
        <v>0</v>
      </c>
      <c r="S52" s="12">
        <f t="shared" si="2"/>
        <v>1</v>
      </c>
      <c r="T52" s="9">
        <f>COUNTA(Prepared_Table[Review])</f>
        <v>231</v>
      </c>
      <c r="U52" s="17">
        <f t="shared" si="3"/>
        <v>1.1000000000000001</v>
      </c>
    </row>
    <row r="53" spans="1:21">
      <c r="A53" s="16" t="s">
        <v>809</v>
      </c>
      <c r="B53" s="16" t="str">
        <f>CHOOSE(MONTH(Prepared_Table[[#This Row],[Date]]),"Январь","Февраль","Март","Апрель","Май","Июнь","Июль","Август","Сентябрь","Октябрь","Ноябрь","Декабрь")</f>
        <v>Ноябрь</v>
      </c>
      <c r="C53" s="28">
        <f>DAY(Prepared_Table[[#This Row],[Date]])</f>
        <v>25</v>
      </c>
      <c r="D53" s="16">
        <f xml:space="preserve"> WEEKNUM(Prepared_Table[[#This Row],[Date]])</f>
        <v>48</v>
      </c>
      <c r="E53" s="16" t="str">
        <f t="shared" si="0"/>
        <v>четверг</v>
      </c>
      <c r="F53" s="13" t="s">
        <v>22</v>
      </c>
      <c r="G53" s="10" t="s">
        <v>3916</v>
      </c>
      <c r="H53" s="14">
        <v>1</v>
      </c>
      <c r="I53" s="13" t="s">
        <v>811</v>
      </c>
      <c r="J53" s="13" t="s">
        <v>812</v>
      </c>
      <c r="K53" s="13" t="str">
        <f>CHOOSE(MONTH(Prepared_Table[[#This Row],[Reply Date]]),"Январь","Февраль","Март","Апрель","Май","Июнь","Июль","Август","Сентябрь","Октябрь","Ноябрь","Декабрь")</f>
        <v>Ноябрь</v>
      </c>
      <c r="L53" s="34">
        <f>DAY(Prepared_Table[[#This Row],[Reply Date]])</f>
        <v>25</v>
      </c>
      <c r="M53" s="13">
        <f xml:space="preserve"> WEEKNUM(Prepared_Table[[#This Row],[Reply Date]])</f>
        <v>48</v>
      </c>
      <c r="N53" s="13" t="str">
        <f t="shared" si="1"/>
        <v>четверг</v>
      </c>
      <c r="O53" s="13" t="s">
        <v>813</v>
      </c>
      <c r="P53" s="12" cm="1">
        <f t="array" ref="P5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53)),1,0)</f>
        <v>0</v>
      </c>
      <c r="Q53" s="12" cm="1">
        <f t="array" ref="Q5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приложение"},I53)),1,0)</f>
        <v>0</v>
      </c>
      <c r="R53" s="12" cm="1">
        <f t="array" ref="R5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меню","настройки","баг","багованный","баги","вылет","вылеты","вылетело"},I53)),1,0)</f>
        <v>0</v>
      </c>
      <c r="S53" s="12">
        <f t="shared" si="2"/>
        <v>1</v>
      </c>
      <c r="T53" s="9">
        <f>COUNTA(Prepared_Table[Review])</f>
        <v>231</v>
      </c>
      <c r="U53" s="17">
        <f t="shared" si="3"/>
        <v>0.1</v>
      </c>
    </row>
    <row r="54" spans="1:21">
      <c r="A54" s="16" t="s">
        <v>825</v>
      </c>
      <c r="B54" s="16" t="str">
        <f>CHOOSE(MONTH(Prepared_Table[[#This Row],[Date]]),"Январь","Февраль","Март","Апрель","Май","Июнь","Июль","Август","Сентябрь","Октябрь","Ноябрь","Декабрь")</f>
        <v>Ноябрь</v>
      </c>
      <c r="C54" s="28">
        <f>DAY(Prepared_Table[[#This Row],[Date]])</f>
        <v>25</v>
      </c>
      <c r="D54" s="16">
        <f xml:space="preserve"> WEEKNUM(Prepared_Table[[#This Row],[Date]])</f>
        <v>48</v>
      </c>
      <c r="E54" s="16" t="str">
        <f t="shared" si="0"/>
        <v>четверг</v>
      </c>
      <c r="F54" s="13" t="s">
        <v>22</v>
      </c>
      <c r="G54" s="10" t="s">
        <v>3916</v>
      </c>
      <c r="H54" s="14">
        <v>1</v>
      </c>
      <c r="I54" s="13" t="s">
        <v>827</v>
      </c>
      <c r="J54" s="13" t="s">
        <v>828</v>
      </c>
      <c r="K54" s="13" t="str">
        <f>CHOOSE(MONTH(Prepared_Table[[#This Row],[Reply Date]]),"Январь","Февраль","Март","Апрель","Май","Июнь","Июль","Август","Сентябрь","Октябрь","Ноябрь","Декабрь")</f>
        <v>Ноябрь</v>
      </c>
      <c r="L54" s="34">
        <f>DAY(Prepared_Table[[#This Row],[Reply Date]])</f>
        <v>25</v>
      </c>
      <c r="M54" s="13">
        <f xml:space="preserve"> WEEKNUM(Prepared_Table[[#This Row],[Reply Date]])</f>
        <v>48</v>
      </c>
      <c r="N54" s="13" t="str">
        <f t="shared" si="1"/>
        <v>четверг</v>
      </c>
      <c r="O54" s="13" t="s">
        <v>750</v>
      </c>
      <c r="P54" s="12" cm="1">
        <f t="array" ref="P5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54)),1,0)</f>
        <v>1</v>
      </c>
      <c r="Q54" s="12" cm="1">
        <f t="array" ref="Q5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приложение"},I54)),1,0)</f>
        <v>0</v>
      </c>
      <c r="R54" s="12" cm="1">
        <f t="array" ref="R5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меню","настройки","баг","багованный","баги","вылет","вылеты","вылетело"},I54)),1,0)</f>
        <v>1</v>
      </c>
      <c r="S54" s="12">
        <f t="shared" si="2"/>
        <v>1</v>
      </c>
      <c r="T54" s="9">
        <f>COUNTA(Prepared_Table[Review])</f>
        <v>231</v>
      </c>
      <c r="U54" s="17">
        <f t="shared" si="3"/>
        <v>4.0999999999999996</v>
      </c>
    </row>
    <row r="55" spans="1:21">
      <c r="A55" s="15" t="s">
        <v>860</v>
      </c>
      <c r="B55" s="15" t="str">
        <f>CHOOSE(MONTH(Prepared_Table[[#This Row],[Date]]),"Январь","Февраль","Март","Апрель","Май","Июнь","Июль","Август","Сентябрь","Октябрь","Ноябрь","Декабрь")</f>
        <v>Ноябрь</v>
      </c>
      <c r="C55" s="27">
        <f>DAY(Prepared_Table[[#This Row],[Date]])</f>
        <v>25</v>
      </c>
      <c r="D55" s="15">
        <f xml:space="preserve"> WEEKNUM(Prepared_Table[[#This Row],[Date]])</f>
        <v>48</v>
      </c>
      <c r="E55" s="15" t="str">
        <f t="shared" si="0"/>
        <v>четверг</v>
      </c>
      <c r="F55" s="10" t="s">
        <v>22</v>
      </c>
      <c r="G55" s="10" t="s">
        <v>3916</v>
      </c>
      <c r="H55" s="11">
        <v>1</v>
      </c>
      <c r="I55" s="10" t="s">
        <v>862</v>
      </c>
      <c r="J55" s="10" t="s">
        <v>863</v>
      </c>
      <c r="K55" s="10" t="str">
        <f>CHOOSE(MONTH(Prepared_Table[[#This Row],[Reply Date]]),"Январь","Февраль","Март","Апрель","Май","Июнь","Июль","Август","Сентябрь","Октябрь","Ноябрь","Декабрь")</f>
        <v>Ноябрь</v>
      </c>
      <c r="L55" s="33">
        <f>DAY(Prepared_Table[[#This Row],[Reply Date]])</f>
        <v>25</v>
      </c>
      <c r="M55" s="10">
        <f xml:space="preserve"> WEEKNUM(Prepared_Table[[#This Row],[Reply Date]])</f>
        <v>48</v>
      </c>
      <c r="N55" s="10" t="str">
        <f t="shared" si="1"/>
        <v>четверг</v>
      </c>
      <c r="O55" s="10" t="s">
        <v>864</v>
      </c>
      <c r="P55" s="12" cm="1">
        <f t="array" ref="P5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55)),1,0)</f>
        <v>0</v>
      </c>
      <c r="Q55" s="12" cm="1">
        <f t="array" ref="Q5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приложение"},I55)),1,0)</f>
        <v>0</v>
      </c>
      <c r="R55" s="12" cm="1">
        <f t="array" ref="R5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меню","настройки","баг","багованный","баги","вылет","вылеты","вылетело"},I55)),1,0)</f>
        <v>0</v>
      </c>
      <c r="S55" s="12">
        <f t="shared" si="2"/>
        <v>1</v>
      </c>
      <c r="T55" s="9">
        <f>COUNTA(Prepared_Table[Review])</f>
        <v>231</v>
      </c>
      <c r="U55" s="17">
        <f t="shared" si="3"/>
        <v>0.1</v>
      </c>
    </row>
    <row r="56" spans="1:21">
      <c r="A56" s="16" t="s">
        <v>868</v>
      </c>
      <c r="B56" s="16" t="str">
        <f>CHOOSE(MONTH(Prepared_Table[[#This Row],[Date]]),"Январь","Февраль","Март","Апрель","Май","Июнь","Июль","Август","Сентябрь","Октябрь","Ноябрь","Декабрь")</f>
        <v>Ноябрь</v>
      </c>
      <c r="C56" s="28">
        <f>DAY(Prepared_Table[[#This Row],[Date]])</f>
        <v>25</v>
      </c>
      <c r="D56" s="16">
        <f xml:space="preserve"> WEEKNUM(Prepared_Table[[#This Row],[Date]])</f>
        <v>48</v>
      </c>
      <c r="E56" s="16" t="str">
        <f t="shared" si="0"/>
        <v>четверг</v>
      </c>
      <c r="F56" s="13" t="s">
        <v>22</v>
      </c>
      <c r="G56" s="10" t="s">
        <v>3916</v>
      </c>
      <c r="H56" s="14">
        <v>1</v>
      </c>
      <c r="I56" s="13" t="s">
        <v>870</v>
      </c>
      <c r="J56" s="13" t="s">
        <v>871</v>
      </c>
      <c r="K56" s="13" t="str">
        <f>CHOOSE(MONTH(Prepared_Table[[#This Row],[Reply Date]]),"Январь","Февраль","Март","Апрель","Май","Июнь","Июль","Август","Сентябрь","Октябрь","Ноябрь","Декабрь")</f>
        <v>Ноябрь</v>
      </c>
      <c r="L56" s="34">
        <f>DAY(Prepared_Table[[#This Row],[Reply Date]])</f>
        <v>25</v>
      </c>
      <c r="M56" s="13">
        <f xml:space="preserve"> WEEKNUM(Prepared_Table[[#This Row],[Reply Date]])</f>
        <v>48</v>
      </c>
      <c r="N56" s="13" t="str">
        <f t="shared" si="1"/>
        <v>четверг</v>
      </c>
      <c r="O56" s="13" t="s">
        <v>872</v>
      </c>
      <c r="P56" s="12" cm="1">
        <f t="array" ref="P5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56)),1,0)</f>
        <v>0</v>
      </c>
      <c r="Q56" s="12" cm="1">
        <f t="array" ref="Q5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приложение"},I56)),1,0)</f>
        <v>1</v>
      </c>
      <c r="R56" s="12" cm="1">
        <f t="array" ref="R5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меню","настройки","баг","багованный","баги","вылет","вылеты","вылетело"},I56)),1,0)</f>
        <v>0</v>
      </c>
      <c r="S56" s="12">
        <f t="shared" si="2"/>
        <v>1</v>
      </c>
      <c r="T56" s="9">
        <f>COUNTA(Prepared_Table[Review])</f>
        <v>231</v>
      </c>
      <c r="U56" s="17">
        <f t="shared" si="3"/>
        <v>0.1</v>
      </c>
    </row>
    <row r="57" spans="1:21">
      <c r="A57" s="15" t="s">
        <v>876</v>
      </c>
      <c r="B57" s="15" t="str">
        <f>CHOOSE(MONTH(Prepared_Table[[#This Row],[Date]]),"Январь","Февраль","Март","Апрель","Май","Июнь","Июль","Август","Сентябрь","Октябрь","Ноябрь","Декабрь")</f>
        <v>Ноябрь</v>
      </c>
      <c r="C57" s="27">
        <f>DAY(Prepared_Table[[#This Row],[Date]])</f>
        <v>25</v>
      </c>
      <c r="D57" s="15">
        <f xml:space="preserve"> WEEKNUM(Prepared_Table[[#This Row],[Date]])</f>
        <v>48</v>
      </c>
      <c r="E57" s="15" t="str">
        <f t="shared" si="0"/>
        <v>четверг</v>
      </c>
      <c r="F57" s="10" t="s">
        <v>22</v>
      </c>
      <c r="G57" s="10" t="s">
        <v>3916</v>
      </c>
      <c r="H57" s="11">
        <v>1</v>
      </c>
      <c r="I57" s="10" t="s">
        <v>878</v>
      </c>
      <c r="J57" s="10" t="s">
        <v>879</v>
      </c>
      <c r="K57" s="10" t="str">
        <f>CHOOSE(MONTH(Prepared_Table[[#This Row],[Reply Date]]),"Январь","Февраль","Март","Апрель","Май","Июнь","Июль","Август","Сентябрь","Октябрь","Ноябрь","Декабрь")</f>
        <v>Ноябрь</v>
      </c>
      <c r="L57" s="33">
        <f>DAY(Prepared_Table[[#This Row],[Reply Date]])</f>
        <v>25</v>
      </c>
      <c r="M57" s="10">
        <f xml:space="preserve"> WEEKNUM(Prepared_Table[[#This Row],[Reply Date]])</f>
        <v>48</v>
      </c>
      <c r="N57" s="10" t="str">
        <f t="shared" si="1"/>
        <v>четверг</v>
      </c>
      <c r="O57" s="10" t="s">
        <v>880</v>
      </c>
      <c r="P57" s="12" cm="1">
        <f t="array" ref="P5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57)),1,0)</f>
        <v>1</v>
      </c>
      <c r="Q57" s="12" cm="1">
        <f t="array" ref="Q5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приложение"},I57)),1,0)</f>
        <v>0</v>
      </c>
      <c r="R57" s="12" cm="1">
        <f t="array" ref="R5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меню","настройки","баг","багованный","баги","вылет","вылеты","вылетело"},I57)),1,0)</f>
        <v>0</v>
      </c>
      <c r="S57" s="12">
        <f t="shared" si="2"/>
        <v>1</v>
      </c>
      <c r="T57" s="9">
        <f>COUNTA(Prepared_Table[Review])</f>
        <v>231</v>
      </c>
      <c r="U57" s="17">
        <f t="shared" si="3"/>
        <v>0.1</v>
      </c>
    </row>
    <row r="58" spans="1:21">
      <c r="A58" s="15" t="s">
        <v>891</v>
      </c>
      <c r="B58" s="15" t="str">
        <f>CHOOSE(MONTH(Prepared_Table[[#This Row],[Date]]),"Январь","Февраль","Март","Апрель","Май","Июнь","Июль","Август","Сентябрь","Октябрь","Ноябрь","Декабрь")</f>
        <v>Ноябрь</v>
      </c>
      <c r="C58" s="27">
        <f>DAY(Prepared_Table[[#This Row],[Date]])</f>
        <v>25</v>
      </c>
      <c r="D58" s="15">
        <f xml:space="preserve"> WEEKNUM(Prepared_Table[[#This Row],[Date]])</f>
        <v>48</v>
      </c>
      <c r="E58" s="15" t="str">
        <f t="shared" si="0"/>
        <v>четверг</v>
      </c>
      <c r="F58" s="10" t="s">
        <v>22</v>
      </c>
      <c r="G58" s="10" t="s">
        <v>3916</v>
      </c>
      <c r="H58" s="11">
        <v>1</v>
      </c>
      <c r="I58" s="10" t="s">
        <v>893</v>
      </c>
      <c r="J58" s="10" t="s">
        <v>894</v>
      </c>
      <c r="K58" s="10" t="str">
        <f>CHOOSE(MONTH(Prepared_Table[[#This Row],[Reply Date]]),"Январь","Февраль","Март","Апрель","Май","Июнь","Июль","Август","Сентябрь","Октябрь","Ноябрь","Декабрь")</f>
        <v>Ноябрь</v>
      </c>
      <c r="L58" s="33">
        <f>DAY(Prepared_Table[[#This Row],[Reply Date]])</f>
        <v>25</v>
      </c>
      <c r="M58" s="10">
        <f xml:space="preserve"> WEEKNUM(Prepared_Table[[#This Row],[Reply Date]])</f>
        <v>48</v>
      </c>
      <c r="N58" s="10" t="str">
        <f t="shared" si="1"/>
        <v>четверг</v>
      </c>
      <c r="O58" s="10" t="s">
        <v>895</v>
      </c>
      <c r="P58" s="12" cm="1">
        <f t="array" ref="P5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58)),1,0)</f>
        <v>0</v>
      </c>
      <c r="Q58" s="12" cm="1">
        <f t="array" ref="Q5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приложение"},I58)),1,0)</f>
        <v>0</v>
      </c>
      <c r="R58" s="12" cm="1">
        <f t="array" ref="R5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меню","настройки","баг","багованный","баги","вылет","вылеты","вылетело"},I58)),1,0)</f>
        <v>0</v>
      </c>
      <c r="S58" s="12">
        <f t="shared" si="2"/>
        <v>1</v>
      </c>
      <c r="T58" s="9">
        <f>COUNTA(Prepared_Table[Review])</f>
        <v>231</v>
      </c>
      <c r="U58" s="17">
        <f t="shared" si="3"/>
        <v>3.1</v>
      </c>
    </row>
    <row r="59" spans="1:21">
      <c r="A59" s="16" t="s">
        <v>899</v>
      </c>
      <c r="B59" s="16" t="str">
        <f>CHOOSE(MONTH(Prepared_Table[[#This Row],[Date]]),"Январь","Февраль","Март","Апрель","Май","Июнь","Июль","Август","Сентябрь","Октябрь","Ноябрь","Декабрь")</f>
        <v>Ноябрь</v>
      </c>
      <c r="C59" s="28">
        <f>DAY(Prepared_Table[[#This Row],[Date]])</f>
        <v>25</v>
      </c>
      <c r="D59" s="16">
        <f xml:space="preserve"> WEEKNUM(Prepared_Table[[#This Row],[Date]])</f>
        <v>48</v>
      </c>
      <c r="E59" s="16" t="str">
        <f t="shared" si="0"/>
        <v>четверг</v>
      </c>
      <c r="F59" s="13" t="s">
        <v>22</v>
      </c>
      <c r="G59" s="10" t="s">
        <v>3916</v>
      </c>
      <c r="H59" s="14">
        <v>1</v>
      </c>
      <c r="I59" s="13" t="s">
        <v>901</v>
      </c>
      <c r="J59" s="13" t="s">
        <v>902</v>
      </c>
      <c r="K59" s="13" t="str">
        <f>CHOOSE(MONTH(Prepared_Table[[#This Row],[Reply Date]]),"Январь","Февраль","Март","Апрель","Май","Июнь","Июль","Август","Сентябрь","Октябрь","Ноябрь","Декабрь")</f>
        <v>Ноябрь</v>
      </c>
      <c r="L59" s="34">
        <f>DAY(Prepared_Table[[#This Row],[Reply Date]])</f>
        <v>25</v>
      </c>
      <c r="M59" s="13">
        <f xml:space="preserve"> WEEKNUM(Prepared_Table[[#This Row],[Reply Date]])</f>
        <v>48</v>
      </c>
      <c r="N59" s="13" t="str">
        <f t="shared" si="1"/>
        <v>четверг</v>
      </c>
      <c r="O59" s="13" t="s">
        <v>903</v>
      </c>
      <c r="P59" s="12" cm="1">
        <f t="array" ref="P5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59)),1,0)</f>
        <v>0</v>
      </c>
      <c r="Q59" s="12" cm="1">
        <f t="array" ref="Q5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приложение"},I59)),1,0)</f>
        <v>1</v>
      </c>
      <c r="R59" s="12" cm="1">
        <f t="array" ref="R5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меню","настройки","баг","багованный","баги","вылет","вылеты","вылетело"},I59)),1,0)</f>
        <v>0</v>
      </c>
      <c r="S59" s="12">
        <f t="shared" si="2"/>
        <v>1</v>
      </c>
      <c r="T59" s="9">
        <f>COUNTA(Prepared_Table[Review])</f>
        <v>231</v>
      </c>
      <c r="U59" s="17">
        <f t="shared" si="3"/>
        <v>3.1</v>
      </c>
    </row>
    <row r="60" spans="1:21">
      <c r="A60" s="15" t="s">
        <v>907</v>
      </c>
      <c r="B60" s="15" t="str">
        <f>CHOOSE(MONTH(Prepared_Table[[#This Row],[Date]]),"Январь","Февраль","Март","Апрель","Май","Июнь","Июль","Август","Сентябрь","Октябрь","Ноябрь","Декабрь")</f>
        <v>Ноябрь</v>
      </c>
      <c r="C60" s="27">
        <f>DAY(Prepared_Table[[#This Row],[Date]])</f>
        <v>25</v>
      </c>
      <c r="D60" s="15">
        <f xml:space="preserve"> WEEKNUM(Prepared_Table[[#This Row],[Date]])</f>
        <v>48</v>
      </c>
      <c r="E60" s="15" t="str">
        <f t="shared" si="0"/>
        <v>четверг</v>
      </c>
      <c r="F60" s="10" t="s">
        <v>22</v>
      </c>
      <c r="G60" s="10" t="s">
        <v>3916</v>
      </c>
      <c r="H60" s="11">
        <v>1</v>
      </c>
      <c r="I60" s="10" t="s">
        <v>909</v>
      </c>
      <c r="J60" s="10" t="s">
        <v>910</v>
      </c>
      <c r="K60" s="10" t="str">
        <f>CHOOSE(MONTH(Prepared_Table[[#This Row],[Reply Date]]),"Январь","Февраль","Март","Апрель","Май","Июнь","Июль","Август","Сентябрь","Октябрь","Ноябрь","Декабрь")</f>
        <v>Ноябрь</v>
      </c>
      <c r="L60" s="33">
        <f>DAY(Prepared_Table[[#This Row],[Reply Date]])</f>
        <v>25</v>
      </c>
      <c r="M60" s="10">
        <f xml:space="preserve"> WEEKNUM(Prepared_Table[[#This Row],[Reply Date]])</f>
        <v>48</v>
      </c>
      <c r="N60" s="10" t="str">
        <f t="shared" si="1"/>
        <v>четверг</v>
      </c>
      <c r="O60" s="10" t="s">
        <v>911</v>
      </c>
      <c r="P60" s="12" cm="1">
        <f t="array" ref="P6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60)),1,0)</f>
        <v>0</v>
      </c>
      <c r="Q60" s="12" cm="1">
        <f t="array" ref="Q6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приложение"},I60)),1,0)</f>
        <v>0</v>
      </c>
      <c r="R60" s="12" cm="1">
        <f t="array" ref="R6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меню","настройки","баг","багованный","баги","вылет","вылеты","вылетело"},I60)),1,0)</f>
        <v>1</v>
      </c>
      <c r="S60" s="12">
        <f t="shared" si="2"/>
        <v>1</v>
      </c>
      <c r="T60" s="9">
        <f>COUNTA(Prepared_Table[Review])</f>
        <v>231</v>
      </c>
      <c r="U60" s="17">
        <f t="shared" si="3"/>
        <v>3.1</v>
      </c>
    </row>
    <row r="61" spans="1:21">
      <c r="A61" s="16" t="s">
        <v>915</v>
      </c>
      <c r="B61" s="16" t="str">
        <f>CHOOSE(MONTH(Prepared_Table[[#This Row],[Date]]),"Январь","Февраль","Март","Апрель","Май","Июнь","Июль","Август","Сентябрь","Октябрь","Ноябрь","Декабрь")</f>
        <v>Ноябрь</v>
      </c>
      <c r="C61" s="28">
        <f>DAY(Prepared_Table[[#This Row],[Date]])</f>
        <v>25</v>
      </c>
      <c r="D61" s="16">
        <f xml:space="preserve"> WEEKNUM(Prepared_Table[[#This Row],[Date]])</f>
        <v>48</v>
      </c>
      <c r="E61" s="16" t="str">
        <f t="shared" si="0"/>
        <v>четверг</v>
      </c>
      <c r="F61" s="13" t="s">
        <v>22</v>
      </c>
      <c r="G61" s="10" t="s">
        <v>3916</v>
      </c>
      <c r="H61" s="14">
        <v>1</v>
      </c>
      <c r="I61" s="13" t="s">
        <v>917</v>
      </c>
      <c r="J61" s="13" t="s">
        <v>918</v>
      </c>
      <c r="K61" s="13" t="str">
        <f>CHOOSE(MONTH(Prepared_Table[[#This Row],[Reply Date]]),"Январь","Февраль","Март","Апрель","Май","Июнь","Июль","Август","Сентябрь","Октябрь","Ноябрь","Декабрь")</f>
        <v>Ноябрь</v>
      </c>
      <c r="L61" s="34">
        <f>DAY(Prepared_Table[[#This Row],[Reply Date]])</f>
        <v>25</v>
      </c>
      <c r="M61" s="13">
        <f xml:space="preserve"> WEEKNUM(Prepared_Table[[#This Row],[Reply Date]])</f>
        <v>48</v>
      </c>
      <c r="N61" s="13" t="str">
        <f t="shared" si="1"/>
        <v>четверг</v>
      </c>
      <c r="O61" s="13" t="s">
        <v>919</v>
      </c>
      <c r="P61" s="12" cm="1">
        <f t="array" ref="P6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61)),1,0)</f>
        <v>1</v>
      </c>
      <c r="Q61" s="12" cm="1">
        <f t="array" ref="Q6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приложение"},I61)),1,0)</f>
        <v>0</v>
      </c>
      <c r="R61" s="12" cm="1">
        <f t="array" ref="R6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меню","настройки","баг","багованный","баги","вылет","вылеты","вылетело"},I61)),1,0)</f>
        <v>0</v>
      </c>
      <c r="S61" s="12">
        <f t="shared" si="2"/>
        <v>1</v>
      </c>
      <c r="T61" s="9">
        <f>COUNTA(Prepared_Table[Review])</f>
        <v>231</v>
      </c>
      <c r="U61" s="17">
        <f t="shared" si="3"/>
        <v>5.0999999999999996</v>
      </c>
    </row>
    <row r="62" spans="1:21">
      <c r="A62" s="16" t="s">
        <v>931</v>
      </c>
      <c r="B62" s="16" t="str">
        <f>CHOOSE(MONTH(Prepared_Table[[#This Row],[Date]]),"Январь","Февраль","Март","Апрель","Май","Июнь","Июль","Август","Сентябрь","Октябрь","Ноябрь","Декабрь")</f>
        <v>Ноябрь</v>
      </c>
      <c r="C62" s="28">
        <f>DAY(Prepared_Table[[#This Row],[Date]])</f>
        <v>25</v>
      </c>
      <c r="D62" s="16">
        <f xml:space="preserve"> WEEKNUM(Prepared_Table[[#This Row],[Date]])</f>
        <v>48</v>
      </c>
      <c r="E62" s="16" t="str">
        <f t="shared" si="0"/>
        <v>четверг</v>
      </c>
      <c r="F62" s="13" t="s">
        <v>22</v>
      </c>
      <c r="G62" s="10" t="s">
        <v>3916</v>
      </c>
      <c r="H62" s="14">
        <v>2</v>
      </c>
      <c r="I62" s="13" t="s">
        <v>933</v>
      </c>
      <c r="J62" s="13"/>
      <c r="K62" s="13" t="str">
        <f>CHOOSE(MONTH(Prepared_Table[[#This Row],[Reply Date]]),"Январь","Февраль","Март","Апрель","Май","Июнь","Июль","Август","Сентябрь","Октябрь","Ноябрь","Декабрь")</f>
        <v>Январь</v>
      </c>
      <c r="L62" s="34">
        <f>DAY(Prepared_Table[[#This Row],[Reply Date]])</f>
        <v>0</v>
      </c>
      <c r="M62" s="13">
        <f xml:space="preserve"> WEEKNUM(Prepared_Table[[#This Row],[Reply Date]])</f>
        <v>0</v>
      </c>
      <c r="N62" s="13" t="str">
        <f t="shared" si="1"/>
        <v>суббота</v>
      </c>
      <c r="O62" s="13"/>
      <c r="P62" s="12" cm="1">
        <f t="array" ref="P6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62)),1,0)</f>
        <v>0</v>
      </c>
      <c r="Q62" s="12" cm="1">
        <f t="array" ref="Q6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приложение"},I62)),1,0)</f>
        <v>0</v>
      </c>
      <c r="R62" s="12" cm="1">
        <f t="array" ref="R6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меню","настройки","баг","багованный","баги","вылет","вылеты","вылетело"},I62)),1,0)</f>
        <v>0</v>
      </c>
      <c r="S62" s="12">
        <f t="shared" si="2"/>
        <v>0</v>
      </c>
      <c r="T62" s="9">
        <f>COUNTA(Prepared_Table[Review])</f>
        <v>231</v>
      </c>
      <c r="U62" s="17">
        <f t="shared" si="3"/>
        <v>6.1</v>
      </c>
    </row>
    <row r="63" spans="1:21">
      <c r="A63" s="15" t="s">
        <v>952</v>
      </c>
      <c r="B63" s="15" t="str">
        <f>CHOOSE(MONTH(Prepared_Table[[#This Row],[Date]]),"Январь","Февраль","Март","Апрель","Май","Июнь","Июль","Август","Сентябрь","Октябрь","Ноябрь","Декабрь")</f>
        <v>Ноябрь</v>
      </c>
      <c r="C63" s="27">
        <f>DAY(Prepared_Table[[#This Row],[Date]])</f>
        <v>25</v>
      </c>
      <c r="D63" s="15">
        <f xml:space="preserve"> WEEKNUM(Prepared_Table[[#This Row],[Date]])</f>
        <v>48</v>
      </c>
      <c r="E63" s="15" t="str">
        <f t="shared" si="0"/>
        <v>четверг</v>
      </c>
      <c r="F63" s="10" t="s">
        <v>22</v>
      </c>
      <c r="G63" s="10" t="s">
        <v>3916</v>
      </c>
      <c r="H63" s="11">
        <v>1</v>
      </c>
      <c r="I63" s="10" t="s">
        <v>954</v>
      </c>
      <c r="J63" s="10" t="s">
        <v>955</v>
      </c>
      <c r="K63" s="10" t="str">
        <f>CHOOSE(MONTH(Prepared_Table[[#This Row],[Reply Date]]),"Январь","Февраль","Март","Апрель","Май","Июнь","Июль","Август","Сентябрь","Октябрь","Ноябрь","Декабрь")</f>
        <v>Ноябрь</v>
      </c>
      <c r="L63" s="33">
        <f>DAY(Prepared_Table[[#This Row],[Reply Date]])</f>
        <v>25</v>
      </c>
      <c r="M63" s="10">
        <f xml:space="preserve"> WEEKNUM(Prepared_Table[[#This Row],[Reply Date]])</f>
        <v>48</v>
      </c>
      <c r="N63" s="10" t="str">
        <f t="shared" si="1"/>
        <v>четверг</v>
      </c>
      <c r="O63" s="10" t="s">
        <v>956</v>
      </c>
      <c r="P63" s="12" cm="1">
        <f t="array" ref="P6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63)),1,0)</f>
        <v>0</v>
      </c>
      <c r="Q63" s="12" cm="1">
        <f t="array" ref="Q6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приложение"},I63)),1,0)</f>
        <v>0</v>
      </c>
      <c r="R63" s="12" cm="1">
        <f t="array" ref="R6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меню","настройки","баг","багованный","баги","вылет","вылеты","вылетело"},I63)),1,0)</f>
        <v>0</v>
      </c>
      <c r="S63" s="12">
        <f t="shared" si="2"/>
        <v>1</v>
      </c>
      <c r="T63" s="9">
        <f>COUNTA(Prepared_Table[Review])</f>
        <v>231</v>
      </c>
      <c r="U63" s="17">
        <f t="shared" si="3"/>
        <v>10.1</v>
      </c>
    </row>
    <row r="64" spans="1:21">
      <c r="A64" s="15" t="s">
        <v>968</v>
      </c>
      <c r="B64" s="15" t="str">
        <f>CHOOSE(MONTH(Prepared_Table[[#This Row],[Date]]),"Январь","Февраль","Март","Апрель","Май","Июнь","Июль","Август","Сентябрь","Октябрь","Ноябрь","Декабрь")</f>
        <v>Ноябрь</v>
      </c>
      <c r="C64" s="27">
        <f>DAY(Prepared_Table[[#This Row],[Date]])</f>
        <v>25</v>
      </c>
      <c r="D64" s="15">
        <f xml:space="preserve"> WEEKNUM(Prepared_Table[[#This Row],[Date]])</f>
        <v>48</v>
      </c>
      <c r="E64" s="15" t="str">
        <f t="shared" si="0"/>
        <v>четверг</v>
      </c>
      <c r="F64" s="10" t="s">
        <v>22</v>
      </c>
      <c r="G64" s="10" t="s">
        <v>3916</v>
      </c>
      <c r="H64" s="11">
        <v>1</v>
      </c>
      <c r="I64" s="10" t="s">
        <v>970</v>
      </c>
      <c r="J64" s="10" t="s">
        <v>971</v>
      </c>
      <c r="K64" s="10" t="str">
        <f>CHOOSE(MONTH(Prepared_Table[[#This Row],[Reply Date]]),"Январь","Февраль","Март","Апрель","Май","Июнь","Июль","Август","Сентябрь","Октябрь","Ноябрь","Декабрь")</f>
        <v>Ноябрь</v>
      </c>
      <c r="L64" s="33">
        <f>DAY(Prepared_Table[[#This Row],[Reply Date]])</f>
        <v>25</v>
      </c>
      <c r="M64" s="10">
        <f xml:space="preserve"> WEEKNUM(Prepared_Table[[#This Row],[Reply Date]])</f>
        <v>48</v>
      </c>
      <c r="N64" s="10" t="str">
        <f t="shared" si="1"/>
        <v>четверг</v>
      </c>
      <c r="O64" s="10" t="s">
        <v>972</v>
      </c>
      <c r="P64" s="12" cm="1">
        <f t="array" ref="P6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64)),1,0)</f>
        <v>0</v>
      </c>
      <c r="Q64" s="12" cm="1">
        <f t="array" ref="Q6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приложение"},I64)),1,0)</f>
        <v>0</v>
      </c>
      <c r="R64" s="12" cm="1">
        <f t="array" ref="R6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меню","настройки","баг","багованный","баги","вылет","вылеты","вылетело"},I64)),1,0)</f>
        <v>1</v>
      </c>
      <c r="S64" s="12">
        <f t="shared" si="2"/>
        <v>1</v>
      </c>
      <c r="T64" s="9">
        <f>COUNTA(Prepared_Table[Review])</f>
        <v>231</v>
      </c>
      <c r="U64" s="17">
        <f t="shared" si="3"/>
        <v>3.1</v>
      </c>
    </row>
    <row r="65" spans="1:21">
      <c r="A65" s="16" t="s">
        <v>992</v>
      </c>
      <c r="B65" s="16" t="str">
        <f>CHOOSE(MONTH(Prepared_Table[[#This Row],[Date]]),"Январь","Февраль","Март","Апрель","Май","Июнь","Июль","Август","Сентябрь","Октябрь","Ноябрь","Декабрь")</f>
        <v>Ноябрь</v>
      </c>
      <c r="C65" s="28">
        <f>DAY(Prepared_Table[[#This Row],[Date]])</f>
        <v>25</v>
      </c>
      <c r="D65" s="16">
        <f xml:space="preserve"> WEEKNUM(Prepared_Table[[#This Row],[Date]])</f>
        <v>48</v>
      </c>
      <c r="E65" s="16" t="str">
        <f t="shared" si="0"/>
        <v>четверг</v>
      </c>
      <c r="F65" s="13" t="s">
        <v>22</v>
      </c>
      <c r="G65" s="10" t="s">
        <v>3916</v>
      </c>
      <c r="H65" s="14">
        <v>1</v>
      </c>
      <c r="I65" s="13" t="s">
        <v>994</v>
      </c>
      <c r="J65" s="13" t="s">
        <v>995</v>
      </c>
      <c r="K65" s="13" t="str">
        <f>CHOOSE(MONTH(Prepared_Table[[#This Row],[Reply Date]]),"Январь","Февраль","Март","Апрель","Май","Июнь","Июль","Август","Сентябрь","Октябрь","Ноябрь","Декабрь")</f>
        <v>Ноябрь</v>
      </c>
      <c r="L65" s="34">
        <f>DAY(Prepared_Table[[#This Row],[Reply Date]])</f>
        <v>25</v>
      </c>
      <c r="M65" s="13">
        <f xml:space="preserve"> WEEKNUM(Prepared_Table[[#This Row],[Reply Date]])</f>
        <v>48</v>
      </c>
      <c r="N65" s="13" t="str">
        <f t="shared" si="1"/>
        <v>четверг</v>
      </c>
      <c r="O65" s="13" t="s">
        <v>996</v>
      </c>
      <c r="P65" s="12" cm="1">
        <f t="array" ref="P6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65)),1,0)</f>
        <v>0</v>
      </c>
      <c r="Q65" s="12" cm="1">
        <f t="array" ref="Q6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приложение"},I65)),1,0)</f>
        <v>0</v>
      </c>
      <c r="R65" s="12" cm="1">
        <f t="array" ref="R6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меню","настройки","баг","багованный","баги","вылет","вылеты","вылетело"},I65)),1,0)</f>
        <v>0</v>
      </c>
      <c r="S65" s="12">
        <f t="shared" si="2"/>
        <v>1</v>
      </c>
      <c r="T65" s="9">
        <f>COUNTA(Prepared_Table[Review])</f>
        <v>231</v>
      </c>
      <c r="U65" s="17">
        <f t="shared" si="3"/>
        <v>0.1</v>
      </c>
    </row>
    <row r="66" spans="1:21">
      <c r="A66" s="15" t="s">
        <v>1014</v>
      </c>
      <c r="B66" s="15" t="str">
        <f>CHOOSE(MONTH(Prepared_Table[[#This Row],[Date]]),"Январь","Февраль","Март","Апрель","Май","Июнь","Июль","Август","Сентябрь","Октябрь","Ноябрь","Декабрь")</f>
        <v>Ноябрь</v>
      </c>
      <c r="C66" s="27">
        <f>DAY(Prepared_Table[[#This Row],[Date]])</f>
        <v>25</v>
      </c>
      <c r="D66" s="15">
        <f xml:space="preserve"> WEEKNUM(Prepared_Table[[#This Row],[Date]])</f>
        <v>48</v>
      </c>
      <c r="E66" s="15" t="str">
        <f t="shared" ref="E66:E129" si="4">TEXT(A66,"дддд")</f>
        <v>четверг</v>
      </c>
      <c r="F66" s="10" t="s">
        <v>3981</v>
      </c>
      <c r="G66" s="10" t="s">
        <v>3916</v>
      </c>
      <c r="H66" s="11">
        <v>1</v>
      </c>
      <c r="I66" s="10" t="s">
        <v>1016</v>
      </c>
      <c r="J66" s="10" t="s">
        <v>1017</v>
      </c>
      <c r="K66" s="10" t="str">
        <f>CHOOSE(MONTH(Prepared_Table[[#This Row],[Reply Date]]),"Январь","Февраль","Март","Апрель","Май","Июнь","Июль","Август","Сентябрь","Октябрь","Ноябрь","Декабрь")</f>
        <v>Ноябрь</v>
      </c>
      <c r="L66" s="33">
        <f>DAY(Prepared_Table[[#This Row],[Reply Date]])</f>
        <v>25</v>
      </c>
      <c r="M66" s="10">
        <f xml:space="preserve"> WEEKNUM(Prepared_Table[[#This Row],[Reply Date]])</f>
        <v>48</v>
      </c>
      <c r="N66" s="10" t="str">
        <f t="shared" ref="N66:N129" si="5" xml:space="preserve"> TEXT(J66,"дддд")</f>
        <v>четверг</v>
      </c>
      <c r="O66" s="10" t="s">
        <v>1018</v>
      </c>
      <c r="P66" s="12" cm="1">
        <f t="array" ref="P6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66)),1,0)</f>
        <v>0</v>
      </c>
      <c r="Q66" s="12" cm="1">
        <f t="array" ref="Q6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приложение"},I66)),1,0)</f>
        <v>0</v>
      </c>
      <c r="R66" s="12" cm="1">
        <f t="array" ref="R6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меню","настройки","баг","багованный","баги","вылет","вылеты","вылетело"},I66)),1,0)</f>
        <v>0</v>
      </c>
      <c r="S66" s="12">
        <f t="shared" ref="S66:S129" si="6">IF(COUNTA(O66) = COUNTA(I66),1,0)</f>
        <v>1</v>
      </c>
      <c r="T66" s="9">
        <f>COUNTA(Prepared_Table[Review])</f>
        <v>231</v>
      </c>
      <c r="U66" s="17">
        <f t="shared" ref="U66:U129" si="7">IF(A66&lt;J66,TEXT(J66-A66,"ч"),TEXT(A66-J66,"ч"))+0.1</f>
        <v>7.1</v>
      </c>
    </row>
    <row r="67" spans="1:21">
      <c r="A67" s="15" t="s">
        <v>1029</v>
      </c>
      <c r="B67" s="15" t="str">
        <f>CHOOSE(MONTH(Prepared_Table[[#This Row],[Date]]),"Январь","Февраль","Март","Апрель","Май","Июнь","Июль","Август","Сентябрь","Октябрь","Ноябрь","Декабрь")</f>
        <v>Ноябрь</v>
      </c>
      <c r="C67" s="27">
        <f>DAY(Prepared_Table[[#This Row],[Date]])</f>
        <v>25</v>
      </c>
      <c r="D67" s="15">
        <f xml:space="preserve"> WEEKNUM(Prepared_Table[[#This Row],[Date]])</f>
        <v>48</v>
      </c>
      <c r="E67" s="15" t="str">
        <f t="shared" si="4"/>
        <v>четверг</v>
      </c>
      <c r="F67" s="10" t="s">
        <v>22</v>
      </c>
      <c r="G67" s="10" t="s">
        <v>3916</v>
      </c>
      <c r="H67" s="11">
        <v>2</v>
      </c>
      <c r="I67" s="10" t="s">
        <v>1031</v>
      </c>
      <c r="J67" s="10" t="s">
        <v>1032</v>
      </c>
      <c r="K67" s="10" t="str">
        <f>CHOOSE(MONTH(Prepared_Table[[#This Row],[Reply Date]]),"Январь","Февраль","Март","Апрель","Май","Июнь","Июль","Август","Сентябрь","Октябрь","Ноябрь","Декабрь")</f>
        <v>Ноябрь</v>
      </c>
      <c r="L67" s="33">
        <f>DAY(Prepared_Table[[#This Row],[Reply Date]])</f>
        <v>25</v>
      </c>
      <c r="M67" s="10">
        <f xml:space="preserve"> WEEKNUM(Prepared_Table[[#This Row],[Reply Date]])</f>
        <v>48</v>
      </c>
      <c r="N67" s="10" t="str">
        <f t="shared" si="5"/>
        <v>четверг</v>
      </c>
      <c r="O67" s="10" t="s">
        <v>1033</v>
      </c>
      <c r="P67" s="12" cm="1">
        <f t="array" ref="P6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67)),1,0)</f>
        <v>0</v>
      </c>
      <c r="Q67" s="12" cm="1">
        <f t="array" ref="Q6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приложение"},I67)),1,0)</f>
        <v>0</v>
      </c>
      <c r="R67" s="12" cm="1">
        <f t="array" ref="R6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меню","настройки","баг","багованный","баги","вылет","вылеты","вылетело"},I67)),1,0)</f>
        <v>0</v>
      </c>
      <c r="S67" s="12">
        <f t="shared" si="6"/>
        <v>1</v>
      </c>
      <c r="T67" s="9">
        <f>COUNTA(Prepared_Table[Review])</f>
        <v>231</v>
      </c>
      <c r="U67" s="17">
        <f t="shared" si="7"/>
        <v>7.1</v>
      </c>
    </row>
    <row r="68" spans="1:21">
      <c r="A68" s="16" t="s">
        <v>1037</v>
      </c>
      <c r="B68" s="16" t="str">
        <f>CHOOSE(MONTH(Prepared_Table[[#This Row],[Date]]),"Январь","Февраль","Март","Апрель","Май","Июнь","Июль","Август","Сентябрь","Октябрь","Ноябрь","Декабрь")</f>
        <v>Ноябрь</v>
      </c>
      <c r="C68" s="28">
        <f>DAY(Prepared_Table[[#This Row],[Date]])</f>
        <v>25</v>
      </c>
      <c r="D68" s="16">
        <f xml:space="preserve"> WEEKNUM(Prepared_Table[[#This Row],[Date]])</f>
        <v>48</v>
      </c>
      <c r="E68" s="16" t="str">
        <f t="shared" si="4"/>
        <v>четверг</v>
      </c>
      <c r="F68" s="13" t="s">
        <v>22</v>
      </c>
      <c r="G68" s="10" t="s">
        <v>3916</v>
      </c>
      <c r="H68" s="14">
        <v>1</v>
      </c>
      <c r="I68" s="13" t="s">
        <v>1039</v>
      </c>
      <c r="J68" s="13" t="s">
        <v>1040</v>
      </c>
      <c r="K68" s="13" t="str">
        <f>CHOOSE(MONTH(Prepared_Table[[#This Row],[Reply Date]]),"Январь","Февраль","Март","Апрель","Май","Июнь","Июль","Август","Сентябрь","Октябрь","Ноябрь","Декабрь")</f>
        <v>Ноябрь</v>
      </c>
      <c r="L68" s="34">
        <f>DAY(Prepared_Table[[#This Row],[Reply Date]])</f>
        <v>25</v>
      </c>
      <c r="M68" s="13">
        <f xml:space="preserve"> WEEKNUM(Prepared_Table[[#This Row],[Reply Date]])</f>
        <v>48</v>
      </c>
      <c r="N68" s="13" t="str">
        <f t="shared" si="5"/>
        <v>четверг</v>
      </c>
      <c r="O68" s="13" t="s">
        <v>1041</v>
      </c>
      <c r="P68" s="12" cm="1">
        <f t="array" ref="P6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68)),1,0)</f>
        <v>0</v>
      </c>
      <c r="Q68" s="12" cm="1">
        <f t="array" ref="Q6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приложение"},I68)),1,0)</f>
        <v>0</v>
      </c>
      <c r="R68" s="12" cm="1">
        <f t="array" ref="R6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меню","настройки","баг","багованный","баги","вылет","вылеты","вылетело"},I68)),1,0)</f>
        <v>1</v>
      </c>
      <c r="S68" s="12">
        <f t="shared" si="6"/>
        <v>1</v>
      </c>
      <c r="T68" s="9">
        <f>COUNTA(Prepared_Table[Review])</f>
        <v>231</v>
      </c>
      <c r="U68" s="17">
        <f t="shared" si="7"/>
        <v>7.1</v>
      </c>
    </row>
    <row r="69" spans="1:21">
      <c r="A69" s="15" t="s">
        <v>1045</v>
      </c>
      <c r="B69" s="15" t="str">
        <f>CHOOSE(MONTH(Prepared_Table[[#This Row],[Date]]),"Январь","Февраль","Март","Апрель","Май","Июнь","Июль","Август","Сентябрь","Октябрь","Ноябрь","Декабрь")</f>
        <v>Ноябрь</v>
      </c>
      <c r="C69" s="27">
        <f>DAY(Prepared_Table[[#This Row],[Date]])</f>
        <v>25</v>
      </c>
      <c r="D69" s="15">
        <f xml:space="preserve"> WEEKNUM(Prepared_Table[[#This Row],[Date]])</f>
        <v>48</v>
      </c>
      <c r="E69" s="15" t="str">
        <f t="shared" si="4"/>
        <v>четверг</v>
      </c>
      <c r="F69" s="10" t="s">
        <v>22</v>
      </c>
      <c r="G69" s="10" t="s">
        <v>3916</v>
      </c>
      <c r="H69" s="11">
        <v>1</v>
      </c>
      <c r="I69" s="10" t="s">
        <v>1047</v>
      </c>
      <c r="J69" s="10" t="s">
        <v>1048</v>
      </c>
      <c r="K69" s="10" t="str">
        <f>CHOOSE(MONTH(Prepared_Table[[#This Row],[Reply Date]]),"Январь","Февраль","Март","Апрель","Май","Июнь","Июль","Август","Сентябрь","Октябрь","Ноябрь","Декабрь")</f>
        <v>Ноябрь</v>
      </c>
      <c r="L69" s="33">
        <f>DAY(Prepared_Table[[#This Row],[Reply Date]])</f>
        <v>25</v>
      </c>
      <c r="M69" s="10">
        <f xml:space="preserve"> WEEKNUM(Prepared_Table[[#This Row],[Reply Date]])</f>
        <v>48</v>
      </c>
      <c r="N69" s="10" t="str">
        <f t="shared" si="5"/>
        <v>четверг</v>
      </c>
      <c r="O69" s="10" t="s">
        <v>880</v>
      </c>
      <c r="P69" s="12" cm="1">
        <f t="array" ref="P6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69)),1,0)</f>
        <v>1</v>
      </c>
      <c r="Q69" s="12" cm="1">
        <f t="array" ref="Q6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приложение"},I69)),1,0)</f>
        <v>0</v>
      </c>
      <c r="R69" s="12" cm="1">
        <f t="array" ref="R6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меню","настройки","баг","багованный","баги","вылет","вылеты","вылетело"},I69)),1,0)</f>
        <v>0</v>
      </c>
      <c r="S69" s="12">
        <f t="shared" si="6"/>
        <v>1</v>
      </c>
      <c r="T69" s="9">
        <f>COUNTA(Prepared_Table[Review])</f>
        <v>231</v>
      </c>
      <c r="U69" s="17">
        <f t="shared" si="7"/>
        <v>6.1</v>
      </c>
    </row>
    <row r="70" spans="1:21">
      <c r="A70" s="16" t="s">
        <v>1052</v>
      </c>
      <c r="B70" s="16" t="str">
        <f>CHOOSE(MONTH(Prepared_Table[[#This Row],[Date]]),"Январь","Февраль","Март","Апрель","Май","Июнь","Июль","Август","Сентябрь","Октябрь","Ноябрь","Декабрь")</f>
        <v>Ноябрь</v>
      </c>
      <c r="C70" s="28">
        <f>DAY(Prepared_Table[[#This Row],[Date]])</f>
        <v>25</v>
      </c>
      <c r="D70" s="16">
        <f xml:space="preserve"> WEEKNUM(Prepared_Table[[#This Row],[Date]])</f>
        <v>48</v>
      </c>
      <c r="E70" s="16" t="str">
        <f t="shared" si="4"/>
        <v>четверг</v>
      </c>
      <c r="F70" s="13" t="s">
        <v>22</v>
      </c>
      <c r="G70" s="10" t="s">
        <v>3916</v>
      </c>
      <c r="H70" s="14">
        <v>1</v>
      </c>
      <c r="I70" s="13" t="s">
        <v>1054</v>
      </c>
      <c r="J70" s="13" t="s">
        <v>1055</v>
      </c>
      <c r="K70" s="13" t="str">
        <f>CHOOSE(MONTH(Prepared_Table[[#This Row],[Reply Date]]),"Январь","Февраль","Март","Апрель","Май","Июнь","Июль","Август","Сентябрь","Октябрь","Ноябрь","Декабрь")</f>
        <v>Ноябрь</v>
      </c>
      <c r="L70" s="34">
        <f>DAY(Prepared_Table[[#This Row],[Reply Date]])</f>
        <v>25</v>
      </c>
      <c r="M70" s="13">
        <f xml:space="preserve"> WEEKNUM(Prepared_Table[[#This Row],[Reply Date]])</f>
        <v>48</v>
      </c>
      <c r="N70" s="13" t="str">
        <f t="shared" si="5"/>
        <v>четверг</v>
      </c>
      <c r="O70" s="13" t="s">
        <v>895</v>
      </c>
      <c r="P70" s="12" cm="1">
        <f t="array" ref="P7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70)),1,0)</f>
        <v>0</v>
      </c>
      <c r="Q70" s="12" cm="1">
        <f t="array" ref="Q7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приложение"},I70)),1,0)</f>
        <v>0</v>
      </c>
      <c r="R70" s="12" cm="1">
        <f t="array" ref="R7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меню","настройки","баг","багованный","баги","вылет","вылеты","вылетело"},I70)),1,0)</f>
        <v>0</v>
      </c>
      <c r="S70" s="12">
        <f t="shared" si="6"/>
        <v>1</v>
      </c>
      <c r="T70" s="9">
        <f>COUNTA(Prepared_Table[Review])</f>
        <v>231</v>
      </c>
      <c r="U70" s="17">
        <f t="shared" si="7"/>
        <v>6.1</v>
      </c>
    </row>
    <row r="71" spans="1:21">
      <c r="A71" s="15" t="s">
        <v>1059</v>
      </c>
      <c r="B71" s="15" t="str">
        <f>CHOOSE(MONTH(Prepared_Table[[#This Row],[Date]]),"Январь","Февраль","Март","Апрель","Май","Июнь","Июль","Август","Сентябрь","Октябрь","Ноябрь","Декабрь")</f>
        <v>Ноябрь</v>
      </c>
      <c r="C71" s="27">
        <f>DAY(Prepared_Table[[#This Row],[Date]])</f>
        <v>25</v>
      </c>
      <c r="D71" s="15">
        <f xml:space="preserve"> WEEKNUM(Prepared_Table[[#This Row],[Date]])</f>
        <v>48</v>
      </c>
      <c r="E71" s="15" t="str">
        <f t="shared" si="4"/>
        <v>четверг</v>
      </c>
      <c r="F71" s="10" t="s">
        <v>22</v>
      </c>
      <c r="G71" s="10" t="s">
        <v>3916</v>
      </c>
      <c r="H71" s="11">
        <v>1</v>
      </c>
      <c r="I71" s="10" t="s">
        <v>1061</v>
      </c>
      <c r="J71" s="10" t="s">
        <v>1062</v>
      </c>
      <c r="K71" s="10" t="str">
        <f>CHOOSE(MONTH(Prepared_Table[[#This Row],[Reply Date]]),"Январь","Февраль","Март","Апрель","Май","Июнь","Июль","Август","Сентябрь","Октябрь","Ноябрь","Декабрь")</f>
        <v>Ноябрь</v>
      </c>
      <c r="L71" s="33">
        <f>DAY(Prepared_Table[[#This Row],[Reply Date]])</f>
        <v>25</v>
      </c>
      <c r="M71" s="10">
        <f xml:space="preserve"> WEEKNUM(Prepared_Table[[#This Row],[Reply Date]])</f>
        <v>48</v>
      </c>
      <c r="N71" s="10" t="str">
        <f t="shared" si="5"/>
        <v>четверг</v>
      </c>
      <c r="O71" s="10" t="s">
        <v>1063</v>
      </c>
      <c r="P71" s="12" cm="1">
        <f t="array" ref="P7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71)),1,0)</f>
        <v>0</v>
      </c>
      <c r="Q71" s="12" cm="1">
        <f t="array" ref="Q7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приложение"},I71)),1,0)</f>
        <v>0</v>
      </c>
      <c r="R71" s="12" cm="1">
        <f t="array" ref="R7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меню","настройки","баг","багованный","баги","вылет","вылеты","вылетело"},I71)),1,0)</f>
        <v>0</v>
      </c>
      <c r="S71" s="12">
        <f t="shared" si="6"/>
        <v>1</v>
      </c>
      <c r="T71" s="9">
        <f>COUNTA(Prepared_Table[Review])</f>
        <v>231</v>
      </c>
      <c r="U71" s="17">
        <f t="shared" si="7"/>
        <v>5.0999999999999996</v>
      </c>
    </row>
    <row r="72" spans="1:21">
      <c r="A72" s="15" t="s">
        <v>1075</v>
      </c>
      <c r="B72" s="15" t="str">
        <f>CHOOSE(MONTH(Prepared_Table[[#This Row],[Date]]),"Январь","Февраль","Март","Апрель","Май","Июнь","Июль","Август","Сентябрь","Октябрь","Ноябрь","Декабрь")</f>
        <v>Ноябрь</v>
      </c>
      <c r="C72" s="27">
        <f>DAY(Prepared_Table[[#This Row],[Date]])</f>
        <v>25</v>
      </c>
      <c r="D72" s="15">
        <f xml:space="preserve"> WEEKNUM(Prepared_Table[[#This Row],[Date]])</f>
        <v>48</v>
      </c>
      <c r="E72" s="15" t="str">
        <f t="shared" si="4"/>
        <v>четверг</v>
      </c>
      <c r="F72" s="10" t="s">
        <v>22</v>
      </c>
      <c r="G72" s="10" t="s">
        <v>3916</v>
      </c>
      <c r="H72" s="11">
        <v>1</v>
      </c>
      <c r="I72" s="10" t="s">
        <v>1077</v>
      </c>
      <c r="J72" s="10" t="s">
        <v>1078</v>
      </c>
      <c r="K72" s="10" t="str">
        <f>CHOOSE(MONTH(Prepared_Table[[#This Row],[Reply Date]]),"Январь","Февраль","Март","Апрель","Май","Июнь","Июль","Август","Сентябрь","Октябрь","Ноябрь","Декабрь")</f>
        <v>Ноябрь</v>
      </c>
      <c r="L72" s="33">
        <f>DAY(Prepared_Table[[#This Row],[Reply Date]])</f>
        <v>25</v>
      </c>
      <c r="M72" s="10">
        <f xml:space="preserve"> WEEKNUM(Prepared_Table[[#This Row],[Reply Date]])</f>
        <v>48</v>
      </c>
      <c r="N72" s="10" t="str">
        <f t="shared" si="5"/>
        <v>четверг</v>
      </c>
      <c r="O72" s="10" t="s">
        <v>1079</v>
      </c>
      <c r="P72" s="12" cm="1">
        <f t="array" ref="P7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72)),1,0)</f>
        <v>0</v>
      </c>
      <c r="Q72" s="12" cm="1">
        <f t="array" ref="Q7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приложение"},I72)),1,0)</f>
        <v>0</v>
      </c>
      <c r="R72" s="12" cm="1">
        <f t="array" ref="R7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меню","настройки","баг","багованный","баги","вылет","вылеты","вылетело"},I72)),1,0)</f>
        <v>1</v>
      </c>
      <c r="S72" s="12">
        <f t="shared" si="6"/>
        <v>1</v>
      </c>
      <c r="T72" s="9">
        <f>COUNTA(Prepared_Table[Review])</f>
        <v>231</v>
      </c>
      <c r="U72" s="17">
        <f t="shared" si="7"/>
        <v>0.1</v>
      </c>
    </row>
    <row r="73" spans="1:21">
      <c r="A73" s="16" t="s">
        <v>1083</v>
      </c>
      <c r="B73" s="16" t="str">
        <f>CHOOSE(MONTH(Prepared_Table[[#This Row],[Date]]),"Январь","Февраль","Март","Апрель","Май","Июнь","Июль","Август","Сентябрь","Октябрь","Ноябрь","Декабрь")</f>
        <v>Ноябрь</v>
      </c>
      <c r="C73" s="28">
        <f>DAY(Prepared_Table[[#This Row],[Date]])</f>
        <v>25</v>
      </c>
      <c r="D73" s="16">
        <f xml:space="preserve"> WEEKNUM(Prepared_Table[[#This Row],[Date]])</f>
        <v>48</v>
      </c>
      <c r="E73" s="16" t="str">
        <f t="shared" si="4"/>
        <v>четверг</v>
      </c>
      <c r="F73" s="13" t="s">
        <v>22</v>
      </c>
      <c r="G73" s="10" t="s">
        <v>3916</v>
      </c>
      <c r="H73" s="14">
        <v>1</v>
      </c>
      <c r="I73" s="13" t="s">
        <v>1085</v>
      </c>
      <c r="J73" s="13" t="s">
        <v>1086</v>
      </c>
      <c r="K73" s="13" t="str">
        <f>CHOOSE(MONTH(Prepared_Table[[#This Row],[Reply Date]]),"Январь","Февраль","Март","Апрель","Май","Июнь","Июль","Август","Сентябрь","Октябрь","Ноябрь","Декабрь")</f>
        <v>Ноябрь</v>
      </c>
      <c r="L73" s="34">
        <f>DAY(Prepared_Table[[#This Row],[Reply Date]])</f>
        <v>25</v>
      </c>
      <c r="M73" s="13">
        <f xml:space="preserve"> WEEKNUM(Prepared_Table[[#This Row],[Reply Date]])</f>
        <v>48</v>
      </c>
      <c r="N73" s="13" t="str">
        <f t="shared" si="5"/>
        <v>четверг</v>
      </c>
      <c r="O73" s="13" t="s">
        <v>1087</v>
      </c>
      <c r="P73" s="12" cm="1">
        <f t="array" ref="P7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73)),1,0)</f>
        <v>1</v>
      </c>
      <c r="Q73" s="12" cm="1">
        <f t="array" ref="Q7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приложение"},I73)),1,0)</f>
        <v>0</v>
      </c>
      <c r="R73" s="12" cm="1">
        <f t="array" ref="R7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меню","настройки","баг","багованный","баги","вылет","вылеты","вылетело"},I73)),1,0)</f>
        <v>1</v>
      </c>
      <c r="S73" s="12">
        <f t="shared" si="6"/>
        <v>1</v>
      </c>
      <c r="T73" s="9">
        <f>COUNTA(Prepared_Table[Review])</f>
        <v>231</v>
      </c>
      <c r="U73" s="17">
        <f t="shared" si="7"/>
        <v>5.0999999999999996</v>
      </c>
    </row>
    <row r="74" spans="1:21">
      <c r="A74" s="15" t="s">
        <v>1091</v>
      </c>
      <c r="B74" s="15" t="str">
        <f>CHOOSE(MONTH(Prepared_Table[[#This Row],[Date]]),"Январь","Февраль","Март","Апрель","Май","Июнь","Июль","Август","Сентябрь","Октябрь","Ноябрь","Декабрь")</f>
        <v>Ноябрь</v>
      </c>
      <c r="C74" s="27">
        <f>DAY(Prepared_Table[[#This Row],[Date]])</f>
        <v>25</v>
      </c>
      <c r="D74" s="15">
        <f xml:space="preserve"> WEEKNUM(Prepared_Table[[#This Row],[Date]])</f>
        <v>48</v>
      </c>
      <c r="E74" s="15" t="str">
        <f t="shared" si="4"/>
        <v>четверг</v>
      </c>
      <c r="F74" s="10" t="s">
        <v>22</v>
      </c>
      <c r="G74" s="10" t="s">
        <v>3916</v>
      </c>
      <c r="H74" s="11">
        <v>1</v>
      </c>
      <c r="I74" s="10" t="s">
        <v>1093</v>
      </c>
      <c r="J74" s="10" t="s">
        <v>1094</v>
      </c>
      <c r="K74" s="10" t="str">
        <f>CHOOSE(MONTH(Prepared_Table[[#This Row],[Reply Date]]),"Январь","Февраль","Март","Апрель","Май","Июнь","Июль","Август","Сентябрь","Октябрь","Ноябрь","Декабрь")</f>
        <v>Ноябрь</v>
      </c>
      <c r="L74" s="33">
        <f>DAY(Prepared_Table[[#This Row],[Reply Date]])</f>
        <v>25</v>
      </c>
      <c r="M74" s="10">
        <f xml:space="preserve"> WEEKNUM(Prepared_Table[[#This Row],[Reply Date]])</f>
        <v>48</v>
      </c>
      <c r="N74" s="10" t="str">
        <f t="shared" si="5"/>
        <v>четверг</v>
      </c>
      <c r="O74" s="10" t="s">
        <v>1095</v>
      </c>
      <c r="P74" s="12" cm="1">
        <f t="array" ref="P7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74)),1,0)</f>
        <v>0</v>
      </c>
      <c r="Q74" s="12" cm="1">
        <f t="array" ref="Q7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приложение"},I74)),1,0)</f>
        <v>0</v>
      </c>
      <c r="R74" s="12" cm="1">
        <f t="array" ref="R7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меню","настройки","баг","багованный","баги","вылет","вылеты","вылетело"},I74)),1,0)</f>
        <v>0</v>
      </c>
      <c r="S74" s="12">
        <f t="shared" si="6"/>
        <v>1</v>
      </c>
      <c r="T74" s="9">
        <f>COUNTA(Prepared_Table[Review])</f>
        <v>231</v>
      </c>
      <c r="U74" s="17">
        <f t="shared" si="7"/>
        <v>4.0999999999999996</v>
      </c>
    </row>
    <row r="75" spans="1:21">
      <c r="A75" s="16" t="s">
        <v>1099</v>
      </c>
      <c r="B75" s="16" t="str">
        <f>CHOOSE(MONTH(Prepared_Table[[#This Row],[Date]]),"Январь","Февраль","Март","Апрель","Май","Июнь","Июль","Август","Сентябрь","Октябрь","Ноябрь","Декабрь")</f>
        <v>Ноябрь</v>
      </c>
      <c r="C75" s="28">
        <f>DAY(Prepared_Table[[#This Row],[Date]])</f>
        <v>25</v>
      </c>
      <c r="D75" s="16">
        <f xml:space="preserve"> WEEKNUM(Prepared_Table[[#This Row],[Date]])</f>
        <v>48</v>
      </c>
      <c r="E75" s="16" t="str">
        <f t="shared" si="4"/>
        <v>четверг</v>
      </c>
      <c r="F75" s="13" t="s">
        <v>22</v>
      </c>
      <c r="G75" s="10" t="s">
        <v>3916</v>
      </c>
      <c r="H75" s="14">
        <v>1</v>
      </c>
      <c r="I75" s="13" t="s">
        <v>1101</v>
      </c>
      <c r="J75" s="13" t="s">
        <v>1102</v>
      </c>
      <c r="K75" s="13" t="str">
        <f>CHOOSE(MONTH(Prepared_Table[[#This Row],[Reply Date]]),"Январь","Февраль","Март","Апрель","Май","Июнь","Июль","Август","Сентябрь","Октябрь","Ноябрь","Декабрь")</f>
        <v>Ноябрь</v>
      </c>
      <c r="L75" s="34">
        <f>DAY(Prepared_Table[[#This Row],[Reply Date]])</f>
        <v>25</v>
      </c>
      <c r="M75" s="13">
        <f xml:space="preserve"> WEEKNUM(Prepared_Table[[#This Row],[Reply Date]])</f>
        <v>48</v>
      </c>
      <c r="N75" s="13" t="str">
        <f t="shared" si="5"/>
        <v>четверг</v>
      </c>
      <c r="O75" s="13" t="s">
        <v>1103</v>
      </c>
      <c r="P75" s="12" cm="1">
        <f t="array" ref="P7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75)),1,0)</f>
        <v>0</v>
      </c>
      <c r="Q75" s="12" cm="1">
        <f t="array" ref="Q7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приложение"},I75)),1,0)</f>
        <v>1</v>
      </c>
      <c r="R75" s="12" cm="1">
        <f t="array" ref="R7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меню","настройки","баг","багованный","баги","вылет","вылеты","вылетело"},I75)),1,0)</f>
        <v>1</v>
      </c>
      <c r="S75" s="12">
        <f t="shared" si="6"/>
        <v>1</v>
      </c>
      <c r="T75" s="9">
        <f>COUNTA(Prepared_Table[Review])</f>
        <v>231</v>
      </c>
      <c r="U75" s="17">
        <f t="shared" si="7"/>
        <v>4.0999999999999996</v>
      </c>
    </row>
    <row r="76" spans="1:21">
      <c r="A76" s="15" t="s">
        <v>1107</v>
      </c>
      <c r="B76" s="15" t="str">
        <f>CHOOSE(MONTH(Prepared_Table[[#This Row],[Date]]),"Январь","Февраль","Март","Апрель","Май","Июнь","Июль","Август","Сентябрь","Октябрь","Ноябрь","Декабрь")</f>
        <v>Ноябрь</v>
      </c>
      <c r="C76" s="27">
        <f>DAY(Prepared_Table[[#This Row],[Date]])</f>
        <v>25</v>
      </c>
      <c r="D76" s="15">
        <f xml:space="preserve"> WEEKNUM(Prepared_Table[[#This Row],[Date]])</f>
        <v>48</v>
      </c>
      <c r="E76" s="15" t="str">
        <f t="shared" si="4"/>
        <v>четверг</v>
      </c>
      <c r="F76" s="10" t="s">
        <v>22</v>
      </c>
      <c r="G76" s="10" t="s">
        <v>3916</v>
      </c>
      <c r="H76" s="11">
        <v>1</v>
      </c>
      <c r="I76" s="10" t="s">
        <v>1109</v>
      </c>
      <c r="J76" s="10" t="s">
        <v>1110</v>
      </c>
      <c r="K76" s="10" t="str">
        <f>CHOOSE(MONTH(Prepared_Table[[#This Row],[Reply Date]]),"Январь","Февраль","Март","Апрель","Май","Июнь","Июль","Август","Сентябрь","Октябрь","Ноябрь","Декабрь")</f>
        <v>Ноябрь</v>
      </c>
      <c r="L76" s="33">
        <f>DAY(Prepared_Table[[#This Row],[Reply Date]])</f>
        <v>25</v>
      </c>
      <c r="M76" s="10">
        <f xml:space="preserve"> WEEKNUM(Prepared_Table[[#This Row],[Reply Date]])</f>
        <v>48</v>
      </c>
      <c r="N76" s="10" t="str">
        <f t="shared" si="5"/>
        <v>четверг</v>
      </c>
      <c r="O76" s="10" t="s">
        <v>895</v>
      </c>
      <c r="P76" s="12" cm="1">
        <f t="array" ref="P7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76)),1,0)</f>
        <v>0</v>
      </c>
      <c r="Q76" s="12" cm="1">
        <f t="array" ref="Q7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приложение"},I76)),1,0)</f>
        <v>0</v>
      </c>
      <c r="R76" s="12" cm="1">
        <f t="array" ref="R7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меню","настройки","баг","багованный","баги","вылет","вылеты","вылетело"},I76)),1,0)</f>
        <v>0</v>
      </c>
      <c r="S76" s="12">
        <f t="shared" si="6"/>
        <v>1</v>
      </c>
      <c r="T76" s="9">
        <f>COUNTA(Prepared_Table[Review])</f>
        <v>231</v>
      </c>
      <c r="U76" s="17">
        <f t="shared" si="7"/>
        <v>4.0999999999999996</v>
      </c>
    </row>
    <row r="77" spans="1:21">
      <c r="A77" s="16" t="s">
        <v>1114</v>
      </c>
      <c r="B77" s="16" t="str">
        <f>CHOOSE(MONTH(Prepared_Table[[#This Row],[Date]]),"Январь","Февраль","Март","Апрель","Май","Июнь","Июль","Август","Сентябрь","Октябрь","Ноябрь","Декабрь")</f>
        <v>Ноябрь</v>
      </c>
      <c r="C77" s="28">
        <f>DAY(Prepared_Table[[#This Row],[Date]])</f>
        <v>25</v>
      </c>
      <c r="D77" s="16">
        <f xml:space="preserve"> WEEKNUM(Prepared_Table[[#This Row],[Date]])</f>
        <v>48</v>
      </c>
      <c r="E77" s="16" t="str">
        <f t="shared" si="4"/>
        <v>четверг</v>
      </c>
      <c r="F77" s="13" t="s">
        <v>22</v>
      </c>
      <c r="G77" s="10" t="s">
        <v>3916</v>
      </c>
      <c r="H77" s="14">
        <v>1</v>
      </c>
      <c r="I77" s="13" t="s">
        <v>1116</v>
      </c>
      <c r="J77" s="13" t="s">
        <v>1117</v>
      </c>
      <c r="K77" s="13" t="str">
        <f>CHOOSE(MONTH(Prepared_Table[[#This Row],[Reply Date]]),"Январь","Февраль","Март","Апрель","Май","Июнь","Июль","Август","Сентябрь","Октябрь","Ноябрь","Декабрь")</f>
        <v>Ноябрь</v>
      </c>
      <c r="L77" s="34">
        <f>DAY(Prepared_Table[[#This Row],[Reply Date]])</f>
        <v>25</v>
      </c>
      <c r="M77" s="13">
        <f xml:space="preserve"> WEEKNUM(Prepared_Table[[#This Row],[Reply Date]])</f>
        <v>48</v>
      </c>
      <c r="N77" s="13" t="str">
        <f t="shared" si="5"/>
        <v>четверг</v>
      </c>
      <c r="O77" s="13" t="s">
        <v>1118</v>
      </c>
      <c r="P77" s="12" cm="1">
        <f t="array" ref="P7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77)),1,0)</f>
        <v>1</v>
      </c>
      <c r="Q77" s="12" cm="1">
        <f t="array" ref="Q7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приложение"},I77)),1,0)</f>
        <v>0</v>
      </c>
      <c r="R77" s="12" cm="1">
        <f t="array" ref="R7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меню","настройки","баг","багованный","баги","вылет","вылеты","вылетело"},I77)),1,0)</f>
        <v>0</v>
      </c>
      <c r="S77" s="12">
        <f t="shared" si="6"/>
        <v>1</v>
      </c>
      <c r="T77" s="9">
        <f>COUNTA(Prepared_Table[Review])</f>
        <v>231</v>
      </c>
      <c r="U77" s="17">
        <f t="shared" si="7"/>
        <v>2.1</v>
      </c>
    </row>
    <row r="78" spans="1:21">
      <c r="A78" s="16" t="s">
        <v>1130</v>
      </c>
      <c r="B78" s="16" t="str">
        <f>CHOOSE(MONTH(Prepared_Table[[#This Row],[Date]]),"Январь","Февраль","Март","Апрель","Май","Июнь","Июль","Август","Сентябрь","Октябрь","Ноябрь","Декабрь")</f>
        <v>Ноябрь</v>
      </c>
      <c r="C78" s="28">
        <f>DAY(Prepared_Table[[#This Row],[Date]])</f>
        <v>25</v>
      </c>
      <c r="D78" s="16">
        <f xml:space="preserve"> WEEKNUM(Prepared_Table[[#This Row],[Date]])</f>
        <v>48</v>
      </c>
      <c r="E78" s="16" t="str">
        <f t="shared" si="4"/>
        <v>четверг</v>
      </c>
      <c r="F78" s="10" t="s">
        <v>3981</v>
      </c>
      <c r="G78" s="10" t="s">
        <v>3916</v>
      </c>
      <c r="H78" s="14">
        <v>2</v>
      </c>
      <c r="I78" s="13" t="s">
        <v>1132</v>
      </c>
      <c r="J78" s="13" t="s">
        <v>1133</v>
      </c>
      <c r="K78" s="13" t="str">
        <f>CHOOSE(MONTH(Prepared_Table[[#This Row],[Reply Date]]),"Январь","Февраль","Март","Апрель","Май","Июнь","Июль","Август","Сентябрь","Октябрь","Ноябрь","Декабрь")</f>
        <v>Ноябрь</v>
      </c>
      <c r="L78" s="34">
        <f>DAY(Prepared_Table[[#This Row],[Reply Date]])</f>
        <v>25</v>
      </c>
      <c r="M78" s="13">
        <f xml:space="preserve"> WEEKNUM(Prepared_Table[[#This Row],[Reply Date]])</f>
        <v>48</v>
      </c>
      <c r="N78" s="13" t="str">
        <f t="shared" si="5"/>
        <v>четверг</v>
      </c>
      <c r="O78" s="13" t="s">
        <v>1134</v>
      </c>
      <c r="P78" s="12" cm="1">
        <f t="array" ref="P7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78)),1,0)</f>
        <v>0</v>
      </c>
      <c r="Q78" s="12" cm="1">
        <f t="array" ref="Q7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приложение"},I78)),1,0)</f>
        <v>0</v>
      </c>
      <c r="R78" s="12" cm="1">
        <f t="array" ref="R7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меню","настройки","баг","багованный","баги","вылет","вылеты","вылетело"},I78)),1,0)</f>
        <v>1</v>
      </c>
      <c r="S78" s="12">
        <f t="shared" si="6"/>
        <v>1</v>
      </c>
      <c r="T78" s="9">
        <f>COUNTA(Prepared_Table[Review])</f>
        <v>231</v>
      </c>
      <c r="U78" s="17">
        <f t="shared" si="7"/>
        <v>2.1</v>
      </c>
    </row>
    <row r="79" spans="1:21">
      <c r="A79" s="15" t="s">
        <v>1138</v>
      </c>
      <c r="B79" s="15" t="str">
        <f>CHOOSE(MONTH(Prepared_Table[[#This Row],[Date]]),"Январь","Февраль","Март","Апрель","Май","Июнь","Июль","Август","Сентябрь","Октябрь","Ноябрь","Декабрь")</f>
        <v>Ноябрь</v>
      </c>
      <c r="C79" s="27">
        <f>DAY(Prepared_Table[[#This Row],[Date]])</f>
        <v>25</v>
      </c>
      <c r="D79" s="15">
        <f xml:space="preserve"> WEEKNUM(Prepared_Table[[#This Row],[Date]])</f>
        <v>48</v>
      </c>
      <c r="E79" s="15" t="str">
        <f t="shared" si="4"/>
        <v>четверг</v>
      </c>
      <c r="F79" s="10" t="s">
        <v>22</v>
      </c>
      <c r="G79" s="10" t="s">
        <v>3916</v>
      </c>
      <c r="H79" s="11">
        <v>1</v>
      </c>
      <c r="I79" s="10" t="s">
        <v>1140</v>
      </c>
      <c r="J79" s="10" t="s">
        <v>1141</v>
      </c>
      <c r="K79" s="10" t="str">
        <f>CHOOSE(MONTH(Prepared_Table[[#This Row],[Reply Date]]),"Январь","Февраль","Март","Апрель","Май","Июнь","Июль","Август","Сентябрь","Октябрь","Ноябрь","Декабрь")</f>
        <v>Ноябрь</v>
      </c>
      <c r="L79" s="33">
        <f>DAY(Prepared_Table[[#This Row],[Reply Date]])</f>
        <v>25</v>
      </c>
      <c r="M79" s="10">
        <f xml:space="preserve"> WEEKNUM(Prepared_Table[[#This Row],[Reply Date]])</f>
        <v>48</v>
      </c>
      <c r="N79" s="10" t="str">
        <f t="shared" si="5"/>
        <v>четверг</v>
      </c>
      <c r="O79" s="10" t="s">
        <v>1142</v>
      </c>
      <c r="P79" s="12" cm="1">
        <f t="array" ref="P7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79)),1,0)</f>
        <v>0</v>
      </c>
      <c r="Q79" s="12" cm="1">
        <f t="array" ref="Q7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приложение"},I79)),1,0)</f>
        <v>0</v>
      </c>
      <c r="R79" s="12" cm="1">
        <f t="array" ref="R7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меню","настройки","баг","багованный","баги","вылет","вылеты","вылетело"},I79)),1,0)</f>
        <v>1</v>
      </c>
      <c r="S79" s="12">
        <f t="shared" si="6"/>
        <v>1</v>
      </c>
      <c r="T79" s="9">
        <f>COUNTA(Prepared_Table[Review])</f>
        <v>231</v>
      </c>
      <c r="U79" s="17">
        <f t="shared" si="7"/>
        <v>2.1</v>
      </c>
    </row>
    <row r="80" spans="1:21">
      <c r="A80" s="15" t="s">
        <v>1154</v>
      </c>
      <c r="B80" s="15" t="str">
        <f>CHOOSE(MONTH(Prepared_Table[[#This Row],[Date]]),"Январь","Февраль","Март","Апрель","Май","Июнь","Июль","Август","Сентябрь","Октябрь","Ноябрь","Декабрь")</f>
        <v>Ноябрь</v>
      </c>
      <c r="C80" s="27">
        <f>DAY(Prepared_Table[[#This Row],[Date]])</f>
        <v>25</v>
      </c>
      <c r="D80" s="15">
        <f xml:space="preserve"> WEEKNUM(Prepared_Table[[#This Row],[Date]])</f>
        <v>48</v>
      </c>
      <c r="E80" s="15" t="str">
        <f t="shared" si="4"/>
        <v>четверг</v>
      </c>
      <c r="F80" s="10" t="s">
        <v>22</v>
      </c>
      <c r="G80" s="10" t="s">
        <v>3916</v>
      </c>
      <c r="H80" s="11">
        <v>1</v>
      </c>
      <c r="I80" s="10" t="s">
        <v>1156</v>
      </c>
      <c r="J80" s="10" t="s">
        <v>1157</v>
      </c>
      <c r="K80" s="10" t="str">
        <f>CHOOSE(MONTH(Prepared_Table[[#This Row],[Reply Date]]),"Январь","Февраль","Март","Апрель","Май","Июнь","Июль","Август","Сентябрь","Октябрь","Ноябрь","Декабрь")</f>
        <v>Ноябрь</v>
      </c>
      <c r="L80" s="33">
        <f>DAY(Prepared_Table[[#This Row],[Reply Date]])</f>
        <v>25</v>
      </c>
      <c r="M80" s="10">
        <f xml:space="preserve"> WEEKNUM(Prepared_Table[[#This Row],[Reply Date]])</f>
        <v>48</v>
      </c>
      <c r="N80" s="10" t="str">
        <f t="shared" si="5"/>
        <v>четверг</v>
      </c>
      <c r="O80" s="10" t="s">
        <v>1158</v>
      </c>
      <c r="P80" s="12" cm="1">
        <f t="array" ref="P8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80)),1,0)</f>
        <v>0</v>
      </c>
      <c r="Q80" s="12" cm="1">
        <f t="array" ref="Q8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приложение"},I80)),1,0)</f>
        <v>0</v>
      </c>
      <c r="R80" s="12" cm="1">
        <f t="array" ref="R8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меню","настройки","баг","багованный","баги","вылет","вылеты","вылетело"},I80)),1,0)</f>
        <v>1</v>
      </c>
      <c r="S80" s="12">
        <f t="shared" si="6"/>
        <v>1</v>
      </c>
      <c r="T80" s="9">
        <f>COUNTA(Prepared_Table[Review])</f>
        <v>231</v>
      </c>
      <c r="U80" s="17">
        <f t="shared" si="7"/>
        <v>3.1</v>
      </c>
    </row>
    <row r="81" spans="1:21">
      <c r="A81" s="16" t="s">
        <v>1192</v>
      </c>
      <c r="B81" s="16" t="str">
        <f>CHOOSE(MONTH(Prepared_Table[[#This Row],[Date]]),"Январь","Февраль","Март","Апрель","Май","Июнь","Июль","Август","Сентябрь","Октябрь","Ноябрь","Декабрь")</f>
        <v>Ноябрь</v>
      </c>
      <c r="C81" s="28">
        <f>DAY(Prepared_Table[[#This Row],[Date]])</f>
        <v>25</v>
      </c>
      <c r="D81" s="16">
        <f xml:space="preserve"> WEEKNUM(Prepared_Table[[#This Row],[Date]])</f>
        <v>48</v>
      </c>
      <c r="E81" s="16" t="str">
        <f t="shared" si="4"/>
        <v>четверг</v>
      </c>
      <c r="F81" s="13" t="s">
        <v>22</v>
      </c>
      <c r="G81" s="10" t="s">
        <v>3916</v>
      </c>
      <c r="H81" s="14">
        <v>1</v>
      </c>
      <c r="I81" s="13" t="s">
        <v>1194</v>
      </c>
      <c r="J81" s="13" t="s">
        <v>1195</v>
      </c>
      <c r="K81" s="13" t="str">
        <f>CHOOSE(MONTH(Prepared_Table[[#This Row],[Reply Date]]),"Январь","Февраль","Март","Апрель","Май","Июнь","Июль","Август","Сентябрь","Октябрь","Ноябрь","Декабрь")</f>
        <v>Ноябрь</v>
      </c>
      <c r="L81" s="34">
        <f>DAY(Prepared_Table[[#This Row],[Reply Date]])</f>
        <v>25</v>
      </c>
      <c r="M81" s="13">
        <f xml:space="preserve"> WEEKNUM(Prepared_Table[[#This Row],[Reply Date]])</f>
        <v>48</v>
      </c>
      <c r="N81" s="13" t="str">
        <f t="shared" si="5"/>
        <v>четверг</v>
      </c>
      <c r="O81" s="13" t="s">
        <v>1196</v>
      </c>
      <c r="P81" s="12" cm="1">
        <f t="array" ref="P8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81)),1,0)</f>
        <v>0</v>
      </c>
      <c r="Q81" s="12" cm="1">
        <f t="array" ref="Q8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приложение"},I81)),1,0)</f>
        <v>0</v>
      </c>
      <c r="R81" s="12" cm="1">
        <f t="array" ref="R8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меню","настройки","баг","багованный","баги","вылет","вылеты","вылетело"},I81)),1,0)</f>
        <v>0</v>
      </c>
      <c r="S81" s="12">
        <f t="shared" si="6"/>
        <v>1</v>
      </c>
      <c r="T81" s="9">
        <f>COUNTA(Prepared_Table[Review])</f>
        <v>231</v>
      </c>
      <c r="U81" s="17">
        <f t="shared" si="7"/>
        <v>3.1</v>
      </c>
    </row>
    <row r="82" spans="1:21">
      <c r="A82" s="16" t="s">
        <v>1222</v>
      </c>
      <c r="B82" s="16" t="str">
        <f>CHOOSE(MONTH(Prepared_Table[[#This Row],[Date]]),"Январь","Февраль","Март","Апрель","Май","Июнь","Июль","Август","Сентябрь","Октябрь","Ноябрь","Декабрь")</f>
        <v>Ноябрь</v>
      </c>
      <c r="C82" s="28">
        <f>DAY(Prepared_Table[[#This Row],[Date]])</f>
        <v>25</v>
      </c>
      <c r="D82" s="16">
        <f xml:space="preserve"> WEEKNUM(Prepared_Table[[#This Row],[Date]])</f>
        <v>48</v>
      </c>
      <c r="E82" s="16" t="str">
        <f t="shared" si="4"/>
        <v>четверг</v>
      </c>
      <c r="F82" s="13" t="s">
        <v>22</v>
      </c>
      <c r="G82" s="10" t="s">
        <v>3916</v>
      </c>
      <c r="H82" s="14">
        <v>1</v>
      </c>
      <c r="I82" s="13" t="s">
        <v>1224</v>
      </c>
      <c r="J82" s="13" t="s">
        <v>1225</v>
      </c>
      <c r="K82" s="13" t="str">
        <f>CHOOSE(MONTH(Prepared_Table[[#This Row],[Reply Date]]),"Январь","Февраль","Март","Апрель","Май","Июнь","Июль","Август","Сентябрь","Октябрь","Ноябрь","Декабрь")</f>
        <v>Ноябрь</v>
      </c>
      <c r="L82" s="34">
        <f>DAY(Prepared_Table[[#This Row],[Reply Date]])</f>
        <v>25</v>
      </c>
      <c r="M82" s="13">
        <f xml:space="preserve"> WEEKNUM(Prepared_Table[[#This Row],[Reply Date]])</f>
        <v>48</v>
      </c>
      <c r="N82" s="13" t="str">
        <f t="shared" si="5"/>
        <v>четверг</v>
      </c>
      <c r="O82" s="13" t="s">
        <v>1226</v>
      </c>
      <c r="P82" s="12" cm="1">
        <f t="array" ref="P8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82)),1,0)</f>
        <v>0</v>
      </c>
      <c r="Q82" s="12" cm="1">
        <f t="array" ref="Q8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приложение"},I82)),1,0)</f>
        <v>1</v>
      </c>
      <c r="R82" s="12" cm="1">
        <f t="array" ref="R8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меню","настройки","баг","багованный","баги","вылет","вылеты","вылетело"},I82)),1,0)</f>
        <v>1</v>
      </c>
      <c r="S82" s="12">
        <f t="shared" si="6"/>
        <v>1</v>
      </c>
      <c r="T82" s="9">
        <f>COUNTA(Prepared_Table[Review])</f>
        <v>231</v>
      </c>
      <c r="U82" s="17">
        <f t="shared" si="7"/>
        <v>3.1</v>
      </c>
    </row>
    <row r="83" spans="1:21">
      <c r="A83" s="15" t="s">
        <v>1230</v>
      </c>
      <c r="B83" s="15" t="str">
        <f>CHOOSE(MONTH(Prepared_Table[[#This Row],[Date]]),"Январь","Февраль","Март","Апрель","Май","Июнь","Июль","Август","Сентябрь","Октябрь","Ноябрь","Декабрь")</f>
        <v>Ноябрь</v>
      </c>
      <c r="C83" s="27">
        <f>DAY(Prepared_Table[[#This Row],[Date]])</f>
        <v>25</v>
      </c>
      <c r="D83" s="15">
        <f xml:space="preserve"> WEEKNUM(Prepared_Table[[#This Row],[Date]])</f>
        <v>48</v>
      </c>
      <c r="E83" s="15" t="str">
        <f t="shared" si="4"/>
        <v>четверг</v>
      </c>
      <c r="F83" s="10" t="s">
        <v>22</v>
      </c>
      <c r="G83" s="10" t="s">
        <v>3916</v>
      </c>
      <c r="H83" s="11">
        <v>1</v>
      </c>
      <c r="I83" s="10" t="s">
        <v>1232</v>
      </c>
      <c r="J83" s="10" t="s">
        <v>1233</v>
      </c>
      <c r="K83" s="10" t="str">
        <f>CHOOSE(MONTH(Prepared_Table[[#This Row],[Reply Date]]),"Январь","Февраль","Март","Апрель","Май","Июнь","Июль","Август","Сентябрь","Октябрь","Ноябрь","Декабрь")</f>
        <v>Ноябрь</v>
      </c>
      <c r="L83" s="33">
        <f>DAY(Prepared_Table[[#This Row],[Reply Date]])</f>
        <v>25</v>
      </c>
      <c r="M83" s="10">
        <f xml:space="preserve"> WEEKNUM(Prepared_Table[[#This Row],[Reply Date]])</f>
        <v>48</v>
      </c>
      <c r="N83" s="10" t="str">
        <f t="shared" si="5"/>
        <v>четверг</v>
      </c>
      <c r="O83" s="10" t="s">
        <v>1234</v>
      </c>
      <c r="P83" s="12" cm="1">
        <f t="array" ref="P8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83)),1,0)</f>
        <v>1</v>
      </c>
      <c r="Q83" s="12" cm="1">
        <f t="array" ref="Q8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приложение"},I83)),1,0)</f>
        <v>0</v>
      </c>
      <c r="R83" s="12" cm="1">
        <f t="array" ref="R8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меню","настройки","баг","багованный","баги","вылет","вылеты","вылетело"},I83)),1,0)</f>
        <v>0</v>
      </c>
      <c r="S83" s="12">
        <f t="shared" si="6"/>
        <v>1</v>
      </c>
      <c r="T83" s="9">
        <f>COUNTA(Prepared_Table[Review])</f>
        <v>231</v>
      </c>
      <c r="U83" s="17">
        <f t="shared" si="7"/>
        <v>1.1000000000000001</v>
      </c>
    </row>
    <row r="84" spans="1:21">
      <c r="A84" s="16" t="s">
        <v>1238</v>
      </c>
      <c r="B84" s="16" t="str">
        <f>CHOOSE(MONTH(Prepared_Table[[#This Row],[Date]]),"Январь","Февраль","Март","Апрель","Май","Июнь","Июль","Август","Сентябрь","Октябрь","Ноябрь","Декабрь")</f>
        <v>Ноябрь</v>
      </c>
      <c r="C84" s="28">
        <f>DAY(Prepared_Table[[#This Row],[Date]])</f>
        <v>25</v>
      </c>
      <c r="D84" s="16">
        <f xml:space="preserve"> WEEKNUM(Prepared_Table[[#This Row],[Date]])</f>
        <v>48</v>
      </c>
      <c r="E84" s="16" t="str">
        <f t="shared" si="4"/>
        <v>четверг</v>
      </c>
      <c r="F84" s="13" t="s">
        <v>22</v>
      </c>
      <c r="G84" s="10" t="s">
        <v>3916</v>
      </c>
      <c r="H84" s="14">
        <v>2</v>
      </c>
      <c r="I84" s="13" t="s">
        <v>1240</v>
      </c>
      <c r="J84" s="13" t="s">
        <v>1241</v>
      </c>
      <c r="K84" s="13" t="str">
        <f>CHOOSE(MONTH(Prepared_Table[[#This Row],[Reply Date]]),"Январь","Февраль","Март","Апрель","Май","Июнь","Июль","Август","Сентябрь","Октябрь","Ноябрь","Декабрь")</f>
        <v>Ноябрь</v>
      </c>
      <c r="L84" s="34">
        <f>DAY(Prepared_Table[[#This Row],[Reply Date]])</f>
        <v>25</v>
      </c>
      <c r="M84" s="13">
        <f xml:space="preserve"> WEEKNUM(Prepared_Table[[#This Row],[Reply Date]])</f>
        <v>48</v>
      </c>
      <c r="N84" s="13" t="str">
        <f t="shared" si="5"/>
        <v>четверг</v>
      </c>
      <c r="O84" s="13" t="s">
        <v>1242</v>
      </c>
      <c r="P84" s="12" cm="1">
        <f t="array" ref="P8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84)),1,0)</f>
        <v>1</v>
      </c>
      <c r="Q84" s="12" cm="1">
        <f t="array" ref="Q8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приложение"},I84)),1,0)</f>
        <v>0</v>
      </c>
      <c r="R84" s="12" cm="1">
        <f t="array" ref="R8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меню","настройки","баг","багованный","баги","вылет","вылеты","вылетело"},I84)),1,0)</f>
        <v>0</v>
      </c>
      <c r="S84" s="12">
        <f t="shared" si="6"/>
        <v>1</v>
      </c>
      <c r="T84" s="9">
        <f>COUNTA(Prepared_Table[Review])</f>
        <v>231</v>
      </c>
      <c r="U84" s="17">
        <f t="shared" si="7"/>
        <v>1.1000000000000001</v>
      </c>
    </row>
    <row r="85" spans="1:21">
      <c r="A85" s="15" t="s">
        <v>1246</v>
      </c>
      <c r="B85" s="15" t="str">
        <f>CHOOSE(MONTH(Prepared_Table[[#This Row],[Date]]),"Январь","Февраль","Март","Апрель","Май","Июнь","Июль","Август","Сентябрь","Октябрь","Ноябрь","Декабрь")</f>
        <v>Ноябрь</v>
      </c>
      <c r="C85" s="27">
        <f>DAY(Prepared_Table[[#This Row],[Date]])</f>
        <v>25</v>
      </c>
      <c r="D85" s="15">
        <f xml:space="preserve"> WEEKNUM(Prepared_Table[[#This Row],[Date]])</f>
        <v>48</v>
      </c>
      <c r="E85" s="15" t="str">
        <f t="shared" si="4"/>
        <v>четверг</v>
      </c>
      <c r="F85" s="10" t="s">
        <v>4</v>
      </c>
      <c r="G85" s="10" t="s">
        <v>3916</v>
      </c>
      <c r="H85" s="11">
        <v>1</v>
      </c>
      <c r="I85" s="10" t="s">
        <v>1248</v>
      </c>
      <c r="J85" s="10" t="s">
        <v>1249</v>
      </c>
      <c r="K85" s="10" t="str">
        <f>CHOOSE(MONTH(Prepared_Table[[#This Row],[Reply Date]]),"Январь","Февраль","Март","Апрель","Май","Июнь","Июль","Август","Сентябрь","Октябрь","Ноябрь","Декабрь")</f>
        <v>Ноябрь</v>
      </c>
      <c r="L85" s="33">
        <f>DAY(Prepared_Table[[#This Row],[Reply Date]])</f>
        <v>25</v>
      </c>
      <c r="M85" s="10">
        <f xml:space="preserve"> WEEKNUM(Prepared_Table[[#This Row],[Reply Date]])</f>
        <v>48</v>
      </c>
      <c r="N85" s="10" t="str">
        <f t="shared" si="5"/>
        <v>четверг</v>
      </c>
      <c r="O85" s="10" t="s">
        <v>1250</v>
      </c>
      <c r="P85" s="12" cm="1">
        <f t="array" ref="P8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85)),1,0)</f>
        <v>1</v>
      </c>
      <c r="Q85" s="12" cm="1">
        <f t="array" ref="Q8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приложение"},I85)),1,0)</f>
        <v>0</v>
      </c>
      <c r="R85" s="12" cm="1">
        <f t="array" ref="R8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меню","настройки","баг","багованный","баги","вылет","вылеты","вылетело"},I85)),1,0)</f>
        <v>0</v>
      </c>
      <c r="S85" s="12">
        <f t="shared" si="6"/>
        <v>1</v>
      </c>
      <c r="T85" s="9">
        <f>COUNTA(Prepared_Table[Review])</f>
        <v>231</v>
      </c>
      <c r="U85" s="17">
        <f t="shared" si="7"/>
        <v>2.1</v>
      </c>
    </row>
    <row r="86" spans="1:21">
      <c r="A86" s="16" t="s">
        <v>1254</v>
      </c>
      <c r="B86" s="16" t="str">
        <f>CHOOSE(MONTH(Prepared_Table[[#This Row],[Date]]),"Январь","Февраль","Март","Апрель","Май","Июнь","Июль","Август","Сентябрь","Октябрь","Ноябрь","Декабрь")</f>
        <v>Ноябрь</v>
      </c>
      <c r="C86" s="28">
        <f>DAY(Prepared_Table[[#This Row],[Date]])</f>
        <v>25</v>
      </c>
      <c r="D86" s="16">
        <f xml:space="preserve"> WEEKNUM(Prepared_Table[[#This Row],[Date]])</f>
        <v>48</v>
      </c>
      <c r="E86" s="16" t="str">
        <f t="shared" si="4"/>
        <v>четверг</v>
      </c>
      <c r="F86" s="13" t="s">
        <v>4</v>
      </c>
      <c r="G86" s="10" t="s">
        <v>3916</v>
      </c>
      <c r="H86" s="14">
        <v>1</v>
      </c>
      <c r="I86" s="13" t="s">
        <v>1256</v>
      </c>
      <c r="J86" s="13" t="s">
        <v>1257</v>
      </c>
      <c r="K86" s="13" t="str">
        <f>CHOOSE(MONTH(Prepared_Table[[#This Row],[Reply Date]]),"Январь","Февраль","Март","Апрель","Май","Июнь","Июль","Август","Сентябрь","Октябрь","Ноябрь","Декабрь")</f>
        <v>Ноябрь</v>
      </c>
      <c r="L86" s="34">
        <f>DAY(Prepared_Table[[#This Row],[Reply Date]])</f>
        <v>25</v>
      </c>
      <c r="M86" s="13">
        <f xml:space="preserve"> WEEKNUM(Prepared_Table[[#This Row],[Reply Date]])</f>
        <v>48</v>
      </c>
      <c r="N86" s="13" t="str">
        <f t="shared" si="5"/>
        <v>четверг</v>
      </c>
      <c r="O86" s="13" t="s">
        <v>1258</v>
      </c>
      <c r="P86" s="12" cm="1">
        <f t="array" ref="P8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86)),1,0)</f>
        <v>1</v>
      </c>
      <c r="Q86" s="12" cm="1">
        <f t="array" ref="Q8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приложение"},I86)),1,0)</f>
        <v>0</v>
      </c>
      <c r="R86" s="12" cm="1">
        <f t="array" ref="R8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меню","настройки","баг","багованный","баги","вылет","вылеты","вылетело"},I86)),1,0)</f>
        <v>1</v>
      </c>
      <c r="S86" s="12">
        <f t="shared" si="6"/>
        <v>1</v>
      </c>
      <c r="T86" s="9">
        <f>COUNTA(Prepared_Table[Review])</f>
        <v>231</v>
      </c>
      <c r="U86" s="17">
        <f t="shared" si="7"/>
        <v>2.1</v>
      </c>
    </row>
    <row r="87" spans="1:21">
      <c r="A87" s="15" t="s">
        <v>1262</v>
      </c>
      <c r="B87" s="15" t="str">
        <f>CHOOSE(MONTH(Prepared_Table[[#This Row],[Date]]),"Январь","Февраль","Март","Апрель","Май","Июнь","Июль","Август","Сентябрь","Октябрь","Ноябрь","Декабрь")</f>
        <v>Ноябрь</v>
      </c>
      <c r="C87" s="27">
        <f>DAY(Prepared_Table[[#This Row],[Date]])</f>
        <v>25</v>
      </c>
      <c r="D87" s="15">
        <f xml:space="preserve"> WEEKNUM(Prepared_Table[[#This Row],[Date]])</f>
        <v>48</v>
      </c>
      <c r="E87" s="15" t="str">
        <f t="shared" si="4"/>
        <v>четверг</v>
      </c>
      <c r="F87" s="10" t="s">
        <v>3981</v>
      </c>
      <c r="G87" s="10" t="s">
        <v>3916</v>
      </c>
      <c r="H87" s="11">
        <v>1</v>
      </c>
      <c r="I87" s="10" t="s">
        <v>1264</v>
      </c>
      <c r="J87" s="10" t="s">
        <v>1265</v>
      </c>
      <c r="K87" s="10" t="str">
        <f>CHOOSE(MONTH(Prepared_Table[[#This Row],[Reply Date]]),"Январь","Февраль","Март","Апрель","Май","Июнь","Июль","Август","Сентябрь","Октябрь","Ноябрь","Декабрь")</f>
        <v>Ноябрь</v>
      </c>
      <c r="L87" s="33">
        <f>DAY(Prepared_Table[[#This Row],[Reply Date]])</f>
        <v>25</v>
      </c>
      <c r="M87" s="10">
        <f xml:space="preserve"> WEEKNUM(Prepared_Table[[#This Row],[Reply Date]])</f>
        <v>48</v>
      </c>
      <c r="N87" s="10" t="str">
        <f t="shared" si="5"/>
        <v>четверг</v>
      </c>
      <c r="O87" s="10" t="s">
        <v>1266</v>
      </c>
      <c r="P87" s="12" cm="1">
        <f t="array" ref="P8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87)),1,0)</f>
        <v>1</v>
      </c>
      <c r="Q87" s="12" cm="1">
        <f t="array" ref="Q8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приложение"},I87)),1,0)</f>
        <v>0</v>
      </c>
      <c r="R87" s="12" cm="1">
        <f t="array" ref="R8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меню","настройки","баг","багованный","баги","вылет","вылеты","вылетело"},I87)),1,0)</f>
        <v>1</v>
      </c>
      <c r="S87" s="12">
        <f t="shared" si="6"/>
        <v>1</v>
      </c>
      <c r="T87" s="9">
        <f>COUNTA(Prepared_Table[Review])</f>
        <v>231</v>
      </c>
      <c r="U87" s="17">
        <f t="shared" si="7"/>
        <v>2.1</v>
      </c>
    </row>
    <row r="88" spans="1:21">
      <c r="A88" s="16" t="s">
        <v>1270</v>
      </c>
      <c r="B88" s="16" t="str">
        <f>CHOOSE(MONTH(Prepared_Table[[#This Row],[Date]]),"Январь","Февраль","Март","Апрель","Май","Июнь","Июль","Август","Сентябрь","Октябрь","Ноябрь","Декабрь")</f>
        <v>Ноябрь</v>
      </c>
      <c r="C88" s="28">
        <f>DAY(Prepared_Table[[#This Row],[Date]])</f>
        <v>25</v>
      </c>
      <c r="D88" s="16">
        <f xml:space="preserve"> WEEKNUM(Prepared_Table[[#This Row],[Date]])</f>
        <v>48</v>
      </c>
      <c r="E88" s="16" t="str">
        <f t="shared" si="4"/>
        <v>четверг</v>
      </c>
      <c r="F88" s="13" t="s">
        <v>22</v>
      </c>
      <c r="G88" s="10" t="s">
        <v>3916</v>
      </c>
      <c r="H88" s="14">
        <v>1</v>
      </c>
      <c r="I88" s="13" t="s">
        <v>1272</v>
      </c>
      <c r="J88" s="13" t="s">
        <v>1273</v>
      </c>
      <c r="K88" s="13" t="str">
        <f>CHOOSE(MONTH(Prepared_Table[[#This Row],[Reply Date]]),"Январь","Февраль","Март","Апрель","Май","Июнь","Июль","Август","Сентябрь","Октябрь","Ноябрь","Декабрь")</f>
        <v>Ноябрь</v>
      </c>
      <c r="L88" s="34">
        <f>DAY(Prepared_Table[[#This Row],[Reply Date]])</f>
        <v>25</v>
      </c>
      <c r="M88" s="13">
        <f xml:space="preserve"> WEEKNUM(Prepared_Table[[#This Row],[Reply Date]])</f>
        <v>48</v>
      </c>
      <c r="N88" s="13" t="str">
        <f t="shared" si="5"/>
        <v>четверг</v>
      </c>
      <c r="O88" s="13" t="s">
        <v>1274</v>
      </c>
      <c r="P88" s="12" cm="1">
        <f t="array" ref="P8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88)),1,0)</f>
        <v>1</v>
      </c>
      <c r="Q88" s="12" cm="1">
        <f t="array" ref="Q8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приложение"},I88)),1,0)</f>
        <v>0</v>
      </c>
      <c r="R88" s="12" cm="1">
        <f t="array" ref="R8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меню","настройки","баг","багованный","баги","вылет","вылеты","вылетело"},I88)),1,0)</f>
        <v>0</v>
      </c>
      <c r="S88" s="12">
        <f t="shared" si="6"/>
        <v>1</v>
      </c>
      <c r="T88" s="9">
        <f>COUNTA(Prepared_Table[Review])</f>
        <v>231</v>
      </c>
      <c r="U88" s="17">
        <f t="shared" si="7"/>
        <v>2.1</v>
      </c>
    </row>
    <row r="89" spans="1:21">
      <c r="A89" s="15" t="s">
        <v>1278</v>
      </c>
      <c r="B89" s="15" t="str">
        <f>CHOOSE(MONTH(Prepared_Table[[#This Row],[Date]]),"Январь","Февраль","Март","Апрель","Май","Июнь","Июль","Август","Сентябрь","Октябрь","Ноябрь","Декабрь")</f>
        <v>Ноябрь</v>
      </c>
      <c r="C89" s="27">
        <f>DAY(Prepared_Table[[#This Row],[Date]])</f>
        <v>25</v>
      </c>
      <c r="D89" s="15">
        <f xml:space="preserve"> WEEKNUM(Prepared_Table[[#This Row],[Date]])</f>
        <v>48</v>
      </c>
      <c r="E89" s="15" t="str">
        <f t="shared" si="4"/>
        <v>четверг</v>
      </c>
      <c r="F89" s="10" t="s">
        <v>3981</v>
      </c>
      <c r="G89" s="10" t="s">
        <v>3916</v>
      </c>
      <c r="H89" s="11">
        <v>1</v>
      </c>
      <c r="I89" s="10" t="s">
        <v>1280</v>
      </c>
      <c r="J89" s="10" t="s">
        <v>1281</v>
      </c>
      <c r="K89" s="10" t="str">
        <f>CHOOSE(MONTH(Prepared_Table[[#This Row],[Reply Date]]),"Январь","Февраль","Март","Апрель","Май","Июнь","Июль","Август","Сентябрь","Октябрь","Ноябрь","Декабрь")</f>
        <v>Ноябрь</v>
      </c>
      <c r="L89" s="33">
        <f>DAY(Prepared_Table[[#This Row],[Reply Date]])</f>
        <v>25</v>
      </c>
      <c r="M89" s="10">
        <f xml:space="preserve"> WEEKNUM(Prepared_Table[[#This Row],[Reply Date]])</f>
        <v>48</v>
      </c>
      <c r="N89" s="10" t="str">
        <f t="shared" si="5"/>
        <v>четверг</v>
      </c>
      <c r="O89" s="10" t="s">
        <v>1266</v>
      </c>
      <c r="P89" s="12" cm="1">
        <f t="array" ref="P8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89)),1,0)</f>
        <v>1</v>
      </c>
      <c r="Q89" s="12" cm="1">
        <f t="array" ref="Q8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приложение"},I89)),1,0)</f>
        <v>1</v>
      </c>
      <c r="R89" s="12" cm="1">
        <f t="array" ref="R8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меню","настройки","баг","багованный","баги","вылет","вылеты","вылетело"},I89)),1,0)</f>
        <v>0</v>
      </c>
      <c r="S89" s="12">
        <f t="shared" si="6"/>
        <v>1</v>
      </c>
      <c r="T89" s="9">
        <f>COUNTA(Prepared_Table[Review])</f>
        <v>231</v>
      </c>
      <c r="U89" s="17">
        <f t="shared" si="7"/>
        <v>2.1</v>
      </c>
    </row>
    <row r="90" spans="1:21">
      <c r="A90" s="16" t="s">
        <v>1285</v>
      </c>
      <c r="B90" s="16" t="str">
        <f>CHOOSE(MONTH(Prepared_Table[[#This Row],[Date]]),"Январь","Февраль","Март","Апрель","Май","Июнь","Июль","Август","Сентябрь","Октябрь","Ноябрь","Декабрь")</f>
        <v>Ноябрь</v>
      </c>
      <c r="C90" s="28">
        <f>DAY(Prepared_Table[[#This Row],[Date]])</f>
        <v>25</v>
      </c>
      <c r="D90" s="16">
        <f xml:space="preserve"> WEEKNUM(Prepared_Table[[#This Row],[Date]])</f>
        <v>48</v>
      </c>
      <c r="E90" s="16" t="str">
        <f t="shared" si="4"/>
        <v>четверг</v>
      </c>
      <c r="F90" s="10" t="s">
        <v>3981</v>
      </c>
      <c r="G90" s="10" t="s">
        <v>3916</v>
      </c>
      <c r="H90" s="14">
        <v>1</v>
      </c>
      <c r="I90" s="13" t="s">
        <v>1287</v>
      </c>
      <c r="J90" s="13" t="s">
        <v>1288</v>
      </c>
      <c r="K90" s="13" t="str">
        <f>CHOOSE(MONTH(Prepared_Table[[#This Row],[Reply Date]]),"Январь","Февраль","Март","Апрель","Май","Июнь","Июль","Август","Сентябрь","Октябрь","Ноябрь","Декабрь")</f>
        <v>Ноябрь</v>
      </c>
      <c r="L90" s="34">
        <f>DAY(Prepared_Table[[#This Row],[Reply Date]])</f>
        <v>25</v>
      </c>
      <c r="M90" s="13">
        <f xml:space="preserve"> WEEKNUM(Prepared_Table[[#This Row],[Reply Date]])</f>
        <v>48</v>
      </c>
      <c r="N90" s="13" t="str">
        <f t="shared" si="5"/>
        <v>четверг</v>
      </c>
      <c r="O90" s="13" t="s">
        <v>1289</v>
      </c>
      <c r="P90" s="12" cm="1">
        <f t="array" ref="P9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90)),1,0)</f>
        <v>0</v>
      </c>
      <c r="Q90" s="12" cm="1">
        <f t="array" ref="Q9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приложение"},I90)),1,0)</f>
        <v>0</v>
      </c>
      <c r="R90" s="12" cm="1">
        <f t="array" ref="R9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меню","настройки","баг","багованный","баги","вылет","вылеты","вылетело"},I90)),1,0)</f>
        <v>1</v>
      </c>
      <c r="S90" s="12">
        <f t="shared" si="6"/>
        <v>1</v>
      </c>
      <c r="T90" s="9">
        <f>COUNTA(Prepared_Table[Review])</f>
        <v>231</v>
      </c>
      <c r="U90" s="17">
        <f t="shared" si="7"/>
        <v>2.1</v>
      </c>
    </row>
    <row r="91" spans="1:21">
      <c r="A91" s="15" t="s">
        <v>1293</v>
      </c>
      <c r="B91" s="15" t="str">
        <f>CHOOSE(MONTH(Prepared_Table[[#This Row],[Date]]),"Январь","Февраль","Март","Апрель","Май","Июнь","Июль","Август","Сентябрь","Октябрь","Ноябрь","Декабрь")</f>
        <v>Ноябрь</v>
      </c>
      <c r="C91" s="27">
        <f>DAY(Prepared_Table[[#This Row],[Date]])</f>
        <v>25</v>
      </c>
      <c r="D91" s="15">
        <f xml:space="preserve"> WEEKNUM(Prepared_Table[[#This Row],[Date]])</f>
        <v>48</v>
      </c>
      <c r="E91" s="15" t="str">
        <f t="shared" si="4"/>
        <v>четверг</v>
      </c>
      <c r="F91" s="10" t="s">
        <v>22</v>
      </c>
      <c r="G91" s="10" t="s">
        <v>3916</v>
      </c>
      <c r="H91" s="11">
        <v>1</v>
      </c>
      <c r="I91" s="10" t="s">
        <v>1295</v>
      </c>
      <c r="J91" s="10" t="s">
        <v>1296</v>
      </c>
      <c r="K91" s="10" t="str">
        <f>CHOOSE(MONTH(Prepared_Table[[#This Row],[Reply Date]]),"Январь","Февраль","Март","Апрель","Май","Июнь","Июль","Август","Сентябрь","Октябрь","Ноябрь","Декабрь")</f>
        <v>Ноябрь</v>
      </c>
      <c r="L91" s="33">
        <f>DAY(Prepared_Table[[#This Row],[Reply Date]])</f>
        <v>25</v>
      </c>
      <c r="M91" s="10">
        <f xml:space="preserve"> WEEKNUM(Prepared_Table[[#This Row],[Reply Date]])</f>
        <v>48</v>
      </c>
      <c r="N91" s="10" t="str">
        <f t="shared" si="5"/>
        <v>четверг</v>
      </c>
      <c r="O91" s="10" t="s">
        <v>1297</v>
      </c>
      <c r="P91" s="12" cm="1">
        <f t="array" ref="P9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91)),1,0)</f>
        <v>0</v>
      </c>
      <c r="Q91" s="12" cm="1">
        <f t="array" ref="Q9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приложение"},I91)),1,0)</f>
        <v>0</v>
      </c>
      <c r="R91" s="12" cm="1">
        <f t="array" ref="R9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меню","настройки","баг","багованный","баги","вылет","вылеты","вылетело"},I91)),1,0)</f>
        <v>1</v>
      </c>
      <c r="S91" s="12">
        <f t="shared" si="6"/>
        <v>1</v>
      </c>
      <c r="T91" s="9">
        <f>COUNTA(Prepared_Table[Review])</f>
        <v>231</v>
      </c>
      <c r="U91" s="17">
        <f t="shared" si="7"/>
        <v>2.1</v>
      </c>
    </row>
    <row r="92" spans="1:21">
      <c r="A92" s="15" t="s">
        <v>1308</v>
      </c>
      <c r="B92" s="15" t="str">
        <f>CHOOSE(MONTH(Prepared_Table[[#This Row],[Date]]),"Январь","Февраль","Март","Апрель","Май","Июнь","Июль","Август","Сентябрь","Октябрь","Ноябрь","Декабрь")</f>
        <v>Ноябрь</v>
      </c>
      <c r="C92" s="27">
        <f>DAY(Prepared_Table[[#This Row],[Date]])</f>
        <v>25</v>
      </c>
      <c r="D92" s="15">
        <f xml:space="preserve"> WEEKNUM(Prepared_Table[[#This Row],[Date]])</f>
        <v>48</v>
      </c>
      <c r="E92" s="15" t="str">
        <f t="shared" si="4"/>
        <v>четверг</v>
      </c>
      <c r="F92" s="10" t="s">
        <v>22</v>
      </c>
      <c r="G92" s="10" t="s">
        <v>3916</v>
      </c>
      <c r="H92" s="11">
        <v>2</v>
      </c>
      <c r="I92" s="10" t="s">
        <v>1310</v>
      </c>
      <c r="J92" s="10" t="s">
        <v>1311</v>
      </c>
      <c r="K92" s="10" t="str">
        <f>CHOOSE(MONTH(Prepared_Table[[#This Row],[Reply Date]]),"Январь","Февраль","Март","Апрель","Май","Июнь","Июль","Август","Сентябрь","Октябрь","Ноябрь","Декабрь")</f>
        <v>Ноябрь</v>
      </c>
      <c r="L92" s="33">
        <f>DAY(Prepared_Table[[#This Row],[Reply Date]])</f>
        <v>25</v>
      </c>
      <c r="M92" s="10">
        <f xml:space="preserve"> WEEKNUM(Prepared_Table[[#This Row],[Reply Date]])</f>
        <v>48</v>
      </c>
      <c r="N92" s="10" t="str">
        <f t="shared" si="5"/>
        <v>четверг</v>
      </c>
      <c r="O92" s="10" t="s">
        <v>1312</v>
      </c>
      <c r="P92" s="12" cm="1">
        <f t="array" ref="P9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92)),1,0)</f>
        <v>0</v>
      </c>
      <c r="Q92" s="12" cm="1">
        <f t="array" ref="Q9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приложение"},I92)),1,0)</f>
        <v>0</v>
      </c>
      <c r="R92" s="12" cm="1">
        <f t="array" ref="R9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меню","настройки","баг","багованный","баги","вылет","вылеты","вылетело"},I92)),1,0)</f>
        <v>1</v>
      </c>
      <c r="S92" s="12">
        <f t="shared" si="6"/>
        <v>1</v>
      </c>
      <c r="T92" s="9">
        <f>COUNTA(Prepared_Table[Review])</f>
        <v>231</v>
      </c>
      <c r="U92" s="17">
        <f t="shared" si="7"/>
        <v>1.1000000000000001</v>
      </c>
    </row>
    <row r="93" spans="1:21">
      <c r="A93" s="16" t="s">
        <v>1316</v>
      </c>
      <c r="B93" s="16" t="str">
        <f>CHOOSE(MONTH(Prepared_Table[[#This Row],[Date]]),"Январь","Февраль","Март","Апрель","Май","Июнь","Июль","Август","Сентябрь","Октябрь","Ноябрь","Декабрь")</f>
        <v>Ноябрь</v>
      </c>
      <c r="C93" s="28">
        <f>DAY(Prepared_Table[[#This Row],[Date]])</f>
        <v>25</v>
      </c>
      <c r="D93" s="16">
        <f xml:space="preserve"> WEEKNUM(Prepared_Table[[#This Row],[Date]])</f>
        <v>48</v>
      </c>
      <c r="E93" s="16" t="str">
        <f t="shared" si="4"/>
        <v>четверг</v>
      </c>
      <c r="F93" s="13" t="s">
        <v>22</v>
      </c>
      <c r="G93" s="10" t="s">
        <v>3916</v>
      </c>
      <c r="H93" s="14">
        <v>1</v>
      </c>
      <c r="I93" s="13" t="s">
        <v>1318</v>
      </c>
      <c r="J93" s="13" t="s">
        <v>1319</v>
      </c>
      <c r="K93" s="13" t="str">
        <f>CHOOSE(MONTH(Prepared_Table[[#This Row],[Reply Date]]),"Январь","Февраль","Март","Апрель","Май","Июнь","Июль","Август","Сентябрь","Октябрь","Ноябрь","Декабрь")</f>
        <v>Ноябрь</v>
      </c>
      <c r="L93" s="34">
        <f>DAY(Prepared_Table[[#This Row],[Reply Date]])</f>
        <v>25</v>
      </c>
      <c r="M93" s="13">
        <f xml:space="preserve"> WEEKNUM(Prepared_Table[[#This Row],[Reply Date]])</f>
        <v>48</v>
      </c>
      <c r="N93" s="13" t="str">
        <f t="shared" si="5"/>
        <v>четверг</v>
      </c>
      <c r="O93" s="13" t="s">
        <v>1033</v>
      </c>
      <c r="P93" s="12" cm="1">
        <f t="array" ref="P9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93)),1,0)</f>
        <v>1</v>
      </c>
      <c r="Q93" s="12" cm="1">
        <f t="array" ref="Q9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приложение"},I93)),1,0)</f>
        <v>1</v>
      </c>
      <c r="R93" s="12" cm="1">
        <f t="array" ref="R9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меню","настройки","баг","багованный","баги","вылет","вылеты","вылетело"},I93)),1,0)</f>
        <v>0</v>
      </c>
      <c r="S93" s="12">
        <f t="shared" si="6"/>
        <v>1</v>
      </c>
      <c r="T93" s="9">
        <f>COUNTA(Prepared_Table[Review])</f>
        <v>231</v>
      </c>
      <c r="U93" s="17">
        <f t="shared" si="7"/>
        <v>1.1000000000000001</v>
      </c>
    </row>
    <row r="94" spans="1:21">
      <c r="A94" s="15" t="s">
        <v>1323</v>
      </c>
      <c r="B94" s="15" t="str">
        <f>CHOOSE(MONTH(Prepared_Table[[#This Row],[Date]]),"Январь","Февраль","Март","Апрель","Май","Июнь","Июль","Август","Сентябрь","Октябрь","Ноябрь","Декабрь")</f>
        <v>Ноябрь</v>
      </c>
      <c r="C94" s="27">
        <f>DAY(Prepared_Table[[#This Row],[Date]])</f>
        <v>25</v>
      </c>
      <c r="D94" s="15">
        <f xml:space="preserve"> WEEKNUM(Prepared_Table[[#This Row],[Date]])</f>
        <v>48</v>
      </c>
      <c r="E94" s="15" t="str">
        <f t="shared" si="4"/>
        <v>четверг</v>
      </c>
      <c r="F94" s="10" t="s">
        <v>3981</v>
      </c>
      <c r="G94" s="10" t="s">
        <v>3916</v>
      </c>
      <c r="H94" s="11">
        <v>2</v>
      </c>
      <c r="I94" s="10" t="s">
        <v>1325</v>
      </c>
      <c r="J94" s="10" t="s">
        <v>1326</v>
      </c>
      <c r="K94" s="10" t="str">
        <f>CHOOSE(MONTH(Prepared_Table[[#This Row],[Reply Date]]),"Январь","Февраль","Март","Апрель","Май","Июнь","Июль","Август","Сентябрь","Октябрь","Ноябрь","Декабрь")</f>
        <v>Ноябрь</v>
      </c>
      <c r="L94" s="33">
        <f>DAY(Prepared_Table[[#This Row],[Reply Date]])</f>
        <v>25</v>
      </c>
      <c r="M94" s="10">
        <f xml:space="preserve"> WEEKNUM(Prepared_Table[[#This Row],[Reply Date]])</f>
        <v>48</v>
      </c>
      <c r="N94" s="10" t="str">
        <f t="shared" si="5"/>
        <v>четверг</v>
      </c>
      <c r="O94" s="10" t="s">
        <v>1327</v>
      </c>
      <c r="P94" s="12" cm="1">
        <f t="array" ref="P9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94)),1,0)</f>
        <v>0</v>
      </c>
      <c r="Q94" s="12" cm="1">
        <f t="array" ref="Q9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приложение"},I94)),1,0)</f>
        <v>0</v>
      </c>
      <c r="R94" s="12" cm="1">
        <f t="array" ref="R9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меню","настройки","баг","багованный","баги","вылет","вылеты","вылетело"},I94)),1,0)</f>
        <v>0</v>
      </c>
      <c r="S94" s="12">
        <f t="shared" si="6"/>
        <v>1</v>
      </c>
      <c r="T94" s="9">
        <f>COUNTA(Prepared_Table[Review])</f>
        <v>231</v>
      </c>
      <c r="U94" s="17">
        <f t="shared" si="7"/>
        <v>1.1000000000000001</v>
      </c>
    </row>
    <row r="95" spans="1:21">
      <c r="A95" s="16" t="s">
        <v>1361</v>
      </c>
      <c r="B95" s="16" t="str">
        <f>CHOOSE(MONTH(Prepared_Table[[#This Row],[Date]]),"Январь","Февраль","Март","Апрель","Май","Июнь","Июль","Август","Сентябрь","Октябрь","Ноябрь","Декабрь")</f>
        <v>Ноябрь</v>
      </c>
      <c r="C95" s="28">
        <f>DAY(Prepared_Table[[#This Row],[Date]])</f>
        <v>25</v>
      </c>
      <c r="D95" s="16">
        <f xml:space="preserve"> WEEKNUM(Prepared_Table[[#This Row],[Date]])</f>
        <v>48</v>
      </c>
      <c r="E95" s="16" t="str">
        <f t="shared" si="4"/>
        <v>четверг</v>
      </c>
      <c r="F95" s="13" t="s">
        <v>22</v>
      </c>
      <c r="G95" s="10" t="s">
        <v>3916</v>
      </c>
      <c r="H95" s="14">
        <v>1</v>
      </c>
      <c r="I95" s="13" t="s">
        <v>1363</v>
      </c>
      <c r="J95" s="13" t="s">
        <v>1364</v>
      </c>
      <c r="K95" s="13" t="str">
        <f>CHOOSE(MONTH(Prepared_Table[[#This Row],[Reply Date]]),"Январь","Февраль","Март","Апрель","Май","Июнь","Июль","Август","Сентябрь","Октябрь","Ноябрь","Декабрь")</f>
        <v>Ноябрь</v>
      </c>
      <c r="L95" s="34">
        <f>DAY(Prepared_Table[[#This Row],[Reply Date]])</f>
        <v>26</v>
      </c>
      <c r="M95" s="13">
        <f xml:space="preserve"> WEEKNUM(Prepared_Table[[#This Row],[Reply Date]])</f>
        <v>48</v>
      </c>
      <c r="N95" s="13" t="str">
        <f t="shared" si="5"/>
        <v>пятница</v>
      </c>
      <c r="O95" s="13" t="s">
        <v>1365</v>
      </c>
      <c r="P95" s="12" cm="1">
        <f t="array" ref="P9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95)),1,0)</f>
        <v>0</v>
      </c>
      <c r="Q95" s="12" cm="1">
        <f t="array" ref="Q9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приложение"},I95)),1,0)</f>
        <v>0</v>
      </c>
      <c r="R95" s="12" cm="1">
        <f t="array" ref="R9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меню","настройки","баг","багованный","баги","вылет","вылеты","вылетело"},I95)),1,0)</f>
        <v>0</v>
      </c>
      <c r="S95" s="12">
        <f t="shared" si="6"/>
        <v>1</v>
      </c>
      <c r="T95" s="9">
        <f>COUNTA(Prepared_Table[Review])</f>
        <v>231</v>
      </c>
      <c r="U95" s="17">
        <f t="shared" si="7"/>
        <v>10.1</v>
      </c>
    </row>
    <row r="96" spans="1:21">
      <c r="A96" s="15" t="s">
        <v>1369</v>
      </c>
      <c r="B96" s="15" t="str">
        <f>CHOOSE(MONTH(Prepared_Table[[#This Row],[Date]]),"Январь","Февраль","Март","Апрель","Май","Июнь","Июль","Август","Сентябрь","Октябрь","Ноябрь","Декабрь")</f>
        <v>Ноябрь</v>
      </c>
      <c r="C96" s="27">
        <f>DAY(Prepared_Table[[#This Row],[Date]])</f>
        <v>25</v>
      </c>
      <c r="D96" s="15">
        <f xml:space="preserve"> WEEKNUM(Prepared_Table[[#This Row],[Date]])</f>
        <v>48</v>
      </c>
      <c r="E96" s="15" t="str">
        <f t="shared" si="4"/>
        <v>четверг</v>
      </c>
      <c r="F96" s="10" t="s">
        <v>148</v>
      </c>
      <c r="G96" s="10" t="s">
        <v>3916</v>
      </c>
      <c r="H96" s="11">
        <v>1</v>
      </c>
      <c r="I96" s="10" t="s">
        <v>1371</v>
      </c>
      <c r="J96" s="10" t="s">
        <v>1372</v>
      </c>
      <c r="K96" s="10" t="str">
        <f>CHOOSE(MONTH(Prepared_Table[[#This Row],[Reply Date]]),"Январь","Февраль","Март","Апрель","Май","Июнь","Июль","Август","Сентябрь","Октябрь","Ноябрь","Декабрь")</f>
        <v>Ноябрь</v>
      </c>
      <c r="L96" s="33">
        <f>DAY(Prepared_Table[[#This Row],[Reply Date]])</f>
        <v>26</v>
      </c>
      <c r="M96" s="10">
        <f xml:space="preserve"> WEEKNUM(Prepared_Table[[#This Row],[Reply Date]])</f>
        <v>48</v>
      </c>
      <c r="N96" s="10" t="str">
        <f t="shared" si="5"/>
        <v>пятница</v>
      </c>
      <c r="O96" s="10" t="s">
        <v>1373</v>
      </c>
      <c r="P96" s="12" cm="1">
        <f t="array" ref="P9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96)),1,0)</f>
        <v>0</v>
      </c>
      <c r="Q96" s="12" cm="1">
        <f t="array" ref="Q9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приложение"},I96)),1,0)</f>
        <v>0</v>
      </c>
      <c r="R96" s="12" cm="1">
        <f t="array" ref="R9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меню","настройки","баг","багованный","баги","вылет","вылеты","вылетело"},I96)),1,0)</f>
        <v>0</v>
      </c>
      <c r="S96" s="12">
        <f t="shared" si="6"/>
        <v>1</v>
      </c>
      <c r="T96" s="9">
        <f>COUNTA(Prepared_Table[Review])</f>
        <v>231</v>
      </c>
      <c r="U96" s="17">
        <f t="shared" si="7"/>
        <v>7.1</v>
      </c>
    </row>
    <row r="97" spans="1:21">
      <c r="A97" s="16" t="s">
        <v>3690</v>
      </c>
      <c r="B97" s="16" t="str">
        <f>CHOOSE(MONTH(Prepared_Table[[#This Row],[Date]]),"Январь","Февраль","Март","Апрель","Май","Июнь","Июль","Август","Сентябрь","Октябрь","Ноябрь","Декабрь")</f>
        <v>Ноябрь</v>
      </c>
      <c r="C97" s="28">
        <f>DAY(Prepared_Table[[#This Row],[Date]])</f>
        <v>25</v>
      </c>
      <c r="D97" s="16">
        <f xml:space="preserve"> WEEKNUM(Prepared_Table[[#This Row],[Date]])</f>
        <v>48</v>
      </c>
      <c r="E97" s="16" t="str">
        <f t="shared" si="4"/>
        <v>четверг</v>
      </c>
      <c r="F97" s="13" t="s">
        <v>3611</v>
      </c>
      <c r="G97" s="10" t="s">
        <v>3917</v>
      </c>
      <c r="H97" s="14">
        <v>1</v>
      </c>
      <c r="I97" s="13" t="s">
        <v>3693</v>
      </c>
      <c r="J97" s="13" t="s">
        <v>3927</v>
      </c>
      <c r="K97" s="13" t="str">
        <f>CHOOSE(MONTH(Prepared_Table[[#This Row],[Reply Date]]),"Январь","Февраль","Март","Апрель","Май","Июнь","Июль","Август","Сентябрь","Октябрь","Ноябрь","Декабрь")</f>
        <v>Ноябрь</v>
      </c>
      <c r="L97" s="34">
        <f>DAY(Prepared_Table[[#This Row],[Reply Date]])</f>
        <v>23</v>
      </c>
      <c r="M97" s="13">
        <f xml:space="preserve"> WEEKNUM(Prepared_Table[[#This Row],[Reply Date]])</f>
        <v>48</v>
      </c>
      <c r="N97" s="13" t="str">
        <f t="shared" si="5"/>
        <v>вторник</v>
      </c>
      <c r="O97" s="13" t="s">
        <v>3694</v>
      </c>
      <c r="P97" s="12" cm="1">
        <f t="array" ref="P9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97)),1,0)</f>
        <v>0</v>
      </c>
      <c r="Q97" s="12" cm="1">
        <f t="array" ref="Q9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приложение"},I97)),1,0)</f>
        <v>0</v>
      </c>
      <c r="R97" s="12" cm="1">
        <f t="array" ref="R9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меню","настройки","баг","багованный","баги","вылет","вылеты","вылетело"},I97)),1,0)</f>
        <v>1</v>
      </c>
      <c r="S97" s="12">
        <f t="shared" si="6"/>
        <v>1</v>
      </c>
      <c r="T97" s="9">
        <f>COUNTA(Prepared_Table[Review])</f>
        <v>231</v>
      </c>
      <c r="U97" s="17">
        <f t="shared" si="7"/>
        <v>17.100000000000001</v>
      </c>
    </row>
    <row r="98" spans="1:21">
      <c r="A98" s="15" t="s">
        <v>3714</v>
      </c>
      <c r="B98" s="15" t="str">
        <f>CHOOSE(MONTH(Prepared_Table[[#This Row],[Date]]),"Январь","Февраль","Март","Апрель","Май","Июнь","Июль","Август","Сентябрь","Октябрь","Ноябрь","Декабрь")</f>
        <v>Ноябрь</v>
      </c>
      <c r="C98" s="27">
        <f>DAY(Prepared_Table[[#This Row],[Date]])</f>
        <v>25</v>
      </c>
      <c r="D98" s="15">
        <f xml:space="preserve"> WEEKNUM(Prepared_Table[[#This Row],[Date]])</f>
        <v>48</v>
      </c>
      <c r="E98" s="15" t="str">
        <f t="shared" si="4"/>
        <v>четверг</v>
      </c>
      <c r="F98" s="10" t="s">
        <v>3611</v>
      </c>
      <c r="G98" s="10" t="s">
        <v>3917</v>
      </c>
      <c r="H98" s="11">
        <v>1</v>
      </c>
      <c r="I98" s="10" t="s">
        <v>3717</v>
      </c>
      <c r="J98" s="13" t="s">
        <v>3930</v>
      </c>
      <c r="K98" s="13" t="str">
        <f>CHOOSE(MONTH(Prepared_Table[[#This Row],[Reply Date]]),"Январь","Февраль","Март","Апрель","Май","Июнь","Июль","Август","Сентябрь","Октябрь","Ноябрь","Декабрь")</f>
        <v>Ноябрь</v>
      </c>
      <c r="L98" s="34">
        <f>DAY(Prepared_Table[[#This Row],[Reply Date]])</f>
        <v>23</v>
      </c>
      <c r="M98" s="13">
        <f xml:space="preserve"> WEEKNUM(Prepared_Table[[#This Row],[Reply Date]])</f>
        <v>48</v>
      </c>
      <c r="N98" s="13" t="str">
        <f t="shared" si="5"/>
        <v>вторник</v>
      </c>
      <c r="O98" s="10" t="s">
        <v>3718</v>
      </c>
      <c r="P98" s="12" cm="1">
        <f t="array" ref="P9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98)),1,0)</f>
        <v>1</v>
      </c>
      <c r="Q98" s="12" cm="1">
        <f t="array" ref="Q9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приложение"},I98)),1,0)</f>
        <v>0</v>
      </c>
      <c r="R98" s="12" cm="1">
        <f t="array" ref="R9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меню","настройки","баг","багованный","баги","вылет","вылеты","вылетело"},I98)),1,0)</f>
        <v>0</v>
      </c>
      <c r="S98" s="12">
        <f t="shared" si="6"/>
        <v>1</v>
      </c>
      <c r="T98" s="9">
        <f>COUNTA(Prepared_Table[Review])</f>
        <v>231</v>
      </c>
      <c r="U98" s="17">
        <f t="shared" si="7"/>
        <v>18.100000000000001</v>
      </c>
    </row>
    <row r="99" spans="1:21">
      <c r="A99" s="16" t="s">
        <v>3722</v>
      </c>
      <c r="B99" s="16" t="str">
        <f>CHOOSE(MONTH(Prepared_Table[[#This Row],[Date]]),"Январь","Февраль","Март","Апрель","Май","Июнь","Июль","Август","Сентябрь","Октябрь","Ноябрь","Декабрь")</f>
        <v>Ноябрь</v>
      </c>
      <c r="C99" s="28">
        <f>DAY(Prepared_Table[[#This Row],[Date]])</f>
        <v>25</v>
      </c>
      <c r="D99" s="16">
        <f xml:space="preserve"> WEEKNUM(Prepared_Table[[#This Row],[Date]])</f>
        <v>48</v>
      </c>
      <c r="E99" s="16" t="str">
        <f t="shared" si="4"/>
        <v>четверг</v>
      </c>
      <c r="F99" s="13" t="s">
        <v>3611</v>
      </c>
      <c r="G99" s="10" t="s">
        <v>3917</v>
      </c>
      <c r="H99" s="14">
        <v>1</v>
      </c>
      <c r="I99" s="13" t="s">
        <v>3725</v>
      </c>
      <c r="J99" s="13" t="s">
        <v>3931</v>
      </c>
      <c r="K99" s="13" t="str">
        <f>CHOOSE(MONTH(Prepared_Table[[#This Row],[Reply Date]]),"Январь","Февраль","Март","Апрель","Май","Июнь","Июль","Август","Сентябрь","Октябрь","Ноябрь","Декабрь")</f>
        <v>Ноябрь</v>
      </c>
      <c r="L99" s="34">
        <f>DAY(Prepared_Table[[#This Row],[Reply Date]])</f>
        <v>23</v>
      </c>
      <c r="M99" s="13">
        <f xml:space="preserve"> WEEKNUM(Prepared_Table[[#This Row],[Reply Date]])</f>
        <v>48</v>
      </c>
      <c r="N99" s="13" t="str">
        <f t="shared" si="5"/>
        <v>вторник</v>
      </c>
      <c r="O99" s="13" t="s">
        <v>3726</v>
      </c>
      <c r="P99" s="12" cm="1">
        <f t="array" ref="P9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99)),1,0)</f>
        <v>0</v>
      </c>
      <c r="Q99" s="12" cm="1">
        <f t="array" ref="Q9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приложение"},I99)),1,0)</f>
        <v>0</v>
      </c>
      <c r="R99" s="12" cm="1">
        <f t="array" ref="R9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меню","настройки","баг","багованный","баги","вылет","вылеты","вылетело"},I99)),1,0)</f>
        <v>0</v>
      </c>
      <c r="S99" s="12">
        <f t="shared" si="6"/>
        <v>1</v>
      </c>
      <c r="T99" s="9">
        <f>COUNTA(Prepared_Table[Review])</f>
        <v>231</v>
      </c>
      <c r="U99" s="17">
        <f t="shared" si="7"/>
        <v>19.100000000000001</v>
      </c>
    </row>
    <row r="100" spans="1:21">
      <c r="A100" s="15" t="s">
        <v>3730</v>
      </c>
      <c r="B100" s="15" t="str">
        <f>CHOOSE(MONTH(Prepared_Table[[#This Row],[Date]]),"Январь","Февраль","Март","Апрель","Май","Июнь","Июль","Август","Сентябрь","Октябрь","Ноябрь","Декабрь")</f>
        <v>Ноябрь</v>
      </c>
      <c r="C100" s="27">
        <f>DAY(Prepared_Table[[#This Row],[Date]])</f>
        <v>25</v>
      </c>
      <c r="D100" s="15">
        <f xml:space="preserve"> WEEKNUM(Prepared_Table[[#This Row],[Date]])</f>
        <v>48</v>
      </c>
      <c r="E100" s="15" t="str">
        <f t="shared" si="4"/>
        <v>четверг</v>
      </c>
      <c r="F100" s="10" t="s">
        <v>3611</v>
      </c>
      <c r="G100" s="10" t="s">
        <v>3917</v>
      </c>
      <c r="H100" s="11">
        <v>1</v>
      </c>
      <c r="I100" s="10" t="s">
        <v>3733</v>
      </c>
      <c r="J100" s="13" t="s">
        <v>3932</v>
      </c>
      <c r="K100" s="13" t="str">
        <f>CHOOSE(MONTH(Prepared_Table[[#This Row],[Reply Date]]),"Январь","Февраль","Март","Апрель","Май","Июнь","Июль","Август","Сентябрь","Октябрь","Ноябрь","Декабрь")</f>
        <v>Ноябрь</v>
      </c>
      <c r="L100" s="34">
        <f>DAY(Prepared_Table[[#This Row],[Reply Date]])</f>
        <v>23</v>
      </c>
      <c r="M100" s="13">
        <f xml:space="preserve"> WEEKNUM(Prepared_Table[[#This Row],[Reply Date]])</f>
        <v>48</v>
      </c>
      <c r="N100" s="13" t="str">
        <f t="shared" si="5"/>
        <v>вторник</v>
      </c>
      <c r="O100" s="10" t="s">
        <v>3734</v>
      </c>
      <c r="P100" s="12" cm="1">
        <f t="array" ref="P10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100)),1,0)</f>
        <v>1</v>
      </c>
      <c r="Q100" s="12" cm="1">
        <f t="array" ref="Q10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приложение"},I100)),1,0)</f>
        <v>0</v>
      </c>
      <c r="R100" s="12" cm="1">
        <f t="array" ref="R10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меню","настройки","баг","багованный","баги","вылет","вылеты","вылетело"},I100)),1,0)</f>
        <v>0</v>
      </c>
      <c r="S100" s="12">
        <f t="shared" si="6"/>
        <v>1</v>
      </c>
      <c r="T100" s="9">
        <f>COUNTA(Prepared_Table[Review])</f>
        <v>231</v>
      </c>
      <c r="U100" s="17">
        <f t="shared" si="7"/>
        <v>22.1</v>
      </c>
    </row>
    <row r="101" spans="1:21">
      <c r="A101" s="16" t="s">
        <v>3738</v>
      </c>
      <c r="B101" s="16" t="str">
        <f>CHOOSE(MONTH(Prepared_Table[[#This Row],[Date]]),"Январь","Февраль","Март","Апрель","Май","Июнь","Июль","Август","Сентябрь","Октябрь","Ноябрь","Декабрь")</f>
        <v>Ноябрь</v>
      </c>
      <c r="C101" s="28">
        <f>DAY(Prepared_Table[[#This Row],[Date]])</f>
        <v>25</v>
      </c>
      <c r="D101" s="16">
        <f xml:space="preserve"> WEEKNUM(Prepared_Table[[#This Row],[Date]])</f>
        <v>48</v>
      </c>
      <c r="E101" s="16" t="str">
        <f t="shared" si="4"/>
        <v>четверг</v>
      </c>
      <c r="F101" s="13" t="s">
        <v>3611</v>
      </c>
      <c r="G101" s="10" t="s">
        <v>3917</v>
      </c>
      <c r="H101" s="14">
        <v>1</v>
      </c>
      <c r="I101" s="13" t="s">
        <v>3741</v>
      </c>
      <c r="J101" s="13" t="s">
        <v>3933</v>
      </c>
      <c r="K101" s="13" t="str">
        <f>CHOOSE(MONTH(Prepared_Table[[#This Row],[Reply Date]]),"Январь","Февраль","Март","Апрель","Май","Июнь","Июль","Август","Сентябрь","Октябрь","Ноябрь","Декабрь")</f>
        <v>Ноябрь</v>
      </c>
      <c r="L101" s="34">
        <f>DAY(Prepared_Table[[#This Row],[Reply Date]])</f>
        <v>23</v>
      </c>
      <c r="M101" s="13">
        <f xml:space="preserve"> WEEKNUM(Prepared_Table[[#This Row],[Reply Date]])</f>
        <v>48</v>
      </c>
      <c r="N101" s="13" t="str">
        <f t="shared" si="5"/>
        <v>вторник</v>
      </c>
      <c r="O101" s="13" t="s">
        <v>3742</v>
      </c>
      <c r="P101" s="12" cm="1">
        <f t="array" ref="P10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101)),1,0)</f>
        <v>0</v>
      </c>
      <c r="Q101" s="12" cm="1">
        <f t="array" ref="Q10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приложение"},I101)),1,0)</f>
        <v>0</v>
      </c>
      <c r="R101" s="12" cm="1">
        <f t="array" ref="R10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меню","настройки","баг","багованный","баги","вылет","вылеты","вылетело"},I101)),1,0)</f>
        <v>1</v>
      </c>
      <c r="S101" s="12">
        <f t="shared" si="6"/>
        <v>1</v>
      </c>
      <c r="T101" s="9">
        <f>COUNTA(Prepared_Table[Review])</f>
        <v>231</v>
      </c>
      <c r="U101" s="17">
        <f t="shared" si="7"/>
        <v>22.1</v>
      </c>
    </row>
    <row r="102" spans="1:21">
      <c r="A102" s="15" t="s">
        <v>1384</v>
      </c>
      <c r="B102" s="15" t="str">
        <f>CHOOSE(MONTH(Prepared_Table[[#This Row],[Date]]),"Январь","Февраль","Март","Апрель","Май","Июнь","Июль","Август","Сентябрь","Октябрь","Ноябрь","Декабрь")</f>
        <v>Ноябрь</v>
      </c>
      <c r="C102" s="27">
        <f>DAY(Prepared_Table[[#This Row],[Date]])</f>
        <v>26</v>
      </c>
      <c r="D102" s="15">
        <f xml:space="preserve"> WEEKNUM(Prepared_Table[[#This Row],[Date]])</f>
        <v>48</v>
      </c>
      <c r="E102" s="15" t="str">
        <f t="shared" si="4"/>
        <v>пятница</v>
      </c>
      <c r="F102" s="10" t="s">
        <v>4</v>
      </c>
      <c r="G102" s="10" t="s">
        <v>3916</v>
      </c>
      <c r="H102" s="11">
        <v>2</v>
      </c>
      <c r="I102" s="10" t="s">
        <v>1386</v>
      </c>
      <c r="J102" s="10" t="s">
        <v>1387</v>
      </c>
      <c r="K102" s="10" t="str">
        <f>CHOOSE(MONTH(Prepared_Table[[#This Row],[Reply Date]]),"Январь","Февраль","Март","Апрель","Май","Июнь","Июль","Август","Сентябрь","Октябрь","Ноябрь","Декабрь")</f>
        <v>Февраль</v>
      </c>
      <c r="L102" s="33">
        <f>DAY(Prepared_Table[[#This Row],[Reply Date]])</f>
        <v>4</v>
      </c>
      <c r="M102" s="10">
        <f xml:space="preserve"> WEEKNUM(Prepared_Table[[#This Row],[Reply Date]])</f>
        <v>6</v>
      </c>
      <c r="N102" s="10" t="str">
        <f t="shared" si="5"/>
        <v>четверг</v>
      </c>
      <c r="O102" s="10" t="s">
        <v>1388</v>
      </c>
      <c r="P102" s="12" cm="1">
        <f t="array" ref="P10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102)),1,0)</f>
        <v>0</v>
      </c>
      <c r="Q102" s="12" cm="1">
        <f t="array" ref="Q10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приложение"},I102)),1,0)</f>
        <v>0</v>
      </c>
      <c r="R102" s="12" cm="1">
        <f t="array" ref="R10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меню","настройки","баг","багованный","баги","вылет","вылеты","вылетело"},I102)),1,0)</f>
        <v>0</v>
      </c>
      <c r="S102" s="12">
        <f t="shared" si="6"/>
        <v>1</v>
      </c>
      <c r="T102" s="9">
        <f>COUNTA(Prepared_Table[Review])</f>
        <v>231</v>
      </c>
      <c r="U102" s="17">
        <f t="shared" si="7"/>
        <v>0.1</v>
      </c>
    </row>
    <row r="103" spans="1:21">
      <c r="A103" s="16" t="s">
        <v>1392</v>
      </c>
      <c r="B103" s="16" t="str">
        <f>CHOOSE(MONTH(Prepared_Table[[#This Row],[Date]]),"Январь","Февраль","Март","Апрель","Май","Июнь","Июль","Август","Сентябрь","Октябрь","Ноябрь","Декабрь")</f>
        <v>Ноябрь</v>
      </c>
      <c r="C103" s="28">
        <f>DAY(Prepared_Table[[#This Row],[Date]])</f>
        <v>26</v>
      </c>
      <c r="D103" s="16">
        <f xml:space="preserve"> WEEKNUM(Prepared_Table[[#This Row],[Date]])</f>
        <v>48</v>
      </c>
      <c r="E103" s="16" t="str">
        <f t="shared" si="4"/>
        <v>пятница</v>
      </c>
      <c r="F103" s="13" t="s">
        <v>22</v>
      </c>
      <c r="G103" s="10" t="s">
        <v>3916</v>
      </c>
      <c r="H103" s="14">
        <v>1</v>
      </c>
      <c r="I103" s="13" t="s">
        <v>1394</v>
      </c>
      <c r="J103" s="13" t="s">
        <v>1395</v>
      </c>
      <c r="K103" s="13" t="str">
        <f>CHOOSE(MONTH(Prepared_Table[[#This Row],[Reply Date]]),"Январь","Февраль","Март","Апрель","Май","Июнь","Июль","Август","Сентябрь","Октябрь","Ноябрь","Декабрь")</f>
        <v>Ноябрь</v>
      </c>
      <c r="L103" s="34">
        <f>DAY(Prepared_Table[[#This Row],[Reply Date]])</f>
        <v>26</v>
      </c>
      <c r="M103" s="13">
        <f xml:space="preserve"> WEEKNUM(Prepared_Table[[#This Row],[Reply Date]])</f>
        <v>48</v>
      </c>
      <c r="N103" s="13" t="str">
        <f t="shared" si="5"/>
        <v>пятница</v>
      </c>
      <c r="O103" s="13" t="s">
        <v>1396</v>
      </c>
      <c r="P103" s="12" cm="1">
        <f t="array" ref="P10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103)),1,0)</f>
        <v>0</v>
      </c>
      <c r="Q103" s="12" cm="1">
        <f t="array" ref="Q10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приложение"},I103)),1,0)</f>
        <v>0</v>
      </c>
      <c r="R103" s="12" cm="1">
        <f t="array" ref="R10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меню","настройки","баг","багованный","баги","вылет","вылеты","вылетело"},I103)),1,0)</f>
        <v>0</v>
      </c>
      <c r="S103" s="12">
        <f t="shared" si="6"/>
        <v>1</v>
      </c>
      <c r="T103" s="9">
        <f>COUNTA(Prepared_Table[Review])</f>
        <v>231</v>
      </c>
      <c r="U103" s="17">
        <f t="shared" si="7"/>
        <v>3.1</v>
      </c>
    </row>
    <row r="104" spans="1:21">
      <c r="A104" s="15" t="s">
        <v>1400</v>
      </c>
      <c r="B104" s="15" t="str">
        <f>CHOOSE(MONTH(Prepared_Table[[#This Row],[Date]]),"Январь","Февраль","Март","Апрель","Май","Июнь","Июль","Август","Сентябрь","Октябрь","Ноябрь","Декабрь")</f>
        <v>Ноябрь</v>
      </c>
      <c r="C104" s="27">
        <f>DAY(Prepared_Table[[#This Row],[Date]])</f>
        <v>26</v>
      </c>
      <c r="D104" s="15">
        <f xml:space="preserve"> WEEKNUM(Prepared_Table[[#This Row],[Date]])</f>
        <v>48</v>
      </c>
      <c r="E104" s="15" t="str">
        <f t="shared" si="4"/>
        <v>пятница</v>
      </c>
      <c r="F104" s="10" t="s">
        <v>22</v>
      </c>
      <c r="G104" s="10" t="s">
        <v>3916</v>
      </c>
      <c r="H104" s="11">
        <v>1</v>
      </c>
      <c r="I104" s="10" t="s">
        <v>1402</v>
      </c>
      <c r="J104" s="10" t="s">
        <v>1403</v>
      </c>
      <c r="K104" s="10" t="str">
        <f>CHOOSE(MONTH(Prepared_Table[[#This Row],[Reply Date]]),"Январь","Февраль","Март","Апрель","Май","Июнь","Июль","Август","Сентябрь","Октябрь","Ноябрь","Декабрь")</f>
        <v>Ноябрь</v>
      </c>
      <c r="L104" s="33">
        <f>DAY(Prepared_Table[[#This Row],[Reply Date]])</f>
        <v>26</v>
      </c>
      <c r="M104" s="10">
        <f xml:space="preserve"> WEEKNUM(Prepared_Table[[#This Row],[Reply Date]])</f>
        <v>48</v>
      </c>
      <c r="N104" s="10" t="str">
        <f t="shared" si="5"/>
        <v>пятница</v>
      </c>
      <c r="O104" s="10" t="s">
        <v>1196</v>
      </c>
      <c r="P104" s="12" cm="1">
        <f t="array" ref="P10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104)),1,0)</f>
        <v>0</v>
      </c>
      <c r="Q104" s="12" cm="1">
        <f t="array" ref="Q10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приложение"},I104)),1,0)</f>
        <v>0</v>
      </c>
      <c r="R104" s="12" cm="1">
        <f t="array" ref="R10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меню","настройки","баг","багованный","баги","вылет","вылеты","вылетело"},I104)),1,0)</f>
        <v>0</v>
      </c>
      <c r="S104" s="12">
        <f t="shared" si="6"/>
        <v>1</v>
      </c>
      <c r="T104" s="9">
        <f>COUNTA(Prepared_Table[Review])</f>
        <v>231</v>
      </c>
      <c r="U104" s="17">
        <f t="shared" si="7"/>
        <v>9.1</v>
      </c>
    </row>
    <row r="105" spans="1:21">
      <c r="A105" s="16" t="s">
        <v>1407</v>
      </c>
      <c r="B105" s="16" t="str">
        <f>CHOOSE(MONTH(Prepared_Table[[#This Row],[Date]]),"Январь","Февраль","Март","Апрель","Май","Июнь","Июль","Август","Сентябрь","Октябрь","Ноябрь","Декабрь")</f>
        <v>Ноябрь</v>
      </c>
      <c r="C105" s="28">
        <f>DAY(Prepared_Table[[#This Row],[Date]])</f>
        <v>26</v>
      </c>
      <c r="D105" s="16">
        <f xml:space="preserve"> WEEKNUM(Prepared_Table[[#This Row],[Date]])</f>
        <v>48</v>
      </c>
      <c r="E105" s="16" t="str">
        <f t="shared" si="4"/>
        <v>пятница</v>
      </c>
      <c r="F105" s="13" t="s">
        <v>22</v>
      </c>
      <c r="G105" s="10" t="s">
        <v>3916</v>
      </c>
      <c r="H105" s="14">
        <v>1</v>
      </c>
      <c r="I105" s="13" t="s">
        <v>1409</v>
      </c>
      <c r="J105" s="13" t="s">
        <v>1410</v>
      </c>
      <c r="K105" s="13" t="str">
        <f>CHOOSE(MONTH(Prepared_Table[[#This Row],[Reply Date]]),"Январь","Февраль","Март","Апрель","Май","Июнь","Июль","Август","Сентябрь","Октябрь","Ноябрь","Декабрь")</f>
        <v>Ноябрь</v>
      </c>
      <c r="L105" s="34">
        <f>DAY(Prepared_Table[[#This Row],[Reply Date]])</f>
        <v>26</v>
      </c>
      <c r="M105" s="13">
        <f xml:space="preserve"> WEEKNUM(Prepared_Table[[#This Row],[Reply Date]])</f>
        <v>48</v>
      </c>
      <c r="N105" s="13" t="str">
        <f t="shared" si="5"/>
        <v>пятница</v>
      </c>
      <c r="O105" s="13" t="s">
        <v>1411</v>
      </c>
      <c r="P105" s="12" cm="1">
        <f t="array" ref="P10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105)),1,0)</f>
        <v>0</v>
      </c>
      <c r="Q105" s="12" cm="1">
        <f t="array" ref="Q10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приложение"},I105)),1,0)</f>
        <v>0</v>
      </c>
      <c r="R105" s="12" cm="1">
        <f t="array" ref="R10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меню","настройки","баг","багованный","баги","вылет","вылеты","вылетело"},I105)),1,0)</f>
        <v>0</v>
      </c>
      <c r="S105" s="12">
        <f t="shared" si="6"/>
        <v>1</v>
      </c>
      <c r="T105" s="9">
        <f>COUNTA(Prepared_Table[Review])</f>
        <v>231</v>
      </c>
      <c r="U105" s="17">
        <f t="shared" si="7"/>
        <v>9.1</v>
      </c>
    </row>
    <row r="106" spans="1:21">
      <c r="A106" s="15" t="s">
        <v>1415</v>
      </c>
      <c r="B106" s="15" t="str">
        <f>CHOOSE(MONTH(Prepared_Table[[#This Row],[Date]]),"Январь","Февраль","Март","Апрель","Май","Июнь","Июль","Август","Сентябрь","Октябрь","Ноябрь","Декабрь")</f>
        <v>Ноябрь</v>
      </c>
      <c r="C106" s="27">
        <f>DAY(Prepared_Table[[#This Row],[Date]])</f>
        <v>26</v>
      </c>
      <c r="D106" s="15">
        <f xml:space="preserve"> WEEKNUM(Prepared_Table[[#This Row],[Date]])</f>
        <v>48</v>
      </c>
      <c r="E106" s="15" t="str">
        <f t="shared" si="4"/>
        <v>пятница</v>
      </c>
      <c r="F106" s="10" t="s">
        <v>4</v>
      </c>
      <c r="G106" s="10" t="s">
        <v>3916</v>
      </c>
      <c r="H106" s="11">
        <v>2</v>
      </c>
      <c r="I106" s="10" t="s">
        <v>1417</v>
      </c>
      <c r="J106" s="10" t="s">
        <v>1418</v>
      </c>
      <c r="K106" s="10" t="str">
        <f>CHOOSE(MONTH(Prepared_Table[[#This Row],[Reply Date]]),"Январь","Февраль","Март","Апрель","Май","Июнь","Июль","Август","Сентябрь","Октябрь","Ноябрь","Декабрь")</f>
        <v>Ноябрь</v>
      </c>
      <c r="L106" s="33">
        <f>DAY(Prepared_Table[[#This Row],[Reply Date]])</f>
        <v>26</v>
      </c>
      <c r="M106" s="10">
        <f xml:space="preserve"> WEEKNUM(Prepared_Table[[#This Row],[Reply Date]])</f>
        <v>48</v>
      </c>
      <c r="N106" s="10" t="str">
        <f t="shared" si="5"/>
        <v>пятница</v>
      </c>
      <c r="O106" s="10" t="s">
        <v>1419</v>
      </c>
      <c r="P106" s="12" cm="1">
        <f t="array" ref="P10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106)),1,0)</f>
        <v>0</v>
      </c>
      <c r="Q106" s="12" cm="1">
        <f t="array" ref="Q10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приложение"},I106)),1,0)</f>
        <v>0</v>
      </c>
      <c r="R106" s="12" cm="1">
        <f t="array" ref="R10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меню","настройки","баг","багованный","баги","вылет","вылеты","вылетело"},I106)),1,0)</f>
        <v>1</v>
      </c>
      <c r="S106" s="12">
        <f t="shared" si="6"/>
        <v>1</v>
      </c>
      <c r="T106" s="9">
        <f>COUNTA(Prepared_Table[Review])</f>
        <v>231</v>
      </c>
      <c r="U106" s="17">
        <f t="shared" si="7"/>
        <v>13.1</v>
      </c>
    </row>
    <row r="107" spans="1:21">
      <c r="A107" s="15" t="s">
        <v>1460</v>
      </c>
      <c r="B107" s="15" t="str">
        <f>CHOOSE(MONTH(Prepared_Table[[#This Row],[Date]]),"Январь","Февраль","Март","Апрель","Май","Июнь","Июль","Август","Сентябрь","Октябрь","Ноябрь","Декабрь")</f>
        <v>Ноябрь</v>
      </c>
      <c r="C107" s="27">
        <f>DAY(Prepared_Table[[#This Row],[Date]])</f>
        <v>26</v>
      </c>
      <c r="D107" s="15">
        <f xml:space="preserve"> WEEKNUM(Prepared_Table[[#This Row],[Date]])</f>
        <v>48</v>
      </c>
      <c r="E107" s="15" t="str">
        <f t="shared" si="4"/>
        <v>пятница</v>
      </c>
      <c r="F107" s="10" t="s">
        <v>22</v>
      </c>
      <c r="G107" s="10" t="s">
        <v>3916</v>
      </c>
      <c r="H107" s="11">
        <v>1</v>
      </c>
      <c r="I107" s="10" t="s">
        <v>1462</v>
      </c>
      <c r="J107" s="10" t="s">
        <v>1463</v>
      </c>
      <c r="K107" s="10" t="str">
        <f>CHOOSE(MONTH(Prepared_Table[[#This Row],[Reply Date]]),"Январь","Февраль","Март","Апрель","Май","Июнь","Июль","Август","Сентябрь","Октябрь","Ноябрь","Декабрь")</f>
        <v>Ноябрь</v>
      </c>
      <c r="L107" s="33">
        <f>DAY(Prepared_Table[[#This Row],[Reply Date]])</f>
        <v>26</v>
      </c>
      <c r="M107" s="10">
        <f xml:space="preserve"> WEEKNUM(Prepared_Table[[#This Row],[Reply Date]])</f>
        <v>48</v>
      </c>
      <c r="N107" s="10" t="str">
        <f t="shared" si="5"/>
        <v>пятница</v>
      </c>
      <c r="O107" s="10" t="s">
        <v>1464</v>
      </c>
      <c r="P107" s="12" cm="1">
        <f t="array" ref="P10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107)),1,0)</f>
        <v>0</v>
      </c>
      <c r="Q107" s="12" cm="1">
        <f t="array" ref="Q10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приложение"},I107)),1,0)</f>
        <v>0</v>
      </c>
      <c r="R107" s="12" cm="1">
        <f t="array" ref="R10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меню","настройки","баг","багованный","баги","вылет","вылеты","вылетело"},I107)),1,0)</f>
        <v>0</v>
      </c>
      <c r="S107" s="12">
        <f t="shared" si="6"/>
        <v>1</v>
      </c>
      <c r="T107" s="9">
        <f>COUNTA(Prepared_Table[Review])</f>
        <v>231</v>
      </c>
      <c r="U107" s="17">
        <f t="shared" si="7"/>
        <v>3.1</v>
      </c>
    </row>
    <row r="108" spans="1:21">
      <c r="A108" s="16" t="s">
        <v>1468</v>
      </c>
      <c r="B108" s="16" t="str">
        <f>CHOOSE(MONTH(Prepared_Table[[#This Row],[Date]]),"Январь","Февраль","Март","Апрель","Май","Июнь","Июль","Август","Сентябрь","Октябрь","Ноябрь","Декабрь")</f>
        <v>Ноябрь</v>
      </c>
      <c r="C108" s="28">
        <f>DAY(Prepared_Table[[#This Row],[Date]])</f>
        <v>26</v>
      </c>
      <c r="D108" s="16">
        <f xml:space="preserve"> WEEKNUM(Prepared_Table[[#This Row],[Date]])</f>
        <v>48</v>
      </c>
      <c r="E108" s="16" t="str">
        <f t="shared" si="4"/>
        <v>пятница</v>
      </c>
      <c r="F108" s="13" t="s">
        <v>22</v>
      </c>
      <c r="G108" s="10" t="s">
        <v>3916</v>
      </c>
      <c r="H108" s="14">
        <v>2</v>
      </c>
      <c r="I108" s="13" t="s">
        <v>1470</v>
      </c>
      <c r="J108" s="13" t="s">
        <v>1471</v>
      </c>
      <c r="K108" s="13" t="str">
        <f>CHOOSE(MONTH(Prepared_Table[[#This Row],[Reply Date]]),"Январь","Февраль","Март","Апрель","Май","Июнь","Июль","Август","Сентябрь","Октябрь","Ноябрь","Декабрь")</f>
        <v>Ноябрь</v>
      </c>
      <c r="L108" s="34">
        <f>DAY(Prepared_Table[[#This Row],[Reply Date]])</f>
        <v>26</v>
      </c>
      <c r="M108" s="13">
        <f xml:space="preserve"> WEEKNUM(Prepared_Table[[#This Row],[Reply Date]])</f>
        <v>48</v>
      </c>
      <c r="N108" s="13" t="str">
        <f t="shared" si="5"/>
        <v>пятница</v>
      </c>
      <c r="O108" s="13" t="s">
        <v>1472</v>
      </c>
      <c r="P108" s="12" cm="1">
        <f t="array" ref="P10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108)),1,0)</f>
        <v>0</v>
      </c>
      <c r="Q108" s="12" cm="1">
        <f t="array" ref="Q10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приложение"},I108)),1,0)</f>
        <v>0</v>
      </c>
      <c r="R108" s="12" cm="1">
        <f t="array" ref="R10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меню","настройки","баг","багованный","баги","вылет","вылеты","вылетело"},I108)),1,0)</f>
        <v>1</v>
      </c>
      <c r="S108" s="12">
        <f t="shared" si="6"/>
        <v>1</v>
      </c>
      <c r="T108" s="9">
        <f>COUNTA(Prepared_Table[Review])</f>
        <v>231</v>
      </c>
      <c r="U108" s="17">
        <f t="shared" si="7"/>
        <v>2.1</v>
      </c>
    </row>
    <row r="109" spans="1:21">
      <c r="A109" s="16" t="s">
        <v>1498</v>
      </c>
      <c r="B109" s="16" t="str">
        <f>CHOOSE(MONTH(Prepared_Table[[#This Row],[Date]]),"Январь","Февраль","Март","Апрель","Май","Июнь","Июль","Август","Сентябрь","Октябрь","Ноябрь","Декабрь")</f>
        <v>Ноябрь</v>
      </c>
      <c r="C109" s="28">
        <f>DAY(Prepared_Table[[#This Row],[Date]])</f>
        <v>26</v>
      </c>
      <c r="D109" s="16">
        <f xml:space="preserve"> WEEKNUM(Prepared_Table[[#This Row],[Date]])</f>
        <v>48</v>
      </c>
      <c r="E109" s="16" t="str">
        <f t="shared" si="4"/>
        <v>пятница</v>
      </c>
      <c r="F109" s="13" t="s">
        <v>22</v>
      </c>
      <c r="G109" s="10" t="s">
        <v>3916</v>
      </c>
      <c r="H109" s="14">
        <v>1</v>
      </c>
      <c r="I109" s="13" t="s">
        <v>1500</v>
      </c>
      <c r="J109" s="13" t="s">
        <v>1501</v>
      </c>
      <c r="K109" s="13" t="str">
        <f>CHOOSE(MONTH(Prepared_Table[[#This Row],[Reply Date]]),"Январь","Февраль","Март","Апрель","Май","Июнь","Июль","Август","Сентябрь","Октябрь","Ноябрь","Декабрь")</f>
        <v>Ноябрь</v>
      </c>
      <c r="L109" s="34">
        <f>DAY(Prepared_Table[[#This Row],[Reply Date]])</f>
        <v>26</v>
      </c>
      <c r="M109" s="13">
        <f xml:space="preserve"> WEEKNUM(Prepared_Table[[#This Row],[Reply Date]])</f>
        <v>48</v>
      </c>
      <c r="N109" s="13" t="str">
        <f t="shared" si="5"/>
        <v>пятница</v>
      </c>
      <c r="O109" s="13" t="s">
        <v>1502</v>
      </c>
      <c r="P109" s="12" cm="1">
        <f t="array" ref="P10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109)),1,0)</f>
        <v>0</v>
      </c>
      <c r="Q109" s="12" cm="1">
        <f t="array" ref="Q10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приложение"},I109)),1,0)</f>
        <v>0</v>
      </c>
      <c r="R109" s="12" cm="1">
        <f t="array" ref="R10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меню","настройки","баг","багованный","баги","вылет","вылеты","вылетело"},I109)),1,0)</f>
        <v>0</v>
      </c>
      <c r="S109" s="12">
        <f t="shared" si="6"/>
        <v>1</v>
      </c>
      <c r="T109" s="9">
        <f>COUNTA(Prepared_Table[Review])</f>
        <v>231</v>
      </c>
      <c r="U109" s="17">
        <f t="shared" si="7"/>
        <v>4.0999999999999996</v>
      </c>
    </row>
    <row r="110" spans="1:21">
      <c r="A110" s="15" t="s">
        <v>1506</v>
      </c>
      <c r="B110" s="15" t="str">
        <f>CHOOSE(MONTH(Prepared_Table[[#This Row],[Date]]),"Январь","Февраль","Март","Апрель","Май","Июнь","Июль","Август","Сентябрь","Октябрь","Ноябрь","Декабрь")</f>
        <v>Ноябрь</v>
      </c>
      <c r="C110" s="27">
        <f>DAY(Prepared_Table[[#This Row],[Date]])</f>
        <v>26</v>
      </c>
      <c r="D110" s="15">
        <f xml:space="preserve"> WEEKNUM(Prepared_Table[[#This Row],[Date]])</f>
        <v>48</v>
      </c>
      <c r="E110" s="15" t="str">
        <f t="shared" si="4"/>
        <v>пятница</v>
      </c>
      <c r="F110" s="10" t="s">
        <v>22</v>
      </c>
      <c r="G110" s="10" t="s">
        <v>3916</v>
      </c>
      <c r="H110" s="11">
        <v>2</v>
      </c>
      <c r="I110" s="10" t="s">
        <v>1508</v>
      </c>
      <c r="J110" s="10" t="s">
        <v>1509</v>
      </c>
      <c r="K110" s="10" t="str">
        <f>CHOOSE(MONTH(Prepared_Table[[#This Row],[Reply Date]]),"Январь","Февраль","Март","Апрель","Май","Июнь","Июль","Август","Сентябрь","Октябрь","Ноябрь","Декабрь")</f>
        <v>Ноябрь</v>
      </c>
      <c r="L110" s="33">
        <f>DAY(Prepared_Table[[#This Row],[Reply Date]])</f>
        <v>26</v>
      </c>
      <c r="M110" s="10">
        <f xml:space="preserve"> WEEKNUM(Prepared_Table[[#This Row],[Reply Date]])</f>
        <v>48</v>
      </c>
      <c r="N110" s="10" t="str">
        <f t="shared" si="5"/>
        <v>пятница</v>
      </c>
      <c r="O110" s="10" t="s">
        <v>1510</v>
      </c>
      <c r="P110" s="12" cm="1">
        <f t="array" ref="P11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110)),1,0)</f>
        <v>0</v>
      </c>
      <c r="Q110" s="12" cm="1">
        <f t="array" ref="Q11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приложение"},I110)),1,0)</f>
        <v>0</v>
      </c>
      <c r="R110" s="12" cm="1">
        <f t="array" ref="R11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меню","настройки","баг","багованный","баги","вылет","вылеты","вылетело"},I110)),1,0)</f>
        <v>1</v>
      </c>
      <c r="S110" s="12">
        <f t="shared" si="6"/>
        <v>1</v>
      </c>
      <c r="T110" s="9">
        <f>COUNTA(Prepared_Table[Review])</f>
        <v>231</v>
      </c>
      <c r="U110" s="17">
        <f t="shared" si="7"/>
        <v>4.0999999999999996</v>
      </c>
    </row>
    <row r="111" spans="1:21">
      <c r="A111" s="16" t="s">
        <v>1514</v>
      </c>
      <c r="B111" s="16" t="str">
        <f>CHOOSE(MONTH(Prepared_Table[[#This Row],[Date]]),"Январь","Февраль","Март","Апрель","Май","Июнь","Июль","Август","Сентябрь","Октябрь","Ноябрь","Декабрь")</f>
        <v>Ноябрь</v>
      </c>
      <c r="C111" s="28">
        <f>DAY(Prepared_Table[[#This Row],[Date]])</f>
        <v>26</v>
      </c>
      <c r="D111" s="16">
        <f xml:space="preserve"> WEEKNUM(Prepared_Table[[#This Row],[Date]])</f>
        <v>48</v>
      </c>
      <c r="E111" s="16" t="str">
        <f t="shared" si="4"/>
        <v>пятница</v>
      </c>
      <c r="F111" s="13" t="s">
        <v>22</v>
      </c>
      <c r="G111" s="10" t="s">
        <v>3916</v>
      </c>
      <c r="H111" s="14">
        <v>1</v>
      </c>
      <c r="I111" s="13" t="s">
        <v>1516</v>
      </c>
      <c r="J111" s="13" t="s">
        <v>1517</v>
      </c>
      <c r="K111" s="13" t="str">
        <f>CHOOSE(MONTH(Prepared_Table[[#This Row],[Reply Date]]),"Январь","Февраль","Март","Апрель","Май","Июнь","Июль","Август","Сентябрь","Октябрь","Ноябрь","Декабрь")</f>
        <v>Ноябрь</v>
      </c>
      <c r="L111" s="34">
        <f>DAY(Prepared_Table[[#This Row],[Reply Date]])</f>
        <v>26</v>
      </c>
      <c r="M111" s="13">
        <f xml:space="preserve"> WEEKNUM(Prepared_Table[[#This Row],[Reply Date]])</f>
        <v>48</v>
      </c>
      <c r="N111" s="13" t="str">
        <f t="shared" si="5"/>
        <v>пятница</v>
      </c>
      <c r="O111" s="13" t="s">
        <v>1518</v>
      </c>
      <c r="P111" s="12" cm="1">
        <f t="array" ref="P11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111)),1,0)</f>
        <v>0</v>
      </c>
      <c r="Q111" s="12" cm="1">
        <f t="array" ref="Q11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приложение"},I111)),1,0)</f>
        <v>0</v>
      </c>
      <c r="R111" s="12" cm="1">
        <f t="array" ref="R11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меню","настройки","баг","багованный","баги","вылет","вылеты","вылетело"},I111)),1,0)</f>
        <v>1</v>
      </c>
      <c r="S111" s="12">
        <f t="shared" si="6"/>
        <v>1</v>
      </c>
      <c r="T111" s="9">
        <f>COUNTA(Prepared_Table[Review])</f>
        <v>231</v>
      </c>
      <c r="U111" s="17">
        <f t="shared" si="7"/>
        <v>7.1</v>
      </c>
    </row>
    <row r="112" spans="1:21">
      <c r="A112" s="16" t="s">
        <v>1559</v>
      </c>
      <c r="B112" s="16" t="str">
        <f>CHOOSE(MONTH(Prepared_Table[[#This Row],[Date]]),"Январь","Февраль","Март","Апрель","Май","Июнь","Июль","Август","Сентябрь","Октябрь","Ноябрь","Декабрь")</f>
        <v>Ноябрь</v>
      </c>
      <c r="C112" s="28">
        <f>DAY(Prepared_Table[[#This Row],[Date]])</f>
        <v>26</v>
      </c>
      <c r="D112" s="16">
        <f xml:space="preserve"> WEEKNUM(Prepared_Table[[#This Row],[Date]])</f>
        <v>48</v>
      </c>
      <c r="E112" s="16" t="str">
        <f t="shared" si="4"/>
        <v>пятница</v>
      </c>
      <c r="F112" s="13" t="s">
        <v>1560</v>
      </c>
      <c r="G112" s="10" t="s">
        <v>3916</v>
      </c>
      <c r="H112" s="14">
        <v>2</v>
      </c>
      <c r="I112" s="13" t="s">
        <v>1562</v>
      </c>
      <c r="J112" s="13" t="s">
        <v>1563</v>
      </c>
      <c r="K112" s="13" t="str">
        <f>CHOOSE(MONTH(Prepared_Table[[#This Row],[Reply Date]]),"Январь","Февраль","Март","Апрель","Май","Июнь","Июль","Август","Сентябрь","Октябрь","Ноябрь","Декабрь")</f>
        <v>Ноябрь</v>
      </c>
      <c r="L112" s="34">
        <f>DAY(Prepared_Table[[#This Row],[Reply Date]])</f>
        <v>26</v>
      </c>
      <c r="M112" s="13">
        <f xml:space="preserve"> WEEKNUM(Prepared_Table[[#This Row],[Reply Date]])</f>
        <v>48</v>
      </c>
      <c r="N112" s="13" t="str">
        <f t="shared" si="5"/>
        <v>пятница</v>
      </c>
      <c r="O112" s="13" t="s">
        <v>1564</v>
      </c>
      <c r="P112" s="12" cm="1">
        <f t="array" ref="P11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112)),1,0)</f>
        <v>0</v>
      </c>
      <c r="Q112" s="12" cm="1">
        <f t="array" ref="Q11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приложение"},I112)),1,0)</f>
        <v>0</v>
      </c>
      <c r="R112" s="12" cm="1">
        <f t="array" ref="R11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меню","настройки","баг","багованный","баги","вылет","вылеты","вылетело"},I112)),1,0)</f>
        <v>0</v>
      </c>
      <c r="S112" s="12">
        <f t="shared" si="6"/>
        <v>1</v>
      </c>
      <c r="T112" s="9">
        <f>COUNTA(Prepared_Table[Review])</f>
        <v>231</v>
      </c>
      <c r="U112" s="17">
        <f t="shared" si="7"/>
        <v>3.1</v>
      </c>
    </row>
    <row r="113" spans="1:21">
      <c r="A113" s="16" t="s">
        <v>1576</v>
      </c>
      <c r="B113" s="16" t="str">
        <f>CHOOSE(MONTH(Prepared_Table[[#This Row],[Date]]),"Январь","Февраль","Март","Апрель","Май","Июнь","Июль","Август","Сентябрь","Октябрь","Ноябрь","Декабрь")</f>
        <v>Ноябрь</v>
      </c>
      <c r="C113" s="28">
        <f>DAY(Prepared_Table[[#This Row],[Date]])</f>
        <v>26</v>
      </c>
      <c r="D113" s="16">
        <f xml:space="preserve"> WEEKNUM(Prepared_Table[[#This Row],[Date]])</f>
        <v>48</v>
      </c>
      <c r="E113" s="16" t="str">
        <f t="shared" si="4"/>
        <v>пятница</v>
      </c>
      <c r="F113" s="13" t="s">
        <v>22</v>
      </c>
      <c r="G113" s="10" t="s">
        <v>3916</v>
      </c>
      <c r="H113" s="14">
        <v>1</v>
      </c>
      <c r="I113" s="13" t="s">
        <v>1578</v>
      </c>
      <c r="J113" s="13" t="s">
        <v>1579</v>
      </c>
      <c r="K113" s="13" t="str">
        <f>CHOOSE(MONTH(Prepared_Table[[#This Row],[Reply Date]]),"Январь","Февраль","Март","Апрель","Май","Июнь","Июль","Август","Сентябрь","Октябрь","Ноябрь","Декабрь")</f>
        <v>Ноябрь</v>
      </c>
      <c r="L113" s="34">
        <f>DAY(Prepared_Table[[#This Row],[Reply Date]])</f>
        <v>26</v>
      </c>
      <c r="M113" s="13">
        <f xml:space="preserve"> WEEKNUM(Prepared_Table[[#This Row],[Reply Date]])</f>
        <v>48</v>
      </c>
      <c r="N113" s="13" t="str">
        <f t="shared" si="5"/>
        <v>пятница</v>
      </c>
      <c r="O113" s="13" t="s">
        <v>864</v>
      </c>
      <c r="P113" s="12" cm="1">
        <f t="array" ref="P11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113)),1,0)</f>
        <v>0</v>
      </c>
      <c r="Q113" s="12" cm="1">
        <f t="array" ref="Q11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приложение"},I113)),1,0)</f>
        <v>0</v>
      </c>
      <c r="R113" s="12" cm="1">
        <f t="array" ref="R11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меню","настройки","баг","багованный","баги","вылет","вылеты","вылетело"},I113)),1,0)</f>
        <v>1</v>
      </c>
      <c r="S113" s="12">
        <f t="shared" si="6"/>
        <v>1</v>
      </c>
      <c r="T113" s="9">
        <f>COUNTA(Prepared_Table[Review])</f>
        <v>231</v>
      </c>
      <c r="U113" s="17">
        <f t="shared" si="7"/>
        <v>2.1</v>
      </c>
    </row>
    <row r="114" spans="1:21">
      <c r="A114" s="16" t="s">
        <v>1590</v>
      </c>
      <c r="B114" s="16" t="str">
        <f>CHOOSE(MONTH(Prepared_Table[[#This Row],[Date]]),"Январь","Февраль","Март","Апрель","Май","Июнь","Июль","Август","Сентябрь","Октябрь","Ноябрь","Декабрь")</f>
        <v>Ноябрь</v>
      </c>
      <c r="C114" s="28">
        <f>DAY(Prepared_Table[[#This Row],[Date]])</f>
        <v>26</v>
      </c>
      <c r="D114" s="16">
        <f xml:space="preserve"> WEEKNUM(Prepared_Table[[#This Row],[Date]])</f>
        <v>48</v>
      </c>
      <c r="E114" s="16" t="str">
        <f t="shared" si="4"/>
        <v>пятница</v>
      </c>
      <c r="F114" s="10" t="s">
        <v>3981</v>
      </c>
      <c r="G114" s="10" t="s">
        <v>3916</v>
      </c>
      <c r="H114" s="14">
        <v>1</v>
      </c>
      <c r="I114" s="13" t="s">
        <v>1592</v>
      </c>
      <c r="J114" s="13" t="s">
        <v>1593</v>
      </c>
      <c r="K114" s="13" t="str">
        <f>CHOOSE(MONTH(Prepared_Table[[#This Row],[Reply Date]]),"Январь","Февраль","Март","Апрель","Май","Июнь","Июль","Август","Сентябрь","Октябрь","Ноябрь","Декабрь")</f>
        <v>Ноябрь</v>
      </c>
      <c r="L114" s="34">
        <f>DAY(Prepared_Table[[#This Row],[Reply Date]])</f>
        <v>26</v>
      </c>
      <c r="M114" s="13">
        <f xml:space="preserve"> WEEKNUM(Prepared_Table[[#This Row],[Reply Date]])</f>
        <v>48</v>
      </c>
      <c r="N114" s="13" t="str">
        <f t="shared" si="5"/>
        <v>пятница</v>
      </c>
      <c r="O114" s="13" t="s">
        <v>1594</v>
      </c>
      <c r="P114" s="12" cm="1">
        <f t="array" ref="P11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114)),1,0)</f>
        <v>0</v>
      </c>
      <c r="Q114" s="12" cm="1">
        <f t="array" ref="Q11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приложение"},I114)),1,0)</f>
        <v>1</v>
      </c>
      <c r="R114" s="12" cm="1">
        <f t="array" ref="R11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меню","настройки","баг","багованный","баги","вылет","вылеты","вылетело"},I114)),1,0)</f>
        <v>1</v>
      </c>
      <c r="S114" s="12">
        <f t="shared" si="6"/>
        <v>1</v>
      </c>
      <c r="T114" s="9">
        <f>COUNTA(Prepared_Table[Review])</f>
        <v>231</v>
      </c>
      <c r="U114" s="17">
        <f t="shared" si="7"/>
        <v>2.1</v>
      </c>
    </row>
    <row r="115" spans="1:21">
      <c r="A115" s="15" t="s">
        <v>1655</v>
      </c>
      <c r="B115" s="15" t="str">
        <f>CHOOSE(MONTH(Prepared_Table[[#This Row],[Date]]),"Январь","Февраль","Март","Апрель","Май","Июнь","Июль","Август","Сентябрь","Октябрь","Ноябрь","Декабрь")</f>
        <v>Ноябрь</v>
      </c>
      <c r="C115" s="27">
        <f>DAY(Prepared_Table[[#This Row],[Date]])</f>
        <v>26</v>
      </c>
      <c r="D115" s="15">
        <f xml:space="preserve"> WEEKNUM(Prepared_Table[[#This Row],[Date]])</f>
        <v>48</v>
      </c>
      <c r="E115" s="15" t="str">
        <f t="shared" si="4"/>
        <v>пятница</v>
      </c>
      <c r="F115" s="10" t="s">
        <v>22</v>
      </c>
      <c r="G115" s="10" t="s">
        <v>3916</v>
      </c>
      <c r="H115" s="11">
        <v>1</v>
      </c>
      <c r="I115" s="10" t="s">
        <v>1657</v>
      </c>
      <c r="J115" s="10" t="s">
        <v>1658</v>
      </c>
      <c r="K115" s="10" t="str">
        <f>CHOOSE(MONTH(Prepared_Table[[#This Row],[Reply Date]]),"Январь","Февраль","Март","Апрель","Май","Июнь","Июль","Август","Сентябрь","Октябрь","Ноябрь","Декабрь")</f>
        <v>Ноябрь</v>
      </c>
      <c r="L115" s="33">
        <f>DAY(Prepared_Table[[#This Row],[Reply Date]])</f>
        <v>27</v>
      </c>
      <c r="M115" s="10">
        <f xml:space="preserve"> WEEKNUM(Prepared_Table[[#This Row],[Reply Date]])</f>
        <v>48</v>
      </c>
      <c r="N115" s="10" t="str">
        <f t="shared" si="5"/>
        <v>суббота</v>
      </c>
      <c r="O115" s="10" t="s">
        <v>1659</v>
      </c>
      <c r="P115" s="12" cm="1">
        <f t="array" ref="P11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115)),1,0)</f>
        <v>1</v>
      </c>
      <c r="Q115" s="12" cm="1">
        <f t="array" ref="Q11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приложение"},I115)),1,0)</f>
        <v>0</v>
      </c>
      <c r="R115" s="12" cm="1">
        <f t="array" ref="R11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меню","настройки","баг","багованный","баги","вылет","вылеты","вылетело"},I115)),1,0)</f>
        <v>1</v>
      </c>
      <c r="S115" s="12">
        <f t="shared" si="6"/>
        <v>1</v>
      </c>
      <c r="T115" s="9">
        <f>COUNTA(Prepared_Table[Review])</f>
        <v>231</v>
      </c>
      <c r="U115" s="17">
        <f t="shared" si="7"/>
        <v>12.1</v>
      </c>
    </row>
    <row r="116" spans="1:21">
      <c r="A116" s="16" t="s">
        <v>1663</v>
      </c>
      <c r="B116" s="16" t="str">
        <f>CHOOSE(MONTH(Prepared_Table[[#This Row],[Date]]),"Январь","Февраль","Март","Апрель","Май","Июнь","Июль","Август","Сентябрь","Октябрь","Ноябрь","Декабрь")</f>
        <v>Ноябрь</v>
      </c>
      <c r="C116" s="28">
        <f>DAY(Prepared_Table[[#This Row],[Date]])</f>
        <v>26</v>
      </c>
      <c r="D116" s="16">
        <f xml:space="preserve"> WEEKNUM(Prepared_Table[[#This Row],[Date]])</f>
        <v>48</v>
      </c>
      <c r="E116" s="16" t="str">
        <f t="shared" si="4"/>
        <v>пятница</v>
      </c>
      <c r="F116" s="13" t="s">
        <v>22</v>
      </c>
      <c r="G116" s="10" t="s">
        <v>3916</v>
      </c>
      <c r="H116" s="14">
        <v>1</v>
      </c>
      <c r="I116" s="13" t="s">
        <v>1665</v>
      </c>
      <c r="J116" s="13" t="s">
        <v>1666</v>
      </c>
      <c r="K116" s="13" t="str">
        <f>CHOOSE(MONTH(Prepared_Table[[#This Row],[Reply Date]]),"Январь","Февраль","Март","Апрель","Май","Июнь","Июль","Август","Сентябрь","Октябрь","Ноябрь","Декабрь")</f>
        <v>Ноябрь</v>
      </c>
      <c r="L116" s="34">
        <f>DAY(Prepared_Table[[#This Row],[Reply Date]])</f>
        <v>27</v>
      </c>
      <c r="M116" s="13">
        <f xml:space="preserve"> WEEKNUM(Prepared_Table[[#This Row],[Reply Date]])</f>
        <v>48</v>
      </c>
      <c r="N116" s="13" t="str">
        <f t="shared" si="5"/>
        <v>суббота</v>
      </c>
      <c r="O116" s="13" t="s">
        <v>1667</v>
      </c>
      <c r="P116" s="12" cm="1">
        <f t="array" ref="P11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116)),1,0)</f>
        <v>0</v>
      </c>
      <c r="Q116" s="12" cm="1">
        <f t="array" ref="Q11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приложение"},I116)),1,0)</f>
        <v>0</v>
      </c>
      <c r="R116" s="12" cm="1">
        <f t="array" ref="R11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меню","настройки","баг","багованный","баги","вылет","вылеты","вылетело"},I116)),1,0)</f>
        <v>0</v>
      </c>
      <c r="S116" s="12">
        <f t="shared" si="6"/>
        <v>1</v>
      </c>
      <c r="T116" s="9">
        <f>COUNTA(Prepared_Table[Review])</f>
        <v>231</v>
      </c>
      <c r="U116" s="17">
        <f t="shared" si="7"/>
        <v>12.1</v>
      </c>
    </row>
    <row r="117" spans="1:21">
      <c r="A117" s="16" t="s">
        <v>1678</v>
      </c>
      <c r="B117" s="16" t="str">
        <f>CHOOSE(MONTH(Prepared_Table[[#This Row],[Date]]),"Январь","Февраль","Март","Апрель","Май","Июнь","Июль","Август","Сентябрь","Октябрь","Ноябрь","Декабрь")</f>
        <v>Ноябрь</v>
      </c>
      <c r="C117" s="28">
        <f>DAY(Prepared_Table[[#This Row],[Date]])</f>
        <v>27</v>
      </c>
      <c r="D117" s="16">
        <f xml:space="preserve"> WEEKNUM(Prepared_Table[[#This Row],[Date]])</f>
        <v>48</v>
      </c>
      <c r="E117" s="16" t="str">
        <f t="shared" si="4"/>
        <v>суббота</v>
      </c>
      <c r="F117" s="13" t="s">
        <v>4</v>
      </c>
      <c r="G117" s="10" t="s">
        <v>3916</v>
      </c>
      <c r="H117" s="14">
        <v>1</v>
      </c>
      <c r="I117" s="13" t="s">
        <v>1680</v>
      </c>
      <c r="J117" s="13" t="s">
        <v>1681</v>
      </c>
      <c r="K117" s="13" t="str">
        <f>CHOOSE(MONTH(Prepared_Table[[#This Row],[Reply Date]]),"Январь","Февраль","Март","Апрель","Май","Июнь","Июль","Август","Сентябрь","Октябрь","Ноябрь","Декабрь")</f>
        <v>Октябрь</v>
      </c>
      <c r="L117" s="34">
        <f>DAY(Prepared_Table[[#This Row],[Reply Date]])</f>
        <v>30</v>
      </c>
      <c r="M117" s="13">
        <f xml:space="preserve"> WEEKNUM(Prepared_Table[[#This Row],[Reply Date]])</f>
        <v>44</v>
      </c>
      <c r="N117" s="13" t="str">
        <f t="shared" si="5"/>
        <v>суббота</v>
      </c>
      <c r="O117" s="13" t="s">
        <v>1682</v>
      </c>
      <c r="P117" s="12" cm="1">
        <f t="array" ref="P11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117)),1,0)</f>
        <v>0</v>
      </c>
      <c r="Q117" s="12" cm="1">
        <f t="array" ref="Q11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приложение"},I117)),1,0)</f>
        <v>0</v>
      </c>
      <c r="R117" s="12" cm="1">
        <f t="array" ref="R11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меню","настройки","баг","багованный","баги","вылет","вылеты","вылетело"},I117)),1,0)</f>
        <v>1</v>
      </c>
      <c r="S117" s="12">
        <f t="shared" si="6"/>
        <v>1</v>
      </c>
      <c r="T117" s="9">
        <f>COUNTA(Prepared_Table[Review])</f>
        <v>231</v>
      </c>
      <c r="U117" s="17">
        <f t="shared" si="7"/>
        <v>23.1</v>
      </c>
    </row>
    <row r="118" spans="1:21">
      <c r="A118" s="15" t="s">
        <v>1686</v>
      </c>
      <c r="B118" s="15" t="str">
        <f>CHOOSE(MONTH(Prepared_Table[[#This Row],[Date]]),"Январь","Февраль","Март","Апрель","Май","Июнь","Июль","Август","Сентябрь","Октябрь","Ноябрь","Декабрь")</f>
        <v>Ноябрь</v>
      </c>
      <c r="C118" s="27">
        <f>DAY(Prepared_Table[[#This Row],[Date]])</f>
        <v>27</v>
      </c>
      <c r="D118" s="15">
        <f xml:space="preserve"> WEEKNUM(Prepared_Table[[#This Row],[Date]])</f>
        <v>48</v>
      </c>
      <c r="E118" s="15" t="str">
        <f t="shared" si="4"/>
        <v>суббота</v>
      </c>
      <c r="F118" s="10" t="s">
        <v>22</v>
      </c>
      <c r="G118" s="10" t="s">
        <v>3916</v>
      </c>
      <c r="H118" s="11">
        <v>1</v>
      </c>
      <c r="I118" s="10" t="s">
        <v>1688</v>
      </c>
      <c r="J118" s="10" t="s">
        <v>1689</v>
      </c>
      <c r="K118" s="10" t="str">
        <f>CHOOSE(MONTH(Prepared_Table[[#This Row],[Reply Date]]),"Январь","Февраль","Март","Апрель","Май","Июнь","Июль","Август","Сентябрь","Октябрь","Ноябрь","Декабрь")</f>
        <v>Ноябрь</v>
      </c>
      <c r="L118" s="33">
        <f>DAY(Prepared_Table[[#This Row],[Reply Date]])</f>
        <v>27</v>
      </c>
      <c r="M118" s="10">
        <f xml:space="preserve"> WEEKNUM(Prepared_Table[[#This Row],[Reply Date]])</f>
        <v>48</v>
      </c>
      <c r="N118" s="10" t="str">
        <f t="shared" si="5"/>
        <v>суббота</v>
      </c>
      <c r="O118" s="10" t="s">
        <v>1690</v>
      </c>
      <c r="P118" s="12" cm="1">
        <f t="array" ref="P11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118)),1,0)</f>
        <v>0</v>
      </c>
      <c r="Q118" s="12" cm="1">
        <f t="array" ref="Q11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приложение"},I118)),1,0)</f>
        <v>0</v>
      </c>
      <c r="R118" s="12" cm="1">
        <f t="array" ref="R11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меню","настройки","баг","багованный","баги","вылет","вылеты","вылетело"},I118)),1,0)</f>
        <v>0</v>
      </c>
      <c r="S118" s="12">
        <f t="shared" si="6"/>
        <v>1</v>
      </c>
      <c r="T118" s="9">
        <f>COUNTA(Prepared_Table[Review])</f>
        <v>231</v>
      </c>
      <c r="U118" s="17">
        <f t="shared" si="7"/>
        <v>1.1000000000000001</v>
      </c>
    </row>
    <row r="119" spans="1:21">
      <c r="A119" s="16" t="s">
        <v>1694</v>
      </c>
      <c r="B119" s="16" t="str">
        <f>CHOOSE(MONTH(Prepared_Table[[#This Row],[Date]]),"Январь","Февраль","Март","Апрель","Май","Июнь","Июль","Август","Сентябрь","Октябрь","Ноябрь","Декабрь")</f>
        <v>Ноябрь</v>
      </c>
      <c r="C119" s="28">
        <f>DAY(Prepared_Table[[#This Row],[Date]])</f>
        <v>27</v>
      </c>
      <c r="D119" s="16">
        <f xml:space="preserve"> WEEKNUM(Prepared_Table[[#This Row],[Date]])</f>
        <v>48</v>
      </c>
      <c r="E119" s="16" t="str">
        <f t="shared" si="4"/>
        <v>суббота</v>
      </c>
      <c r="F119" s="13" t="s">
        <v>4</v>
      </c>
      <c r="G119" s="10" t="s">
        <v>3916</v>
      </c>
      <c r="H119" s="14">
        <v>1</v>
      </c>
      <c r="I119" s="13" t="s">
        <v>1696</v>
      </c>
      <c r="J119" s="13" t="s">
        <v>1697</v>
      </c>
      <c r="K119" s="13" t="str">
        <f>CHOOSE(MONTH(Prepared_Table[[#This Row],[Reply Date]]),"Январь","Февраль","Март","Апрель","Май","Июнь","Июль","Август","Сентябрь","Октябрь","Ноябрь","Декабрь")</f>
        <v>Ноябрь</v>
      </c>
      <c r="L119" s="34">
        <f>DAY(Prepared_Table[[#This Row],[Reply Date]])</f>
        <v>28</v>
      </c>
      <c r="M119" s="13">
        <f xml:space="preserve"> WEEKNUM(Prepared_Table[[#This Row],[Reply Date]])</f>
        <v>49</v>
      </c>
      <c r="N119" s="13" t="str">
        <f t="shared" si="5"/>
        <v>воскресенье</v>
      </c>
      <c r="O119" s="13" t="s">
        <v>416</v>
      </c>
      <c r="P119" s="12" cm="1">
        <f t="array" ref="P11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119)),1,0)</f>
        <v>1</v>
      </c>
      <c r="Q119" s="12" cm="1">
        <f t="array" ref="Q11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приложение"},I119)),1,0)</f>
        <v>0</v>
      </c>
      <c r="R119" s="12" cm="1">
        <f t="array" ref="R11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меню","настройки","баг","багованный","баги","вылет","вылеты","вылетело"},I119)),1,0)</f>
        <v>0</v>
      </c>
      <c r="S119" s="12">
        <f t="shared" si="6"/>
        <v>1</v>
      </c>
      <c r="T119" s="9">
        <f>COUNTA(Prepared_Table[Review])</f>
        <v>231</v>
      </c>
      <c r="U119" s="17">
        <f t="shared" si="7"/>
        <v>8.1</v>
      </c>
    </row>
    <row r="120" spans="1:21">
      <c r="A120" s="16" t="s">
        <v>1709</v>
      </c>
      <c r="B120" s="16" t="str">
        <f>CHOOSE(MONTH(Prepared_Table[[#This Row],[Date]]),"Январь","Февраль","Март","Апрель","Май","Июнь","Июль","Август","Сентябрь","Октябрь","Ноябрь","Декабрь")</f>
        <v>Ноябрь</v>
      </c>
      <c r="C120" s="28">
        <f>DAY(Prepared_Table[[#This Row],[Date]])</f>
        <v>27</v>
      </c>
      <c r="D120" s="16">
        <f xml:space="preserve"> WEEKNUM(Prepared_Table[[#This Row],[Date]])</f>
        <v>48</v>
      </c>
      <c r="E120" s="16" t="str">
        <f t="shared" si="4"/>
        <v>суббота</v>
      </c>
      <c r="F120" s="13" t="s">
        <v>4</v>
      </c>
      <c r="G120" s="10" t="s">
        <v>3916</v>
      </c>
      <c r="H120" s="14">
        <v>2</v>
      </c>
      <c r="I120" s="13" t="s">
        <v>1711</v>
      </c>
      <c r="J120" s="13" t="s">
        <v>1712</v>
      </c>
      <c r="K120" s="13" t="str">
        <f>CHOOSE(MONTH(Prepared_Table[[#This Row],[Reply Date]]),"Январь","Февраль","Март","Апрель","Май","Июнь","Июль","Август","Сентябрь","Октябрь","Ноябрь","Декабрь")</f>
        <v>Август</v>
      </c>
      <c r="L120" s="34">
        <f>DAY(Prepared_Table[[#This Row],[Reply Date]])</f>
        <v>18</v>
      </c>
      <c r="M120" s="13">
        <f xml:space="preserve"> WEEKNUM(Prepared_Table[[#This Row],[Reply Date]])</f>
        <v>34</v>
      </c>
      <c r="N120" s="13" t="str">
        <f t="shared" si="5"/>
        <v>среда</v>
      </c>
      <c r="O120" s="13" t="s">
        <v>1713</v>
      </c>
      <c r="P120" s="12" cm="1">
        <f t="array" ref="P12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120)),1,0)</f>
        <v>0</v>
      </c>
      <c r="Q120" s="12" cm="1">
        <f t="array" ref="Q12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приложение"},I120)),1,0)</f>
        <v>0</v>
      </c>
      <c r="R120" s="12" cm="1">
        <f t="array" ref="R12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меню","настройки","баг","багованный","баги","вылет","вылеты","вылетело"},I120)),1,0)</f>
        <v>0</v>
      </c>
      <c r="S120" s="12">
        <f t="shared" si="6"/>
        <v>1</v>
      </c>
      <c r="T120" s="9">
        <f>COUNTA(Prepared_Table[Review])</f>
        <v>231</v>
      </c>
      <c r="U120" s="17">
        <f t="shared" si="7"/>
        <v>14.1</v>
      </c>
    </row>
    <row r="121" spans="1:21">
      <c r="A121" s="15" t="s">
        <v>1717</v>
      </c>
      <c r="B121" s="15" t="str">
        <f>CHOOSE(MONTH(Prepared_Table[[#This Row],[Date]]),"Январь","Февраль","Март","Апрель","Май","Июнь","Июль","Август","Сентябрь","Октябрь","Ноябрь","Декабрь")</f>
        <v>Ноябрь</v>
      </c>
      <c r="C121" s="27">
        <f>DAY(Prepared_Table[[#This Row],[Date]])</f>
        <v>27</v>
      </c>
      <c r="D121" s="15">
        <f xml:space="preserve"> WEEKNUM(Prepared_Table[[#This Row],[Date]])</f>
        <v>48</v>
      </c>
      <c r="E121" s="15" t="str">
        <f t="shared" si="4"/>
        <v>суббота</v>
      </c>
      <c r="F121" s="10" t="s">
        <v>22</v>
      </c>
      <c r="G121" s="10" t="s">
        <v>3916</v>
      </c>
      <c r="H121" s="11">
        <v>2</v>
      </c>
      <c r="I121" s="10" t="s">
        <v>1719</v>
      </c>
      <c r="J121" s="10" t="s">
        <v>1720</v>
      </c>
      <c r="K121" s="10" t="str">
        <f>CHOOSE(MONTH(Prepared_Table[[#This Row],[Reply Date]]),"Январь","Февраль","Март","Апрель","Май","Июнь","Июль","Август","Сентябрь","Октябрь","Ноябрь","Декабрь")</f>
        <v>Ноябрь</v>
      </c>
      <c r="L121" s="33">
        <f>DAY(Prepared_Table[[#This Row],[Reply Date]])</f>
        <v>28</v>
      </c>
      <c r="M121" s="10">
        <f xml:space="preserve"> WEEKNUM(Prepared_Table[[#This Row],[Reply Date]])</f>
        <v>49</v>
      </c>
      <c r="N121" s="10" t="str">
        <f t="shared" si="5"/>
        <v>воскресенье</v>
      </c>
      <c r="O121" s="10" t="s">
        <v>1721</v>
      </c>
      <c r="P121" s="12" cm="1">
        <f t="array" ref="P12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121)),1,0)</f>
        <v>0</v>
      </c>
      <c r="Q121" s="12" cm="1">
        <f t="array" ref="Q12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приложение"},I121)),1,0)</f>
        <v>0</v>
      </c>
      <c r="R121" s="12" cm="1">
        <f t="array" ref="R12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меню","настройки","баг","багованный","баги","вылет","вылеты","вылетело"},I121)),1,0)</f>
        <v>1</v>
      </c>
      <c r="S121" s="12">
        <f t="shared" si="6"/>
        <v>1</v>
      </c>
      <c r="T121" s="9">
        <f>COUNTA(Prepared_Table[Review])</f>
        <v>231</v>
      </c>
      <c r="U121" s="17">
        <f t="shared" si="7"/>
        <v>12.1</v>
      </c>
    </row>
    <row r="122" spans="1:21">
      <c r="A122" s="16" t="s">
        <v>1725</v>
      </c>
      <c r="B122" s="16" t="str">
        <f>CHOOSE(MONTH(Prepared_Table[[#This Row],[Date]]),"Январь","Февраль","Март","Апрель","Май","Июнь","Июль","Август","Сентябрь","Октябрь","Ноябрь","Декабрь")</f>
        <v>Ноябрь</v>
      </c>
      <c r="C122" s="28">
        <f>DAY(Prepared_Table[[#This Row],[Date]])</f>
        <v>27</v>
      </c>
      <c r="D122" s="16">
        <f xml:space="preserve"> WEEKNUM(Prepared_Table[[#This Row],[Date]])</f>
        <v>48</v>
      </c>
      <c r="E122" s="16" t="str">
        <f t="shared" si="4"/>
        <v>суббота</v>
      </c>
      <c r="F122" s="13" t="s">
        <v>22</v>
      </c>
      <c r="G122" s="10" t="s">
        <v>3916</v>
      </c>
      <c r="H122" s="14">
        <v>1</v>
      </c>
      <c r="I122" s="13" t="s">
        <v>1727</v>
      </c>
      <c r="J122" s="13" t="s">
        <v>1728</v>
      </c>
      <c r="K122" s="13" t="str">
        <f>CHOOSE(MONTH(Prepared_Table[[#This Row],[Reply Date]]),"Январь","Февраль","Март","Апрель","Май","Июнь","Июль","Август","Сентябрь","Октябрь","Ноябрь","Декабрь")</f>
        <v>Ноябрь</v>
      </c>
      <c r="L122" s="34">
        <f>DAY(Prepared_Table[[#This Row],[Reply Date]])</f>
        <v>27</v>
      </c>
      <c r="M122" s="13">
        <f xml:space="preserve"> WEEKNUM(Prepared_Table[[#This Row],[Reply Date]])</f>
        <v>48</v>
      </c>
      <c r="N122" s="13" t="str">
        <f t="shared" si="5"/>
        <v>суббота</v>
      </c>
      <c r="O122" s="13" t="s">
        <v>1729</v>
      </c>
      <c r="P122" s="12" cm="1">
        <f t="array" ref="P12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122)),1,0)</f>
        <v>0</v>
      </c>
      <c r="Q122" s="12" cm="1">
        <f t="array" ref="Q12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приложение"},I122)),1,0)</f>
        <v>0</v>
      </c>
      <c r="R122" s="12" cm="1">
        <f t="array" ref="R12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меню","настройки","баг","багованный","баги","вылет","вылеты","вылетело"},I122)),1,0)</f>
        <v>1</v>
      </c>
      <c r="S122" s="12">
        <f t="shared" si="6"/>
        <v>1</v>
      </c>
      <c r="T122" s="9">
        <f>COUNTA(Prepared_Table[Review])</f>
        <v>231</v>
      </c>
      <c r="U122" s="17">
        <f t="shared" si="7"/>
        <v>3.1</v>
      </c>
    </row>
    <row r="123" spans="1:21">
      <c r="A123" s="16" t="s">
        <v>1740</v>
      </c>
      <c r="B123" s="16" t="str">
        <f>CHOOSE(MONTH(Prepared_Table[[#This Row],[Date]]),"Январь","Февраль","Март","Апрель","Май","Июнь","Июль","Август","Сентябрь","Октябрь","Ноябрь","Декабрь")</f>
        <v>Ноябрь</v>
      </c>
      <c r="C123" s="28">
        <f>DAY(Prepared_Table[[#This Row],[Date]])</f>
        <v>27</v>
      </c>
      <c r="D123" s="16">
        <f xml:space="preserve"> WEEKNUM(Prepared_Table[[#This Row],[Date]])</f>
        <v>48</v>
      </c>
      <c r="E123" s="16" t="str">
        <f t="shared" si="4"/>
        <v>суббота</v>
      </c>
      <c r="F123" s="13" t="s">
        <v>22</v>
      </c>
      <c r="G123" s="10" t="s">
        <v>3916</v>
      </c>
      <c r="H123" s="14">
        <v>1</v>
      </c>
      <c r="I123" s="13" t="s">
        <v>1742</v>
      </c>
      <c r="J123" s="13" t="s">
        <v>1743</v>
      </c>
      <c r="K123" s="13" t="str">
        <f>CHOOSE(MONTH(Prepared_Table[[#This Row],[Reply Date]]),"Январь","Февраль","Март","Апрель","Май","Июнь","Июль","Август","Сентябрь","Октябрь","Ноябрь","Декабрь")</f>
        <v>Ноябрь</v>
      </c>
      <c r="L123" s="34">
        <f>DAY(Prepared_Table[[#This Row],[Reply Date]])</f>
        <v>27</v>
      </c>
      <c r="M123" s="13">
        <f xml:space="preserve"> WEEKNUM(Prepared_Table[[#This Row],[Reply Date]])</f>
        <v>48</v>
      </c>
      <c r="N123" s="13" t="str">
        <f t="shared" si="5"/>
        <v>суббота</v>
      </c>
      <c r="O123" s="13" t="s">
        <v>1729</v>
      </c>
      <c r="P123" s="12" cm="1">
        <f t="array" ref="P12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123)),1,0)</f>
        <v>1</v>
      </c>
      <c r="Q123" s="12" cm="1">
        <f t="array" ref="Q12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приложение"},I123)),1,0)</f>
        <v>0</v>
      </c>
      <c r="R123" s="12" cm="1">
        <f t="array" ref="R12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меню","настройки","баг","багованный","баги","вылет","вылеты","вылетело"},I123)),1,0)</f>
        <v>0</v>
      </c>
      <c r="S123" s="12">
        <f t="shared" si="6"/>
        <v>1</v>
      </c>
      <c r="T123" s="9">
        <f>COUNTA(Prepared_Table[Review])</f>
        <v>231</v>
      </c>
      <c r="U123" s="17">
        <f t="shared" si="7"/>
        <v>0.1</v>
      </c>
    </row>
    <row r="124" spans="1:21">
      <c r="A124" s="15" t="s">
        <v>1777</v>
      </c>
      <c r="B124" s="15" t="str">
        <f>CHOOSE(MONTH(Prepared_Table[[#This Row],[Date]]),"Январь","Февраль","Март","Апрель","Май","Июнь","Июль","Август","Сентябрь","Октябрь","Ноябрь","Декабрь")</f>
        <v>Ноябрь</v>
      </c>
      <c r="C124" s="27">
        <f>DAY(Prepared_Table[[#This Row],[Date]])</f>
        <v>27</v>
      </c>
      <c r="D124" s="15">
        <f xml:space="preserve"> WEEKNUM(Prepared_Table[[#This Row],[Date]])</f>
        <v>48</v>
      </c>
      <c r="E124" s="15" t="str">
        <f t="shared" si="4"/>
        <v>суббота</v>
      </c>
      <c r="F124" s="10" t="s">
        <v>1778</v>
      </c>
      <c r="G124" s="10" t="s">
        <v>3916</v>
      </c>
      <c r="H124" s="11">
        <v>2</v>
      </c>
      <c r="I124" s="10" t="s">
        <v>1780</v>
      </c>
      <c r="J124" s="10" t="s">
        <v>1781</v>
      </c>
      <c r="K124" s="10" t="str">
        <f>CHOOSE(MONTH(Prepared_Table[[#This Row],[Reply Date]]),"Январь","Февраль","Март","Апрель","Май","Июнь","Июль","Август","Сентябрь","Октябрь","Ноябрь","Декабрь")</f>
        <v>Ноябрь</v>
      </c>
      <c r="L124" s="33">
        <f>DAY(Prepared_Table[[#This Row],[Reply Date]])</f>
        <v>27</v>
      </c>
      <c r="M124" s="10">
        <f xml:space="preserve"> WEEKNUM(Prepared_Table[[#This Row],[Reply Date]])</f>
        <v>48</v>
      </c>
      <c r="N124" s="10" t="str">
        <f t="shared" si="5"/>
        <v>суббота</v>
      </c>
      <c r="O124" s="10" t="s">
        <v>1782</v>
      </c>
      <c r="P124" s="12" cm="1">
        <f t="array" ref="P12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124)),1,0)</f>
        <v>1</v>
      </c>
      <c r="Q124" s="12" cm="1">
        <f t="array" ref="Q12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приложение"},I124)),1,0)</f>
        <v>0</v>
      </c>
      <c r="R124" s="12" cm="1">
        <f t="array" ref="R12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меню","настройки","баг","багованный","баги","вылет","вылеты","вылетело"},I124)),1,0)</f>
        <v>0</v>
      </c>
      <c r="S124" s="12">
        <f t="shared" si="6"/>
        <v>1</v>
      </c>
      <c r="T124" s="9">
        <f>COUNTA(Prepared_Table[Review])</f>
        <v>231</v>
      </c>
      <c r="U124" s="17">
        <f t="shared" si="7"/>
        <v>0.1</v>
      </c>
    </row>
    <row r="125" spans="1:21">
      <c r="A125" s="15" t="s">
        <v>1792</v>
      </c>
      <c r="B125" s="15" t="str">
        <f>CHOOSE(MONTH(Prepared_Table[[#This Row],[Date]]),"Январь","Февраль","Март","Апрель","Май","Июнь","Июль","Август","Сентябрь","Октябрь","Ноябрь","Декабрь")</f>
        <v>Ноябрь</v>
      </c>
      <c r="C125" s="27">
        <f>DAY(Prepared_Table[[#This Row],[Date]])</f>
        <v>27</v>
      </c>
      <c r="D125" s="15">
        <f xml:space="preserve"> WEEKNUM(Prepared_Table[[#This Row],[Date]])</f>
        <v>48</v>
      </c>
      <c r="E125" s="15" t="str">
        <f t="shared" si="4"/>
        <v>суббота</v>
      </c>
      <c r="F125" s="10" t="s">
        <v>3981</v>
      </c>
      <c r="G125" s="10" t="s">
        <v>3916</v>
      </c>
      <c r="H125" s="11">
        <v>1</v>
      </c>
      <c r="I125" s="10" t="s">
        <v>1794</v>
      </c>
      <c r="J125" s="10" t="s">
        <v>1795</v>
      </c>
      <c r="K125" s="10" t="str">
        <f>CHOOSE(MONTH(Prepared_Table[[#This Row],[Reply Date]]),"Январь","Февраль","Март","Апрель","Май","Июнь","Июль","Август","Сентябрь","Октябрь","Ноябрь","Декабрь")</f>
        <v>Ноябрь</v>
      </c>
      <c r="L125" s="33">
        <f>DAY(Prepared_Table[[#This Row],[Reply Date]])</f>
        <v>27</v>
      </c>
      <c r="M125" s="10">
        <f xml:space="preserve"> WEEKNUM(Prepared_Table[[#This Row],[Reply Date]])</f>
        <v>48</v>
      </c>
      <c r="N125" s="10" t="str">
        <f t="shared" si="5"/>
        <v>суббота</v>
      </c>
      <c r="O125" s="10" t="s">
        <v>181</v>
      </c>
      <c r="P125" s="12" cm="1">
        <f t="array" ref="P12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125)),1,0)</f>
        <v>0</v>
      </c>
      <c r="Q125" s="12" cm="1">
        <f t="array" ref="Q12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приложение"},I125)),1,0)</f>
        <v>0</v>
      </c>
      <c r="R125" s="12" cm="1">
        <f t="array" ref="R12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меню","настройки","баг","багованный","баги","вылет","вылеты","вылетело"},I125)),1,0)</f>
        <v>0</v>
      </c>
      <c r="S125" s="12">
        <f t="shared" si="6"/>
        <v>1</v>
      </c>
      <c r="T125" s="9">
        <f>COUNTA(Prepared_Table[Review])</f>
        <v>231</v>
      </c>
      <c r="U125" s="17">
        <f t="shared" si="7"/>
        <v>1.1000000000000001</v>
      </c>
    </row>
    <row r="126" spans="1:21">
      <c r="A126" s="15" t="s">
        <v>1806</v>
      </c>
      <c r="B126" s="15" t="str">
        <f>CHOOSE(MONTH(Prepared_Table[[#This Row],[Date]]),"Январь","Февраль","Март","Апрель","Май","Июнь","Июль","Август","Сентябрь","Октябрь","Ноябрь","Декабрь")</f>
        <v>Ноябрь</v>
      </c>
      <c r="C126" s="27">
        <f>DAY(Prepared_Table[[#This Row],[Date]])</f>
        <v>27</v>
      </c>
      <c r="D126" s="15">
        <f xml:space="preserve"> WEEKNUM(Prepared_Table[[#This Row],[Date]])</f>
        <v>48</v>
      </c>
      <c r="E126" s="15" t="str">
        <f t="shared" si="4"/>
        <v>суббота</v>
      </c>
      <c r="F126" s="10" t="s">
        <v>22</v>
      </c>
      <c r="G126" s="10" t="s">
        <v>3916</v>
      </c>
      <c r="H126" s="11">
        <v>1</v>
      </c>
      <c r="I126" s="10" t="s">
        <v>1808</v>
      </c>
      <c r="J126" s="10" t="s">
        <v>1809</v>
      </c>
      <c r="K126" s="10" t="str">
        <f>CHOOSE(MONTH(Prepared_Table[[#This Row],[Reply Date]]),"Январь","Февраль","Март","Апрель","Май","Июнь","Июль","Август","Сентябрь","Октябрь","Ноябрь","Декабрь")</f>
        <v>Ноябрь</v>
      </c>
      <c r="L126" s="33">
        <f>DAY(Prepared_Table[[#This Row],[Reply Date]])</f>
        <v>27</v>
      </c>
      <c r="M126" s="10">
        <f xml:space="preserve"> WEEKNUM(Prepared_Table[[#This Row],[Reply Date]])</f>
        <v>48</v>
      </c>
      <c r="N126" s="10" t="str">
        <f t="shared" si="5"/>
        <v>суббота</v>
      </c>
      <c r="O126" s="10" t="s">
        <v>254</v>
      </c>
      <c r="P126" s="12" cm="1">
        <f t="array" ref="P12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126)),1,0)</f>
        <v>0</v>
      </c>
      <c r="Q126" s="12" cm="1">
        <f t="array" ref="Q12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приложение"},I126)),1,0)</f>
        <v>1</v>
      </c>
      <c r="R126" s="12" cm="1">
        <f t="array" ref="R12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меню","настройки","баг","багованный","баги","вылет","вылеты","вылетело"},I126)),1,0)</f>
        <v>1</v>
      </c>
      <c r="S126" s="12">
        <f t="shared" si="6"/>
        <v>1</v>
      </c>
      <c r="T126" s="9">
        <f>COUNTA(Prepared_Table[Review])</f>
        <v>231</v>
      </c>
      <c r="U126" s="17">
        <f t="shared" si="7"/>
        <v>0.1</v>
      </c>
    </row>
    <row r="127" spans="1:21">
      <c r="A127" s="16" t="s">
        <v>1813</v>
      </c>
      <c r="B127" s="16" t="str">
        <f>CHOOSE(MONTH(Prepared_Table[[#This Row],[Date]]),"Январь","Февраль","Март","Апрель","Май","Июнь","Июль","Август","Сентябрь","Октябрь","Ноябрь","Декабрь")</f>
        <v>Ноябрь</v>
      </c>
      <c r="C127" s="28">
        <f>DAY(Prepared_Table[[#This Row],[Date]])</f>
        <v>27</v>
      </c>
      <c r="D127" s="16">
        <f xml:space="preserve"> WEEKNUM(Prepared_Table[[#This Row],[Date]])</f>
        <v>48</v>
      </c>
      <c r="E127" s="16" t="str">
        <f t="shared" si="4"/>
        <v>суббота</v>
      </c>
      <c r="F127" s="13" t="s">
        <v>22</v>
      </c>
      <c r="G127" s="10" t="s">
        <v>3916</v>
      </c>
      <c r="H127" s="14">
        <v>2</v>
      </c>
      <c r="I127" s="13" t="s">
        <v>1815</v>
      </c>
      <c r="J127" s="13" t="s">
        <v>1816</v>
      </c>
      <c r="K127" s="13" t="str">
        <f>CHOOSE(MONTH(Prepared_Table[[#This Row],[Reply Date]]),"Январь","Февраль","Март","Апрель","Май","Июнь","Июль","Август","Сентябрь","Октябрь","Ноябрь","Декабрь")</f>
        <v>Ноябрь</v>
      </c>
      <c r="L127" s="34">
        <f>DAY(Prepared_Table[[#This Row],[Reply Date]])</f>
        <v>27</v>
      </c>
      <c r="M127" s="13">
        <f xml:space="preserve"> WEEKNUM(Prepared_Table[[#This Row],[Reply Date]])</f>
        <v>48</v>
      </c>
      <c r="N127" s="13" t="str">
        <f t="shared" si="5"/>
        <v>суббота</v>
      </c>
      <c r="O127" s="13" t="s">
        <v>1817</v>
      </c>
      <c r="P127" s="12" cm="1">
        <f t="array" ref="P12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127)),1,0)</f>
        <v>0</v>
      </c>
      <c r="Q127" s="12" cm="1">
        <f t="array" ref="Q12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приложение"},I127)),1,0)</f>
        <v>0</v>
      </c>
      <c r="R127" s="12" cm="1">
        <f t="array" ref="R12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меню","настройки","баг","багованный","баги","вылет","вылеты","вылетело"},I127)),1,0)</f>
        <v>0</v>
      </c>
      <c r="S127" s="12">
        <f t="shared" si="6"/>
        <v>1</v>
      </c>
      <c r="T127" s="9">
        <f>COUNTA(Prepared_Table[Review])</f>
        <v>231</v>
      </c>
      <c r="U127" s="17">
        <f t="shared" si="7"/>
        <v>0.1</v>
      </c>
    </row>
    <row r="128" spans="1:21">
      <c r="A128" s="15" t="s">
        <v>1835</v>
      </c>
      <c r="B128" s="15" t="str">
        <f>CHOOSE(MONTH(Prepared_Table[[#This Row],[Date]]),"Январь","Февраль","Март","Апрель","Май","Июнь","Июль","Август","Сентябрь","Октябрь","Ноябрь","Декабрь")</f>
        <v>Ноябрь</v>
      </c>
      <c r="C128" s="27">
        <f>DAY(Prepared_Table[[#This Row],[Date]])</f>
        <v>27</v>
      </c>
      <c r="D128" s="15">
        <f xml:space="preserve"> WEEKNUM(Prepared_Table[[#This Row],[Date]])</f>
        <v>48</v>
      </c>
      <c r="E128" s="15" t="str">
        <f t="shared" si="4"/>
        <v>суббота</v>
      </c>
      <c r="F128" s="10" t="s">
        <v>22</v>
      </c>
      <c r="G128" s="10" t="s">
        <v>3916</v>
      </c>
      <c r="H128" s="11">
        <v>1</v>
      </c>
      <c r="I128" s="10" t="s">
        <v>1837</v>
      </c>
      <c r="J128" s="10" t="s">
        <v>1838</v>
      </c>
      <c r="K128" s="10" t="str">
        <f>CHOOSE(MONTH(Prepared_Table[[#This Row],[Reply Date]]),"Январь","Февраль","Март","Апрель","Май","Июнь","Июль","Август","Сентябрь","Октябрь","Ноябрь","Декабрь")</f>
        <v>Ноябрь</v>
      </c>
      <c r="L128" s="33">
        <f>DAY(Prepared_Table[[#This Row],[Reply Date]])</f>
        <v>27</v>
      </c>
      <c r="M128" s="10">
        <f xml:space="preserve"> WEEKNUM(Prepared_Table[[#This Row],[Reply Date]])</f>
        <v>48</v>
      </c>
      <c r="N128" s="10" t="str">
        <f t="shared" si="5"/>
        <v>суббота</v>
      </c>
      <c r="O128" s="10" t="s">
        <v>1839</v>
      </c>
      <c r="P128" s="12" cm="1">
        <f t="array" ref="P12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128)),1,0)</f>
        <v>0</v>
      </c>
      <c r="Q128" s="12" cm="1">
        <f t="array" ref="Q12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приложение"},I128)),1,0)</f>
        <v>0</v>
      </c>
      <c r="R128" s="12" cm="1">
        <f t="array" ref="R12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меню","настройки","баг","багованный","баги","вылет","вылеты","вылетело"},I128)),1,0)</f>
        <v>1</v>
      </c>
      <c r="S128" s="12">
        <f t="shared" si="6"/>
        <v>1</v>
      </c>
      <c r="T128" s="9">
        <f>COUNTA(Prepared_Table[Review])</f>
        <v>231</v>
      </c>
      <c r="U128" s="17">
        <f t="shared" si="7"/>
        <v>7.1</v>
      </c>
    </row>
    <row r="129" spans="1:21">
      <c r="A129" s="15" t="s">
        <v>1850</v>
      </c>
      <c r="B129" s="15" t="str">
        <f>CHOOSE(MONTH(Prepared_Table[[#This Row],[Date]]),"Январь","Февраль","Март","Апрель","Май","Июнь","Июль","Август","Сентябрь","Октябрь","Ноябрь","Декабрь")</f>
        <v>Ноябрь</v>
      </c>
      <c r="C129" s="27">
        <f>DAY(Prepared_Table[[#This Row],[Date]])</f>
        <v>27</v>
      </c>
      <c r="D129" s="15">
        <f xml:space="preserve"> WEEKNUM(Prepared_Table[[#This Row],[Date]])</f>
        <v>48</v>
      </c>
      <c r="E129" s="15" t="str">
        <f t="shared" si="4"/>
        <v>суббота</v>
      </c>
      <c r="F129" s="10" t="s">
        <v>1851</v>
      </c>
      <c r="G129" s="10" t="s">
        <v>3916</v>
      </c>
      <c r="H129" s="11">
        <v>2</v>
      </c>
      <c r="I129" s="10" t="s">
        <v>1853</v>
      </c>
      <c r="J129" s="10" t="s">
        <v>1854</v>
      </c>
      <c r="K129" s="10" t="str">
        <f>CHOOSE(MONTH(Prepared_Table[[#This Row],[Reply Date]]),"Январь","Февраль","Март","Апрель","Май","Июнь","Июль","Август","Сентябрь","Октябрь","Ноябрь","Декабрь")</f>
        <v>Ноябрь</v>
      </c>
      <c r="L129" s="33">
        <f>DAY(Prepared_Table[[#This Row],[Reply Date]])</f>
        <v>27</v>
      </c>
      <c r="M129" s="10">
        <f xml:space="preserve"> WEEKNUM(Prepared_Table[[#This Row],[Reply Date]])</f>
        <v>48</v>
      </c>
      <c r="N129" s="10" t="str">
        <f t="shared" si="5"/>
        <v>суббота</v>
      </c>
      <c r="O129" s="10" t="s">
        <v>1782</v>
      </c>
      <c r="P129" s="12" cm="1">
        <f t="array" ref="P12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129)),1,0)</f>
        <v>0</v>
      </c>
      <c r="Q129" s="12" cm="1">
        <f t="array" ref="Q12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приложение"},I129)),1,0)</f>
        <v>0</v>
      </c>
      <c r="R129" s="12" cm="1">
        <f t="array" ref="R12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меню","настройки","баг","багованный","баги","вылет","вылеты","вылетело"},I129)),1,0)</f>
        <v>1</v>
      </c>
      <c r="S129" s="12">
        <f t="shared" si="6"/>
        <v>1</v>
      </c>
      <c r="T129" s="9">
        <f>COUNTA(Prepared_Table[Review])</f>
        <v>231</v>
      </c>
      <c r="U129" s="17">
        <f t="shared" si="7"/>
        <v>1.1000000000000001</v>
      </c>
    </row>
    <row r="130" spans="1:21">
      <c r="A130" s="16" t="s">
        <v>1858</v>
      </c>
      <c r="B130" s="16" t="str">
        <f>CHOOSE(MONTH(Prepared_Table[[#This Row],[Date]]),"Январь","Февраль","Март","Апрель","Май","Июнь","Июль","Август","Сентябрь","Октябрь","Ноябрь","Декабрь")</f>
        <v>Ноябрь</v>
      </c>
      <c r="C130" s="28">
        <f>DAY(Prepared_Table[[#This Row],[Date]])</f>
        <v>27</v>
      </c>
      <c r="D130" s="16">
        <f xml:space="preserve"> WEEKNUM(Prepared_Table[[#This Row],[Date]])</f>
        <v>48</v>
      </c>
      <c r="E130" s="16" t="str">
        <f t="shared" ref="E130:E193" si="8">TEXT(A130,"дддд")</f>
        <v>суббота</v>
      </c>
      <c r="F130" s="13" t="s">
        <v>22</v>
      </c>
      <c r="G130" s="10" t="s">
        <v>3916</v>
      </c>
      <c r="H130" s="14">
        <v>1</v>
      </c>
      <c r="I130" s="13" t="s">
        <v>1860</v>
      </c>
      <c r="J130" s="13" t="s">
        <v>1861</v>
      </c>
      <c r="K130" s="13" t="str">
        <f>CHOOSE(MONTH(Prepared_Table[[#This Row],[Reply Date]]),"Январь","Февраль","Март","Апрель","Май","Июнь","Июль","Август","Сентябрь","Октябрь","Ноябрь","Декабрь")</f>
        <v>Ноябрь</v>
      </c>
      <c r="L130" s="34">
        <f>DAY(Prepared_Table[[#This Row],[Reply Date]])</f>
        <v>27</v>
      </c>
      <c r="M130" s="13">
        <f xml:space="preserve"> WEEKNUM(Prepared_Table[[#This Row],[Reply Date]])</f>
        <v>48</v>
      </c>
      <c r="N130" s="13" t="str">
        <f t="shared" ref="N130:N193" si="9" xml:space="preserve"> TEXT(J130,"дддд")</f>
        <v>суббота</v>
      </c>
      <c r="O130" s="13" t="s">
        <v>1862</v>
      </c>
      <c r="P130" s="12" cm="1">
        <f t="array" ref="P13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130)),1,0)</f>
        <v>0</v>
      </c>
      <c r="Q130" s="12" cm="1">
        <f t="array" ref="Q13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приложение"},I130)),1,0)</f>
        <v>1</v>
      </c>
      <c r="R130" s="12" cm="1">
        <f t="array" ref="R13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меню","настройки","баг","багованный","баги","вылет","вылеты","вылетело"},I130)),1,0)</f>
        <v>0</v>
      </c>
      <c r="S130" s="12">
        <f t="shared" ref="S130:S193" si="10">IF(COUNTA(O130) = COUNTA(I130),1,0)</f>
        <v>1</v>
      </c>
      <c r="T130" s="9">
        <f>COUNTA(Prepared_Table[Review])</f>
        <v>231</v>
      </c>
      <c r="U130" s="17">
        <f t="shared" ref="U130:U193" si="11">IF(A130&lt;J130,TEXT(J130-A130,"ч"),TEXT(A130-J130,"ч"))+0.1</f>
        <v>0.1</v>
      </c>
    </row>
    <row r="131" spans="1:21">
      <c r="A131" s="16" t="s">
        <v>1874</v>
      </c>
      <c r="B131" s="16" t="str">
        <f>CHOOSE(MONTH(Prepared_Table[[#This Row],[Date]]),"Январь","Февраль","Март","Апрель","Май","Июнь","Июль","Август","Сентябрь","Октябрь","Ноябрь","Декабрь")</f>
        <v>Ноябрь</v>
      </c>
      <c r="C131" s="28">
        <f>DAY(Prepared_Table[[#This Row],[Date]])</f>
        <v>27</v>
      </c>
      <c r="D131" s="16">
        <f xml:space="preserve"> WEEKNUM(Prepared_Table[[#This Row],[Date]])</f>
        <v>48</v>
      </c>
      <c r="E131" s="16" t="str">
        <f t="shared" si="8"/>
        <v>суббота</v>
      </c>
      <c r="F131" s="10" t="s">
        <v>3981</v>
      </c>
      <c r="G131" s="10" t="s">
        <v>3916</v>
      </c>
      <c r="H131" s="14">
        <v>1</v>
      </c>
      <c r="I131" s="13" t="s">
        <v>1876</v>
      </c>
      <c r="J131" s="13" t="s">
        <v>1877</v>
      </c>
      <c r="K131" s="13" t="str">
        <f>CHOOSE(MONTH(Prepared_Table[[#This Row],[Reply Date]]),"Январь","Февраль","Март","Апрель","Май","Июнь","Июль","Август","Сентябрь","Октябрь","Ноябрь","Декабрь")</f>
        <v>Ноябрь</v>
      </c>
      <c r="L131" s="34">
        <f>DAY(Prepared_Table[[#This Row],[Reply Date]])</f>
        <v>28</v>
      </c>
      <c r="M131" s="13">
        <f xml:space="preserve"> WEEKNUM(Prepared_Table[[#This Row],[Reply Date]])</f>
        <v>49</v>
      </c>
      <c r="N131" s="13" t="str">
        <f t="shared" si="9"/>
        <v>воскресенье</v>
      </c>
      <c r="O131" s="13" t="s">
        <v>1878</v>
      </c>
      <c r="P131" s="12" cm="1">
        <f t="array" ref="P13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131)),1,0)</f>
        <v>0</v>
      </c>
      <c r="Q131" s="12" cm="1">
        <f t="array" ref="Q13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приложение"},I131)),1,0)</f>
        <v>0</v>
      </c>
      <c r="R131" s="12" cm="1">
        <f t="array" ref="R13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меню","настройки","баг","багованный","баги","вылет","вылеты","вылетело"},I131)),1,0)</f>
        <v>0</v>
      </c>
      <c r="S131" s="12">
        <f t="shared" si="10"/>
        <v>1</v>
      </c>
      <c r="T131" s="9">
        <f>COUNTA(Prepared_Table[Review])</f>
        <v>231</v>
      </c>
      <c r="U131" s="17">
        <f t="shared" si="11"/>
        <v>10.1</v>
      </c>
    </row>
    <row r="132" spans="1:21">
      <c r="A132" s="15" t="s">
        <v>3746</v>
      </c>
      <c r="B132" s="15" t="str">
        <f>CHOOSE(MONTH(Prepared_Table[[#This Row],[Date]]),"Январь","Февраль","Март","Апрель","Май","Июнь","Июль","Август","Сентябрь","Октябрь","Ноябрь","Декабрь")</f>
        <v>Ноябрь</v>
      </c>
      <c r="C132" s="27">
        <f>DAY(Prepared_Table[[#This Row],[Date]])</f>
        <v>27</v>
      </c>
      <c r="D132" s="15">
        <f xml:space="preserve"> WEEKNUM(Prepared_Table[[#This Row],[Date]])</f>
        <v>48</v>
      </c>
      <c r="E132" s="15" t="str">
        <f t="shared" si="8"/>
        <v>суббота</v>
      </c>
      <c r="F132" s="10" t="s">
        <v>3611</v>
      </c>
      <c r="G132" s="10" t="s">
        <v>3917</v>
      </c>
      <c r="H132" s="11">
        <v>2</v>
      </c>
      <c r="I132" s="10" t="s">
        <v>3749</v>
      </c>
      <c r="J132" s="13" t="s">
        <v>3934</v>
      </c>
      <c r="K132" s="13" t="str">
        <f>CHOOSE(MONTH(Prepared_Table[[#This Row],[Reply Date]]),"Январь","Февраль","Март","Апрель","Май","Июнь","Июль","Август","Сентябрь","Октябрь","Ноябрь","Декабрь")</f>
        <v>Ноябрь</v>
      </c>
      <c r="L132" s="34">
        <f>DAY(Prepared_Table[[#This Row],[Reply Date]])</f>
        <v>23</v>
      </c>
      <c r="M132" s="13">
        <f xml:space="preserve"> WEEKNUM(Prepared_Table[[#This Row],[Reply Date]])</f>
        <v>48</v>
      </c>
      <c r="N132" s="13" t="str">
        <f t="shared" si="9"/>
        <v>вторник</v>
      </c>
      <c r="O132" s="10" t="s">
        <v>181</v>
      </c>
      <c r="P132" s="12" cm="1">
        <f t="array" ref="P13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132)),1,0)</f>
        <v>0</v>
      </c>
      <c r="Q132" s="12" cm="1">
        <f t="array" ref="Q13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приложение"},I132)),1,0)</f>
        <v>0</v>
      </c>
      <c r="R132" s="12" cm="1">
        <f t="array" ref="R13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меню","настройки","баг","багованный","баги","вылет","вылеты","вылетело"},I132)),1,0)</f>
        <v>1</v>
      </c>
      <c r="S132" s="12">
        <f t="shared" si="10"/>
        <v>1</v>
      </c>
      <c r="T132" s="9">
        <f>COUNTA(Prepared_Table[Review])</f>
        <v>231</v>
      </c>
      <c r="U132" s="17">
        <f t="shared" si="11"/>
        <v>17.100000000000001</v>
      </c>
    </row>
    <row r="133" spans="1:21">
      <c r="A133" s="16" t="s">
        <v>3753</v>
      </c>
      <c r="B133" s="16" t="str">
        <f>CHOOSE(MONTH(Prepared_Table[[#This Row],[Date]]),"Январь","Февраль","Март","Апрель","Май","Июнь","Июль","Август","Сентябрь","Октябрь","Ноябрь","Декабрь")</f>
        <v>Ноябрь</v>
      </c>
      <c r="C133" s="28">
        <f>DAY(Prepared_Table[[#This Row],[Date]])</f>
        <v>27</v>
      </c>
      <c r="D133" s="16">
        <f xml:space="preserve"> WEEKNUM(Prepared_Table[[#This Row],[Date]])</f>
        <v>48</v>
      </c>
      <c r="E133" s="16" t="str">
        <f t="shared" si="8"/>
        <v>суббота</v>
      </c>
      <c r="F133" s="13" t="s">
        <v>3611</v>
      </c>
      <c r="G133" s="10" t="s">
        <v>3917</v>
      </c>
      <c r="H133" s="14">
        <v>1</v>
      </c>
      <c r="I133" s="13" t="s">
        <v>3756</v>
      </c>
      <c r="J133" s="13" t="s">
        <v>3935</v>
      </c>
      <c r="K133" s="13" t="str">
        <f>CHOOSE(MONTH(Prepared_Table[[#This Row],[Reply Date]]),"Январь","Февраль","Март","Апрель","Май","Июнь","Июль","Август","Сентябрь","Октябрь","Ноябрь","Декабрь")</f>
        <v>Ноябрь</v>
      </c>
      <c r="L133" s="34">
        <f>DAY(Prepared_Table[[#This Row],[Reply Date]])</f>
        <v>23</v>
      </c>
      <c r="M133" s="13">
        <f xml:space="preserve"> WEEKNUM(Prepared_Table[[#This Row],[Reply Date]])</f>
        <v>48</v>
      </c>
      <c r="N133" s="13" t="str">
        <f t="shared" si="9"/>
        <v>вторник</v>
      </c>
      <c r="O133" s="13"/>
      <c r="P133" s="12" cm="1">
        <f t="array" ref="P13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133)),1,0)</f>
        <v>0</v>
      </c>
      <c r="Q133" s="12" cm="1">
        <f t="array" ref="Q13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приложение"},I133)),1,0)</f>
        <v>0</v>
      </c>
      <c r="R133" s="12" cm="1">
        <f t="array" ref="R13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меню","настройки","баг","багованный","баги","вылет","вылеты","вылетело"},I133)),1,0)</f>
        <v>0</v>
      </c>
      <c r="S133" s="12">
        <f t="shared" si="10"/>
        <v>0</v>
      </c>
      <c r="T133" s="9">
        <f>COUNTA(Prepared_Table[Review])</f>
        <v>231</v>
      </c>
      <c r="U133" s="17">
        <f t="shared" si="11"/>
        <v>7.1</v>
      </c>
    </row>
    <row r="134" spans="1:21">
      <c r="A134" s="16" t="s">
        <v>1889</v>
      </c>
      <c r="B134" s="16" t="str">
        <f>CHOOSE(MONTH(Prepared_Table[[#This Row],[Date]]),"Январь","Февраль","Март","Апрель","Май","Июнь","Июль","Август","Сентябрь","Октябрь","Ноябрь","Декабрь")</f>
        <v>Ноябрь</v>
      </c>
      <c r="C134" s="28">
        <f>DAY(Prepared_Table[[#This Row],[Date]])</f>
        <v>28</v>
      </c>
      <c r="D134" s="16">
        <f xml:space="preserve"> WEEKNUM(Prepared_Table[[#This Row],[Date]])</f>
        <v>49</v>
      </c>
      <c r="E134" s="16" t="str">
        <f t="shared" si="8"/>
        <v>воскресенье</v>
      </c>
      <c r="F134" s="13" t="s">
        <v>4</v>
      </c>
      <c r="G134" s="10" t="s">
        <v>3916</v>
      </c>
      <c r="H134" s="14">
        <v>1</v>
      </c>
      <c r="I134" s="13" t="s">
        <v>1891</v>
      </c>
      <c r="J134" s="13" t="s">
        <v>1892</v>
      </c>
      <c r="K134" s="13" t="str">
        <f>CHOOSE(MONTH(Prepared_Table[[#This Row],[Reply Date]]),"Январь","Февраль","Март","Апрель","Май","Июнь","Июль","Август","Сентябрь","Октябрь","Ноябрь","Декабрь")</f>
        <v>Ноябрь</v>
      </c>
      <c r="L134" s="34">
        <f>DAY(Prepared_Table[[#This Row],[Reply Date]])</f>
        <v>27</v>
      </c>
      <c r="M134" s="13">
        <f xml:space="preserve"> WEEKNUM(Prepared_Table[[#This Row],[Reply Date]])</f>
        <v>48</v>
      </c>
      <c r="N134" s="13" t="str">
        <f t="shared" si="9"/>
        <v>суббота</v>
      </c>
      <c r="O134" s="13" t="s">
        <v>1893</v>
      </c>
      <c r="P134" s="12" cm="1">
        <f t="array" ref="P13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134)),1,0)</f>
        <v>0</v>
      </c>
      <c r="Q134" s="12" cm="1">
        <f t="array" ref="Q13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приложение"},I134)),1,0)</f>
        <v>0</v>
      </c>
      <c r="R134" s="12" cm="1">
        <f t="array" ref="R13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меню","настройки","баг","багованный","баги","вылет","вылеты","вылетело"},I134)),1,0)</f>
        <v>0</v>
      </c>
      <c r="S134" s="12">
        <f t="shared" si="10"/>
        <v>1</v>
      </c>
      <c r="T134" s="9">
        <f>COUNTA(Prepared_Table[Review])</f>
        <v>231</v>
      </c>
      <c r="U134" s="17">
        <f t="shared" si="11"/>
        <v>13.1</v>
      </c>
    </row>
    <row r="135" spans="1:21">
      <c r="A135" s="15" t="s">
        <v>1897</v>
      </c>
      <c r="B135" s="15" t="str">
        <f>CHOOSE(MONTH(Prepared_Table[[#This Row],[Date]]),"Январь","Февраль","Март","Апрель","Май","Июнь","Июль","Август","Сентябрь","Октябрь","Ноябрь","Декабрь")</f>
        <v>Ноябрь</v>
      </c>
      <c r="C135" s="27">
        <f>DAY(Prepared_Table[[#This Row],[Date]])</f>
        <v>28</v>
      </c>
      <c r="D135" s="15">
        <f xml:space="preserve"> WEEKNUM(Prepared_Table[[#This Row],[Date]])</f>
        <v>49</v>
      </c>
      <c r="E135" s="15" t="str">
        <f t="shared" si="8"/>
        <v>воскресенье</v>
      </c>
      <c r="F135" s="10" t="s">
        <v>22</v>
      </c>
      <c r="G135" s="10" t="s">
        <v>3916</v>
      </c>
      <c r="H135" s="11">
        <v>1</v>
      </c>
      <c r="I135" s="10" t="s">
        <v>1899</v>
      </c>
      <c r="J135" s="10" t="s">
        <v>1900</v>
      </c>
      <c r="K135" s="10" t="str">
        <f>CHOOSE(MONTH(Prepared_Table[[#This Row],[Reply Date]]),"Январь","Февраль","Март","Апрель","Май","Июнь","Июль","Август","Сентябрь","Октябрь","Ноябрь","Декабрь")</f>
        <v>Октябрь</v>
      </c>
      <c r="L135" s="33">
        <f>DAY(Prepared_Table[[#This Row],[Reply Date]])</f>
        <v>30</v>
      </c>
      <c r="M135" s="10">
        <f xml:space="preserve"> WEEKNUM(Prepared_Table[[#This Row],[Reply Date]])</f>
        <v>44</v>
      </c>
      <c r="N135" s="10" t="str">
        <f t="shared" si="9"/>
        <v>суббота</v>
      </c>
      <c r="O135" s="10" t="s">
        <v>1901</v>
      </c>
      <c r="P135" s="12" cm="1">
        <f t="array" ref="P13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135)),1,0)</f>
        <v>0</v>
      </c>
      <c r="Q135" s="12" cm="1">
        <f t="array" ref="Q13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приложение"},I135)),1,0)</f>
        <v>0</v>
      </c>
      <c r="R135" s="12" cm="1">
        <f t="array" ref="R13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меню","настройки","баг","багованный","баги","вылет","вылеты","вылетело"},I135)),1,0)</f>
        <v>1</v>
      </c>
      <c r="S135" s="12">
        <f t="shared" si="10"/>
        <v>1</v>
      </c>
      <c r="T135" s="9">
        <f>COUNTA(Prepared_Table[Review])</f>
        <v>231</v>
      </c>
      <c r="U135" s="17">
        <f t="shared" si="11"/>
        <v>10.1</v>
      </c>
    </row>
    <row r="136" spans="1:21">
      <c r="A136" s="16" t="s">
        <v>1905</v>
      </c>
      <c r="B136" s="16" t="str">
        <f>CHOOSE(MONTH(Prepared_Table[[#This Row],[Date]]),"Январь","Февраль","Март","Апрель","Май","Июнь","Июль","Август","Сентябрь","Октябрь","Ноябрь","Декабрь")</f>
        <v>Ноябрь</v>
      </c>
      <c r="C136" s="28">
        <f>DAY(Prepared_Table[[#This Row],[Date]])</f>
        <v>28</v>
      </c>
      <c r="D136" s="16">
        <f xml:space="preserve"> WEEKNUM(Prepared_Table[[#This Row],[Date]])</f>
        <v>49</v>
      </c>
      <c r="E136" s="16" t="str">
        <f t="shared" si="8"/>
        <v>воскресенье</v>
      </c>
      <c r="F136" s="13" t="s">
        <v>22</v>
      </c>
      <c r="G136" s="10" t="s">
        <v>3916</v>
      </c>
      <c r="H136" s="14">
        <v>1</v>
      </c>
      <c r="I136" s="13" t="s">
        <v>1907</v>
      </c>
      <c r="J136" s="13" t="s">
        <v>1908</v>
      </c>
      <c r="K136" s="13" t="str">
        <f>CHOOSE(MONTH(Prepared_Table[[#This Row],[Reply Date]]),"Январь","Февраль","Март","Апрель","Май","Июнь","Июль","Август","Сентябрь","Октябрь","Ноябрь","Декабрь")</f>
        <v>Ноябрь</v>
      </c>
      <c r="L136" s="34">
        <f>DAY(Prepared_Table[[#This Row],[Reply Date]])</f>
        <v>27</v>
      </c>
      <c r="M136" s="13">
        <f xml:space="preserve"> WEEKNUM(Prepared_Table[[#This Row],[Reply Date]])</f>
        <v>48</v>
      </c>
      <c r="N136" s="13" t="str">
        <f t="shared" si="9"/>
        <v>суббота</v>
      </c>
      <c r="O136" s="13" t="s">
        <v>181</v>
      </c>
      <c r="P136" s="12" cm="1">
        <f t="array" ref="P13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136)),1,0)</f>
        <v>0</v>
      </c>
      <c r="Q136" s="12" cm="1">
        <f t="array" ref="Q13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приложение"},I136)),1,0)</f>
        <v>0</v>
      </c>
      <c r="R136" s="12" cm="1">
        <f t="array" ref="R13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меню","настройки","баг","багованный","баги","вылет","вылеты","вылетело"},I136)),1,0)</f>
        <v>0</v>
      </c>
      <c r="S136" s="12">
        <f t="shared" si="10"/>
        <v>1</v>
      </c>
      <c r="T136" s="9">
        <f>COUNTA(Prepared_Table[Review])</f>
        <v>231</v>
      </c>
      <c r="U136" s="17">
        <f t="shared" si="11"/>
        <v>4.0999999999999996</v>
      </c>
    </row>
    <row r="137" spans="1:21">
      <c r="A137" s="15" t="s">
        <v>1926</v>
      </c>
      <c r="B137" s="15" t="str">
        <f>CHOOSE(MONTH(Prepared_Table[[#This Row],[Date]]),"Январь","Февраль","Март","Апрель","Май","Июнь","Июль","Август","Сентябрь","Октябрь","Ноябрь","Декабрь")</f>
        <v>Ноябрь</v>
      </c>
      <c r="C137" s="27">
        <f>DAY(Prepared_Table[[#This Row],[Date]])</f>
        <v>28</v>
      </c>
      <c r="D137" s="15">
        <f xml:space="preserve"> WEEKNUM(Prepared_Table[[#This Row],[Date]])</f>
        <v>49</v>
      </c>
      <c r="E137" s="15" t="str">
        <f t="shared" si="8"/>
        <v>воскресенье</v>
      </c>
      <c r="F137" s="10" t="s">
        <v>22</v>
      </c>
      <c r="G137" s="10" t="s">
        <v>3916</v>
      </c>
      <c r="H137" s="11">
        <v>1</v>
      </c>
      <c r="I137" s="10" t="s">
        <v>1928</v>
      </c>
      <c r="J137" s="10" t="s">
        <v>1929</v>
      </c>
      <c r="K137" s="10" t="str">
        <f>CHOOSE(MONTH(Prepared_Table[[#This Row],[Reply Date]]),"Январь","Февраль","Март","Апрель","Май","Июнь","Июль","Август","Сентябрь","Октябрь","Ноябрь","Декабрь")</f>
        <v>Ноябрь</v>
      </c>
      <c r="L137" s="33">
        <f>DAY(Prepared_Table[[#This Row],[Reply Date]])</f>
        <v>28</v>
      </c>
      <c r="M137" s="10">
        <f xml:space="preserve"> WEEKNUM(Prepared_Table[[#This Row],[Reply Date]])</f>
        <v>49</v>
      </c>
      <c r="N137" s="10" t="str">
        <f t="shared" si="9"/>
        <v>воскресенье</v>
      </c>
      <c r="O137" s="10" t="s">
        <v>1930</v>
      </c>
      <c r="P137" s="12" cm="1">
        <f t="array" ref="P13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137)),1,0)</f>
        <v>0</v>
      </c>
      <c r="Q137" s="12" cm="1">
        <f t="array" ref="Q13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приложение"},I137)),1,0)</f>
        <v>0</v>
      </c>
      <c r="R137" s="12" cm="1">
        <f t="array" ref="R13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меню","настройки","баг","багованный","баги","вылет","вылеты","вылетело"},I137)),1,0)</f>
        <v>0</v>
      </c>
      <c r="S137" s="12">
        <f t="shared" si="10"/>
        <v>1</v>
      </c>
      <c r="T137" s="9">
        <f>COUNTA(Prepared_Table[Review])</f>
        <v>231</v>
      </c>
      <c r="U137" s="17">
        <f t="shared" si="11"/>
        <v>1.1000000000000001</v>
      </c>
    </row>
    <row r="138" spans="1:21">
      <c r="A138" s="15" t="s">
        <v>1956</v>
      </c>
      <c r="B138" s="15" t="str">
        <f>CHOOSE(MONTH(Prepared_Table[[#This Row],[Date]]),"Январь","Февраль","Март","Апрель","Май","Июнь","Июль","Август","Сентябрь","Октябрь","Ноябрь","Декабрь")</f>
        <v>Ноябрь</v>
      </c>
      <c r="C138" s="27">
        <f>DAY(Prepared_Table[[#This Row],[Date]])</f>
        <v>28</v>
      </c>
      <c r="D138" s="15">
        <f xml:space="preserve"> WEEKNUM(Prepared_Table[[#This Row],[Date]])</f>
        <v>49</v>
      </c>
      <c r="E138" s="15" t="str">
        <f t="shared" si="8"/>
        <v>воскресенье</v>
      </c>
      <c r="F138" s="10" t="s">
        <v>22</v>
      </c>
      <c r="G138" s="10" t="s">
        <v>3916</v>
      </c>
      <c r="H138" s="11">
        <v>1</v>
      </c>
      <c r="I138" s="10" t="s">
        <v>1958</v>
      </c>
      <c r="J138" s="10" t="s">
        <v>1959</v>
      </c>
      <c r="K138" s="10" t="str">
        <f>CHOOSE(MONTH(Prepared_Table[[#This Row],[Reply Date]]),"Январь","Февраль","Март","Апрель","Май","Июнь","Июль","Август","Сентябрь","Октябрь","Ноябрь","Декабрь")</f>
        <v>Ноябрь</v>
      </c>
      <c r="L138" s="33">
        <f>DAY(Prepared_Table[[#This Row],[Reply Date]])</f>
        <v>28</v>
      </c>
      <c r="M138" s="10">
        <f xml:space="preserve"> WEEKNUM(Prepared_Table[[#This Row],[Reply Date]])</f>
        <v>49</v>
      </c>
      <c r="N138" s="10" t="str">
        <f t="shared" si="9"/>
        <v>воскресенье</v>
      </c>
      <c r="O138" s="10" t="s">
        <v>644</v>
      </c>
      <c r="P138" s="12" cm="1">
        <f t="array" ref="P13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138)),1,0)</f>
        <v>0</v>
      </c>
      <c r="Q138" s="12" cm="1">
        <f t="array" ref="Q13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приложение"},I138)),1,0)</f>
        <v>0</v>
      </c>
      <c r="R138" s="12" cm="1">
        <f t="array" ref="R13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меню","настройки","баг","багованный","баги","вылет","вылеты","вылетело"},I138)),1,0)</f>
        <v>0</v>
      </c>
      <c r="S138" s="12">
        <f t="shared" si="10"/>
        <v>1</v>
      </c>
      <c r="T138" s="9">
        <f>COUNTA(Prepared_Table[Review])</f>
        <v>231</v>
      </c>
      <c r="U138" s="17">
        <f t="shared" si="11"/>
        <v>1.1000000000000001</v>
      </c>
    </row>
    <row r="139" spans="1:21">
      <c r="A139" s="16" t="s">
        <v>1976</v>
      </c>
      <c r="B139" s="16" t="str">
        <f>CHOOSE(MONTH(Prepared_Table[[#This Row],[Date]]),"Январь","Февраль","Март","Апрель","Май","Июнь","Июль","Август","Сентябрь","Октябрь","Ноябрь","Декабрь")</f>
        <v>Ноябрь</v>
      </c>
      <c r="C139" s="28">
        <f>DAY(Prepared_Table[[#This Row],[Date]])</f>
        <v>28</v>
      </c>
      <c r="D139" s="16">
        <f xml:space="preserve"> WEEKNUM(Prepared_Table[[#This Row],[Date]])</f>
        <v>49</v>
      </c>
      <c r="E139" s="16" t="str">
        <f t="shared" si="8"/>
        <v>воскресенье</v>
      </c>
      <c r="F139" s="10" t="s">
        <v>3981</v>
      </c>
      <c r="G139" s="10" t="s">
        <v>3916</v>
      </c>
      <c r="H139" s="14">
        <v>1</v>
      </c>
      <c r="I139" s="13" t="s">
        <v>1978</v>
      </c>
      <c r="J139" s="13" t="s">
        <v>1979</v>
      </c>
      <c r="K139" s="13" t="str">
        <f>CHOOSE(MONTH(Prepared_Table[[#This Row],[Reply Date]]),"Январь","Февраль","Март","Апрель","Май","Июнь","Июль","Август","Сентябрь","Октябрь","Ноябрь","Декабрь")</f>
        <v>Ноябрь</v>
      </c>
      <c r="L139" s="34">
        <f>DAY(Prepared_Table[[#This Row],[Reply Date]])</f>
        <v>28</v>
      </c>
      <c r="M139" s="13">
        <f xml:space="preserve"> WEEKNUM(Prepared_Table[[#This Row],[Reply Date]])</f>
        <v>49</v>
      </c>
      <c r="N139" s="13" t="str">
        <f t="shared" si="9"/>
        <v>воскресенье</v>
      </c>
      <c r="O139" s="13" t="s">
        <v>1980</v>
      </c>
      <c r="P139" s="12" cm="1">
        <f t="array" ref="P13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139)),1,0)</f>
        <v>0</v>
      </c>
      <c r="Q139" s="12" cm="1">
        <f t="array" ref="Q13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приложение"},I139)),1,0)</f>
        <v>0</v>
      </c>
      <c r="R139" s="12" cm="1">
        <f t="array" ref="R13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меню","настройки","баг","багованный","баги","вылет","вылеты","вылетело"},I139)),1,0)</f>
        <v>0</v>
      </c>
      <c r="S139" s="12">
        <f t="shared" si="10"/>
        <v>1</v>
      </c>
      <c r="T139" s="9">
        <f>COUNTA(Prepared_Table[Review])</f>
        <v>231</v>
      </c>
      <c r="U139" s="17">
        <f t="shared" si="11"/>
        <v>0.1</v>
      </c>
    </row>
    <row r="140" spans="1:21">
      <c r="A140" s="16" t="s">
        <v>1991</v>
      </c>
      <c r="B140" s="16" t="str">
        <f>CHOOSE(MONTH(Prepared_Table[[#This Row],[Date]]),"Январь","Февраль","Март","Апрель","Май","Июнь","Июль","Август","Сентябрь","Октябрь","Ноябрь","Декабрь")</f>
        <v>Ноябрь</v>
      </c>
      <c r="C140" s="28">
        <f>DAY(Prepared_Table[[#This Row],[Date]])</f>
        <v>28</v>
      </c>
      <c r="D140" s="16">
        <f xml:space="preserve"> WEEKNUM(Prepared_Table[[#This Row],[Date]])</f>
        <v>49</v>
      </c>
      <c r="E140" s="16" t="str">
        <f t="shared" si="8"/>
        <v>воскресенье</v>
      </c>
      <c r="F140" s="13" t="s">
        <v>4</v>
      </c>
      <c r="G140" s="10" t="s">
        <v>3916</v>
      </c>
      <c r="H140" s="14">
        <v>1</v>
      </c>
      <c r="I140" s="13" t="s">
        <v>1993</v>
      </c>
      <c r="J140" s="13" t="s">
        <v>1994</v>
      </c>
      <c r="K140" s="13" t="str">
        <f>CHOOSE(MONTH(Prepared_Table[[#This Row],[Reply Date]]),"Январь","Февраль","Март","Апрель","Май","Июнь","Июль","Август","Сентябрь","Октябрь","Ноябрь","Декабрь")</f>
        <v>Ноябрь</v>
      </c>
      <c r="L140" s="34">
        <f>DAY(Prepared_Table[[#This Row],[Reply Date]])</f>
        <v>28</v>
      </c>
      <c r="M140" s="13">
        <f xml:space="preserve"> WEEKNUM(Prepared_Table[[#This Row],[Reply Date]])</f>
        <v>49</v>
      </c>
      <c r="N140" s="13" t="str">
        <f t="shared" si="9"/>
        <v>воскресенье</v>
      </c>
      <c r="O140" s="13" t="s">
        <v>348</v>
      </c>
      <c r="P140" s="12" cm="1">
        <f t="array" ref="P14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140)),1,0)</f>
        <v>0</v>
      </c>
      <c r="Q140" s="12" cm="1">
        <f t="array" ref="Q14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приложение"},I140)),1,0)</f>
        <v>0</v>
      </c>
      <c r="R140" s="12" cm="1">
        <f t="array" ref="R14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меню","настройки","баг","багованный","баги","вылет","вылеты","вылетело"},I140)),1,0)</f>
        <v>0</v>
      </c>
      <c r="S140" s="12">
        <f t="shared" si="10"/>
        <v>1</v>
      </c>
      <c r="T140" s="9">
        <f>COUNTA(Prepared_Table[Review])</f>
        <v>231</v>
      </c>
      <c r="U140" s="17">
        <f t="shared" si="11"/>
        <v>0.1</v>
      </c>
    </row>
    <row r="141" spans="1:21">
      <c r="A141" s="16" t="s">
        <v>2017</v>
      </c>
      <c r="B141" s="16" t="str">
        <f>CHOOSE(MONTH(Prepared_Table[[#This Row],[Date]]),"Январь","Февраль","Март","Апрель","Май","Июнь","Июль","Август","Сентябрь","Октябрь","Ноябрь","Декабрь")</f>
        <v>Ноябрь</v>
      </c>
      <c r="C141" s="28">
        <f>DAY(Prepared_Table[[#This Row],[Date]])</f>
        <v>28</v>
      </c>
      <c r="D141" s="16">
        <f xml:space="preserve"> WEEKNUM(Prepared_Table[[#This Row],[Date]])</f>
        <v>49</v>
      </c>
      <c r="E141" s="16" t="str">
        <f t="shared" si="8"/>
        <v>воскресенье</v>
      </c>
      <c r="F141" s="10" t="s">
        <v>3981</v>
      </c>
      <c r="G141" s="10" t="s">
        <v>3916</v>
      </c>
      <c r="H141" s="14">
        <v>1</v>
      </c>
      <c r="I141" s="13" t="s">
        <v>2019</v>
      </c>
      <c r="J141" s="13" t="s">
        <v>2020</v>
      </c>
      <c r="K141" s="13" t="str">
        <f>CHOOSE(MONTH(Prepared_Table[[#This Row],[Reply Date]]),"Январь","Февраль","Март","Апрель","Май","Июнь","Июль","Август","Сентябрь","Октябрь","Ноябрь","Декабрь")</f>
        <v>Ноябрь</v>
      </c>
      <c r="L141" s="34">
        <f>DAY(Prepared_Table[[#This Row],[Reply Date]])</f>
        <v>28</v>
      </c>
      <c r="M141" s="13">
        <f xml:space="preserve"> WEEKNUM(Prepared_Table[[#This Row],[Reply Date]])</f>
        <v>49</v>
      </c>
      <c r="N141" s="13" t="str">
        <f t="shared" si="9"/>
        <v>воскресенье</v>
      </c>
      <c r="O141" s="13" t="s">
        <v>2021</v>
      </c>
      <c r="P141" s="12" cm="1">
        <f t="array" ref="P14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141)),1,0)</f>
        <v>1</v>
      </c>
      <c r="Q141" s="12" cm="1">
        <f t="array" ref="Q14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приложение"},I141)),1,0)</f>
        <v>0</v>
      </c>
      <c r="R141" s="12" cm="1">
        <f t="array" ref="R14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меню","настройки","баг","багованный","баги","вылет","вылеты","вылетело"},I141)),1,0)</f>
        <v>0</v>
      </c>
      <c r="S141" s="12">
        <f t="shared" si="10"/>
        <v>1</v>
      </c>
      <c r="T141" s="9">
        <f>COUNTA(Prepared_Table[Review])</f>
        <v>231</v>
      </c>
      <c r="U141" s="17">
        <f t="shared" si="11"/>
        <v>0.1</v>
      </c>
    </row>
    <row r="142" spans="1:21">
      <c r="A142" s="15" t="s">
        <v>2025</v>
      </c>
      <c r="B142" s="15" t="str">
        <f>CHOOSE(MONTH(Prepared_Table[[#This Row],[Date]]),"Январь","Февраль","Март","Апрель","Май","Июнь","Июль","Август","Сентябрь","Октябрь","Ноябрь","Декабрь")</f>
        <v>Ноябрь</v>
      </c>
      <c r="C142" s="27">
        <f>DAY(Prepared_Table[[#This Row],[Date]])</f>
        <v>28</v>
      </c>
      <c r="D142" s="15">
        <f xml:space="preserve"> WEEKNUM(Prepared_Table[[#This Row],[Date]])</f>
        <v>49</v>
      </c>
      <c r="E142" s="15" t="str">
        <f t="shared" si="8"/>
        <v>воскресенье</v>
      </c>
      <c r="F142" s="10" t="s">
        <v>22</v>
      </c>
      <c r="G142" s="10" t="s">
        <v>3916</v>
      </c>
      <c r="H142" s="11">
        <v>1</v>
      </c>
      <c r="I142" s="10" t="s">
        <v>2027</v>
      </c>
      <c r="J142" s="10" t="s">
        <v>2028</v>
      </c>
      <c r="K142" s="10" t="str">
        <f>CHOOSE(MONTH(Prepared_Table[[#This Row],[Reply Date]]),"Январь","Февраль","Март","Апрель","Май","Июнь","Июль","Август","Сентябрь","Октябрь","Ноябрь","Декабрь")</f>
        <v>Ноябрь</v>
      </c>
      <c r="L142" s="33">
        <f>DAY(Prepared_Table[[#This Row],[Reply Date]])</f>
        <v>29</v>
      </c>
      <c r="M142" s="10">
        <f xml:space="preserve"> WEEKNUM(Prepared_Table[[#This Row],[Reply Date]])</f>
        <v>49</v>
      </c>
      <c r="N142" s="10" t="str">
        <f t="shared" si="9"/>
        <v>понедельник</v>
      </c>
      <c r="O142" s="10" t="s">
        <v>2029</v>
      </c>
      <c r="P142" s="12" cm="1">
        <f t="array" ref="P14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142)),1,0)</f>
        <v>0</v>
      </c>
      <c r="Q142" s="12" cm="1">
        <f t="array" ref="Q14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приложение"},I142)),1,0)</f>
        <v>0</v>
      </c>
      <c r="R142" s="12" cm="1">
        <f t="array" ref="R14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меню","настройки","баг","багованный","баги","вылет","вылеты","вылетело"},I142)),1,0)</f>
        <v>0</v>
      </c>
      <c r="S142" s="12">
        <f t="shared" si="10"/>
        <v>1</v>
      </c>
      <c r="T142" s="9">
        <f>COUNTA(Prepared_Table[Review])</f>
        <v>231</v>
      </c>
      <c r="U142" s="17">
        <f t="shared" si="11"/>
        <v>12.1</v>
      </c>
    </row>
    <row r="143" spans="1:21">
      <c r="A143" s="16" t="s">
        <v>2033</v>
      </c>
      <c r="B143" s="16" t="str">
        <f>CHOOSE(MONTH(Prepared_Table[[#This Row],[Date]]),"Январь","Февраль","Март","Апрель","Май","Июнь","Июль","Август","Сентябрь","Октябрь","Ноябрь","Декабрь")</f>
        <v>Ноябрь</v>
      </c>
      <c r="C143" s="28">
        <f>DAY(Prepared_Table[[#This Row],[Date]])</f>
        <v>28</v>
      </c>
      <c r="D143" s="16">
        <f xml:space="preserve"> WEEKNUM(Prepared_Table[[#This Row],[Date]])</f>
        <v>49</v>
      </c>
      <c r="E143" s="16" t="str">
        <f t="shared" si="8"/>
        <v>воскресенье</v>
      </c>
      <c r="F143" s="13" t="s">
        <v>22</v>
      </c>
      <c r="G143" s="10" t="s">
        <v>3916</v>
      </c>
      <c r="H143" s="14">
        <v>1</v>
      </c>
      <c r="I143" s="13" t="s">
        <v>2035</v>
      </c>
      <c r="J143" s="13" t="s">
        <v>2036</v>
      </c>
      <c r="K143" s="13" t="str">
        <f>CHOOSE(MONTH(Prepared_Table[[#This Row],[Reply Date]]),"Январь","Февраль","Март","Апрель","Май","Июнь","Июль","Август","Сентябрь","Октябрь","Ноябрь","Декабрь")</f>
        <v>Ноябрь</v>
      </c>
      <c r="L143" s="34">
        <f>DAY(Prepared_Table[[#This Row],[Reply Date]])</f>
        <v>28</v>
      </c>
      <c r="M143" s="13">
        <f xml:space="preserve"> WEEKNUM(Prepared_Table[[#This Row],[Reply Date]])</f>
        <v>49</v>
      </c>
      <c r="N143" s="13" t="str">
        <f t="shared" si="9"/>
        <v>воскресенье</v>
      </c>
      <c r="O143" s="13" t="s">
        <v>2037</v>
      </c>
      <c r="P143" s="12" cm="1">
        <f t="array" ref="P14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143)),1,0)</f>
        <v>0</v>
      </c>
      <c r="Q143" s="12" cm="1">
        <f t="array" ref="Q14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приложение"},I143)),1,0)</f>
        <v>0</v>
      </c>
      <c r="R143" s="12" cm="1">
        <f t="array" ref="R14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меню","настройки","баг","багованный","баги","вылет","вылеты","вылетело"},I143)),1,0)</f>
        <v>0</v>
      </c>
      <c r="S143" s="12">
        <f t="shared" si="10"/>
        <v>1</v>
      </c>
      <c r="T143" s="9">
        <f>COUNTA(Prepared_Table[Review])</f>
        <v>231</v>
      </c>
      <c r="U143" s="17">
        <f t="shared" si="11"/>
        <v>1.1000000000000001</v>
      </c>
    </row>
    <row r="144" spans="1:21">
      <c r="A144" s="16" t="s">
        <v>2062</v>
      </c>
      <c r="B144" s="16" t="str">
        <f>CHOOSE(MONTH(Prepared_Table[[#This Row],[Date]]),"Январь","Февраль","Март","Апрель","Май","Июнь","Июль","Август","Сентябрь","Октябрь","Ноябрь","Декабрь")</f>
        <v>Ноябрь</v>
      </c>
      <c r="C144" s="28">
        <f>DAY(Prepared_Table[[#This Row],[Date]])</f>
        <v>29</v>
      </c>
      <c r="D144" s="16">
        <f xml:space="preserve"> WEEKNUM(Prepared_Table[[#This Row],[Date]])</f>
        <v>49</v>
      </c>
      <c r="E144" s="16" t="str">
        <f t="shared" si="8"/>
        <v>понедельник</v>
      </c>
      <c r="F144" s="13" t="s">
        <v>4</v>
      </c>
      <c r="G144" s="10" t="s">
        <v>3916</v>
      </c>
      <c r="H144" s="14">
        <v>1</v>
      </c>
      <c r="I144" s="13" t="s">
        <v>2063</v>
      </c>
      <c r="J144" s="13"/>
      <c r="K144" s="13" t="str">
        <f>CHOOSE(MONTH(Prepared_Table[[#This Row],[Reply Date]]),"Январь","Февраль","Март","Апрель","Май","Июнь","Июль","Август","Сентябрь","Октябрь","Ноябрь","Декабрь")</f>
        <v>Январь</v>
      </c>
      <c r="L144" s="34">
        <f>DAY(Prepared_Table[[#This Row],[Reply Date]])</f>
        <v>0</v>
      </c>
      <c r="M144" s="13">
        <f xml:space="preserve"> WEEKNUM(Prepared_Table[[#This Row],[Reply Date]])</f>
        <v>0</v>
      </c>
      <c r="N144" s="13" t="str">
        <f t="shared" si="9"/>
        <v>суббота</v>
      </c>
      <c r="O144" s="13"/>
      <c r="P144" s="12" cm="1">
        <f t="array" ref="P14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144)),1,0)</f>
        <v>0</v>
      </c>
      <c r="Q144" s="12" cm="1">
        <f t="array" ref="Q14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приложение"},I144)),1,0)</f>
        <v>0</v>
      </c>
      <c r="R144" s="12" cm="1">
        <f t="array" ref="R14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меню","настройки","баг","багованный","баги","вылет","вылеты","вылетело"},I144)),1,0)</f>
        <v>0</v>
      </c>
      <c r="S144" s="12">
        <f t="shared" si="10"/>
        <v>0</v>
      </c>
      <c r="T144" s="9">
        <f>COUNTA(Prepared_Table[Review])</f>
        <v>231</v>
      </c>
      <c r="U144" s="17">
        <f t="shared" si="11"/>
        <v>8.1</v>
      </c>
    </row>
    <row r="145" spans="1:21">
      <c r="A145" s="16" t="s">
        <v>2098</v>
      </c>
      <c r="B145" s="16" t="str">
        <f>CHOOSE(MONTH(Prepared_Table[[#This Row],[Date]]),"Январь","Февраль","Март","Апрель","Май","Июнь","Июль","Август","Сентябрь","Октябрь","Ноябрь","Декабрь")</f>
        <v>Ноябрь</v>
      </c>
      <c r="C145" s="28">
        <f>DAY(Prepared_Table[[#This Row],[Date]])</f>
        <v>29</v>
      </c>
      <c r="D145" s="16">
        <f xml:space="preserve"> WEEKNUM(Prepared_Table[[#This Row],[Date]])</f>
        <v>49</v>
      </c>
      <c r="E145" s="16" t="str">
        <f t="shared" si="8"/>
        <v>понедельник</v>
      </c>
      <c r="F145" s="10" t="s">
        <v>3981</v>
      </c>
      <c r="G145" s="10" t="s">
        <v>3916</v>
      </c>
      <c r="H145" s="14">
        <v>2</v>
      </c>
      <c r="I145" s="13" t="s">
        <v>2100</v>
      </c>
      <c r="J145" s="13" t="s">
        <v>2101</v>
      </c>
      <c r="K145" s="13" t="str">
        <f>CHOOSE(MONTH(Prepared_Table[[#This Row],[Reply Date]]),"Январь","Февраль","Март","Апрель","Май","Июнь","Июль","Август","Сентябрь","Октябрь","Ноябрь","Декабрь")</f>
        <v>Ноябрь</v>
      </c>
      <c r="L145" s="34">
        <f>DAY(Prepared_Table[[#This Row],[Reply Date]])</f>
        <v>29</v>
      </c>
      <c r="M145" s="13">
        <f xml:space="preserve"> WEEKNUM(Prepared_Table[[#This Row],[Reply Date]])</f>
        <v>49</v>
      </c>
      <c r="N145" s="13" t="str">
        <f t="shared" si="9"/>
        <v>понедельник</v>
      </c>
      <c r="O145" s="13" t="s">
        <v>2102</v>
      </c>
      <c r="P145" s="12" cm="1">
        <f t="array" ref="P14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145)),1,0)</f>
        <v>1</v>
      </c>
      <c r="Q145" s="12" cm="1">
        <f t="array" ref="Q14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приложение"},I145)),1,0)</f>
        <v>0</v>
      </c>
      <c r="R145" s="12" cm="1">
        <f t="array" ref="R14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меню","настройки","баг","багованный","баги","вылет","вылеты","вылетело"},I145)),1,0)</f>
        <v>0</v>
      </c>
      <c r="S145" s="12">
        <f t="shared" si="10"/>
        <v>1</v>
      </c>
      <c r="T145" s="9">
        <f>COUNTA(Prepared_Table[Review])</f>
        <v>231</v>
      </c>
      <c r="U145" s="17">
        <f t="shared" si="11"/>
        <v>3.1</v>
      </c>
    </row>
    <row r="146" spans="1:21">
      <c r="A146" s="15" t="s">
        <v>2106</v>
      </c>
      <c r="B146" s="15" t="str">
        <f>CHOOSE(MONTH(Prepared_Table[[#This Row],[Date]]),"Январь","Февраль","Март","Апрель","Май","Июнь","Июль","Август","Сентябрь","Октябрь","Ноябрь","Декабрь")</f>
        <v>Ноябрь</v>
      </c>
      <c r="C146" s="27">
        <f>DAY(Prepared_Table[[#This Row],[Date]])</f>
        <v>29</v>
      </c>
      <c r="D146" s="15">
        <f xml:space="preserve"> WEEKNUM(Prepared_Table[[#This Row],[Date]])</f>
        <v>49</v>
      </c>
      <c r="E146" s="15" t="str">
        <f t="shared" si="8"/>
        <v>понедельник</v>
      </c>
      <c r="F146" s="10" t="s">
        <v>3981</v>
      </c>
      <c r="G146" s="10" t="s">
        <v>3916</v>
      </c>
      <c r="H146" s="11">
        <v>1</v>
      </c>
      <c r="I146" s="10" t="s">
        <v>2108</v>
      </c>
      <c r="J146" s="10" t="s">
        <v>2109</v>
      </c>
      <c r="K146" s="10" t="str">
        <f>CHOOSE(MONTH(Prepared_Table[[#This Row],[Reply Date]]),"Январь","Февраль","Март","Апрель","Май","Июнь","Июль","Август","Сентябрь","Октябрь","Ноябрь","Декабрь")</f>
        <v>Ноябрь</v>
      </c>
      <c r="L146" s="33">
        <f>DAY(Prepared_Table[[#This Row],[Reply Date]])</f>
        <v>29</v>
      </c>
      <c r="M146" s="10">
        <f xml:space="preserve"> WEEKNUM(Prepared_Table[[#This Row],[Reply Date]])</f>
        <v>49</v>
      </c>
      <c r="N146" s="10" t="str">
        <f t="shared" si="9"/>
        <v>понедельник</v>
      </c>
      <c r="O146" s="10" t="s">
        <v>2110</v>
      </c>
      <c r="P146" s="12" cm="1">
        <f t="array" ref="P14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146)),1,0)</f>
        <v>0</v>
      </c>
      <c r="Q146" s="12" cm="1">
        <f t="array" ref="Q14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приложение"},I146)),1,0)</f>
        <v>0</v>
      </c>
      <c r="R146" s="12" cm="1">
        <f t="array" ref="R14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меню","настройки","баг","багованный","баги","вылет","вылеты","вылетело"},I146)),1,0)</f>
        <v>0</v>
      </c>
      <c r="S146" s="12">
        <f t="shared" si="10"/>
        <v>1</v>
      </c>
      <c r="T146" s="9">
        <f>COUNTA(Prepared_Table[Review])</f>
        <v>231</v>
      </c>
      <c r="U146" s="17">
        <f t="shared" si="11"/>
        <v>3.1</v>
      </c>
    </row>
    <row r="147" spans="1:21">
      <c r="A147" s="16" t="s">
        <v>2114</v>
      </c>
      <c r="B147" s="16" t="str">
        <f>CHOOSE(MONTH(Prepared_Table[[#This Row],[Date]]),"Январь","Февраль","Март","Апрель","Май","Июнь","Июль","Август","Сентябрь","Октябрь","Ноябрь","Декабрь")</f>
        <v>Ноябрь</v>
      </c>
      <c r="C147" s="28">
        <f>DAY(Prepared_Table[[#This Row],[Date]])</f>
        <v>29</v>
      </c>
      <c r="D147" s="16">
        <f xml:space="preserve"> WEEKNUM(Prepared_Table[[#This Row],[Date]])</f>
        <v>49</v>
      </c>
      <c r="E147" s="16" t="str">
        <f t="shared" si="8"/>
        <v>понедельник</v>
      </c>
      <c r="F147" s="13" t="s">
        <v>4</v>
      </c>
      <c r="G147" s="10" t="s">
        <v>3916</v>
      </c>
      <c r="H147" s="14">
        <v>1</v>
      </c>
      <c r="I147" s="13" t="s">
        <v>2116</v>
      </c>
      <c r="J147" s="13" t="s">
        <v>2117</v>
      </c>
      <c r="K147" s="13" t="str">
        <f>CHOOSE(MONTH(Prepared_Table[[#This Row],[Reply Date]]),"Январь","Февраль","Март","Апрель","Май","Июнь","Июль","Август","Сентябрь","Октябрь","Ноябрь","Декабрь")</f>
        <v>Ноябрь</v>
      </c>
      <c r="L147" s="34">
        <f>DAY(Prepared_Table[[#This Row],[Reply Date]])</f>
        <v>29</v>
      </c>
      <c r="M147" s="13">
        <f xml:space="preserve"> WEEKNUM(Prepared_Table[[#This Row],[Reply Date]])</f>
        <v>49</v>
      </c>
      <c r="N147" s="13" t="str">
        <f t="shared" si="9"/>
        <v>понедельник</v>
      </c>
      <c r="O147" s="13" t="s">
        <v>2118</v>
      </c>
      <c r="P147" s="12" cm="1">
        <f t="array" ref="P14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147)),1,0)</f>
        <v>0</v>
      </c>
      <c r="Q147" s="12" cm="1">
        <f t="array" ref="Q14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приложение"},I147)),1,0)</f>
        <v>0</v>
      </c>
      <c r="R147" s="12" cm="1">
        <f t="array" ref="R14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меню","настройки","баг","багованный","баги","вылет","вылеты","вылетело"},I147)),1,0)</f>
        <v>1</v>
      </c>
      <c r="S147" s="12">
        <f t="shared" si="10"/>
        <v>1</v>
      </c>
      <c r="T147" s="9">
        <f>COUNTA(Prepared_Table[Review])</f>
        <v>231</v>
      </c>
      <c r="U147" s="17">
        <f t="shared" si="11"/>
        <v>1.1000000000000001</v>
      </c>
    </row>
    <row r="148" spans="1:21">
      <c r="A148" s="16" t="s">
        <v>2142</v>
      </c>
      <c r="B148" s="16" t="str">
        <f>CHOOSE(MONTH(Prepared_Table[[#This Row],[Date]]),"Январь","Февраль","Март","Апрель","Май","Июнь","Июль","Август","Сентябрь","Октябрь","Ноябрь","Декабрь")</f>
        <v>Ноябрь</v>
      </c>
      <c r="C148" s="28">
        <f>DAY(Prepared_Table[[#This Row],[Date]])</f>
        <v>29</v>
      </c>
      <c r="D148" s="16">
        <f xml:space="preserve"> WEEKNUM(Prepared_Table[[#This Row],[Date]])</f>
        <v>49</v>
      </c>
      <c r="E148" s="16" t="str">
        <f t="shared" si="8"/>
        <v>понедельник</v>
      </c>
      <c r="F148" s="10" t="s">
        <v>3981</v>
      </c>
      <c r="G148" s="10" t="s">
        <v>3916</v>
      </c>
      <c r="H148" s="14">
        <v>1</v>
      </c>
      <c r="I148" s="13" t="s">
        <v>2144</v>
      </c>
      <c r="J148" s="13" t="s">
        <v>2145</v>
      </c>
      <c r="K148" s="13" t="str">
        <f>CHOOSE(MONTH(Prepared_Table[[#This Row],[Reply Date]]),"Январь","Февраль","Март","Апрель","Май","Июнь","Июль","Август","Сентябрь","Октябрь","Ноябрь","Декабрь")</f>
        <v>Ноябрь</v>
      </c>
      <c r="L148" s="34">
        <f>DAY(Prepared_Table[[#This Row],[Reply Date]])</f>
        <v>29</v>
      </c>
      <c r="M148" s="13">
        <f xml:space="preserve"> WEEKNUM(Prepared_Table[[#This Row],[Reply Date]])</f>
        <v>49</v>
      </c>
      <c r="N148" s="13" t="str">
        <f t="shared" si="9"/>
        <v>понедельник</v>
      </c>
      <c r="O148" s="13" t="s">
        <v>2146</v>
      </c>
      <c r="P148" s="12" cm="1">
        <f t="array" ref="P14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148)),1,0)</f>
        <v>0</v>
      </c>
      <c r="Q148" s="12" cm="1">
        <f t="array" ref="Q14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приложение"},I148)),1,0)</f>
        <v>0</v>
      </c>
      <c r="R148" s="12" cm="1">
        <f t="array" ref="R14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меню","настройки","баг","багованный","баги","вылет","вылеты","вылетело"},I148)),1,0)</f>
        <v>0</v>
      </c>
      <c r="S148" s="12">
        <f t="shared" si="10"/>
        <v>1</v>
      </c>
      <c r="T148" s="9">
        <f>COUNTA(Prepared_Table[Review])</f>
        <v>231</v>
      </c>
      <c r="U148" s="17">
        <f t="shared" si="11"/>
        <v>8.1</v>
      </c>
    </row>
    <row r="149" spans="1:21">
      <c r="A149" s="15" t="s">
        <v>2150</v>
      </c>
      <c r="B149" s="15" t="str">
        <f>CHOOSE(MONTH(Prepared_Table[[#This Row],[Date]]),"Январь","Февраль","Март","Апрель","Май","Июнь","Июль","Август","Сентябрь","Октябрь","Ноябрь","Декабрь")</f>
        <v>Ноябрь</v>
      </c>
      <c r="C149" s="27">
        <f>DAY(Prepared_Table[[#This Row],[Date]])</f>
        <v>29</v>
      </c>
      <c r="D149" s="15">
        <f xml:space="preserve"> WEEKNUM(Prepared_Table[[#This Row],[Date]])</f>
        <v>49</v>
      </c>
      <c r="E149" s="15" t="str">
        <f t="shared" si="8"/>
        <v>понедельник</v>
      </c>
      <c r="F149" s="10" t="s">
        <v>3981</v>
      </c>
      <c r="G149" s="10" t="s">
        <v>3916</v>
      </c>
      <c r="H149" s="11">
        <v>1</v>
      </c>
      <c r="I149" s="10" t="s">
        <v>2152</v>
      </c>
      <c r="J149" s="10" t="s">
        <v>2153</v>
      </c>
      <c r="K149" s="10" t="str">
        <f>CHOOSE(MONTH(Prepared_Table[[#This Row],[Reply Date]]),"Январь","Февраль","Март","Апрель","Май","Июнь","Июль","Август","Сентябрь","Октябрь","Ноябрь","Декабрь")</f>
        <v>Ноябрь</v>
      </c>
      <c r="L149" s="33">
        <f>DAY(Prepared_Table[[#This Row],[Reply Date]])</f>
        <v>29</v>
      </c>
      <c r="M149" s="10">
        <f xml:space="preserve"> WEEKNUM(Prepared_Table[[#This Row],[Reply Date]])</f>
        <v>49</v>
      </c>
      <c r="N149" s="10" t="str">
        <f t="shared" si="9"/>
        <v>понедельник</v>
      </c>
      <c r="O149" s="10" t="s">
        <v>1365</v>
      </c>
      <c r="P149" s="12" cm="1">
        <f t="array" ref="P14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149)),1,0)</f>
        <v>0</v>
      </c>
      <c r="Q149" s="12" cm="1">
        <f t="array" ref="Q14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приложение"},I149)),1,0)</f>
        <v>0</v>
      </c>
      <c r="R149" s="12" cm="1">
        <f t="array" ref="R14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меню","настройки","баг","багованный","баги","вылет","вылеты","вылетело"},I149)),1,0)</f>
        <v>0</v>
      </c>
      <c r="S149" s="12">
        <f t="shared" si="10"/>
        <v>1</v>
      </c>
      <c r="T149" s="9">
        <f>COUNTA(Prepared_Table[Review])</f>
        <v>231</v>
      </c>
      <c r="U149" s="17">
        <f t="shared" si="11"/>
        <v>2.1</v>
      </c>
    </row>
    <row r="150" spans="1:21">
      <c r="A150" s="16" t="s">
        <v>2157</v>
      </c>
      <c r="B150" s="16" t="str">
        <f>CHOOSE(MONTH(Prepared_Table[[#This Row],[Date]]),"Январь","Февраль","Март","Апрель","Май","Июнь","Июль","Август","Сентябрь","Октябрь","Ноябрь","Декабрь")</f>
        <v>Ноябрь</v>
      </c>
      <c r="C150" s="28">
        <f>DAY(Prepared_Table[[#This Row],[Date]])</f>
        <v>29</v>
      </c>
      <c r="D150" s="16">
        <f xml:space="preserve"> WEEKNUM(Prepared_Table[[#This Row],[Date]])</f>
        <v>49</v>
      </c>
      <c r="E150" s="16" t="str">
        <f t="shared" si="8"/>
        <v>понедельник</v>
      </c>
      <c r="F150" s="10" t="s">
        <v>3981</v>
      </c>
      <c r="G150" s="10" t="s">
        <v>3916</v>
      </c>
      <c r="H150" s="14">
        <v>1</v>
      </c>
      <c r="I150" s="13" t="s">
        <v>2159</v>
      </c>
      <c r="J150" s="13" t="s">
        <v>2160</v>
      </c>
      <c r="K150" s="13" t="str">
        <f>CHOOSE(MONTH(Prepared_Table[[#This Row],[Reply Date]]),"Январь","Февраль","Март","Апрель","Май","Июнь","Июль","Август","Сентябрь","Октябрь","Ноябрь","Декабрь")</f>
        <v>Ноябрь</v>
      </c>
      <c r="L150" s="34">
        <f>DAY(Prepared_Table[[#This Row],[Reply Date]])</f>
        <v>29</v>
      </c>
      <c r="M150" s="13">
        <f xml:space="preserve"> WEEKNUM(Prepared_Table[[#This Row],[Reply Date]])</f>
        <v>49</v>
      </c>
      <c r="N150" s="13" t="str">
        <f t="shared" si="9"/>
        <v>понедельник</v>
      </c>
      <c r="O150" s="13" t="s">
        <v>129</v>
      </c>
      <c r="P150" s="12" cm="1">
        <f t="array" ref="P15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150)),1,0)</f>
        <v>0</v>
      </c>
      <c r="Q150" s="12" cm="1">
        <f t="array" ref="Q15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приложение"},I150)),1,0)</f>
        <v>0</v>
      </c>
      <c r="R150" s="12" cm="1">
        <f t="array" ref="R15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меню","настройки","баг","багованный","баги","вылет","вылеты","вылетело"},I150)),1,0)</f>
        <v>1</v>
      </c>
      <c r="S150" s="12">
        <f t="shared" si="10"/>
        <v>1</v>
      </c>
      <c r="T150" s="9">
        <f>COUNTA(Prepared_Table[Review])</f>
        <v>231</v>
      </c>
      <c r="U150" s="17">
        <f t="shared" si="11"/>
        <v>2.1</v>
      </c>
    </row>
    <row r="151" spans="1:21">
      <c r="A151" s="15" t="s">
        <v>2179</v>
      </c>
      <c r="B151" s="15" t="str">
        <f>CHOOSE(MONTH(Prepared_Table[[#This Row],[Date]]),"Январь","Февраль","Март","Апрель","Май","Июнь","Июль","Август","Сентябрь","Октябрь","Ноябрь","Декабрь")</f>
        <v>Ноябрь</v>
      </c>
      <c r="C151" s="27">
        <f>DAY(Prepared_Table[[#This Row],[Date]])</f>
        <v>29</v>
      </c>
      <c r="D151" s="15">
        <f xml:space="preserve"> WEEKNUM(Prepared_Table[[#This Row],[Date]])</f>
        <v>49</v>
      </c>
      <c r="E151" s="15" t="str">
        <f t="shared" si="8"/>
        <v>понедельник</v>
      </c>
      <c r="F151" s="10" t="s">
        <v>3981</v>
      </c>
      <c r="G151" s="10" t="s">
        <v>3916</v>
      </c>
      <c r="H151" s="11">
        <v>1</v>
      </c>
      <c r="I151" s="10" t="s">
        <v>2181</v>
      </c>
      <c r="J151" s="10" t="s">
        <v>2182</v>
      </c>
      <c r="K151" s="10" t="str">
        <f>CHOOSE(MONTH(Prepared_Table[[#This Row],[Reply Date]]),"Январь","Февраль","Март","Апрель","Май","Июнь","Июль","Август","Сентябрь","Октябрь","Ноябрь","Декабрь")</f>
        <v>Ноябрь</v>
      </c>
      <c r="L151" s="33">
        <f>DAY(Prepared_Table[[#This Row],[Reply Date]])</f>
        <v>29</v>
      </c>
      <c r="M151" s="10">
        <f xml:space="preserve"> WEEKNUM(Prepared_Table[[#This Row],[Reply Date]])</f>
        <v>49</v>
      </c>
      <c r="N151" s="10" t="str">
        <f t="shared" si="9"/>
        <v>понедельник</v>
      </c>
      <c r="O151" s="10" t="s">
        <v>2183</v>
      </c>
      <c r="P151" s="12" cm="1">
        <f t="array" ref="P15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151)),1,0)</f>
        <v>1</v>
      </c>
      <c r="Q151" s="12" cm="1">
        <f t="array" ref="Q15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приложение"},I151)),1,0)</f>
        <v>0</v>
      </c>
      <c r="R151" s="12" cm="1">
        <f t="array" ref="R15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меню","настройки","баг","багованный","баги","вылет","вылеты","вылетело"},I151)),1,0)</f>
        <v>0</v>
      </c>
      <c r="S151" s="12">
        <f t="shared" si="10"/>
        <v>1</v>
      </c>
      <c r="T151" s="9">
        <f>COUNTA(Prepared_Table[Review])</f>
        <v>231</v>
      </c>
      <c r="U151" s="17">
        <f t="shared" si="11"/>
        <v>1.1000000000000001</v>
      </c>
    </row>
    <row r="152" spans="1:21">
      <c r="A152" s="16" t="s">
        <v>2187</v>
      </c>
      <c r="B152" s="16" t="str">
        <f>CHOOSE(MONTH(Prepared_Table[[#This Row],[Date]]),"Январь","Февраль","Март","Апрель","Май","Июнь","Июль","Август","Сентябрь","Октябрь","Ноябрь","Декабрь")</f>
        <v>Ноябрь</v>
      </c>
      <c r="C152" s="28">
        <f>DAY(Prepared_Table[[#This Row],[Date]])</f>
        <v>29</v>
      </c>
      <c r="D152" s="16">
        <f xml:space="preserve"> WEEKNUM(Prepared_Table[[#This Row],[Date]])</f>
        <v>49</v>
      </c>
      <c r="E152" s="16" t="str">
        <f t="shared" si="8"/>
        <v>понедельник</v>
      </c>
      <c r="F152" s="10" t="s">
        <v>3981</v>
      </c>
      <c r="G152" s="10" t="s">
        <v>3916</v>
      </c>
      <c r="H152" s="14">
        <v>1</v>
      </c>
      <c r="I152" s="13" t="s">
        <v>2189</v>
      </c>
      <c r="J152" s="13" t="s">
        <v>2190</v>
      </c>
      <c r="K152" s="13" t="str">
        <f>CHOOSE(MONTH(Prepared_Table[[#This Row],[Reply Date]]),"Январь","Февраль","Март","Апрель","Май","Июнь","Июль","Август","Сентябрь","Октябрь","Ноябрь","Декабрь")</f>
        <v>Ноябрь</v>
      </c>
      <c r="L152" s="34">
        <f>DAY(Prepared_Table[[#This Row],[Reply Date]])</f>
        <v>29</v>
      </c>
      <c r="M152" s="13">
        <f xml:space="preserve"> WEEKNUM(Prepared_Table[[#This Row],[Reply Date]])</f>
        <v>49</v>
      </c>
      <c r="N152" s="13" t="str">
        <f t="shared" si="9"/>
        <v>понедельник</v>
      </c>
      <c r="O152" s="13" t="s">
        <v>2191</v>
      </c>
      <c r="P152" s="12" cm="1">
        <f t="array" ref="P15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152)),1,0)</f>
        <v>0</v>
      </c>
      <c r="Q152" s="12" cm="1">
        <f t="array" ref="Q15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приложение"},I152)),1,0)</f>
        <v>0</v>
      </c>
      <c r="R152" s="12" cm="1">
        <f t="array" ref="R15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меню","настройки","баг","багованный","баги","вылет","вылеты","вылетело"},I152)),1,0)</f>
        <v>0</v>
      </c>
      <c r="S152" s="12">
        <f t="shared" si="10"/>
        <v>1</v>
      </c>
      <c r="T152" s="9">
        <f>COUNTA(Prepared_Table[Review])</f>
        <v>231</v>
      </c>
      <c r="U152" s="17">
        <f t="shared" si="11"/>
        <v>1.1000000000000001</v>
      </c>
    </row>
    <row r="153" spans="1:21">
      <c r="A153" s="15" t="s">
        <v>2223</v>
      </c>
      <c r="B153" s="15" t="str">
        <f>CHOOSE(MONTH(Prepared_Table[[#This Row],[Date]]),"Январь","Февраль","Март","Апрель","Май","Июнь","Июль","Август","Сентябрь","Октябрь","Ноябрь","Декабрь")</f>
        <v>Ноябрь</v>
      </c>
      <c r="C153" s="27">
        <f>DAY(Prepared_Table[[#This Row],[Date]])</f>
        <v>29</v>
      </c>
      <c r="D153" s="15">
        <f xml:space="preserve"> WEEKNUM(Prepared_Table[[#This Row],[Date]])</f>
        <v>49</v>
      </c>
      <c r="E153" s="15" t="str">
        <f t="shared" si="8"/>
        <v>понедельник</v>
      </c>
      <c r="F153" s="10" t="s">
        <v>4</v>
      </c>
      <c r="G153" s="10" t="s">
        <v>3916</v>
      </c>
      <c r="H153" s="11">
        <v>1</v>
      </c>
      <c r="I153" s="10" t="s">
        <v>2225</v>
      </c>
      <c r="J153" s="10" t="s">
        <v>2226</v>
      </c>
      <c r="K153" s="10" t="str">
        <f>CHOOSE(MONTH(Prepared_Table[[#This Row],[Reply Date]]),"Январь","Февраль","Март","Апрель","Май","Июнь","Июль","Август","Сентябрь","Октябрь","Ноябрь","Декабрь")</f>
        <v>Ноябрь</v>
      </c>
      <c r="L153" s="33">
        <f>DAY(Prepared_Table[[#This Row],[Reply Date]])</f>
        <v>29</v>
      </c>
      <c r="M153" s="10">
        <f xml:space="preserve"> WEEKNUM(Prepared_Table[[#This Row],[Reply Date]])</f>
        <v>49</v>
      </c>
      <c r="N153" s="10" t="str">
        <f t="shared" si="9"/>
        <v>понедельник</v>
      </c>
      <c r="O153" s="10" t="s">
        <v>65</v>
      </c>
      <c r="P153" s="12" cm="1">
        <f t="array" ref="P15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153)),1,0)</f>
        <v>0</v>
      </c>
      <c r="Q153" s="12" cm="1">
        <f t="array" ref="Q15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приложение"},I153)),1,0)</f>
        <v>1</v>
      </c>
      <c r="R153" s="12" cm="1">
        <f t="array" ref="R15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меню","настройки","баг","багованный","баги","вылет","вылеты","вылетело"},I153)),1,0)</f>
        <v>0</v>
      </c>
      <c r="S153" s="12">
        <f t="shared" si="10"/>
        <v>1</v>
      </c>
      <c r="T153" s="9">
        <f>COUNTA(Prepared_Table[Review])</f>
        <v>231</v>
      </c>
      <c r="U153" s="17">
        <f t="shared" si="11"/>
        <v>4.0999999999999996</v>
      </c>
    </row>
    <row r="154" spans="1:21">
      <c r="A154" s="16" t="s">
        <v>2230</v>
      </c>
      <c r="B154" s="16" t="str">
        <f>CHOOSE(MONTH(Prepared_Table[[#This Row],[Date]]),"Январь","Февраль","Март","Апрель","Май","Июнь","Июль","Август","Сентябрь","Октябрь","Ноябрь","Декабрь")</f>
        <v>Ноябрь</v>
      </c>
      <c r="C154" s="28">
        <f>DAY(Prepared_Table[[#This Row],[Date]])</f>
        <v>29</v>
      </c>
      <c r="D154" s="16">
        <f xml:space="preserve"> WEEKNUM(Prepared_Table[[#This Row],[Date]])</f>
        <v>49</v>
      </c>
      <c r="E154" s="16" t="str">
        <f t="shared" si="8"/>
        <v>понедельник</v>
      </c>
      <c r="F154" s="10" t="s">
        <v>3981</v>
      </c>
      <c r="G154" s="10" t="s">
        <v>3916</v>
      </c>
      <c r="H154" s="14">
        <v>1</v>
      </c>
      <c r="I154" s="13" t="s">
        <v>2232</v>
      </c>
      <c r="J154" s="13" t="s">
        <v>2233</v>
      </c>
      <c r="K154" s="13" t="str">
        <f>CHOOSE(MONTH(Prepared_Table[[#This Row],[Reply Date]]),"Январь","Февраль","Март","Апрель","Май","Июнь","Июль","Август","Сентябрь","Октябрь","Ноябрь","Декабрь")</f>
        <v>Ноябрь</v>
      </c>
      <c r="L154" s="34">
        <f>DAY(Prepared_Table[[#This Row],[Reply Date]])</f>
        <v>29</v>
      </c>
      <c r="M154" s="13">
        <f xml:space="preserve"> WEEKNUM(Prepared_Table[[#This Row],[Reply Date]])</f>
        <v>49</v>
      </c>
      <c r="N154" s="13" t="str">
        <f t="shared" si="9"/>
        <v>понедельник</v>
      </c>
      <c r="O154" s="13" t="s">
        <v>1365</v>
      </c>
      <c r="P154" s="12" cm="1">
        <f t="array" ref="P15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154)),1,0)</f>
        <v>0</v>
      </c>
      <c r="Q154" s="12" cm="1">
        <f t="array" ref="Q15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приложение"},I154)),1,0)</f>
        <v>0</v>
      </c>
      <c r="R154" s="12" cm="1">
        <f t="array" ref="R15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меню","настройки","баг","багованный","баги","вылет","вылеты","вылетело"},I154)),1,0)</f>
        <v>0</v>
      </c>
      <c r="S154" s="12">
        <f t="shared" si="10"/>
        <v>1</v>
      </c>
      <c r="T154" s="9">
        <f>COUNTA(Prepared_Table[Review])</f>
        <v>231</v>
      </c>
      <c r="U154" s="17">
        <f t="shared" si="11"/>
        <v>2.1</v>
      </c>
    </row>
    <row r="155" spans="1:21">
      <c r="A155" s="15" t="s">
        <v>2237</v>
      </c>
      <c r="B155" s="15" t="str">
        <f>CHOOSE(MONTH(Prepared_Table[[#This Row],[Date]]),"Январь","Февраль","Март","Апрель","Май","Июнь","Июль","Август","Сентябрь","Октябрь","Ноябрь","Декабрь")</f>
        <v>Ноябрь</v>
      </c>
      <c r="C155" s="27">
        <f>DAY(Prepared_Table[[#This Row],[Date]])</f>
        <v>29</v>
      </c>
      <c r="D155" s="15">
        <f xml:space="preserve"> WEEKNUM(Prepared_Table[[#This Row],[Date]])</f>
        <v>49</v>
      </c>
      <c r="E155" s="15" t="str">
        <f t="shared" si="8"/>
        <v>понедельник</v>
      </c>
      <c r="F155" s="10" t="s">
        <v>3981</v>
      </c>
      <c r="G155" s="10" t="s">
        <v>3916</v>
      </c>
      <c r="H155" s="11">
        <v>1</v>
      </c>
      <c r="I155" s="10" t="s">
        <v>2239</v>
      </c>
      <c r="J155" s="10" t="s">
        <v>2240</v>
      </c>
      <c r="K155" s="10" t="str">
        <f>CHOOSE(MONTH(Prepared_Table[[#This Row],[Reply Date]]),"Январь","Февраль","Март","Апрель","Май","Июнь","Июль","Август","Сентябрь","Октябрь","Ноябрь","Декабрь")</f>
        <v>Ноябрь</v>
      </c>
      <c r="L155" s="33">
        <f>DAY(Prepared_Table[[#This Row],[Reply Date]])</f>
        <v>29</v>
      </c>
      <c r="M155" s="10">
        <f xml:space="preserve"> WEEKNUM(Prepared_Table[[#This Row],[Reply Date]])</f>
        <v>49</v>
      </c>
      <c r="N155" s="10" t="str">
        <f t="shared" si="9"/>
        <v>понедельник</v>
      </c>
      <c r="O155" s="10" t="s">
        <v>2241</v>
      </c>
      <c r="P155" s="12" cm="1">
        <f t="array" ref="P15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155)),1,0)</f>
        <v>0</v>
      </c>
      <c r="Q155" s="12" cm="1">
        <f t="array" ref="Q15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приложение"},I155)),1,0)</f>
        <v>0</v>
      </c>
      <c r="R155" s="12" cm="1">
        <f t="array" ref="R15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меню","настройки","баг","багованный","баги","вылет","вылеты","вылетело"},I155)),1,0)</f>
        <v>0</v>
      </c>
      <c r="S155" s="12">
        <f t="shared" si="10"/>
        <v>1</v>
      </c>
      <c r="T155" s="9">
        <f>COUNTA(Prepared_Table[Review])</f>
        <v>231</v>
      </c>
      <c r="U155" s="17">
        <f t="shared" si="11"/>
        <v>2.1</v>
      </c>
    </row>
    <row r="156" spans="1:21">
      <c r="A156" s="16" t="s">
        <v>2245</v>
      </c>
      <c r="B156" s="16" t="str">
        <f>CHOOSE(MONTH(Prepared_Table[[#This Row],[Date]]),"Январь","Февраль","Март","Апрель","Май","Июнь","Июль","Август","Сентябрь","Октябрь","Ноябрь","Декабрь")</f>
        <v>Ноябрь</v>
      </c>
      <c r="C156" s="28">
        <f>DAY(Prepared_Table[[#This Row],[Date]])</f>
        <v>29</v>
      </c>
      <c r="D156" s="16">
        <f xml:space="preserve"> WEEKNUM(Prepared_Table[[#This Row],[Date]])</f>
        <v>49</v>
      </c>
      <c r="E156" s="16" t="str">
        <f t="shared" si="8"/>
        <v>понедельник</v>
      </c>
      <c r="F156" s="10" t="s">
        <v>3981</v>
      </c>
      <c r="G156" s="10" t="s">
        <v>3916</v>
      </c>
      <c r="H156" s="14">
        <v>1</v>
      </c>
      <c r="I156" s="13" t="s">
        <v>2247</v>
      </c>
      <c r="J156" s="13" t="s">
        <v>2248</v>
      </c>
      <c r="K156" s="13" t="str">
        <f>CHOOSE(MONTH(Prepared_Table[[#This Row],[Reply Date]]),"Январь","Февраль","Март","Апрель","Май","Июнь","Июль","Август","Сентябрь","Октябрь","Ноябрь","Декабрь")</f>
        <v>Ноябрь</v>
      </c>
      <c r="L156" s="34">
        <f>DAY(Prepared_Table[[#This Row],[Reply Date]])</f>
        <v>29</v>
      </c>
      <c r="M156" s="13">
        <f xml:space="preserve"> WEEKNUM(Prepared_Table[[#This Row],[Reply Date]])</f>
        <v>49</v>
      </c>
      <c r="N156" s="13" t="str">
        <f t="shared" si="9"/>
        <v>понедельник</v>
      </c>
      <c r="O156" s="13" t="s">
        <v>2249</v>
      </c>
      <c r="P156" s="12" cm="1">
        <f t="array" ref="P15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156)),1,0)</f>
        <v>0</v>
      </c>
      <c r="Q156" s="12" cm="1">
        <f t="array" ref="Q15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приложение"},I156)),1,0)</f>
        <v>0</v>
      </c>
      <c r="R156" s="12" cm="1">
        <f t="array" ref="R15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меню","настройки","баг","багованный","баги","вылет","вылеты","вылетело"},I156)),1,0)</f>
        <v>1</v>
      </c>
      <c r="S156" s="12">
        <f t="shared" si="10"/>
        <v>1</v>
      </c>
      <c r="T156" s="9">
        <f>COUNTA(Prepared_Table[Review])</f>
        <v>231</v>
      </c>
      <c r="U156" s="17">
        <f t="shared" si="11"/>
        <v>1.1000000000000001</v>
      </c>
    </row>
    <row r="157" spans="1:21">
      <c r="A157" s="15" t="s">
        <v>2282</v>
      </c>
      <c r="B157" s="15" t="str">
        <f>CHOOSE(MONTH(Prepared_Table[[#This Row],[Date]]),"Январь","Февраль","Март","Апрель","Май","Июнь","Июль","Август","Сентябрь","Октябрь","Ноябрь","Декабрь")</f>
        <v>Ноябрь</v>
      </c>
      <c r="C157" s="27">
        <f>DAY(Prepared_Table[[#This Row],[Date]])</f>
        <v>29</v>
      </c>
      <c r="D157" s="15">
        <f xml:space="preserve"> WEEKNUM(Prepared_Table[[#This Row],[Date]])</f>
        <v>49</v>
      </c>
      <c r="E157" s="15" t="str">
        <f t="shared" si="8"/>
        <v>понедельник</v>
      </c>
      <c r="F157" s="10" t="s">
        <v>13</v>
      </c>
      <c r="G157" s="10" t="s">
        <v>3916</v>
      </c>
      <c r="H157" s="11">
        <v>1</v>
      </c>
      <c r="I157" s="10" t="s">
        <v>2284</v>
      </c>
      <c r="J157" s="10" t="s">
        <v>2285</v>
      </c>
      <c r="K157" s="10" t="str">
        <f>CHOOSE(MONTH(Prepared_Table[[#This Row],[Reply Date]]),"Январь","Февраль","Март","Апрель","Май","Июнь","Июль","Август","Сентябрь","Октябрь","Ноябрь","Декабрь")</f>
        <v>Ноябрь</v>
      </c>
      <c r="L157" s="33">
        <f>DAY(Prepared_Table[[#This Row],[Reply Date]])</f>
        <v>30</v>
      </c>
      <c r="M157" s="10">
        <f xml:space="preserve"> WEEKNUM(Prepared_Table[[#This Row],[Reply Date]])</f>
        <v>49</v>
      </c>
      <c r="N157" s="10" t="str">
        <f t="shared" si="9"/>
        <v>вторник</v>
      </c>
      <c r="O157" s="10" t="s">
        <v>2286</v>
      </c>
      <c r="P157" s="12" cm="1">
        <f t="array" ref="P15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157)),1,0)</f>
        <v>0</v>
      </c>
      <c r="Q157" s="12" cm="1">
        <f t="array" ref="Q15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приложение"},I157)),1,0)</f>
        <v>0</v>
      </c>
      <c r="R157" s="12" cm="1">
        <f t="array" ref="R15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меню","настройки","баг","багованный","баги","вылет","вылеты","вылетело"},I157)),1,0)</f>
        <v>0</v>
      </c>
      <c r="S157" s="12">
        <f t="shared" si="10"/>
        <v>1</v>
      </c>
      <c r="T157" s="9">
        <f>COUNTA(Prepared_Table[Review])</f>
        <v>231</v>
      </c>
      <c r="U157" s="17">
        <f t="shared" si="11"/>
        <v>7.1</v>
      </c>
    </row>
    <row r="158" spans="1:21">
      <c r="A158" s="15" t="s">
        <v>3760</v>
      </c>
      <c r="B158" s="15" t="str">
        <f>CHOOSE(MONTH(Prepared_Table[[#This Row],[Date]]),"Январь","Февраль","Март","Апрель","Май","Июнь","Июль","Август","Сентябрь","Октябрь","Ноябрь","Декабрь")</f>
        <v>Ноябрь</v>
      </c>
      <c r="C158" s="27">
        <f>DAY(Prepared_Table[[#This Row],[Date]])</f>
        <v>29</v>
      </c>
      <c r="D158" s="15">
        <f xml:space="preserve"> WEEKNUM(Prepared_Table[[#This Row],[Date]])</f>
        <v>49</v>
      </c>
      <c r="E158" s="15" t="str">
        <f t="shared" si="8"/>
        <v>понедельник</v>
      </c>
      <c r="F158" s="10" t="s">
        <v>3761</v>
      </c>
      <c r="G158" s="10" t="s">
        <v>3917</v>
      </c>
      <c r="H158" s="11">
        <v>1</v>
      </c>
      <c r="I158" s="10" t="s">
        <v>3764</v>
      </c>
      <c r="J158" s="13" t="s">
        <v>3936</v>
      </c>
      <c r="K158" s="13" t="str">
        <f>CHOOSE(MONTH(Prepared_Table[[#This Row],[Reply Date]]),"Январь","Февраль","Март","Апрель","Май","Июнь","Июль","Август","Сентябрь","Октябрь","Ноябрь","Декабрь")</f>
        <v>Ноябрь</v>
      </c>
      <c r="L158" s="34">
        <f>DAY(Prepared_Table[[#This Row],[Reply Date]])</f>
        <v>23</v>
      </c>
      <c r="M158" s="13">
        <f xml:space="preserve"> WEEKNUM(Prepared_Table[[#This Row],[Reply Date]])</f>
        <v>48</v>
      </c>
      <c r="N158" s="13" t="str">
        <f t="shared" si="9"/>
        <v>вторник</v>
      </c>
      <c r="O158" s="10"/>
      <c r="P158" s="12" cm="1">
        <f t="array" ref="P15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158)),1,0)</f>
        <v>0</v>
      </c>
      <c r="Q158" s="12" cm="1">
        <f t="array" ref="Q15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приложение"},I158)),1,0)</f>
        <v>0</v>
      </c>
      <c r="R158" s="12" cm="1">
        <f t="array" ref="R15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меню","настройки","баг","багованный","баги","вылет","вылеты","вылетело"},I158)),1,0)</f>
        <v>1</v>
      </c>
      <c r="S158" s="12">
        <f t="shared" si="10"/>
        <v>0</v>
      </c>
      <c r="T158" s="9">
        <f>COUNTA(Prepared_Table[Review])</f>
        <v>231</v>
      </c>
      <c r="U158" s="17">
        <f t="shared" si="11"/>
        <v>0.1</v>
      </c>
    </row>
    <row r="159" spans="1:21">
      <c r="A159" s="16" t="s">
        <v>3768</v>
      </c>
      <c r="B159" s="16" t="str">
        <f>CHOOSE(MONTH(Prepared_Table[[#This Row],[Date]]),"Январь","Февраль","Март","Апрель","Май","Июнь","Июль","Август","Сентябрь","Октябрь","Ноябрь","Декабрь")</f>
        <v>Ноябрь</v>
      </c>
      <c r="C159" s="28">
        <f>DAY(Prepared_Table[[#This Row],[Date]])</f>
        <v>29</v>
      </c>
      <c r="D159" s="16">
        <f xml:space="preserve"> WEEKNUM(Prepared_Table[[#This Row],[Date]])</f>
        <v>49</v>
      </c>
      <c r="E159" s="16" t="str">
        <f t="shared" si="8"/>
        <v>понедельник</v>
      </c>
      <c r="F159" s="13" t="s">
        <v>3611</v>
      </c>
      <c r="G159" s="10" t="s">
        <v>3917</v>
      </c>
      <c r="H159" s="14">
        <v>1</v>
      </c>
      <c r="I159" s="13" t="s">
        <v>3771</v>
      </c>
      <c r="J159" s="13" t="s">
        <v>3937</v>
      </c>
      <c r="K159" s="13" t="str">
        <f>CHOOSE(MONTH(Prepared_Table[[#This Row],[Reply Date]]),"Январь","Февраль","Март","Апрель","Май","Июнь","Июль","Август","Сентябрь","Октябрь","Ноябрь","Декабрь")</f>
        <v>Ноябрь</v>
      </c>
      <c r="L159" s="34">
        <f>DAY(Prepared_Table[[#This Row],[Reply Date]])</f>
        <v>23</v>
      </c>
      <c r="M159" s="13">
        <f xml:space="preserve"> WEEKNUM(Prepared_Table[[#This Row],[Reply Date]])</f>
        <v>48</v>
      </c>
      <c r="N159" s="13" t="str">
        <f t="shared" si="9"/>
        <v>вторник</v>
      </c>
      <c r="O159" s="13" t="s">
        <v>3772</v>
      </c>
      <c r="P159" s="12" cm="1">
        <f t="array" ref="P15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159)),1,0)</f>
        <v>0</v>
      </c>
      <c r="Q159" s="12" cm="1">
        <f t="array" ref="Q15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приложение"},I159)),1,0)</f>
        <v>0</v>
      </c>
      <c r="R159" s="12" cm="1">
        <f t="array" ref="R15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меню","настройки","баг","багованный","баги","вылет","вылеты","вылетело"},I159)),1,0)</f>
        <v>1</v>
      </c>
      <c r="S159" s="12">
        <f t="shared" si="10"/>
        <v>1</v>
      </c>
      <c r="T159" s="9">
        <f>COUNTA(Prepared_Table[Review])</f>
        <v>231</v>
      </c>
      <c r="U159" s="17">
        <f t="shared" si="11"/>
        <v>12.1</v>
      </c>
    </row>
    <row r="160" spans="1:21">
      <c r="A160" s="15" t="s">
        <v>3776</v>
      </c>
      <c r="B160" s="15" t="str">
        <f>CHOOSE(MONTH(Prepared_Table[[#This Row],[Date]]),"Январь","Февраль","Март","Апрель","Май","Июнь","Июль","Август","Сентябрь","Октябрь","Ноябрь","Декабрь")</f>
        <v>Ноябрь</v>
      </c>
      <c r="C160" s="27">
        <f>DAY(Prepared_Table[[#This Row],[Date]])</f>
        <v>29</v>
      </c>
      <c r="D160" s="15">
        <f xml:space="preserve"> WEEKNUM(Prepared_Table[[#This Row],[Date]])</f>
        <v>49</v>
      </c>
      <c r="E160" s="15" t="str">
        <f t="shared" si="8"/>
        <v>понедельник</v>
      </c>
      <c r="F160" s="10" t="s">
        <v>3761</v>
      </c>
      <c r="G160" s="10" t="s">
        <v>3917</v>
      </c>
      <c r="H160" s="11">
        <v>1</v>
      </c>
      <c r="I160" s="10" t="s">
        <v>3779</v>
      </c>
      <c r="J160" s="13" t="s">
        <v>3938</v>
      </c>
      <c r="K160" s="13" t="str">
        <f>CHOOSE(MONTH(Prepared_Table[[#This Row],[Reply Date]]),"Январь","Февраль","Март","Апрель","Май","Июнь","Июль","Август","Сентябрь","Октябрь","Ноябрь","Декабрь")</f>
        <v>Ноябрь</v>
      </c>
      <c r="L160" s="34">
        <f>DAY(Prepared_Table[[#This Row],[Reply Date]])</f>
        <v>23</v>
      </c>
      <c r="M160" s="13">
        <f xml:space="preserve"> WEEKNUM(Prepared_Table[[#This Row],[Reply Date]])</f>
        <v>48</v>
      </c>
      <c r="N160" s="13" t="str">
        <f t="shared" si="9"/>
        <v>вторник</v>
      </c>
      <c r="O160" s="10" t="s">
        <v>3780</v>
      </c>
      <c r="P160" s="12" cm="1">
        <f t="array" ref="P16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160)),1,0)</f>
        <v>0</v>
      </c>
      <c r="Q160" s="12" cm="1">
        <f t="array" ref="Q16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приложение"},I160)),1,0)</f>
        <v>0</v>
      </c>
      <c r="R160" s="12" cm="1">
        <f t="array" ref="R16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меню","настройки","баг","багованный","баги","вылет","вылеты","вылетело"},I160)),1,0)</f>
        <v>1</v>
      </c>
      <c r="S160" s="12">
        <f t="shared" si="10"/>
        <v>1</v>
      </c>
      <c r="T160" s="9">
        <f>COUNTA(Prepared_Table[Review])</f>
        <v>231</v>
      </c>
      <c r="U160" s="17">
        <f t="shared" si="11"/>
        <v>17.100000000000001</v>
      </c>
    </row>
    <row r="161" spans="1:21">
      <c r="A161" s="16" t="s">
        <v>3784</v>
      </c>
      <c r="B161" s="16" t="str">
        <f>CHOOSE(MONTH(Prepared_Table[[#This Row],[Date]]),"Январь","Февраль","Март","Апрель","Май","Июнь","Июль","Август","Сентябрь","Октябрь","Ноябрь","Декабрь")</f>
        <v>Ноябрь</v>
      </c>
      <c r="C161" s="28">
        <f>DAY(Prepared_Table[[#This Row],[Date]])</f>
        <v>29</v>
      </c>
      <c r="D161" s="16">
        <f xml:space="preserve"> WEEKNUM(Prepared_Table[[#This Row],[Date]])</f>
        <v>49</v>
      </c>
      <c r="E161" s="16" t="str">
        <f t="shared" si="8"/>
        <v>понедельник</v>
      </c>
      <c r="F161" s="13" t="s">
        <v>3761</v>
      </c>
      <c r="G161" s="10" t="s">
        <v>3917</v>
      </c>
      <c r="H161" s="14">
        <v>1</v>
      </c>
      <c r="I161" s="13" t="s">
        <v>3787</v>
      </c>
      <c r="J161" s="13" t="s">
        <v>3939</v>
      </c>
      <c r="K161" s="13" t="str">
        <f>CHOOSE(MONTH(Prepared_Table[[#This Row],[Reply Date]]),"Январь","Февраль","Март","Апрель","Май","Июнь","Июль","Август","Сентябрь","Октябрь","Ноябрь","Декабрь")</f>
        <v>Ноябрь</v>
      </c>
      <c r="L161" s="34">
        <f>DAY(Prepared_Table[[#This Row],[Reply Date]])</f>
        <v>23</v>
      </c>
      <c r="M161" s="13">
        <f xml:space="preserve"> WEEKNUM(Prepared_Table[[#This Row],[Reply Date]])</f>
        <v>48</v>
      </c>
      <c r="N161" s="13" t="str">
        <f t="shared" si="9"/>
        <v>вторник</v>
      </c>
      <c r="O161" s="13" t="s">
        <v>3560</v>
      </c>
      <c r="P161" s="12" cm="1">
        <f t="array" ref="P16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161)),1,0)</f>
        <v>1</v>
      </c>
      <c r="Q161" s="12" cm="1">
        <f t="array" ref="Q16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приложение"},I161)),1,0)</f>
        <v>0</v>
      </c>
      <c r="R161" s="12" cm="1">
        <f t="array" ref="R16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меню","настройки","баг","багованный","баги","вылет","вылеты","вылетело"},I161)),1,0)</f>
        <v>1</v>
      </c>
      <c r="S161" s="12">
        <f t="shared" si="10"/>
        <v>1</v>
      </c>
      <c r="T161" s="9">
        <f>COUNTA(Prepared_Table[Review])</f>
        <v>231</v>
      </c>
      <c r="U161" s="17">
        <f t="shared" si="11"/>
        <v>4.0999999999999996</v>
      </c>
    </row>
    <row r="162" spans="1:21">
      <c r="A162" s="16" t="s">
        <v>2290</v>
      </c>
      <c r="B162" s="16" t="str">
        <f>CHOOSE(MONTH(Prepared_Table[[#This Row],[Date]]),"Январь","Февраль","Март","Апрель","Май","Июнь","Июль","Август","Сентябрь","Октябрь","Ноябрь","Декабрь")</f>
        <v>Ноябрь</v>
      </c>
      <c r="C162" s="28">
        <f>DAY(Prepared_Table[[#This Row],[Date]])</f>
        <v>30</v>
      </c>
      <c r="D162" s="16">
        <f xml:space="preserve"> WEEKNUM(Prepared_Table[[#This Row],[Date]])</f>
        <v>49</v>
      </c>
      <c r="E162" s="16" t="str">
        <f t="shared" si="8"/>
        <v>вторник</v>
      </c>
      <c r="F162" s="13" t="s">
        <v>4</v>
      </c>
      <c r="G162" s="10" t="s">
        <v>3916</v>
      </c>
      <c r="H162" s="14">
        <v>2</v>
      </c>
      <c r="I162" s="13" t="s">
        <v>2292</v>
      </c>
      <c r="J162" s="13" t="s">
        <v>2293</v>
      </c>
      <c r="K162" s="13" t="str">
        <f>CHOOSE(MONTH(Prepared_Table[[#This Row],[Reply Date]]),"Январь","Февраль","Март","Апрель","Май","Июнь","Июль","Август","Сентябрь","Октябрь","Ноябрь","Декабрь")</f>
        <v>Ноябрь</v>
      </c>
      <c r="L162" s="34">
        <f>DAY(Prepared_Table[[#This Row],[Reply Date]])</f>
        <v>30</v>
      </c>
      <c r="M162" s="13">
        <f xml:space="preserve"> WEEKNUM(Prepared_Table[[#This Row],[Reply Date]])</f>
        <v>49</v>
      </c>
      <c r="N162" s="13" t="str">
        <f t="shared" si="9"/>
        <v>вторник</v>
      </c>
      <c r="O162" s="13" t="s">
        <v>2294</v>
      </c>
      <c r="P162" s="12" cm="1">
        <f t="array" ref="P16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162)),1,0)</f>
        <v>0</v>
      </c>
      <c r="Q162" s="12" cm="1">
        <f t="array" ref="Q16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приложение"},I162)),1,0)</f>
        <v>0</v>
      </c>
      <c r="R162" s="12" cm="1">
        <f t="array" ref="R16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меню","настройки","баг","багованный","баги","вылет","вылеты","вылетело"},I162)),1,0)</f>
        <v>0</v>
      </c>
      <c r="S162" s="12">
        <f t="shared" si="10"/>
        <v>1</v>
      </c>
      <c r="T162" s="9">
        <f>COUNTA(Prepared_Table[Review])</f>
        <v>231</v>
      </c>
      <c r="U162" s="17">
        <f t="shared" si="11"/>
        <v>2.1</v>
      </c>
    </row>
    <row r="163" spans="1:21">
      <c r="A163" s="16" t="s">
        <v>2301</v>
      </c>
      <c r="B163" s="16" t="str">
        <f>CHOOSE(MONTH(Prepared_Table[[#This Row],[Date]]),"Январь","Февраль","Март","Апрель","Май","Июнь","Июль","Август","Сентябрь","Октябрь","Ноябрь","Декабрь")</f>
        <v>Ноябрь</v>
      </c>
      <c r="C163" s="28">
        <f>DAY(Prepared_Table[[#This Row],[Date]])</f>
        <v>30</v>
      </c>
      <c r="D163" s="16">
        <f xml:space="preserve"> WEEKNUM(Prepared_Table[[#This Row],[Date]])</f>
        <v>49</v>
      </c>
      <c r="E163" s="16" t="str">
        <f t="shared" si="8"/>
        <v>вторник</v>
      </c>
      <c r="F163" s="13" t="s">
        <v>4</v>
      </c>
      <c r="G163" s="10" t="s">
        <v>3916</v>
      </c>
      <c r="H163" s="14">
        <v>1</v>
      </c>
      <c r="I163" s="13" t="s">
        <v>2303</v>
      </c>
      <c r="J163" s="13" t="s">
        <v>2304</v>
      </c>
      <c r="K163" s="13" t="str">
        <f>CHOOSE(MONTH(Prepared_Table[[#This Row],[Reply Date]]),"Январь","Февраль","Март","Апрель","Май","Июнь","Июль","Август","Сентябрь","Октябрь","Ноябрь","Декабрь")</f>
        <v>Ноябрь</v>
      </c>
      <c r="L163" s="34">
        <f>DAY(Prepared_Table[[#This Row],[Reply Date]])</f>
        <v>13</v>
      </c>
      <c r="M163" s="13">
        <f xml:space="preserve"> WEEKNUM(Prepared_Table[[#This Row],[Reply Date]])</f>
        <v>46</v>
      </c>
      <c r="N163" s="13" t="str">
        <f t="shared" si="9"/>
        <v>суббота</v>
      </c>
      <c r="O163" s="13" t="s">
        <v>2305</v>
      </c>
      <c r="P163" s="12" cm="1">
        <f t="array" ref="P16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163)),1,0)</f>
        <v>0</v>
      </c>
      <c r="Q163" s="12" cm="1">
        <f t="array" ref="Q16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приложение"},I163)),1,0)</f>
        <v>0</v>
      </c>
      <c r="R163" s="12" cm="1">
        <f t="array" ref="R16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меню","настройки","баг","багованный","баги","вылет","вылеты","вылетело"},I163)),1,0)</f>
        <v>0</v>
      </c>
      <c r="S163" s="12">
        <f t="shared" si="10"/>
        <v>1</v>
      </c>
      <c r="T163" s="9">
        <f>COUNTA(Prepared_Table[Review])</f>
        <v>231</v>
      </c>
      <c r="U163" s="17">
        <f t="shared" si="11"/>
        <v>22.1</v>
      </c>
    </row>
    <row r="164" spans="1:21">
      <c r="A164" s="15" t="s">
        <v>2309</v>
      </c>
      <c r="B164" s="15" t="str">
        <f>CHOOSE(MONTH(Prepared_Table[[#This Row],[Date]]),"Январь","Февраль","Март","Апрель","Май","Июнь","Июль","Август","Сентябрь","Октябрь","Ноябрь","Декабрь")</f>
        <v>Ноябрь</v>
      </c>
      <c r="C164" s="27">
        <f>DAY(Prepared_Table[[#This Row],[Date]])</f>
        <v>30</v>
      </c>
      <c r="D164" s="15">
        <f xml:space="preserve"> WEEKNUM(Prepared_Table[[#This Row],[Date]])</f>
        <v>49</v>
      </c>
      <c r="E164" s="15" t="str">
        <f t="shared" si="8"/>
        <v>вторник</v>
      </c>
      <c r="F164" s="10" t="s">
        <v>4</v>
      </c>
      <c r="G164" s="10" t="s">
        <v>3916</v>
      </c>
      <c r="H164" s="11">
        <v>1</v>
      </c>
      <c r="I164" s="10" t="s">
        <v>576</v>
      </c>
      <c r="J164" s="10" t="s">
        <v>2310</v>
      </c>
      <c r="K164" s="10" t="str">
        <f>CHOOSE(MONTH(Prepared_Table[[#This Row],[Reply Date]]),"Январь","Февраль","Март","Апрель","Май","Июнь","Июль","Август","Сентябрь","Октябрь","Ноябрь","Декабрь")</f>
        <v>Ноябрь</v>
      </c>
      <c r="L164" s="33">
        <f>DAY(Prepared_Table[[#This Row],[Reply Date]])</f>
        <v>30</v>
      </c>
      <c r="M164" s="10">
        <f xml:space="preserve"> WEEKNUM(Prepared_Table[[#This Row],[Reply Date]])</f>
        <v>49</v>
      </c>
      <c r="N164" s="10" t="str">
        <f t="shared" si="9"/>
        <v>вторник</v>
      </c>
      <c r="O164" s="10" t="s">
        <v>2311</v>
      </c>
      <c r="P164" s="12" cm="1">
        <f t="array" ref="P16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164)),1,0)</f>
        <v>0</v>
      </c>
      <c r="Q164" s="12" cm="1">
        <f t="array" ref="Q16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приложение"},I164)),1,0)</f>
        <v>0</v>
      </c>
      <c r="R164" s="12" cm="1">
        <f t="array" ref="R16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меню","настройки","баг","багованный","баги","вылет","вылеты","вылетело"},I164)),1,0)</f>
        <v>0</v>
      </c>
      <c r="S164" s="12">
        <f t="shared" si="10"/>
        <v>1</v>
      </c>
      <c r="T164" s="9">
        <f>COUNTA(Prepared_Table[Review])</f>
        <v>231</v>
      </c>
      <c r="U164" s="17">
        <f t="shared" si="11"/>
        <v>7.1</v>
      </c>
    </row>
    <row r="165" spans="1:21">
      <c r="A165" s="16" t="s">
        <v>2312</v>
      </c>
      <c r="B165" s="16" t="str">
        <f>CHOOSE(MONTH(Prepared_Table[[#This Row],[Date]]),"Январь","Февраль","Март","Апрель","Май","Июнь","Июль","Август","Сентябрь","Октябрь","Ноябрь","Декабрь")</f>
        <v>Ноябрь</v>
      </c>
      <c r="C165" s="28">
        <f>DAY(Prepared_Table[[#This Row],[Date]])</f>
        <v>30</v>
      </c>
      <c r="D165" s="16">
        <f xml:space="preserve"> WEEKNUM(Prepared_Table[[#This Row],[Date]])</f>
        <v>49</v>
      </c>
      <c r="E165" s="16" t="str">
        <f t="shared" si="8"/>
        <v>вторник</v>
      </c>
      <c r="F165" s="13" t="s">
        <v>4</v>
      </c>
      <c r="G165" s="10" t="s">
        <v>3916</v>
      </c>
      <c r="H165" s="14">
        <v>1</v>
      </c>
      <c r="I165" s="13" t="s">
        <v>2314</v>
      </c>
      <c r="J165" s="13" t="s">
        <v>2315</v>
      </c>
      <c r="K165" s="13" t="str">
        <f>CHOOSE(MONTH(Prepared_Table[[#This Row],[Reply Date]]),"Январь","Февраль","Март","Апрель","Май","Июнь","Июль","Август","Сентябрь","Октябрь","Ноябрь","Декабрь")</f>
        <v>Ноябрь</v>
      </c>
      <c r="L165" s="34">
        <f>DAY(Prepared_Table[[#This Row],[Reply Date]])</f>
        <v>30</v>
      </c>
      <c r="M165" s="13">
        <f xml:space="preserve"> WEEKNUM(Prepared_Table[[#This Row],[Reply Date]])</f>
        <v>49</v>
      </c>
      <c r="N165" s="13" t="str">
        <f t="shared" si="9"/>
        <v>вторник</v>
      </c>
      <c r="O165" s="13" t="s">
        <v>2316</v>
      </c>
      <c r="P165" s="12" cm="1">
        <f t="array" ref="P16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165)),1,0)</f>
        <v>1</v>
      </c>
      <c r="Q165" s="12" cm="1">
        <f t="array" ref="Q16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приложение"},I165)),1,0)</f>
        <v>0</v>
      </c>
      <c r="R165" s="12" cm="1">
        <f t="array" ref="R16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меню","настройки","баг","багованный","баги","вылет","вылеты","вылетело"},I165)),1,0)</f>
        <v>1</v>
      </c>
      <c r="S165" s="12">
        <f t="shared" si="10"/>
        <v>1</v>
      </c>
      <c r="T165" s="9">
        <f>COUNTA(Prepared_Table[Review])</f>
        <v>231</v>
      </c>
      <c r="U165" s="17">
        <f t="shared" si="11"/>
        <v>0.1</v>
      </c>
    </row>
    <row r="166" spans="1:21">
      <c r="A166" s="15" t="s">
        <v>2320</v>
      </c>
      <c r="B166" s="15" t="str">
        <f>CHOOSE(MONTH(Prepared_Table[[#This Row],[Date]]),"Январь","Февраль","Март","Апрель","Май","Июнь","Июль","Август","Сентябрь","Октябрь","Ноябрь","Декабрь")</f>
        <v>Ноябрь</v>
      </c>
      <c r="C166" s="27">
        <f>DAY(Prepared_Table[[#This Row],[Date]])</f>
        <v>30</v>
      </c>
      <c r="D166" s="15">
        <f xml:space="preserve"> WEEKNUM(Prepared_Table[[#This Row],[Date]])</f>
        <v>49</v>
      </c>
      <c r="E166" s="15" t="str">
        <f t="shared" si="8"/>
        <v>вторник</v>
      </c>
      <c r="F166" s="10" t="s">
        <v>4</v>
      </c>
      <c r="G166" s="10" t="s">
        <v>3916</v>
      </c>
      <c r="H166" s="11">
        <v>1</v>
      </c>
      <c r="I166" s="10" t="s">
        <v>2322</v>
      </c>
      <c r="J166" s="10" t="s">
        <v>2323</v>
      </c>
      <c r="K166" s="10" t="str">
        <f>CHOOSE(MONTH(Prepared_Table[[#This Row],[Reply Date]]),"Январь","Февраль","Март","Апрель","Май","Июнь","Июль","Август","Сентябрь","Октябрь","Ноябрь","Декабрь")</f>
        <v>Ноябрь</v>
      </c>
      <c r="L166" s="33">
        <f>DAY(Prepared_Table[[#This Row],[Reply Date]])</f>
        <v>30</v>
      </c>
      <c r="M166" s="10">
        <f xml:space="preserve"> WEEKNUM(Prepared_Table[[#This Row],[Reply Date]])</f>
        <v>49</v>
      </c>
      <c r="N166" s="10" t="str">
        <f t="shared" si="9"/>
        <v>вторник</v>
      </c>
      <c r="O166" s="10" t="s">
        <v>864</v>
      </c>
      <c r="P166" s="12" cm="1">
        <f t="array" ref="P16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166)),1,0)</f>
        <v>0</v>
      </c>
      <c r="Q166" s="12" cm="1">
        <f t="array" ref="Q16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приложение"},I166)),1,0)</f>
        <v>0</v>
      </c>
      <c r="R166" s="12" cm="1">
        <f t="array" ref="R16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меню","настройки","баг","багованный","баги","вылет","вылеты","вылетело"},I166)),1,0)</f>
        <v>0</v>
      </c>
      <c r="S166" s="12">
        <f t="shared" si="10"/>
        <v>1</v>
      </c>
      <c r="T166" s="9">
        <f>COUNTA(Prepared_Table[Review])</f>
        <v>231</v>
      </c>
      <c r="U166" s="17">
        <f t="shared" si="11"/>
        <v>2.1</v>
      </c>
    </row>
    <row r="167" spans="1:21">
      <c r="A167" s="15" t="s">
        <v>2359</v>
      </c>
      <c r="B167" s="15" t="str">
        <f>CHOOSE(MONTH(Prepared_Table[[#This Row],[Date]]),"Январь","Февраль","Март","Апрель","Май","Июнь","Июль","Август","Сентябрь","Октябрь","Ноябрь","Декабрь")</f>
        <v>Ноябрь</v>
      </c>
      <c r="C167" s="27">
        <f>DAY(Prepared_Table[[#This Row],[Date]])</f>
        <v>30</v>
      </c>
      <c r="D167" s="15">
        <f xml:space="preserve"> WEEKNUM(Prepared_Table[[#This Row],[Date]])</f>
        <v>49</v>
      </c>
      <c r="E167" s="15" t="str">
        <f t="shared" si="8"/>
        <v>вторник</v>
      </c>
      <c r="F167" s="10" t="s">
        <v>3981</v>
      </c>
      <c r="G167" s="10" t="s">
        <v>3916</v>
      </c>
      <c r="H167" s="11">
        <v>1</v>
      </c>
      <c r="I167" s="10" t="s">
        <v>2361</v>
      </c>
      <c r="J167" s="10" t="s">
        <v>2362</v>
      </c>
      <c r="K167" s="10" t="str">
        <f>CHOOSE(MONTH(Prepared_Table[[#This Row],[Reply Date]]),"Январь","Февраль","Март","Апрель","Май","Июнь","Июль","Август","Сентябрь","Октябрь","Ноябрь","Декабрь")</f>
        <v>Ноябрь</v>
      </c>
      <c r="L167" s="33">
        <f>DAY(Prepared_Table[[#This Row],[Reply Date]])</f>
        <v>30</v>
      </c>
      <c r="M167" s="10">
        <f xml:space="preserve"> WEEKNUM(Prepared_Table[[#This Row],[Reply Date]])</f>
        <v>49</v>
      </c>
      <c r="N167" s="10" t="str">
        <f t="shared" si="9"/>
        <v>вторник</v>
      </c>
      <c r="O167" s="10" t="s">
        <v>2363</v>
      </c>
      <c r="P167" s="12" cm="1">
        <f t="array" ref="P16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167)),1,0)</f>
        <v>0</v>
      </c>
      <c r="Q167" s="12" cm="1">
        <f t="array" ref="Q16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приложение"},I167)),1,0)</f>
        <v>0</v>
      </c>
      <c r="R167" s="12" cm="1">
        <f t="array" ref="R16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меню","настройки","баг","багованный","баги","вылет","вылеты","вылетело"},I167)),1,0)</f>
        <v>0</v>
      </c>
      <c r="S167" s="12">
        <f t="shared" si="10"/>
        <v>1</v>
      </c>
      <c r="T167" s="9">
        <f>COUNTA(Prepared_Table[Review])</f>
        <v>231</v>
      </c>
      <c r="U167" s="17">
        <f t="shared" si="11"/>
        <v>5.0999999999999996</v>
      </c>
    </row>
    <row r="168" spans="1:21">
      <c r="A168" s="15" t="s">
        <v>2404</v>
      </c>
      <c r="B168" s="15" t="str">
        <f>CHOOSE(MONTH(Prepared_Table[[#This Row],[Date]]),"Январь","Февраль","Март","Апрель","Май","Июнь","Июль","Август","Сентябрь","Октябрь","Ноябрь","Декабрь")</f>
        <v>Ноябрь</v>
      </c>
      <c r="C168" s="27">
        <f>DAY(Prepared_Table[[#This Row],[Date]])</f>
        <v>30</v>
      </c>
      <c r="D168" s="15">
        <f xml:space="preserve"> WEEKNUM(Prepared_Table[[#This Row],[Date]])</f>
        <v>49</v>
      </c>
      <c r="E168" s="15" t="str">
        <f t="shared" si="8"/>
        <v>вторник</v>
      </c>
      <c r="F168" s="10" t="s">
        <v>4</v>
      </c>
      <c r="G168" s="10" t="s">
        <v>3916</v>
      </c>
      <c r="H168" s="11">
        <v>1</v>
      </c>
      <c r="I168" s="10" t="s">
        <v>2406</v>
      </c>
      <c r="J168" s="10" t="s">
        <v>2407</v>
      </c>
      <c r="K168" s="10" t="str">
        <f>CHOOSE(MONTH(Prepared_Table[[#This Row],[Reply Date]]),"Январь","Февраль","Март","Апрель","Май","Июнь","Июль","Август","Сентябрь","Октябрь","Ноябрь","Декабрь")</f>
        <v>Ноябрь</v>
      </c>
      <c r="L168" s="33">
        <f>DAY(Prepared_Table[[#This Row],[Reply Date]])</f>
        <v>30</v>
      </c>
      <c r="M168" s="10">
        <f xml:space="preserve"> WEEKNUM(Prepared_Table[[#This Row],[Reply Date]])</f>
        <v>49</v>
      </c>
      <c r="N168" s="10" t="str">
        <f t="shared" si="9"/>
        <v>вторник</v>
      </c>
      <c r="O168" s="10" t="s">
        <v>1103</v>
      </c>
      <c r="P168" s="12" cm="1">
        <f t="array" ref="P16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168)),1,0)</f>
        <v>0</v>
      </c>
      <c r="Q168" s="12" cm="1">
        <f t="array" ref="Q16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приложение"},I168)),1,0)</f>
        <v>0</v>
      </c>
      <c r="R168" s="12" cm="1">
        <f t="array" ref="R16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меню","настройки","баг","багованный","баги","вылет","вылеты","вылетело"},I168)),1,0)</f>
        <v>1</v>
      </c>
      <c r="S168" s="12">
        <f t="shared" si="10"/>
        <v>1</v>
      </c>
      <c r="T168" s="9">
        <f>COUNTA(Prepared_Table[Review])</f>
        <v>231</v>
      </c>
      <c r="U168" s="17">
        <f t="shared" si="11"/>
        <v>0.1</v>
      </c>
    </row>
    <row r="169" spans="1:21">
      <c r="A169" s="16" t="s">
        <v>2411</v>
      </c>
      <c r="B169" s="16" t="str">
        <f>CHOOSE(MONTH(Prepared_Table[[#This Row],[Date]]),"Январь","Февраль","Март","Апрель","Май","Июнь","Июль","Август","Сентябрь","Октябрь","Ноябрь","Декабрь")</f>
        <v>Ноябрь</v>
      </c>
      <c r="C169" s="28">
        <f>DAY(Prepared_Table[[#This Row],[Date]])</f>
        <v>30</v>
      </c>
      <c r="D169" s="16">
        <f xml:space="preserve"> WEEKNUM(Prepared_Table[[#This Row],[Date]])</f>
        <v>49</v>
      </c>
      <c r="E169" s="16" t="str">
        <f t="shared" si="8"/>
        <v>вторник</v>
      </c>
      <c r="F169" s="13" t="s">
        <v>4</v>
      </c>
      <c r="G169" s="10" t="s">
        <v>3916</v>
      </c>
      <c r="H169" s="14">
        <v>1</v>
      </c>
      <c r="I169" s="13" t="s">
        <v>2413</v>
      </c>
      <c r="J169" s="13" t="s">
        <v>2414</v>
      </c>
      <c r="K169" s="13" t="str">
        <f>CHOOSE(MONTH(Prepared_Table[[#This Row],[Reply Date]]),"Январь","Февраль","Март","Апрель","Май","Июнь","Июль","Август","Сентябрь","Октябрь","Ноябрь","Декабрь")</f>
        <v>Ноябрь</v>
      </c>
      <c r="L169" s="34">
        <f>DAY(Prepared_Table[[#This Row],[Reply Date]])</f>
        <v>30</v>
      </c>
      <c r="M169" s="13">
        <f xml:space="preserve"> WEEKNUM(Prepared_Table[[#This Row],[Reply Date]])</f>
        <v>49</v>
      </c>
      <c r="N169" s="13" t="str">
        <f t="shared" si="9"/>
        <v>вторник</v>
      </c>
      <c r="O169" s="13" t="s">
        <v>2415</v>
      </c>
      <c r="P169" s="12" cm="1">
        <f t="array" ref="P16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169)),1,0)</f>
        <v>0</v>
      </c>
      <c r="Q169" s="12" cm="1">
        <f t="array" ref="Q16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приложение"},I169)),1,0)</f>
        <v>0</v>
      </c>
      <c r="R169" s="12" cm="1">
        <f t="array" ref="R16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меню","настройки","баг","багованный","баги","вылет","вылеты","вылетело"},I169)),1,0)</f>
        <v>0</v>
      </c>
      <c r="S169" s="12">
        <f t="shared" si="10"/>
        <v>1</v>
      </c>
      <c r="T169" s="9">
        <f>COUNTA(Prepared_Table[Review])</f>
        <v>231</v>
      </c>
      <c r="U169" s="17">
        <f t="shared" si="11"/>
        <v>0.1</v>
      </c>
    </row>
    <row r="170" spans="1:21">
      <c r="A170" s="16" t="s">
        <v>3798</v>
      </c>
      <c r="B170" s="16" t="str">
        <f>CHOOSE(MONTH(Prepared_Table[[#This Row],[Date]]),"Январь","Февраль","Март","Апрель","Май","Июнь","Июль","Август","Сентябрь","Октябрь","Ноябрь","Декабрь")</f>
        <v>Ноябрь</v>
      </c>
      <c r="C170" s="28">
        <f>DAY(Prepared_Table[[#This Row],[Date]])</f>
        <v>30</v>
      </c>
      <c r="D170" s="16">
        <f xml:space="preserve"> WEEKNUM(Prepared_Table[[#This Row],[Date]])</f>
        <v>49</v>
      </c>
      <c r="E170" s="16" t="str">
        <f t="shared" si="8"/>
        <v>вторник</v>
      </c>
      <c r="F170" s="13" t="s">
        <v>3761</v>
      </c>
      <c r="G170" s="10" t="s">
        <v>3917</v>
      </c>
      <c r="H170" s="14">
        <v>1</v>
      </c>
      <c r="I170" s="13" t="s">
        <v>3801</v>
      </c>
      <c r="J170" s="13" t="s">
        <v>3941</v>
      </c>
      <c r="K170" s="13" t="str">
        <f>CHOOSE(MONTH(Prepared_Table[[#This Row],[Reply Date]]),"Январь","Февраль","Март","Апрель","Май","Июнь","Июль","Август","Сентябрь","Октябрь","Ноябрь","Декабрь")</f>
        <v>Ноябрь</v>
      </c>
      <c r="L170" s="34">
        <f>DAY(Prepared_Table[[#This Row],[Reply Date]])</f>
        <v>23</v>
      </c>
      <c r="M170" s="13">
        <f xml:space="preserve"> WEEKNUM(Prepared_Table[[#This Row],[Reply Date]])</f>
        <v>48</v>
      </c>
      <c r="N170" s="13" t="str">
        <f t="shared" si="9"/>
        <v>вторник</v>
      </c>
      <c r="O170" s="13" t="s">
        <v>3802</v>
      </c>
      <c r="P170" s="12" cm="1">
        <f t="array" ref="P17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170)),1,0)</f>
        <v>0</v>
      </c>
      <c r="Q170" s="12" cm="1">
        <f t="array" ref="Q17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приложение"},I170)),1,0)</f>
        <v>0</v>
      </c>
      <c r="R170" s="12" cm="1">
        <f t="array" ref="R17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меню","настройки","баг","багованный","баги","вылет","вылеты","вылетело"},I170)),1,0)</f>
        <v>0</v>
      </c>
      <c r="S170" s="12">
        <f t="shared" si="10"/>
        <v>1</v>
      </c>
      <c r="T170" s="9">
        <f>COUNTA(Prepared_Table[Review])</f>
        <v>231</v>
      </c>
      <c r="U170" s="17">
        <f t="shared" si="11"/>
        <v>23.1</v>
      </c>
    </row>
    <row r="171" spans="1:21">
      <c r="A171" s="16" t="s">
        <v>3806</v>
      </c>
      <c r="B171" s="16" t="str">
        <f>CHOOSE(MONTH(Prepared_Table[[#This Row],[Date]]),"Январь","Февраль","Март","Апрель","Май","Июнь","Июль","Август","Сентябрь","Октябрь","Ноябрь","Декабрь")</f>
        <v>Ноябрь</v>
      </c>
      <c r="C171" s="28">
        <f>DAY(Prepared_Table[[#This Row],[Date]])</f>
        <v>30</v>
      </c>
      <c r="D171" s="16">
        <f xml:space="preserve"> WEEKNUM(Prepared_Table[[#This Row],[Date]])</f>
        <v>49</v>
      </c>
      <c r="E171" s="16" t="str">
        <f t="shared" si="8"/>
        <v>вторник</v>
      </c>
      <c r="F171" s="13" t="s">
        <v>3761</v>
      </c>
      <c r="G171" s="10" t="s">
        <v>3917</v>
      </c>
      <c r="H171" s="14">
        <v>1</v>
      </c>
      <c r="I171" s="13" t="s">
        <v>3809</v>
      </c>
      <c r="J171" s="13" t="s">
        <v>3942</v>
      </c>
      <c r="K171" s="13" t="str">
        <f>CHOOSE(MONTH(Prepared_Table[[#This Row],[Reply Date]]),"Январь","Февраль","Март","Апрель","Май","Июнь","Июль","Август","Сентябрь","Октябрь","Ноябрь","Декабрь")</f>
        <v>Ноябрь</v>
      </c>
      <c r="L171" s="34">
        <f>DAY(Prepared_Table[[#This Row],[Reply Date]])</f>
        <v>23</v>
      </c>
      <c r="M171" s="13">
        <f xml:space="preserve"> WEEKNUM(Prepared_Table[[#This Row],[Reply Date]])</f>
        <v>48</v>
      </c>
      <c r="N171" s="13" t="str">
        <f t="shared" si="9"/>
        <v>вторник</v>
      </c>
      <c r="O171" s="13" t="s">
        <v>3742</v>
      </c>
      <c r="P171" s="12" cm="1">
        <f t="array" ref="P17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171)),1,0)</f>
        <v>0</v>
      </c>
      <c r="Q171" s="12" cm="1">
        <f t="array" ref="Q17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приложение"},I171)),1,0)</f>
        <v>0</v>
      </c>
      <c r="R171" s="12" cm="1">
        <f t="array" ref="R17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меню","настройки","баг","багованный","баги","вылет","вылеты","вылетело"},I171)),1,0)</f>
        <v>1</v>
      </c>
      <c r="S171" s="12">
        <f t="shared" si="10"/>
        <v>1</v>
      </c>
      <c r="T171" s="9">
        <f>COUNTA(Prepared_Table[Review])</f>
        <v>231</v>
      </c>
      <c r="U171" s="17">
        <f t="shared" si="11"/>
        <v>2.1</v>
      </c>
    </row>
    <row r="172" spans="1:21">
      <c r="A172" s="15" t="s">
        <v>2491</v>
      </c>
      <c r="B172" s="15" t="str">
        <f>CHOOSE(MONTH(Prepared_Table[[#This Row],[Date]]),"Январь","Февраль","Март","Апрель","Май","Июнь","Июль","Август","Сентябрь","Октябрь","Ноябрь","Декабрь")</f>
        <v>Декабрь</v>
      </c>
      <c r="C172" s="27">
        <f>DAY(Prepared_Table[[#This Row],[Date]])</f>
        <v>1</v>
      </c>
      <c r="D172" s="15">
        <f xml:space="preserve"> WEEKNUM(Prepared_Table[[#This Row],[Date]])</f>
        <v>49</v>
      </c>
      <c r="E172" s="15" t="str">
        <f t="shared" si="8"/>
        <v>среда</v>
      </c>
      <c r="F172" s="10" t="s">
        <v>4</v>
      </c>
      <c r="G172" s="10" t="s">
        <v>3916</v>
      </c>
      <c r="H172" s="11">
        <v>1</v>
      </c>
      <c r="I172" s="10" t="s">
        <v>2493</v>
      </c>
      <c r="J172" s="10" t="s">
        <v>2494</v>
      </c>
      <c r="K172" s="10" t="str">
        <f>CHOOSE(MONTH(Prepared_Table[[#This Row],[Reply Date]]),"Январь","Февраль","Март","Апрель","Май","Июнь","Июль","Август","Сентябрь","Октябрь","Ноябрь","Декабрь")</f>
        <v>Декабрь</v>
      </c>
      <c r="L172" s="33">
        <f>DAY(Prepared_Table[[#This Row],[Reply Date]])</f>
        <v>1</v>
      </c>
      <c r="M172" s="10">
        <f xml:space="preserve"> WEEKNUM(Prepared_Table[[#This Row],[Reply Date]])</f>
        <v>49</v>
      </c>
      <c r="N172" s="10" t="str">
        <f t="shared" si="9"/>
        <v>среда</v>
      </c>
      <c r="O172" s="10" t="s">
        <v>2495</v>
      </c>
      <c r="P172" s="12" cm="1">
        <f t="array" ref="P17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172)),1,0)</f>
        <v>0</v>
      </c>
      <c r="Q172" s="12" cm="1">
        <f t="array" ref="Q17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приложение"},I172)),1,0)</f>
        <v>0</v>
      </c>
      <c r="R172" s="12" cm="1">
        <f t="array" ref="R17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меню","настройки","баг","багованный","баги","вылет","вылеты","вылетело"},I172)),1,0)</f>
        <v>1</v>
      </c>
      <c r="S172" s="12">
        <f t="shared" si="10"/>
        <v>1</v>
      </c>
      <c r="T172" s="9">
        <f>COUNTA(Prepared_Table[Review])</f>
        <v>231</v>
      </c>
      <c r="U172" s="17">
        <f t="shared" si="11"/>
        <v>0.1</v>
      </c>
    </row>
    <row r="173" spans="1:21">
      <c r="A173" s="16" t="s">
        <v>2530</v>
      </c>
      <c r="B173" s="16" t="str">
        <f>CHOOSE(MONTH(Prepared_Table[[#This Row],[Date]]),"Январь","Февраль","Март","Апрель","Май","Июнь","Июль","Август","Сентябрь","Октябрь","Ноябрь","Декабрь")</f>
        <v>Декабрь</v>
      </c>
      <c r="C173" s="28">
        <f>DAY(Prepared_Table[[#This Row],[Date]])</f>
        <v>1</v>
      </c>
      <c r="D173" s="16">
        <f xml:space="preserve"> WEEKNUM(Prepared_Table[[#This Row],[Date]])</f>
        <v>49</v>
      </c>
      <c r="E173" s="16" t="str">
        <f t="shared" si="8"/>
        <v>среда</v>
      </c>
      <c r="F173" s="13" t="s">
        <v>4</v>
      </c>
      <c r="G173" s="10" t="s">
        <v>3916</v>
      </c>
      <c r="H173" s="14">
        <v>1</v>
      </c>
      <c r="I173" s="13" t="s">
        <v>2532</v>
      </c>
      <c r="J173" s="13" t="s">
        <v>2533</v>
      </c>
      <c r="K173" s="13" t="str">
        <f>CHOOSE(MONTH(Prepared_Table[[#This Row],[Reply Date]]),"Январь","Февраль","Март","Апрель","Май","Июнь","Июль","Август","Сентябрь","Октябрь","Ноябрь","Декабрь")</f>
        <v>Декабрь</v>
      </c>
      <c r="L173" s="34">
        <f>DAY(Prepared_Table[[#This Row],[Reply Date]])</f>
        <v>1</v>
      </c>
      <c r="M173" s="13">
        <f xml:space="preserve"> WEEKNUM(Prepared_Table[[#This Row],[Reply Date]])</f>
        <v>49</v>
      </c>
      <c r="N173" s="13" t="str">
        <f t="shared" si="9"/>
        <v>среда</v>
      </c>
      <c r="O173" s="13" t="s">
        <v>525</v>
      </c>
      <c r="P173" s="12" cm="1">
        <f t="array" ref="P17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173)),1,0)</f>
        <v>1</v>
      </c>
      <c r="Q173" s="12" cm="1">
        <f t="array" ref="Q17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приложение"},I173)),1,0)</f>
        <v>0</v>
      </c>
      <c r="R173" s="12" cm="1">
        <f t="array" ref="R17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меню","настройки","баг","багованный","баги","вылет","вылеты","вылетело"},I173)),1,0)</f>
        <v>0</v>
      </c>
      <c r="S173" s="12">
        <f t="shared" si="10"/>
        <v>1</v>
      </c>
      <c r="T173" s="9">
        <f>COUNTA(Prepared_Table[Review])</f>
        <v>231</v>
      </c>
      <c r="U173" s="17">
        <f t="shared" si="11"/>
        <v>0.1</v>
      </c>
    </row>
    <row r="174" spans="1:21">
      <c r="A174" s="15" t="s">
        <v>2559</v>
      </c>
      <c r="B174" s="15" t="str">
        <f>CHOOSE(MONTH(Prepared_Table[[#This Row],[Date]]),"Январь","Февраль","Март","Апрель","Май","Июнь","Июль","Август","Сентябрь","Октябрь","Ноябрь","Декабрь")</f>
        <v>Декабрь</v>
      </c>
      <c r="C174" s="27">
        <f>DAY(Prepared_Table[[#This Row],[Date]])</f>
        <v>1</v>
      </c>
      <c r="D174" s="15">
        <f xml:space="preserve"> WEEKNUM(Prepared_Table[[#This Row],[Date]])</f>
        <v>49</v>
      </c>
      <c r="E174" s="15" t="str">
        <f t="shared" si="8"/>
        <v>среда</v>
      </c>
      <c r="F174" s="10" t="s">
        <v>4</v>
      </c>
      <c r="G174" s="10" t="s">
        <v>3916</v>
      </c>
      <c r="H174" s="11">
        <v>1</v>
      </c>
      <c r="I174" s="10" t="s">
        <v>2561</v>
      </c>
      <c r="J174" s="10" t="s">
        <v>2562</v>
      </c>
      <c r="K174" s="10" t="str">
        <f>CHOOSE(MONTH(Prepared_Table[[#This Row],[Reply Date]]),"Январь","Февраль","Март","Апрель","Май","Июнь","Июль","Август","Сентябрь","Октябрь","Ноябрь","Декабрь")</f>
        <v>Декабрь</v>
      </c>
      <c r="L174" s="33">
        <f>DAY(Prepared_Table[[#This Row],[Reply Date]])</f>
        <v>1</v>
      </c>
      <c r="M174" s="10">
        <f xml:space="preserve"> WEEKNUM(Prepared_Table[[#This Row],[Reply Date]])</f>
        <v>49</v>
      </c>
      <c r="N174" s="10" t="str">
        <f t="shared" si="9"/>
        <v>среда</v>
      </c>
      <c r="O174" s="10" t="s">
        <v>2563</v>
      </c>
      <c r="P174" s="12" cm="1">
        <f t="array" ref="P17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174)),1,0)</f>
        <v>0</v>
      </c>
      <c r="Q174" s="12" cm="1">
        <f t="array" ref="Q17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приложение"},I174)),1,0)</f>
        <v>0</v>
      </c>
      <c r="R174" s="12" cm="1">
        <f t="array" ref="R17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меню","настройки","баг","багованный","баги","вылет","вылеты","вылетело"},I174)),1,0)</f>
        <v>0</v>
      </c>
      <c r="S174" s="12">
        <f t="shared" si="10"/>
        <v>1</v>
      </c>
      <c r="T174" s="9">
        <f>COUNTA(Prepared_Table[Review])</f>
        <v>231</v>
      </c>
      <c r="U174" s="17">
        <f t="shared" si="11"/>
        <v>0.1</v>
      </c>
    </row>
    <row r="175" spans="1:21">
      <c r="A175" s="16" t="s">
        <v>2596</v>
      </c>
      <c r="B175" s="16" t="str">
        <f>CHOOSE(MONTH(Prepared_Table[[#This Row],[Date]]),"Январь","Февраль","Март","Апрель","Май","Июнь","Июль","Август","Сентябрь","Октябрь","Ноябрь","Декабрь")</f>
        <v>Декабрь</v>
      </c>
      <c r="C175" s="28">
        <f>DAY(Prepared_Table[[#This Row],[Date]])</f>
        <v>1</v>
      </c>
      <c r="D175" s="16">
        <f xml:space="preserve"> WEEKNUM(Prepared_Table[[#This Row],[Date]])</f>
        <v>49</v>
      </c>
      <c r="E175" s="16" t="str">
        <f t="shared" si="8"/>
        <v>среда</v>
      </c>
      <c r="F175" s="13" t="s">
        <v>4</v>
      </c>
      <c r="G175" s="10" t="s">
        <v>3916</v>
      </c>
      <c r="H175" s="14">
        <v>1</v>
      </c>
      <c r="I175" s="13" t="s">
        <v>2598</v>
      </c>
      <c r="J175" s="13" t="s">
        <v>2599</v>
      </c>
      <c r="K175" s="13" t="str">
        <f>CHOOSE(MONTH(Prepared_Table[[#This Row],[Reply Date]]),"Январь","Февраль","Март","Апрель","Май","Июнь","Июль","Август","Сентябрь","Октябрь","Ноябрь","Декабрь")</f>
        <v>Декабрь</v>
      </c>
      <c r="L175" s="34">
        <f>DAY(Prepared_Table[[#This Row],[Reply Date]])</f>
        <v>1</v>
      </c>
      <c r="M175" s="13">
        <f xml:space="preserve"> WEEKNUM(Prepared_Table[[#This Row],[Reply Date]])</f>
        <v>49</v>
      </c>
      <c r="N175" s="13" t="str">
        <f t="shared" si="9"/>
        <v>среда</v>
      </c>
      <c r="O175" s="13" t="s">
        <v>2600</v>
      </c>
      <c r="P175" s="12" cm="1">
        <f t="array" ref="P17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175)),1,0)</f>
        <v>0</v>
      </c>
      <c r="Q175" s="12" cm="1">
        <f t="array" ref="Q17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приложение"},I175)),1,0)</f>
        <v>0</v>
      </c>
      <c r="R175" s="12" cm="1">
        <f t="array" ref="R17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меню","настройки","баг","багованный","баги","вылет","вылеты","вылетело"},I175)),1,0)</f>
        <v>0</v>
      </c>
      <c r="S175" s="12">
        <f t="shared" si="10"/>
        <v>1</v>
      </c>
      <c r="T175" s="9">
        <f>COUNTA(Prepared_Table[Review])</f>
        <v>231</v>
      </c>
      <c r="U175" s="17">
        <f t="shared" si="11"/>
        <v>0.1</v>
      </c>
    </row>
    <row r="176" spans="1:21">
      <c r="A176" s="15" t="s">
        <v>2618</v>
      </c>
      <c r="B176" s="15" t="str">
        <f>CHOOSE(MONTH(Prepared_Table[[#This Row],[Date]]),"Январь","Февраль","Март","Апрель","Май","Июнь","Июль","Август","Сентябрь","Октябрь","Ноябрь","Декабрь")</f>
        <v>Декабрь</v>
      </c>
      <c r="C176" s="27">
        <f>DAY(Prepared_Table[[#This Row],[Date]])</f>
        <v>1</v>
      </c>
      <c r="D176" s="15">
        <f xml:space="preserve"> WEEKNUM(Prepared_Table[[#This Row],[Date]])</f>
        <v>49</v>
      </c>
      <c r="E176" s="15" t="str">
        <f t="shared" si="8"/>
        <v>среда</v>
      </c>
      <c r="F176" s="10" t="s">
        <v>4</v>
      </c>
      <c r="G176" s="10" t="s">
        <v>3916</v>
      </c>
      <c r="H176" s="11">
        <v>1</v>
      </c>
      <c r="I176" s="10" t="s">
        <v>2620</v>
      </c>
      <c r="J176" s="10" t="s">
        <v>2621</v>
      </c>
      <c r="K176" s="10" t="str">
        <f>CHOOSE(MONTH(Prepared_Table[[#This Row],[Reply Date]]),"Январь","Февраль","Март","Апрель","Май","Июнь","Июль","Август","Сентябрь","Октябрь","Ноябрь","Декабрь")</f>
        <v>Декабрь</v>
      </c>
      <c r="L176" s="33">
        <f>DAY(Prepared_Table[[#This Row],[Reply Date]])</f>
        <v>1</v>
      </c>
      <c r="M176" s="10">
        <f xml:space="preserve"> WEEKNUM(Prepared_Table[[#This Row],[Reply Date]])</f>
        <v>49</v>
      </c>
      <c r="N176" s="10" t="str">
        <f t="shared" si="9"/>
        <v>среда</v>
      </c>
      <c r="O176" s="10" t="s">
        <v>485</v>
      </c>
      <c r="P176" s="12" cm="1">
        <f t="array" ref="P17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176)),1,0)</f>
        <v>0</v>
      </c>
      <c r="Q176" s="12" cm="1">
        <f t="array" ref="Q17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приложение"},I176)),1,0)</f>
        <v>1</v>
      </c>
      <c r="R176" s="12" cm="1">
        <f t="array" ref="R17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меню","настройки","баг","багованный","баги","вылет","вылеты","вылетело"},I176)),1,0)</f>
        <v>1</v>
      </c>
      <c r="S176" s="12">
        <f t="shared" si="10"/>
        <v>1</v>
      </c>
      <c r="T176" s="9">
        <f>COUNTA(Prepared_Table[Review])</f>
        <v>231</v>
      </c>
      <c r="U176" s="17">
        <f t="shared" si="11"/>
        <v>0.1</v>
      </c>
    </row>
    <row r="177" spans="1:21">
      <c r="A177" s="15" t="s">
        <v>2632</v>
      </c>
      <c r="B177" s="15" t="str">
        <f>CHOOSE(MONTH(Prepared_Table[[#This Row],[Date]]),"Январь","Февраль","Март","Апрель","Май","Июнь","Июль","Август","Сентябрь","Октябрь","Ноябрь","Декабрь")</f>
        <v>Декабрь</v>
      </c>
      <c r="C177" s="27">
        <f>DAY(Prepared_Table[[#This Row],[Date]])</f>
        <v>1</v>
      </c>
      <c r="D177" s="15">
        <f xml:space="preserve"> WEEKNUM(Prepared_Table[[#This Row],[Date]])</f>
        <v>49</v>
      </c>
      <c r="E177" s="15" t="str">
        <f t="shared" si="8"/>
        <v>среда</v>
      </c>
      <c r="F177" s="10" t="s">
        <v>4</v>
      </c>
      <c r="G177" s="10" t="s">
        <v>3916</v>
      </c>
      <c r="H177" s="11">
        <v>1</v>
      </c>
      <c r="I177" s="10" t="s">
        <v>2634</v>
      </c>
      <c r="J177" s="10" t="s">
        <v>2635</v>
      </c>
      <c r="K177" s="10" t="str">
        <f>CHOOSE(MONTH(Prepared_Table[[#This Row],[Reply Date]]),"Январь","Февраль","Март","Апрель","Май","Июнь","Июль","Август","Сентябрь","Октябрь","Ноябрь","Декабрь")</f>
        <v>Декабрь</v>
      </c>
      <c r="L177" s="33">
        <f>DAY(Prepared_Table[[#This Row],[Reply Date]])</f>
        <v>1</v>
      </c>
      <c r="M177" s="10">
        <f xml:space="preserve"> WEEKNUM(Prepared_Table[[#This Row],[Reply Date]])</f>
        <v>49</v>
      </c>
      <c r="N177" s="10" t="str">
        <f t="shared" si="9"/>
        <v>среда</v>
      </c>
      <c r="O177" s="10" t="s">
        <v>2636</v>
      </c>
      <c r="P177" s="12" cm="1">
        <f t="array" ref="P17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177)),1,0)</f>
        <v>0</v>
      </c>
      <c r="Q177" s="12" cm="1">
        <f t="array" ref="Q17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приложение"},I177)),1,0)</f>
        <v>0</v>
      </c>
      <c r="R177" s="12" cm="1">
        <f t="array" ref="R17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меню","настройки","баг","багованный","баги","вылет","вылеты","вылетело"},I177)),1,0)</f>
        <v>1</v>
      </c>
      <c r="S177" s="12">
        <f t="shared" si="10"/>
        <v>1</v>
      </c>
      <c r="T177" s="9">
        <f>COUNTA(Prepared_Table[Review])</f>
        <v>231</v>
      </c>
      <c r="U177" s="17">
        <f t="shared" si="11"/>
        <v>0.1</v>
      </c>
    </row>
    <row r="178" spans="1:21">
      <c r="A178" s="16" t="s">
        <v>2640</v>
      </c>
      <c r="B178" s="16" t="str">
        <f>CHOOSE(MONTH(Prepared_Table[[#This Row],[Date]]),"Январь","Февраль","Март","Апрель","Май","Июнь","Июль","Август","Сентябрь","Октябрь","Ноябрь","Декабрь")</f>
        <v>Декабрь</v>
      </c>
      <c r="C178" s="28">
        <f>DAY(Prepared_Table[[#This Row],[Date]])</f>
        <v>1</v>
      </c>
      <c r="D178" s="16">
        <f xml:space="preserve"> WEEKNUM(Prepared_Table[[#This Row],[Date]])</f>
        <v>49</v>
      </c>
      <c r="E178" s="16" t="str">
        <f t="shared" si="8"/>
        <v>среда</v>
      </c>
      <c r="F178" s="13" t="s">
        <v>4</v>
      </c>
      <c r="G178" s="10" t="s">
        <v>3916</v>
      </c>
      <c r="H178" s="14">
        <v>1</v>
      </c>
      <c r="I178" s="13" t="s">
        <v>2642</v>
      </c>
      <c r="J178" s="13" t="s">
        <v>2643</v>
      </c>
      <c r="K178" s="13" t="str">
        <f>CHOOSE(MONTH(Prepared_Table[[#This Row],[Reply Date]]),"Январь","Февраль","Март","Апрель","Май","Июнь","Июль","Август","Сентябрь","Октябрь","Ноябрь","Декабрь")</f>
        <v>Декабрь</v>
      </c>
      <c r="L178" s="34">
        <f>DAY(Prepared_Table[[#This Row],[Reply Date]])</f>
        <v>1</v>
      </c>
      <c r="M178" s="13">
        <f xml:space="preserve"> WEEKNUM(Prepared_Table[[#This Row],[Reply Date]])</f>
        <v>49</v>
      </c>
      <c r="N178" s="13" t="str">
        <f t="shared" si="9"/>
        <v>среда</v>
      </c>
      <c r="O178" s="13" t="s">
        <v>301</v>
      </c>
      <c r="P178" s="12" cm="1">
        <f t="array" ref="P17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178)),1,0)</f>
        <v>1</v>
      </c>
      <c r="Q178" s="12" cm="1">
        <f t="array" ref="Q17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приложение"},I178)),1,0)</f>
        <v>0</v>
      </c>
      <c r="R178" s="12" cm="1">
        <f t="array" ref="R17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меню","настройки","баг","багованный","баги","вылет","вылеты","вылетело"},I178)),1,0)</f>
        <v>0</v>
      </c>
      <c r="S178" s="12">
        <f t="shared" si="10"/>
        <v>1</v>
      </c>
      <c r="T178" s="9">
        <f>COUNTA(Prepared_Table[Review])</f>
        <v>231</v>
      </c>
      <c r="U178" s="17">
        <f t="shared" si="11"/>
        <v>0.1</v>
      </c>
    </row>
    <row r="179" spans="1:21">
      <c r="A179" s="15" t="s">
        <v>2647</v>
      </c>
      <c r="B179" s="15" t="str">
        <f>CHOOSE(MONTH(Prepared_Table[[#This Row],[Date]]),"Январь","Февраль","Март","Апрель","Май","Июнь","Июль","Август","Сентябрь","Октябрь","Ноябрь","Декабрь")</f>
        <v>Декабрь</v>
      </c>
      <c r="C179" s="27">
        <f>DAY(Prepared_Table[[#This Row],[Date]])</f>
        <v>1</v>
      </c>
      <c r="D179" s="15">
        <f xml:space="preserve"> WEEKNUM(Prepared_Table[[#This Row],[Date]])</f>
        <v>49</v>
      </c>
      <c r="E179" s="15" t="str">
        <f t="shared" si="8"/>
        <v>среда</v>
      </c>
      <c r="F179" s="10" t="s">
        <v>4</v>
      </c>
      <c r="G179" s="10" t="s">
        <v>3916</v>
      </c>
      <c r="H179" s="11">
        <v>1</v>
      </c>
      <c r="I179" s="10" t="s">
        <v>2649</v>
      </c>
      <c r="J179" s="10" t="s">
        <v>2650</v>
      </c>
      <c r="K179" s="10" t="str">
        <f>CHOOSE(MONTH(Prepared_Table[[#This Row],[Reply Date]]),"Январь","Февраль","Март","Апрель","Май","Июнь","Июль","Август","Сентябрь","Октябрь","Ноябрь","Декабрь")</f>
        <v>Декабрь</v>
      </c>
      <c r="L179" s="33">
        <f>DAY(Prepared_Table[[#This Row],[Reply Date]])</f>
        <v>1</v>
      </c>
      <c r="M179" s="10">
        <f xml:space="preserve"> WEEKNUM(Prepared_Table[[#This Row],[Reply Date]])</f>
        <v>49</v>
      </c>
      <c r="N179" s="10" t="str">
        <f t="shared" si="9"/>
        <v>среда</v>
      </c>
      <c r="O179" s="10" t="s">
        <v>416</v>
      </c>
      <c r="P179" s="12" cm="1">
        <f t="array" ref="P17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179)),1,0)</f>
        <v>1</v>
      </c>
      <c r="Q179" s="12" cm="1">
        <f t="array" ref="Q17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приложение"},I179)),1,0)</f>
        <v>0</v>
      </c>
      <c r="R179" s="12" cm="1">
        <f t="array" ref="R17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меню","настройки","баг","багованный","баги","вылет","вылеты","вылетело"},I179)),1,0)</f>
        <v>0</v>
      </c>
      <c r="S179" s="12">
        <f t="shared" si="10"/>
        <v>1</v>
      </c>
      <c r="T179" s="9">
        <f>COUNTA(Prepared_Table[Review])</f>
        <v>231</v>
      </c>
      <c r="U179" s="17">
        <f t="shared" si="11"/>
        <v>0.1</v>
      </c>
    </row>
    <row r="180" spans="1:21">
      <c r="A180" s="16" t="s">
        <v>2654</v>
      </c>
      <c r="B180" s="16" t="str">
        <f>CHOOSE(MONTH(Prepared_Table[[#This Row],[Date]]),"Январь","Февраль","Март","Апрель","Май","Июнь","Июль","Август","Сентябрь","Октябрь","Ноябрь","Декабрь")</f>
        <v>Декабрь</v>
      </c>
      <c r="C180" s="28">
        <f>DAY(Prepared_Table[[#This Row],[Date]])</f>
        <v>1</v>
      </c>
      <c r="D180" s="16">
        <f xml:space="preserve"> WEEKNUM(Prepared_Table[[#This Row],[Date]])</f>
        <v>49</v>
      </c>
      <c r="E180" s="16" t="str">
        <f t="shared" si="8"/>
        <v>среда</v>
      </c>
      <c r="F180" s="10" t="s">
        <v>3981</v>
      </c>
      <c r="G180" s="10" t="s">
        <v>3916</v>
      </c>
      <c r="H180" s="14">
        <v>1</v>
      </c>
      <c r="I180" s="13" t="s">
        <v>2656</v>
      </c>
      <c r="J180" s="13" t="s">
        <v>2657</v>
      </c>
      <c r="K180" s="13" t="str">
        <f>CHOOSE(MONTH(Prepared_Table[[#This Row],[Reply Date]]),"Январь","Февраль","Март","Апрель","Май","Июнь","Июль","Август","Сентябрь","Октябрь","Ноябрь","Декабрь")</f>
        <v>Декабрь</v>
      </c>
      <c r="L180" s="34">
        <f>DAY(Prepared_Table[[#This Row],[Reply Date]])</f>
        <v>1</v>
      </c>
      <c r="M180" s="13">
        <f xml:space="preserve"> WEEKNUM(Prepared_Table[[#This Row],[Reply Date]])</f>
        <v>49</v>
      </c>
      <c r="N180" s="13" t="str">
        <f t="shared" si="9"/>
        <v>среда</v>
      </c>
      <c r="O180" s="13" t="s">
        <v>2658</v>
      </c>
      <c r="P180" s="12" cm="1">
        <f t="array" ref="P18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180)),1,0)</f>
        <v>1</v>
      </c>
      <c r="Q180" s="12" cm="1">
        <f t="array" ref="Q18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приложение"},I180)),1,0)</f>
        <v>0</v>
      </c>
      <c r="R180" s="12" cm="1">
        <f t="array" ref="R18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меню","настройки","баг","багованный","баги","вылет","вылеты","вылетело"},I180)),1,0)</f>
        <v>0</v>
      </c>
      <c r="S180" s="12">
        <f t="shared" si="10"/>
        <v>1</v>
      </c>
      <c r="T180" s="9">
        <f>COUNTA(Prepared_Table[Review])</f>
        <v>231</v>
      </c>
      <c r="U180" s="17">
        <f t="shared" si="11"/>
        <v>0.1</v>
      </c>
    </row>
    <row r="181" spans="1:21">
      <c r="A181" s="15" t="s">
        <v>2662</v>
      </c>
      <c r="B181" s="15" t="str">
        <f>CHOOSE(MONTH(Prepared_Table[[#This Row],[Date]]),"Январь","Февраль","Март","Апрель","Май","Июнь","Июль","Август","Сентябрь","Октябрь","Ноябрь","Декабрь")</f>
        <v>Декабрь</v>
      </c>
      <c r="C181" s="27">
        <f>DAY(Prepared_Table[[#This Row],[Date]])</f>
        <v>1</v>
      </c>
      <c r="D181" s="15">
        <f xml:space="preserve"> WEEKNUM(Prepared_Table[[#This Row],[Date]])</f>
        <v>49</v>
      </c>
      <c r="E181" s="15" t="str">
        <f t="shared" si="8"/>
        <v>среда</v>
      </c>
      <c r="F181" s="10" t="s">
        <v>3981</v>
      </c>
      <c r="G181" s="10" t="s">
        <v>3916</v>
      </c>
      <c r="H181" s="11">
        <v>1</v>
      </c>
      <c r="I181" s="10" t="s">
        <v>2664</v>
      </c>
      <c r="J181" s="10" t="s">
        <v>2665</v>
      </c>
      <c r="K181" s="10" t="str">
        <f>CHOOSE(MONTH(Prepared_Table[[#This Row],[Reply Date]]),"Январь","Февраль","Март","Апрель","Май","Июнь","Июль","Август","Сентябрь","Октябрь","Ноябрь","Декабрь")</f>
        <v>Декабрь</v>
      </c>
      <c r="L181" s="33">
        <f>DAY(Prepared_Table[[#This Row],[Reply Date]])</f>
        <v>1</v>
      </c>
      <c r="M181" s="10">
        <f xml:space="preserve"> WEEKNUM(Prepared_Table[[#This Row],[Reply Date]])</f>
        <v>49</v>
      </c>
      <c r="N181" s="10" t="str">
        <f t="shared" si="9"/>
        <v>среда</v>
      </c>
      <c r="O181" s="10" t="s">
        <v>2666</v>
      </c>
      <c r="P181" s="12" cm="1">
        <f t="array" ref="P18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181)),1,0)</f>
        <v>0</v>
      </c>
      <c r="Q181" s="12" cm="1">
        <f t="array" ref="Q18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приложение"},I181)),1,0)</f>
        <v>0</v>
      </c>
      <c r="R181" s="12" cm="1">
        <f t="array" ref="R18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меню","настройки","баг","багованный","баги","вылет","вылеты","вылетело"},I181)),1,0)</f>
        <v>1</v>
      </c>
      <c r="S181" s="12">
        <f t="shared" si="10"/>
        <v>1</v>
      </c>
      <c r="T181" s="9">
        <f>COUNTA(Prepared_Table[Review])</f>
        <v>231</v>
      </c>
      <c r="U181" s="17">
        <f t="shared" si="11"/>
        <v>0.1</v>
      </c>
    </row>
    <row r="182" spans="1:21">
      <c r="A182" s="16" t="s">
        <v>2685</v>
      </c>
      <c r="B182" s="16" t="str">
        <f>CHOOSE(MONTH(Prepared_Table[[#This Row],[Date]]),"Январь","Февраль","Март","Апрель","Май","Июнь","Июль","Август","Сентябрь","Октябрь","Ноябрь","Декабрь")</f>
        <v>Декабрь</v>
      </c>
      <c r="C182" s="28">
        <f>DAY(Prepared_Table[[#This Row],[Date]])</f>
        <v>1</v>
      </c>
      <c r="D182" s="16">
        <f xml:space="preserve"> WEEKNUM(Prepared_Table[[#This Row],[Date]])</f>
        <v>49</v>
      </c>
      <c r="E182" s="16" t="str">
        <f t="shared" si="8"/>
        <v>среда</v>
      </c>
      <c r="F182" s="13" t="s">
        <v>4</v>
      </c>
      <c r="G182" s="10" t="s">
        <v>3916</v>
      </c>
      <c r="H182" s="14">
        <v>1</v>
      </c>
      <c r="I182" s="13" t="s">
        <v>2687</v>
      </c>
      <c r="J182" s="13" t="s">
        <v>2688</v>
      </c>
      <c r="K182" s="13" t="str">
        <f>CHOOSE(MONTH(Prepared_Table[[#This Row],[Reply Date]]),"Январь","Февраль","Март","Апрель","Май","Июнь","Июль","Август","Сентябрь","Октябрь","Ноябрь","Декабрь")</f>
        <v>Декабрь</v>
      </c>
      <c r="L182" s="34">
        <f>DAY(Prepared_Table[[#This Row],[Reply Date]])</f>
        <v>1</v>
      </c>
      <c r="M182" s="13">
        <f xml:space="preserve"> WEEKNUM(Prepared_Table[[#This Row],[Reply Date]])</f>
        <v>49</v>
      </c>
      <c r="N182" s="13" t="str">
        <f t="shared" si="9"/>
        <v>среда</v>
      </c>
      <c r="O182" s="13" t="s">
        <v>2689</v>
      </c>
      <c r="P182" s="12" cm="1">
        <f t="array" ref="P18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182)),1,0)</f>
        <v>0</v>
      </c>
      <c r="Q182" s="12" cm="1">
        <f t="array" ref="Q18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приложение"},I182)),1,0)</f>
        <v>0</v>
      </c>
      <c r="R182" s="12" cm="1">
        <f t="array" ref="R18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меню","настройки","баг","багованный","баги","вылет","вылеты","вылетело"},I182)),1,0)</f>
        <v>0</v>
      </c>
      <c r="S182" s="12">
        <f t="shared" si="10"/>
        <v>1</v>
      </c>
      <c r="T182" s="9">
        <f>COUNTA(Prepared_Table[Review])</f>
        <v>231</v>
      </c>
      <c r="U182" s="17">
        <f t="shared" si="11"/>
        <v>2.1</v>
      </c>
    </row>
    <row r="183" spans="1:21">
      <c r="A183" s="16" t="s">
        <v>2700</v>
      </c>
      <c r="B183" s="16" t="str">
        <f>CHOOSE(MONTH(Prepared_Table[[#This Row],[Date]]),"Январь","Февраль","Март","Апрель","Май","Июнь","Июль","Август","Сентябрь","Октябрь","Ноябрь","Декабрь")</f>
        <v>Декабрь</v>
      </c>
      <c r="C183" s="28">
        <f>DAY(Prepared_Table[[#This Row],[Date]])</f>
        <v>1</v>
      </c>
      <c r="D183" s="16">
        <f xml:space="preserve"> WEEKNUM(Prepared_Table[[#This Row],[Date]])</f>
        <v>49</v>
      </c>
      <c r="E183" s="16" t="str">
        <f t="shared" si="8"/>
        <v>среда</v>
      </c>
      <c r="F183" s="13" t="s">
        <v>4</v>
      </c>
      <c r="G183" s="10" t="s">
        <v>3916</v>
      </c>
      <c r="H183" s="14">
        <v>1</v>
      </c>
      <c r="I183" s="13" t="s">
        <v>2702</v>
      </c>
      <c r="J183" s="13" t="s">
        <v>2703</v>
      </c>
      <c r="K183" s="13" t="str">
        <f>CHOOSE(MONTH(Prepared_Table[[#This Row],[Reply Date]]),"Январь","Февраль","Март","Апрель","Май","Июнь","Июль","Август","Сентябрь","Октябрь","Ноябрь","Декабрь")</f>
        <v>Декабрь</v>
      </c>
      <c r="L183" s="34">
        <f>DAY(Prepared_Table[[#This Row],[Reply Date]])</f>
        <v>1</v>
      </c>
      <c r="M183" s="13">
        <f xml:space="preserve"> WEEKNUM(Prepared_Table[[#This Row],[Reply Date]])</f>
        <v>49</v>
      </c>
      <c r="N183" s="13" t="str">
        <f t="shared" si="9"/>
        <v>среда</v>
      </c>
      <c r="O183" s="13" t="s">
        <v>181</v>
      </c>
      <c r="P183" s="12" cm="1">
        <f t="array" ref="P18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183)),1,0)</f>
        <v>0</v>
      </c>
      <c r="Q183" s="12" cm="1">
        <f t="array" ref="Q18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приложение"},I183)),1,0)</f>
        <v>0</v>
      </c>
      <c r="R183" s="12" cm="1">
        <f t="array" ref="R18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меню","настройки","баг","багованный","баги","вылет","вылеты","вылетело"},I183)),1,0)</f>
        <v>0</v>
      </c>
      <c r="S183" s="12">
        <f t="shared" si="10"/>
        <v>1</v>
      </c>
      <c r="T183" s="9">
        <f>COUNTA(Prepared_Table[Review])</f>
        <v>231</v>
      </c>
      <c r="U183" s="17">
        <f t="shared" si="11"/>
        <v>0.1</v>
      </c>
    </row>
    <row r="184" spans="1:21">
      <c r="A184" s="15" t="s">
        <v>2733</v>
      </c>
      <c r="B184" s="15" t="str">
        <f>CHOOSE(MONTH(Prepared_Table[[#This Row],[Date]]),"Январь","Февраль","Март","Апрель","Май","Июнь","Июль","Август","Сентябрь","Октябрь","Ноябрь","Декабрь")</f>
        <v>Декабрь</v>
      </c>
      <c r="C184" s="27">
        <f>DAY(Prepared_Table[[#This Row],[Date]])</f>
        <v>1</v>
      </c>
      <c r="D184" s="15">
        <f xml:space="preserve"> WEEKNUM(Prepared_Table[[#This Row],[Date]])</f>
        <v>49</v>
      </c>
      <c r="E184" s="15" t="str">
        <f t="shared" si="8"/>
        <v>среда</v>
      </c>
      <c r="F184" s="10" t="s">
        <v>4</v>
      </c>
      <c r="G184" s="10" t="s">
        <v>3916</v>
      </c>
      <c r="H184" s="11">
        <v>1</v>
      </c>
      <c r="I184" s="10" t="s">
        <v>2735</v>
      </c>
      <c r="J184" s="10" t="s">
        <v>2736</v>
      </c>
      <c r="K184" s="10" t="str">
        <f>CHOOSE(MONTH(Prepared_Table[[#This Row],[Reply Date]]),"Январь","Февраль","Март","Апрель","Май","Июнь","Июль","Август","Сентябрь","Октябрь","Ноябрь","Декабрь")</f>
        <v>Декабрь</v>
      </c>
      <c r="L184" s="33">
        <f>DAY(Prepared_Table[[#This Row],[Reply Date]])</f>
        <v>1</v>
      </c>
      <c r="M184" s="10">
        <f xml:space="preserve"> WEEKNUM(Prepared_Table[[#This Row],[Reply Date]])</f>
        <v>49</v>
      </c>
      <c r="N184" s="10" t="str">
        <f t="shared" si="9"/>
        <v>среда</v>
      </c>
      <c r="O184" s="10" t="s">
        <v>2737</v>
      </c>
      <c r="P184" s="12" cm="1">
        <f t="array" ref="P18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184)),1,0)</f>
        <v>0</v>
      </c>
      <c r="Q184" s="12" cm="1">
        <f t="array" ref="Q18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приложение"},I184)),1,0)</f>
        <v>0</v>
      </c>
      <c r="R184" s="12" cm="1">
        <f t="array" ref="R18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меню","настройки","баг","багованный","баги","вылет","вылеты","вылетело"},I184)),1,0)</f>
        <v>0</v>
      </c>
      <c r="S184" s="12">
        <f t="shared" si="10"/>
        <v>1</v>
      </c>
      <c r="T184" s="9">
        <f>COUNTA(Prepared_Table[Review])</f>
        <v>231</v>
      </c>
      <c r="U184" s="17">
        <f t="shared" si="11"/>
        <v>1.1000000000000001</v>
      </c>
    </row>
    <row r="185" spans="1:21">
      <c r="A185" s="16" t="s">
        <v>2756</v>
      </c>
      <c r="B185" s="16" t="str">
        <f>CHOOSE(MONTH(Prepared_Table[[#This Row],[Date]]),"Январь","Февраль","Март","Апрель","Май","Июнь","Июль","Август","Сентябрь","Октябрь","Ноябрь","Декабрь")</f>
        <v>Декабрь</v>
      </c>
      <c r="C185" s="28">
        <f>DAY(Prepared_Table[[#This Row],[Date]])</f>
        <v>1</v>
      </c>
      <c r="D185" s="16">
        <f xml:space="preserve"> WEEKNUM(Prepared_Table[[#This Row],[Date]])</f>
        <v>49</v>
      </c>
      <c r="E185" s="16" t="str">
        <f t="shared" si="8"/>
        <v>среда</v>
      </c>
      <c r="F185" s="13" t="s">
        <v>4</v>
      </c>
      <c r="G185" s="10" t="s">
        <v>3916</v>
      </c>
      <c r="H185" s="14">
        <v>1</v>
      </c>
      <c r="I185" s="13" t="s">
        <v>2758</v>
      </c>
      <c r="J185" s="13" t="s">
        <v>2759</v>
      </c>
      <c r="K185" s="13" t="str">
        <f>CHOOSE(MONTH(Prepared_Table[[#This Row],[Reply Date]]),"Январь","Февраль","Март","Апрель","Май","Июнь","Июль","Август","Сентябрь","Октябрь","Ноябрь","Декабрь")</f>
        <v>Декабрь</v>
      </c>
      <c r="L185" s="34">
        <f>DAY(Prepared_Table[[#This Row],[Reply Date]])</f>
        <v>2</v>
      </c>
      <c r="M185" s="13">
        <f xml:space="preserve"> WEEKNUM(Prepared_Table[[#This Row],[Reply Date]])</f>
        <v>49</v>
      </c>
      <c r="N185" s="13" t="str">
        <f t="shared" si="9"/>
        <v>четверг</v>
      </c>
      <c r="O185" s="13" t="s">
        <v>609</v>
      </c>
      <c r="P185" s="12" cm="1">
        <f t="array" ref="P18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185)),1,0)</f>
        <v>0</v>
      </c>
      <c r="Q185" s="12" cm="1">
        <f t="array" ref="Q18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приложение"},I185)),1,0)</f>
        <v>0</v>
      </c>
      <c r="R185" s="12" cm="1">
        <f t="array" ref="R18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меню","настройки","баг","багованный","баги","вылет","вылеты","вылетело"},I185)),1,0)</f>
        <v>1</v>
      </c>
      <c r="S185" s="12">
        <f t="shared" si="10"/>
        <v>1</v>
      </c>
      <c r="T185" s="9">
        <f>COUNTA(Prepared_Table[Review])</f>
        <v>231</v>
      </c>
      <c r="U185" s="17">
        <f t="shared" si="11"/>
        <v>7.1</v>
      </c>
    </row>
    <row r="186" spans="1:21">
      <c r="A186" s="15" t="s">
        <v>2763</v>
      </c>
      <c r="B186" s="15" t="str">
        <f>CHOOSE(MONTH(Prepared_Table[[#This Row],[Date]]),"Январь","Февраль","Март","Апрель","Май","Июнь","Июль","Август","Сентябрь","Октябрь","Ноябрь","Декабрь")</f>
        <v>Декабрь</v>
      </c>
      <c r="C186" s="27">
        <f>DAY(Prepared_Table[[#This Row],[Date]])</f>
        <v>1</v>
      </c>
      <c r="D186" s="15">
        <f xml:space="preserve"> WEEKNUM(Prepared_Table[[#This Row],[Date]])</f>
        <v>49</v>
      </c>
      <c r="E186" s="15" t="str">
        <f t="shared" si="8"/>
        <v>среда</v>
      </c>
      <c r="F186" s="10" t="s">
        <v>117</v>
      </c>
      <c r="G186" s="10" t="s">
        <v>3916</v>
      </c>
      <c r="H186" s="11">
        <v>1</v>
      </c>
      <c r="I186" s="10" t="s">
        <v>2765</v>
      </c>
      <c r="J186" s="10" t="s">
        <v>2766</v>
      </c>
      <c r="K186" s="10" t="str">
        <f>CHOOSE(MONTH(Prepared_Table[[#This Row],[Reply Date]]),"Январь","Февраль","Март","Апрель","Май","Июнь","Июль","Август","Сентябрь","Октябрь","Ноябрь","Декабрь")</f>
        <v>Декабрь</v>
      </c>
      <c r="L186" s="33">
        <f>DAY(Prepared_Table[[#This Row],[Reply Date]])</f>
        <v>2</v>
      </c>
      <c r="M186" s="10">
        <f xml:space="preserve"> WEEKNUM(Prepared_Table[[#This Row],[Reply Date]])</f>
        <v>49</v>
      </c>
      <c r="N186" s="10" t="str">
        <f t="shared" si="9"/>
        <v>четверг</v>
      </c>
      <c r="O186" s="10" t="s">
        <v>1667</v>
      </c>
      <c r="P186" s="12" cm="1">
        <f t="array" ref="P18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186)),1,0)</f>
        <v>0</v>
      </c>
      <c r="Q186" s="12" cm="1">
        <f t="array" ref="Q18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приложение"},I186)),1,0)</f>
        <v>0</v>
      </c>
      <c r="R186" s="12" cm="1">
        <f t="array" ref="R18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меню","настройки","баг","багованный","баги","вылет","вылеты","вылетело"},I186)),1,0)</f>
        <v>0</v>
      </c>
      <c r="S186" s="12">
        <f t="shared" si="10"/>
        <v>1</v>
      </c>
      <c r="T186" s="9">
        <f>COUNTA(Prepared_Table[Review])</f>
        <v>231</v>
      </c>
      <c r="U186" s="17">
        <f t="shared" si="11"/>
        <v>11.1</v>
      </c>
    </row>
    <row r="187" spans="1:21">
      <c r="A187" s="16" t="s">
        <v>2783</v>
      </c>
      <c r="B187" s="16" t="str">
        <f>CHOOSE(MONTH(Prepared_Table[[#This Row],[Date]]),"Январь","Февраль","Март","Апрель","Май","Июнь","Июль","Август","Сентябрь","Октябрь","Ноябрь","Декабрь")</f>
        <v>Декабрь</v>
      </c>
      <c r="C187" s="28">
        <f>DAY(Prepared_Table[[#This Row],[Date]])</f>
        <v>1</v>
      </c>
      <c r="D187" s="16">
        <f xml:space="preserve"> WEEKNUM(Prepared_Table[[#This Row],[Date]])</f>
        <v>49</v>
      </c>
      <c r="E187" s="16" t="str">
        <f t="shared" si="8"/>
        <v>среда</v>
      </c>
      <c r="F187" s="13" t="s">
        <v>4</v>
      </c>
      <c r="G187" s="10" t="s">
        <v>3916</v>
      </c>
      <c r="H187" s="14">
        <v>1</v>
      </c>
      <c r="I187" s="13" t="s">
        <v>2785</v>
      </c>
      <c r="J187" s="13" t="s">
        <v>2786</v>
      </c>
      <c r="K187" s="13" t="str">
        <f>CHOOSE(MONTH(Prepared_Table[[#This Row],[Reply Date]]),"Январь","Февраль","Март","Апрель","Май","Июнь","Июль","Август","Сентябрь","Октябрь","Ноябрь","Декабрь")</f>
        <v>Декабрь</v>
      </c>
      <c r="L187" s="34">
        <f>DAY(Prepared_Table[[#This Row],[Reply Date]])</f>
        <v>2</v>
      </c>
      <c r="M187" s="13">
        <f xml:space="preserve"> WEEKNUM(Prepared_Table[[#This Row],[Reply Date]])</f>
        <v>49</v>
      </c>
      <c r="N187" s="13" t="str">
        <f t="shared" si="9"/>
        <v>четверг</v>
      </c>
      <c r="O187" s="13" t="s">
        <v>2787</v>
      </c>
      <c r="P187" s="12" cm="1">
        <f t="array" ref="P18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187)),1,0)</f>
        <v>0</v>
      </c>
      <c r="Q187" s="12" cm="1">
        <f t="array" ref="Q18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приложение"},I187)),1,0)</f>
        <v>0</v>
      </c>
      <c r="R187" s="12" cm="1">
        <f t="array" ref="R18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меню","настройки","баг","багованный","баги","вылет","вылеты","вылетело"},I187)),1,0)</f>
        <v>0</v>
      </c>
      <c r="S187" s="12">
        <f t="shared" si="10"/>
        <v>1</v>
      </c>
      <c r="T187" s="9">
        <f>COUNTA(Prepared_Table[Review])</f>
        <v>231</v>
      </c>
      <c r="U187" s="17">
        <f t="shared" si="11"/>
        <v>6.1</v>
      </c>
    </row>
    <row r="188" spans="1:21">
      <c r="A188" s="16" t="s">
        <v>3813</v>
      </c>
      <c r="B188" s="16" t="str">
        <f>CHOOSE(MONTH(Prepared_Table[[#This Row],[Date]]),"Январь","Февраль","Март","Апрель","Май","Июнь","Июль","Август","Сентябрь","Октябрь","Ноябрь","Декабрь")</f>
        <v>Декабрь</v>
      </c>
      <c r="C188" s="28">
        <f>DAY(Prepared_Table[[#This Row],[Date]])</f>
        <v>1</v>
      </c>
      <c r="D188" s="16">
        <f xml:space="preserve"> WEEKNUM(Prepared_Table[[#This Row],[Date]])</f>
        <v>49</v>
      </c>
      <c r="E188" s="16" t="str">
        <f t="shared" si="8"/>
        <v>среда</v>
      </c>
      <c r="F188" s="13" t="s">
        <v>3761</v>
      </c>
      <c r="G188" s="10" t="s">
        <v>3917</v>
      </c>
      <c r="H188" s="14">
        <v>1</v>
      </c>
      <c r="I188" s="13" t="s">
        <v>3816</v>
      </c>
      <c r="J188" s="13" t="s">
        <v>3943</v>
      </c>
      <c r="K188" s="13" t="str">
        <f>CHOOSE(MONTH(Prepared_Table[[#This Row],[Reply Date]]),"Январь","Февраль","Март","Апрель","Май","Июнь","Июль","Август","Сентябрь","Октябрь","Ноябрь","Декабрь")</f>
        <v>Ноябрь</v>
      </c>
      <c r="L188" s="34">
        <f>DAY(Prepared_Table[[#This Row],[Reply Date]])</f>
        <v>23</v>
      </c>
      <c r="M188" s="13">
        <f xml:space="preserve"> WEEKNUM(Prepared_Table[[#This Row],[Reply Date]])</f>
        <v>48</v>
      </c>
      <c r="N188" s="13" t="str">
        <f t="shared" si="9"/>
        <v>вторник</v>
      </c>
      <c r="O188" s="13" t="s">
        <v>3817</v>
      </c>
      <c r="P188" s="12" cm="1">
        <f t="array" ref="P18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188)),1,0)</f>
        <v>0</v>
      </c>
      <c r="Q188" s="12" cm="1">
        <f t="array" ref="Q18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приложение"},I188)),1,0)</f>
        <v>0</v>
      </c>
      <c r="R188" s="12" cm="1">
        <f t="array" ref="R18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меню","настройки","баг","багованный","баги","вылет","вылеты","вылетело"},I188)),1,0)</f>
        <v>1</v>
      </c>
      <c r="S188" s="12">
        <f t="shared" si="10"/>
        <v>1</v>
      </c>
      <c r="T188" s="9">
        <f>COUNTA(Prepared_Table[Review])</f>
        <v>231</v>
      </c>
      <c r="U188" s="17">
        <f t="shared" si="11"/>
        <v>14.1</v>
      </c>
    </row>
    <row r="189" spans="1:21">
      <c r="A189" s="16" t="s">
        <v>3821</v>
      </c>
      <c r="B189" s="16" t="str">
        <f>CHOOSE(MONTH(Prepared_Table[[#This Row],[Date]]),"Январь","Февраль","Март","Апрель","Май","Июнь","Июль","Август","Сентябрь","Октябрь","Ноябрь","Декабрь")</f>
        <v>Декабрь</v>
      </c>
      <c r="C189" s="28">
        <f>DAY(Prepared_Table[[#This Row],[Date]])</f>
        <v>1</v>
      </c>
      <c r="D189" s="16">
        <f xml:space="preserve"> WEEKNUM(Prepared_Table[[#This Row],[Date]])</f>
        <v>49</v>
      </c>
      <c r="E189" s="16" t="str">
        <f t="shared" si="8"/>
        <v>среда</v>
      </c>
      <c r="F189" s="13" t="s">
        <v>3761</v>
      </c>
      <c r="G189" s="10" t="s">
        <v>3917</v>
      </c>
      <c r="H189" s="14">
        <v>1</v>
      </c>
      <c r="I189" s="13" t="s">
        <v>3823</v>
      </c>
      <c r="J189" s="13" t="s">
        <v>3944</v>
      </c>
      <c r="K189" s="13" t="str">
        <f>CHOOSE(MONTH(Prepared_Table[[#This Row],[Reply Date]]),"Январь","Февраль","Март","Апрель","Май","Июнь","Июль","Август","Сентябрь","Октябрь","Ноябрь","Декабрь")</f>
        <v>Ноябрь</v>
      </c>
      <c r="L189" s="34">
        <f>DAY(Prepared_Table[[#This Row],[Reply Date]])</f>
        <v>23</v>
      </c>
      <c r="M189" s="13">
        <f xml:space="preserve"> WEEKNUM(Prepared_Table[[#This Row],[Reply Date]])</f>
        <v>48</v>
      </c>
      <c r="N189" s="13" t="str">
        <f t="shared" si="9"/>
        <v>вторник</v>
      </c>
      <c r="O189" s="13" t="s">
        <v>3824</v>
      </c>
      <c r="P189" s="12" cm="1">
        <f t="array" ref="P18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189)),1,0)</f>
        <v>0</v>
      </c>
      <c r="Q189" s="12" cm="1">
        <f t="array" ref="Q18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приложение"},I189)),1,0)</f>
        <v>0</v>
      </c>
      <c r="R189" s="12" cm="1">
        <f t="array" ref="R18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меню","настройки","баг","багованный","баги","вылет","вылеты","вылетело"},I189)),1,0)</f>
        <v>0</v>
      </c>
      <c r="S189" s="12">
        <f t="shared" si="10"/>
        <v>1</v>
      </c>
      <c r="T189" s="9">
        <f>COUNTA(Prepared_Table[Review])</f>
        <v>231</v>
      </c>
      <c r="U189" s="17">
        <f t="shared" si="11"/>
        <v>21.1</v>
      </c>
    </row>
    <row r="190" spans="1:21">
      <c r="A190" s="16" t="s">
        <v>3828</v>
      </c>
      <c r="B190" s="16" t="str">
        <f>CHOOSE(MONTH(Prepared_Table[[#This Row],[Date]]),"Январь","Февраль","Март","Апрель","Май","Июнь","Июль","Август","Сентябрь","Октябрь","Ноябрь","Декабрь")</f>
        <v>Декабрь</v>
      </c>
      <c r="C190" s="28">
        <f>DAY(Prepared_Table[[#This Row],[Date]])</f>
        <v>1</v>
      </c>
      <c r="D190" s="16">
        <f xml:space="preserve"> WEEKNUM(Prepared_Table[[#This Row],[Date]])</f>
        <v>49</v>
      </c>
      <c r="E190" s="16" t="str">
        <f t="shared" si="8"/>
        <v>среда</v>
      </c>
      <c r="F190" s="13" t="s">
        <v>3761</v>
      </c>
      <c r="G190" s="10" t="s">
        <v>3917</v>
      </c>
      <c r="H190" s="14">
        <v>1</v>
      </c>
      <c r="I190" s="13" t="s">
        <v>3831</v>
      </c>
      <c r="J190" s="13" t="s">
        <v>3945</v>
      </c>
      <c r="K190" s="13" t="str">
        <f>CHOOSE(MONTH(Prepared_Table[[#This Row],[Reply Date]]),"Январь","Февраль","Март","Апрель","Май","Июнь","Июль","Август","Сентябрь","Октябрь","Ноябрь","Декабрь")</f>
        <v>Ноябрь</v>
      </c>
      <c r="L190" s="34">
        <f>DAY(Prepared_Table[[#This Row],[Reply Date]])</f>
        <v>23</v>
      </c>
      <c r="M190" s="13">
        <f xml:space="preserve"> WEEKNUM(Prepared_Table[[#This Row],[Reply Date]])</f>
        <v>48</v>
      </c>
      <c r="N190" s="13" t="str">
        <f t="shared" si="9"/>
        <v>вторник</v>
      </c>
      <c r="O190" s="13" t="s">
        <v>3832</v>
      </c>
      <c r="P190" s="12" cm="1">
        <f t="array" ref="P19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190)),1,0)</f>
        <v>0</v>
      </c>
      <c r="Q190" s="12" cm="1">
        <f t="array" ref="Q19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приложение"},I190)),1,0)</f>
        <v>0</v>
      </c>
      <c r="R190" s="12" cm="1">
        <f t="array" ref="R19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меню","настройки","баг","багованный","баги","вылет","вылеты","вылетело"},I190)),1,0)</f>
        <v>0</v>
      </c>
      <c r="S190" s="12">
        <f t="shared" si="10"/>
        <v>1</v>
      </c>
      <c r="T190" s="9">
        <f>COUNTA(Prepared_Table[Review])</f>
        <v>231</v>
      </c>
      <c r="U190" s="17">
        <f t="shared" si="11"/>
        <v>23.1</v>
      </c>
    </row>
    <row r="191" spans="1:21">
      <c r="A191" s="16" t="s">
        <v>2798</v>
      </c>
      <c r="B191" s="16" t="str">
        <f>CHOOSE(MONTH(Prepared_Table[[#This Row],[Date]]),"Январь","Февраль","Март","Апрель","Май","Июнь","Июль","Август","Сентябрь","Октябрь","Ноябрь","Декабрь")</f>
        <v>Декабрь</v>
      </c>
      <c r="C191" s="28">
        <f>DAY(Prepared_Table[[#This Row],[Date]])</f>
        <v>2</v>
      </c>
      <c r="D191" s="16">
        <f xml:space="preserve"> WEEKNUM(Prepared_Table[[#This Row],[Date]])</f>
        <v>49</v>
      </c>
      <c r="E191" s="16" t="str">
        <f t="shared" si="8"/>
        <v>четверг</v>
      </c>
      <c r="F191" s="10" t="s">
        <v>3981</v>
      </c>
      <c r="G191" s="10" t="s">
        <v>3916</v>
      </c>
      <c r="H191" s="14">
        <v>1</v>
      </c>
      <c r="I191" s="13" t="s">
        <v>2800</v>
      </c>
      <c r="J191" s="13" t="s">
        <v>2801</v>
      </c>
      <c r="K191" s="13" t="str">
        <f>CHOOSE(MONTH(Prepared_Table[[#This Row],[Reply Date]]),"Январь","Февраль","Март","Апрель","Май","Июнь","Июль","Август","Сентябрь","Октябрь","Ноябрь","Декабрь")</f>
        <v>Декабрь</v>
      </c>
      <c r="L191" s="34">
        <f>DAY(Prepared_Table[[#This Row],[Reply Date]])</f>
        <v>3</v>
      </c>
      <c r="M191" s="13">
        <f xml:space="preserve"> WEEKNUM(Prepared_Table[[#This Row],[Reply Date]])</f>
        <v>49</v>
      </c>
      <c r="N191" s="13" t="str">
        <f t="shared" si="9"/>
        <v>пятница</v>
      </c>
      <c r="O191" s="13" t="s">
        <v>129</v>
      </c>
      <c r="P191" s="12" cm="1">
        <f t="array" ref="P19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191)),1,0)</f>
        <v>0</v>
      </c>
      <c r="Q191" s="12" cm="1">
        <f t="array" ref="Q19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приложение"},I191)),1,0)</f>
        <v>0</v>
      </c>
      <c r="R191" s="12" cm="1">
        <f t="array" ref="R19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меню","настройки","баг","багованный","баги","вылет","вылеты","вылетело"},I191)),1,0)</f>
        <v>1</v>
      </c>
      <c r="S191" s="12">
        <f t="shared" si="10"/>
        <v>1</v>
      </c>
      <c r="T191" s="9">
        <f>COUNTA(Prepared_Table[Review])</f>
        <v>231</v>
      </c>
      <c r="U191" s="17">
        <f t="shared" si="11"/>
        <v>23.1</v>
      </c>
    </row>
    <row r="192" spans="1:21">
      <c r="A192" s="15" t="s">
        <v>2805</v>
      </c>
      <c r="B192" s="15" t="str">
        <f>CHOOSE(MONTH(Prepared_Table[[#This Row],[Date]]),"Январь","Февраль","Март","Апрель","Май","Июнь","Июль","Август","Сентябрь","Октябрь","Ноябрь","Декабрь")</f>
        <v>Декабрь</v>
      </c>
      <c r="C192" s="27">
        <f>DAY(Prepared_Table[[#This Row],[Date]])</f>
        <v>2</v>
      </c>
      <c r="D192" s="15">
        <f xml:space="preserve"> WEEKNUM(Prepared_Table[[#This Row],[Date]])</f>
        <v>49</v>
      </c>
      <c r="E192" s="15" t="str">
        <f t="shared" si="8"/>
        <v>четверг</v>
      </c>
      <c r="F192" s="10" t="s">
        <v>4</v>
      </c>
      <c r="G192" s="10" t="s">
        <v>3916</v>
      </c>
      <c r="H192" s="11">
        <v>1</v>
      </c>
      <c r="I192" s="10" t="s">
        <v>2807</v>
      </c>
      <c r="J192" s="10" t="s">
        <v>2808</v>
      </c>
      <c r="K192" s="10" t="str">
        <f>CHOOSE(MONTH(Prepared_Table[[#This Row],[Reply Date]]),"Январь","Февраль","Март","Апрель","Май","Июнь","Июль","Август","Сентябрь","Октябрь","Ноябрь","Декабрь")</f>
        <v>Декабрь</v>
      </c>
      <c r="L192" s="33">
        <f>DAY(Prepared_Table[[#This Row],[Reply Date]])</f>
        <v>2</v>
      </c>
      <c r="M192" s="10">
        <f xml:space="preserve"> WEEKNUM(Prepared_Table[[#This Row],[Reply Date]])</f>
        <v>49</v>
      </c>
      <c r="N192" s="10" t="str">
        <f t="shared" si="9"/>
        <v>четверг</v>
      </c>
      <c r="O192" s="10" t="s">
        <v>2809</v>
      </c>
      <c r="P192" s="12" cm="1">
        <f t="array" ref="P19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192)),1,0)</f>
        <v>0</v>
      </c>
      <c r="Q192" s="12" cm="1">
        <f t="array" ref="Q19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приложение"},I192)),1,0)</f>
        <v>0</v>
      </c>
      <c r="R192" s="12" cm="1">
        <f t="array" ref="R19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меню","настройки","баг","багованный","баги","вылет","вылеты","вылетело"},I192)),1,0)</f>
        <v>0</v>
      </c>
      <c r="S192" s="12">
        <f t="shared" si="10"/>
        <v>1</v>
      </c>
      <c r="T192" s="9">
        <f>COUNTA(Prepared_Table[Review])</f>
        <v>231</v>
      </c>
      <c r="U192" s="17">
        <f t="shared" si="11"/>
        <v>3.1</v>
      </c>
    </row>
    <row r="193" spans="1:21">
      <c r="A193" s="16" t="s">
        <v>2843</v>
      </c>
      <c r="B193" s="16" t="str">
        <f>CHOOSE(MONTH(Prepared_Table[[#This Row],[Date]]),"Январь","Февраль","Март","Апрель","Май","Июнь","Июль","Август","Сентябрь","Октябрь","Ноябрь","Декабрь")</f>
        <v>Декабрь</v>
      </c>
      <c r="C193" s="28">
        <f>DAY(Prepared_Table[[#This Row],[Date]])</f>
        <v>2</v>
      </c>
      <c r="D193" s="16">
        <f xml:space="preserve"> WEEKNUM(Prepared_Table[[#This Row],[Date]])</f>
        <v>49</v>
      </c>
      <c r="E193" s="16" t="str">
        <f t="shared" si="8"/>
        <v>четверг</v>
      </c>
      <c r="F193" s="13" t="s">
        <v>4</v>
      </c>
      <c r="G193" s="10" t="s">
        <v>3916</v>
      </c>
      <c r="H193" s="14">
        <v>1</v>
      </c>
      <c r="I193" s="13" t="s">
        <v>2845</v>
      </c>
      <c r="J193" s="13" t="s">
        <v>2846</v>
      </c>
      <c r="K193" s="13" t="str">
        <f>CHOOSE(MONTH(Prepared_Table[[#This Row],[Reply Date]]),"Январь","Февраль","Март","Апрель","Май","Июнь","Июль","Август","Сентябрь","Октябрь","Ноябрь","Декабрь")</f>
        <v>Декабрь</v>
      </c>
      <c r="L193" s="34">
        <f>DAY(Prepared_Table[[#This Row],[Reply Date]])</f>
        <v>2</v>
      </c>
      <c r="M193" s="13">
        <f xml:space="preserve"> WEEKNUM(Prepared_Table[[#This Row],[Reply Date]])</f>
        <v>49</v>
      </c>
      <c r="N193" s="13" t="str">
        <f t="shared" si="9"/>
        <v>четверг</v>
      </c>
      <c r="O193" s="13" t="s">
        <v>2847</v>
      </c>
      <c r="P193" s="12" cm="1">
        <f t="array" ref="P19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193)),1,0)</f>
        <v>0</v>
      </c>
      <c r="Q193" s="12" cm="1">
        <f t="array" ref="Q19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приложение"},I193)),1,0)</f>
        <v>0</v>
      </c>
      <c r="R193" s="12" cm="1">
        <f t="array" ref="R19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меню","настройки","баг","багованный","баги","вылет","вылеты","вылетело"},I193)),1,0)</f>
        <v>0</v>
      </c>
      <c r="S193" s="12">
        <f t="shared" si="10"/>
        <v>1</v>
      </c>
      <c r="T193" s="9">
        <f>COUNTA(Prepared_Table[Review])</f>
        <v>231</v>
      </c>
      <c r="U193" s="17">
        <f t="shared" si="11"/>
        <v>0.1</v>
      </c>
    </row>
    <row r="194" spans="1:21">
      <c r="A194" s="15" t="s">
        <v>2851</v>
      </c>
      <c r="B194" s="15" t="str">
        <f>CHOOSE(MONTH(Prepared_Table[[#This Row],[Date]]),"Январь","Февраль","Март","Апрель","Май","Июнь","Июль","Август","Сентябрь","Октябрь","Ноябрь","Декабрь")</f>
        <v>Декабрь</v>
      </c>
      <c r="C194" s="27">
        <f>DAY(Prepared_Table[[#This Row],[Date]])</f>
        <v>2</v>
      </c>
      <c r="D194" s="15">
        <f xml:space="preserve"> WEEKNUM(Prepared_Table[[#This Row],[Date]])</f>
        <v>49</v>
      </c>
      <c r="E194" s="15" t="str">
        <f t="shared" ref="E194:E232" si="12">TEXT(A194,"дддд")</f>
        <v>четверг</v>
      </c>
      <c r="F194" s="10" t="s">
        <v>4</v>
      </c>
      <c r="G194" s="10" t="s">
        <v>3916</v>
      </c>
      <c r="H194" s="11">
        <v>1</v>
      </c>
      <c r="I194" s="10" t="s">
        <v>2853</v>
      </c>
      <c r="J194" s="10" t="s">
        <v>2854</v>
      </c>
      <c r="K194" s="10" t="str">
        <f>CHOOSE(MONTH(Prepared_Table[[#This Row],[Reply Date]]),"Январь","Февраль","Март","Апрель","Май","Июнь","Июль","Август","Сентябрь","Октябрь","Ноябрь","Декабрь")</f>
        <v>Декабрь</v>
      </c>
      <c r="L194" s="33">
        <f>DAY(Prepared_Table[[#This Row],[Reply Date]])</f>
        <v>2</v>
      </c>
      <c r="M194" s="10">
        <f xml:space="preserve"> WEEKNUM(Prepared_Table[[#This Row],[Reply Date]])</f>
        <v>49</v>
      </c>
      <c r="N194" s="10" t="str">
        <f t="shared" ref="N194:N232" si="13" xml:space="preserve"> TEXT(J194,"дддд")</f>
        <v>четверг</v>
      </c>
      <c r="O194" s="10" t="s">
        <v>1729</v>
      </c>
      <c r="P194" s="12" cm="1">
        <f t="array" ref="P19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194)),1,0)</f>
        <v>0</v>
      </c>
      <c r="Q194" s="12" cm="1">
        <f t="array" ref="Q19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приложение"},I194)),1,0)</f>
        <v>0</v>
      </c>
      <c r="R194" s="12" cm="1">
        <f t="array" ref="R19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меню","настройки","баг","багованный","баги","вылет","вылеты","вылетело"},I194)),1,0)</f>
        <v>0</v>
      </c>
      <c r="S194" s="12">
        <f t="shared" ref="S194:S232" si="14">IF(COUNTA(O194) = COUNTA(I194),1,0)</f>
        <v>1</v>
      </c>
      <c r="T194" s="9">
        <f>COUNTA(Prepared_Table[Review])</f>
        <v>231</v>
      </c>
      <c r="U194" s="17">
        <f t="shared" ref="U194:U232" si="15">IF(A194&lt;J194,TEXT(J194-A194,"ч"),TEXT(A194-J194,"ч"))+0.1</f>
        <v>0.1</v>
      </c>
    </row>
    <row r="195" spans="1:21">
      <c r="A195" s="16" t="s">
        <v>2858</v>
      </c>
      <c r="B195" s="16" t="str">
        <f>CHOOSE(MONTH(Prepared_Table[[#This Row],[Date]]),"Январь","Февраль","Март","Апрель","Май","Июнь","Июль","Август","Сентябрь","Октябрь","Ноябрь","Декабрь")</f>
        <v>Декабрь</v>
      </c>
      <c r="C195" s="28">
        <f>DAY(Prepared_Table[[#This Row],[Date]])</f>
        <v>2</v>
      </c>
      <c r="D195" s="16">
        <f xml:space="preserve"> WEEKNUM(Prepared_Table[[#This Row],[Date]])</f>
        <v>49</v>
      </c>
      <c r="E195" s="16" t="str">
        <f t="shared" si="12"/>
        <v>четверг</v>
      </c>
      <c r="F195" s="13" t="s">
        <v>4</v>
      </c>
      <c r="G195" s="10" t="s">
        <v>3916</v>
      </c>
      <c r="H195" s="14">
        <v>1</v>
      </c>
      <c r="I195" s="13" t="s">
        <v>2860</v>
      </c>
      <c r="J195" s="13" t="s">
        <v>2861</v>
      </c>
      <c r="K195" s="13" t="str">
        <f>CHOOSE(MONTH(Prepared_Table[[#This Row],[Reply Date]]),"Январь","Февраль","Март","Апрель","Май","Июнь","Июль","Август","Сентябрь","Октябрь","Ноябрь","Декабрь")</f>
        <v>Декабрь</v>
      </c>
      <c r="L195" s="34">
        <f>DAY(Prepared_Table[[#This Row],[Reply Date]])</f>
        <v>2</v>
      </c>
      <c r="M195" s="13">
        <f xml:space="preserve"> WEEKNUM(Prepared_Table[[#This Row],[Reply Date]])</f>
        <v>49</v>
      </c>
      <c r="N195" s="13" t="str">
        <f t="shared" si="13"/>
        <v>четверг</v>
      </c>
      <c r="O195" s="13" t="s">
        <v>348</v>
      </c>
      <c r="P195" s="12" cm="1">
        <f t="array" ref="P19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195)),1,0)</f>
        <v>0</v>
      </c>
      <c r="Q195" s="12" cm="1">
        <f t="array" ref="Q19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приложение"},I195)),1,0)</f>
        <v>0</v>
      </c>
      <c r="R195" s="12" cm="1">
        <f t="array" ref="R19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меню","настройки","баг","багованный","баги","вылет","вылеты","вылетело"},I195)),1,0)</f>
        <v>0</v>
      </c>
      <c r="S195" s="12">
        <f t="shared" si="14"/>
        <v>1</v>
      </c>
      <c r="T195" s="9">
        <f>COUNTA(Prepared_Table[Review])</f>
        <v>231</v>
      </c>
      <c r="U195" s="17">
        <f t="shared" si="15"/>
        <v>0.1</v>
      </c>
    </row>
    <row r="196" spans="1:21">
      <c r="A196" s="15" t="s">
        <v>2878</v>
      </c>
      <c r="B196" s="15" t="str">
        <f>CHOOSE(MONTH(Prepared_Table[[#This Row],[Date]]),"Январь","Февраль","Март","Апрель","Май","Июнь","Июль","Август","Сентябрь","Октябрь","Ноябрь","Декабрь")</f>
        <v>Декабрь</v>
      </c>
      <c r="C196" s="27">
        <f>DAY(Prepared_Table[[#This Row],[Date]])</f>
        <v>2</v>
      </c>
      <c r="D196" s="15">
        <f xml:space="preserve"> WEEKNUM(Prepared_Table[[#This Row],[Date]])</f>
        <v>49</v>
      </c>
      <c r="E196" s="15" t="str">
        <f t="shared" si="12"/>
        <v>четверг</v>
      </c>
      <c r="F196" s="10" t="s">
        <v>4</v>
      </c>
      <c r="G196" s="10" t="s">
        <v>3916</v>
      </c>
      <c r="H196" s="11">
        <v>1</v>
      </c>
      <c r="I196" s="10" t="s">
        <v>2880</v>
      </c>
      <c r="J196" s="10" t="s">
        <v>2881</v>
      </c>
      <c r="K196" s="10" t="str">
        <f>CHOOSE(MONTH(Prepared_Table[[#This Row],[Reply Date]]),"Январь","Февраль","Март","Апрель","Май","Июнь","Июль","Август","Сентябрь","Октябрь","Ноябрь","Декабрь")</f>
        <v>Декабрь</v>
      </c>
      <c r="L196" s="33">
        <f>DAY(Prepared_Table[[#This Row],[Reply Date]])</f>
        <v>2</v>
      </c>
      <c r="M196" s="10">
        <f xml:space="preserve"> WEEKNUM(Prepared_Table[[#This Row],[Reply Date]])</f>
        <v>49</v>
      </c>
      <c r="N196" s="10" t="str">
        <f t="shared" si="13"/>
        <v>четверг</v>
      </c>
      <c r="O196" s="10" t="s">
        <v>2882</v>
      </c>
      <c r="P196" s="12" cm="1">
        <f t="array" ref="P19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196)),1,0)</f>
        <v>0</v>
      </c>
      <c r="Q196" s="12" cm="1">
        <f t="array" ref="Q19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приложение"},I196)),1,0)</f>
        <v>0</v>
      </c>
      <c r="R196" s="12" cm="1">
        <f t="array" ref="R19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меню","настройки","баг","багованный","баги","вылет","вылеты","вылетело"},I196)),1,0)</f>
        <v>1</v>
      </c>
      <c r="S196" s="12">
        <f t="shared" si="14"/>
        <v>1</v>
      </c>
      <c r="T196" s="9">
        <f>COUNTA(Prepared_Table[Review])</f>
        <v>231</v>
      </c>
      <c r="U196" s="17">
        <f t="shared" si="15"/>
        <v>0.1</v>
      </c>
    </row>
    <row r="197" spans="1:21">
      <c r="A197" s="15" t="s">
        <v>2906</v>
      </c>
      <c r="B197" s="15" t="str">
        <f>CHOOSE(MONTH(Prepared_Table[[#This Row],[Date]]),"Январь","Февраль","Март","Апрель","Май","Июнь","Июль","Август","Сентябрь","Октябрь","Ноябрь","Декабрь")</f>
        <v>Декабрь</v>
      </c>
      <c r="C197" s="27">
        <f>DAY(Prepared_Table[[#This Row],[Date]])</f>
        <v>2</v>
      </c>
      <c r="D197" s="15">
        <f xml:space="preserve"> WEEKNUM(Prepared_Table[[#This Row],[Date]])</f>
        <v>49</v>
      </c>
      <c r="E197" s="15" t="str">
        <f t="shared" si="12"/>
        <v>четверг</v>
      </c>
      <c r="F197" s="10" t="s">
        <v>4</v>
      </c>
      <c r="G197" s="10" t="s">
        <v>3916</v>
      </c>
      <c r="H197" s="11">
        <v>1</v>
      </c>
      <c r="I197" s="10" t="s">
        <v>2908</v>
      </c>
      <c r="J197" s="10" t="s">
        <v>2909</v>
      </c>
      <c r="K197" s="10" t="str">
        <f>CHOOSE(MONTH(Prepared_Table[[#This Row],[Reply Date]]),"Январь","Февраль","Март","Апрель","Май","Июнь","Июль","Август","Сентябрь","Октябрь","Ноябрь","Декабрь")</f>
        <v>Декабрь</v>
      </c>
      <c r="L197" s="33">
        <f>DAY(Prepared_Table[[#This Row],[Reply Date]])</f>
        <v>2</v>
      </c>
      <c r="M197" s="10">
        <f xml:space="preserve"> WEEKNUM(Prepared_Table[[#This Row],[Reply Date]])</f>
        <v>49</v>
      </c>
      <c r="N197" s="10" t="str">
        <f t="shared" si="13"/>
        <v>четверг</v>
      </c>
      <c r="O197" s="10" t="s">
        <v>181</v>
      </c>
      <c r="P197" s="12" cm="1">
        <f t="array" ref="P19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197)),1,0)</f>
        <v>0</v>
      </c>
      <c r="Q197" s="12" cm="1">
        <f t="array" ref="Q19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приложение"},I197)),1,0)</f>
        <v>0</v>
      </c>
      <c r="R197" s="12" cm="1">
        <f t="array" ref="R19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меню","настройки","баг","багованный","баги","вылет","вылеты","вылетело"},I197)),1,0)</f>
        <v>0</v>
      </c>
      <c r="S197" s="12">
        <f t="shared" si="14"/>
        <v>1</v>
      </c>
      <c r="T197" s="9">
        <f>COUNTA(Prepared_Table[Review])</f>
        <v>231</v>
      </c>
      <c r="U197" s="17">
        <f t="shared" si="15"/>
        <v>0.1</v>
      </c>
    </row>
    <row r="198" spans="1:21">
      <c r="A198" s="15" t="s">
        <v>2919</v>
      </c>
      <c r="B198" s="15" t="str">
        <f>CHOOSE(MONTH(Prepared_Table[[#This Row],[Date]]),"Январь","Февраль","Март","Апрель","Май","Июнь","Июль","Август","Сентябрь","Октябрь","Ноябрь","Декабрь")</f>
        <v>Декабрь</v>
      </c>
      <c r="C198" s="27">
        <f>DAY(Prepared_Table[[#This Row],[Date]])</f>
        <v>2</v>
      </c>
      <c r="D198" s="15">
        <f xml:space="preserve"> WEEKNUM(Prepared_Table[[#This Row],[Date]])</f>
        <v>49</v>
      </c>
      <c r="E198" s="15" t="str">
        <f t="shared" si="12"/>
        <v>четверг</v>
      </c>
      <c r="F198" s="10" t="s">
        <v>3981</v>
      </c>
      <c r="G198" s="10" t="s">
        <v>3916</v>
      </c>
      <c r="H198" s="11">
        <v>1</v>
      </c>
      <c r="I198" s="10" t="s">
        <v>2921</v>
      </c>
      <c r="J198" s="10" t="s">
        <v>2922</v>
      </c>
      <c r="K198" s="10" t="str">
        <f>CHOOSE(MONTH(Prepared_Table[[#This Row],[Reply Date]]),"Январь","Февраль","Март","Апрель","Май","Июнь","Июль","Август","Сентябрь","Октябрь","Ноябрь","Декабрь")</f>
        <v>Декабрь</v>
      </c>
      <c r="L198" s="33">
        <f>DAY(Prepared_Table[[#This Row],[Reply Date]])</f>
        <v>2</v>
      </c>
      <c r="M198" s="10">
        <f xml:space="preserve"> WEEKNUM(Prepared_Table[[#This Row],[Reply Date]])</f>
        <v>49</v>
      </c>
      <c r="N198" s="10" t="str">
        <f t="shared" si="13"/>
        <v>четверг</v>
      </c>
      <c r="O198" s="10" t="s">
        <v>2923</v>
      </c>
      <c r="P198" s="12" cm="1">
        <f t="array" ref="P19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198)),1,0)</f>
        <v>1</v>
      </c>
      <c r="Q198" s="12" cm="1">
        <f t="array" ref="Q19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приложение"},I198)),1,0)</f>
        <v>0</v>
      </c>
      <c r="R198" s="12" cm="1">
        <f t="array" ref="R19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меню","настройки","баг","багованный","баги","вылет","вылеты","вылетело"},I198)),1,0)</f>
        <v>1</v>
      </c>
      <c r="S198" s="12">
        <f t="shared" si="14"/>
        <v>1</v>
      </c>
      <c r="T198" s="9">
        <f>COUNTA(Prepared_Table[Review])</f>
        <v>231</v>
      </c>
      <c r="U198" s="17">
        <f t="shared" si="15"/>
        <v>0.1</v>
      </c>
    </row>
    <row r="199" spans="1:21">
      <c r="A199" s="16" t="s">
        <v>2927</v>
      </c>
      <c r="B199" s="16" t="str">
        <f>CHOOSE(MONTH(Prepared_Table[[#This Row],[Date]]),"Январь","Февраль","Март","Апрель","Май","Июнь","Июль","Август","Сентябрь","Октябрь","Ноябрь","Декабрь")</f>
        <v>Декабрь</v>
      </c>
      <c r="C199" s="28">
        <f>DAY(Prepared_Table[[#This Row],[Date]])</f>
        <v>2</v>
      </c>
      <c r="D199" s="16">
        <f xml:space="preserve"> WEEKNUM(Prepared_Table[[#This Row],[Date]])</f>
        <v>49</v>
      </c>
      <c r="E199" s="16" t="str">
        <f t="shared" si="12"/>
        <v>четверг</v>
      </c>
      <c r="F199" s="13" t="s">
        <v>4</v>
      </c>
      <c r="G199" s="10" t="s">
        <v>3916</v>
      </c>
      <c r="H199" s="14">
        <v>1</v>
      </c>
      <c r="I199" s="13" t="s">
        <v>2929</v>
      </c>
      <c r="J199" s="13" t="s">
        <v>2930</v>
      </c>
      <c r="K199" s="13" t="str">
        <f>CHOOSE(MONTH(Prepared_Table[[#This Row],[Reply Date]]),"Январь","Февраль","Март","Апрель","Май","Июнь","Июль","Август","Сентябрь","Октябрь","Ноябрь","Декабрь")</f>
        <v>Декабрь</v>
      </c>
      <c r="L199" s="34">
        <f>DAY(Prepared_Table[[#This Row],[Reply Date]])</f>
        <v>2</v>
      </c>
      <c r="M199" s="13">
        <f xml:space="preserve"> WEEKNUM(Prepared_Table[[#This Row],[Reply Date]])</f>
        <v>49</v>
      </c>
      <c r="N199" s="13" t="str">
        <f t="shared" si="13"/>
        <v>четверг</v>
      </c>
      <c r="O199" s="13" t="s">
        <v>2931</v>
      </c>
      <c r="P199" s="12" cm="1">
        <f t="array" ref="P19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199)),1,0)</f>
        <v>0</v>
      </c>
      <c r="Q199" s="12" cm="1">
        <f t="array" ref="Q19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приложение"},I199)),1,0)</f>
        <v>1</v>
      </c>
      <c r="R199" s="12" cm="1">
        <f t="array" ref="R19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меню","настройки","баг","багованный","баги","вылет","вылеты","вылетело"},I199)),1,0)</f>
        <v>0</v>
      </c>
      <c r="S199" s="12">
        <f t="shared" si="14"/>
        <v>1</v>
      </c>
      <c r="T199" s="9">
        <f>COUNTA(Prepared_Table[Review])</f>
        <v>231</v>
      </c>
      <c r="U199" s="17">
        <f t="shared" si="15"/>
        <v>0.1</v>
      </c>
    </row>
    <row r="200" spans="1:21">
      <c r="A200" s="16" t="s">
        <v>3836</v>
      </c>
      <c r="B200" s="16" t="str">
        <f>CHOOSE(MONTH(Prepared_Table[[#This Row],[Date]]),"Январь","Февраль","Март","Апрель","Май","Июнь","Июль","Август","Сентябрь","Октябрь","Ноябрь","Декабрь")</f>
        <v>Декабрь</v>
      </c>
      <c r="C200" s="28">
        <f>DAY(Prepared_Table[[#This Row],[Date]])</f>
        <v>2</v>
      </c>
      <c r="D200" s="16">
        <f xml:space="preserve"> WEEKNUM(Prepared_Table[[#This Row],[Date]])</f>
        <v>49</v>
      </c>
      <c r="E200" s="16" t="str">
        <f t="shared" si="12"/>
        <v>четверг</v>
      </c>
      <c r="F200" s="13" t="s">
        <v>3761</v>
      </c>
      <c r="G200" s="10" t="s">
        <v>3917</v>
      </c>
      <c r="H200" s="14">
        <v>1</v>
      </c>
      <c r="I200" s="13" t="s">
        <v>3839</v>
      </c>
      <c r="J200" s="13" t="s">
        <v>3946</v>
      </c>
      <c r="K200" s="13" t="str">
        <f>CHOOSE(MONTH(Prepared_Table[[#This Row],[Reply Date]]),"Январь","Февраль","Март","Апрель","Май","Июнь","Июль","Август","Сентябрь","Октябрь","Ноябрь","Декабрь")</f>
        <v>Ноябрь</v>
      </c>
      <c r="L200" s="34">
        <f>DAY(Prepared_Table[[#This Row],[Reply Date]])</f>
        <v>23</v>
      </c>
      <c r="M200" s="13">
        <f xml:space="preserve"> WEEKNUM(Prepared_Table[[#This Row],[Reply Date]])</f>
        <v>48</v>
      </c>
      <c r="N200" s="13" t="str">
        <f t="shared" si="13"/>
        <v>вторник</v>
      </c>
      <c r="O200" s="13" t="s">
        <v>3840</v>
      </c>
      <c r="P200" s="12" cm="1">
        <f t="array" ref="P20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200)),1,0)</f>
        <v>0</v>
      </c>
      <c r="Q200" s="12" cm="1">
        <f t="array" ref="Q20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приложение"},I200)),1,0)</f>
        <v>0</v>
      </c>
      <c r="R200" s="12" cm="1">
        <f t="array" ref="R20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меню","настройки","баг","багованный","баги","вылет","вылеты","вылетело"},I200)),1,0)</f>
        <v>0</v>
      </c>
      <c r="S200" s="12">
        <f t="shared" si="14"/>
        <v>1</v>
      </c>
      <c r="T200" s="9">
        <f>COUNTA(Prepared_Table[Review])</f>
        <v>231</v>
      </c>
      <c r="U200" s="17">
        <f t="shared" si="15"/>
        <v>15.1</v>
      </c>
    </row>
    <row r="201" spans="1:21">
      <c r="A201" s="16" t="s">
        <v>3844</v>
      </c>
      <c r="B201" s="16" t="str">
        <f>CHOOSE(MONTH(Prepared_Table[[#This Row],[Date]]),"Январь","Февраль","Март","Апрель","Май","Июнь","Июль","Август","Сентябрь","Октябрь","Ноябрь","Декабрь")</f>
        <v>Декабрь</v>
      </c>
      <c r="C201" s="28">
        <f>DAY(Prepared_Table[[#This Row],[Date]])</f>
        <v>2</v>
      </c>
      <c r="D201" s="16">
        <f xml:space="preserve"> WEEKNUM(Prepared_Table[[#This Row],[Date]])</f>
        <v>49</v>
      </c>
      <c r="E201" s="16" t="str">
        <f t="shared" si="12"/>
        <v>четверг</v>
      </c>
      <c r="F201" s="13" t="s">
        <v>3761</v>
      </c>
      <c r="G201" s="10" t="s">
        <v>3917</v>
      </c>
      <c r="H201" s="14">
        <v>1</v>
      </c>
      <c r="I201" s="13" t="s">
        <v>3847</v>
      </c>
      <c r="J201" s="13" t="s">
        <v>3947</v>
      </c>
      <c r="K201" s="13" t="str">
        <f>CHOOSE(MONTH(Prepared_Table[[#This Row],[Reply Date]]),"Январь","Февраль","Март","Апрель","Май","Июнь","Июль","Август","Сентябрь","Октябрь","Ноябрь","Декабрь")</f>
        <v>Ноябрь</v>
      </c>
      <c r="L201" s="34">
        <f>DAY(Prepared_Table[[#This Row],[Reply Date]])</f>
        <v>23</v>
      </c>
      <c r="M201" s="13">
        <f xml:space="preserve"> WEEKNUM(Prepared_Table[[#This Row],[Reply Date]])</f>
        <v>48</v>
      </c>
      <c r="N201" s="13" t="str">
        <f t="shared" si="13"/>
        <v>вторник</v>
      </c>
      <c r="O201" s="13" t="s">
        <v>3848</v>
      </c>
      <c r="P201" s="12" cm="1">
        <f t="array" ref="P20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201)),1,0)</f>
        <v>0</v>
      </c>
      <c r="Q201" s="12" cm="1">
        <f t="array" ref="Q20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приложение"},I201)),1,0)</f>
        <v>0</v>
      </c>
      <c r="R201" s="12" cm="1">
        <f t="array" ref="R20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меню","настройки","баг","багованный","баги","вылет","вылеты","вылетело"},I201)),1,0)</f>
        <v>0</v>
      </c>
      <c r="S201" s="12">
        <f t="shared" si="14"/>
        <v>1</v>
      </c>
      <c r="T201" s="9">
        <f>COUNTA(Prepared_Table[Review])</f>
        <v>231</v>
      </c>
      <c r="U201" s="17">
        <f t="shared" si="15"/>
        <v>0.1</v>
      </c>
    </row>
    <row r="202" spans="1:21">
      <c r="A202" s="16" t="s">
        <v>3852</v>
      </c>
      <c r="B202" s="16" t="str">
        <f>CHOOSE(MONTH(Prepared_Table[[#This Row],[Date]]),"Январь","Февраль","Март","Апрель","Май","Июнь","Июль","Август","Сентябрь","Октябрь","Ноябрь","Декабрь")</f>
        <v>Декабрь</v>
      </c>
      <c r="C202" s="28">
        <f>DAY(Prepared_Table[[#This Row],[Date]])</f>
        <v>2</v>
      </c>
      <c r="D202" s="16">
        <f xml:space="preserve"> WEEKNUM(Prepared_Table[[#This Row],[Date]])</f>
        <v>49</v>
      </c>
      <c r="E202" s="16" t="str">
        <f t="shared" si="12"/>
        <v>четверг</v>
      </c>
      <c r="F202" s="13" t="s">
        <v>3761</v>
      </c>
      <c r="G202" s="10" t="s">
        <v>3917</v>
      </c>
      <c r="H202" s="14">
        <v>2</v>
      </c>
      <c r="I202" s="13" t="s">
        <v>3855</v>
      </c>
      <c r="J202" s="13" t="s">
        <v>3948</v>
      </c>
      <c r="K202" s="13" t="str">
        <f>CHOOSE(MONTH(Prepared_Table[[#This Row],[Reply Date]]),"Январь","Февраль","Март","Апрель","Май","Июнь","Июль","Август","Сентябрь","Октябрь","Ноябрь","Декабрь")</f>
        <v>Ноябрь</v>
      </c>
      <c r="L202" s="34">
        <f>DAY(Prepared_Table[[#This Row],[Reply Date]])</f>
        <v>23</v>
      </c>
      <c r="M202" s="13">
        <f xml:space="preserve"> WEEKNUM(Prepared_Table[[#This Row],[Reply Date]])</f>
        <v>48</v>
      </c>
      <c r="N202" s="13" t="str">
        <f t="shared" si="13"/>
        <v>вторник</v>
      </c>
      <c r="O202" s="13" t="s">
        <v>3856</v>
      </c>
      <c r="P202" s="12" cm="1">
        <f t="array" ref="P20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202)),1,0)</f>
        <v>0</v>
      </c>
      <c r="Q202" s="12" cm="1">
        <f t="array" ref="Q20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приложение"},I202)),1,0)</f>
        <v>0</v>
      </c>
      <c r="R202" s="12" cm="1">
        <f t="array" ref="R20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меню","настройки","баг","багованный","баги","вылет","вылеты","вылетело"},I202)),1,0)</f>
        <v>0</v>
      </c>
      <c r="S202" s="12">
        <f t="shared" si="14"/>
        <v>1</v>
      </c>
      <c r="T202" s="9">
        <f>COUNTA(Prepared_Table[Review])</f>
        <v>231</v>
      </c>
      <c r="U202" s="17">
        <f t="shared" si="15"/>
        <v>2.1</v>
      </c>
    </row>
    <row r="203" spans="1:21">
      <c r="A203" s="15" t="s">
        <v>3013</v>
      </c>
      <c r="B203" s="15" t="str">
        <f>CHOOSE(MONTH(Prepared_Table[[#This Row],[Date]]),"Январь","Февраль","Март","Апрель","Май","Июнь","Июль","Август","Сентябрь","Октябрь","Ноябрь","Декабрь")</f>
        <v>Декабрь</v>
      </c>
      <c r="C203" s="27">
        <f>DAY(Prepared_Table[[#This Row],[Date]])</f>
        <v>3</v>
      </c>
      <c r="D203" s="15">
        <f xml:space="preserve"> WEEKNUM(Prepared_Table[[#This Row],[Date]])</f>
        <v>49</v>
      </c>
      <c r="E203" s="15" t="str">
        <f t="shared" si="12"/>
        <v>пятница</v>
      </c>
      <c r="F203" s="10" t="s">
        <v>4</v>
      </c>
      <c r="G203" s="10" t="s">
        <v>3916</v>
      </c>
      <c r="H203" s="11">
        <v>1</v>
      </c>
      <c r="I203" s="10" t="s">
        <v>3015</v>
      </c>
      <c r="J203" s="10" t="s">
        <v>3016</v>
      </c>
      <c r="K203" s="10" t="str">
        <f>CHOOSE(MONTH(Prepared_Table[[#This Row],[Reply Date]]),"Январь","Февраль","Март","Апрель","Май","Июнь","Июль","Август","Сентябрь","Октябрь","Ноябрь","Декабрь")</f>
        <v>Декабрь</v>
      </c>
      <c r="L203" s="33">
        <f>DAY(Prepared_Table[[#This Row],[Reply Date]])</f>
        <v>3</v>
      </c>
      <c r="M203" s="10">
        <f xml:space="preserve"> WEEKNUM(Prepared_Table[[#This Row],[Reply Date]])</f>
        <v>49</v>
      </c>
      <c r="N203" s="10" t="str">
        <f t="shared" si="13"/>
        <v>пятница</v>
      </c>
      <c r="O203" s="10" t="s">
        <v>3017</v>
      </c>
      <c r="P203" s="12" cm="1">
        <f t="array" ref="P20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203)),1,0)</f>
        <v>0</v>
      </c>
      <c r="Q203" s="12" cm="1">
        <f t="array" ref="Q20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приложение"},I203)),1,0)</f>
        <v>0</v>
      </c>
      <c r="R203" s="12" cm="1">
        <f t="array" ref="R20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меню","настройки","баг","багованный","баги","вылет","вылеты","вылетело"},I203)),1,0)</f>
        <v>0</v>
      </c>
      <c r="S203" s="12">
        <f t="shared" si="14"/>
        <v>1</v>
      </c>
      <c r="T203" s="9">
        <f>COUNTA(Prepared_Table[Review])</f>
        <v>231</v>
      </c>
      <c r="U203" s="17">
        <f t="shared" si="15"/>
        <v>14.1</v>
      </c>
    </row>
    <row r="204" spans="1:21">
      <c r="A204" s="15" t="s">
        <v>3029</v>
      </c>
      <c r="B204" s="15" t="str">
        <f>CHOOSE(MONTH(Prepared_Table[[#This Row],[Date]]),"Январь","Февраль","Март","Апрель","Май","Июнь","Июль","Август","Сентябрь","Октябрь","Ноябрь","Декабрь")</f>
        <v>Декабрь</v>
      </c>
      <c r="C204" s="27">
        <f>DAY(Prepared_Table[[#This Row],[Date]])</f>
        <v>3</v>
      </c>
      <c r="D204" s="15">
        <f xml:space="preserve"> WEEKNUM(Prepared_Table[[#This Row],[Date]])</f>
        <v>49</v>
      </c>
      <c r="E204" s="15" t="str">
        <f t="shared" si="12"/>
        <v>пятница</v>
      </c>
      <c r="F204" s="10" t="s">
        <v>4</v>
      </c>
      <c r="G204" s="10" t="s">
        <v>3916</v>
      </c>
      <c r="H204" s="11">
        <v>1</v>
      </c>
      <c r="I204" s="10" t="s">
        <v>3031</v>
      </c>
      <c r="J204" s="10" t="s">
        <v>3032</v>
      </c>
      <c r="K204" s="10" t="str">
        <f>CHOOSE(MONTH(Prepared_Table[[#This Row],[Reply Date]]),"Январь","Февраль","Март","Апрель","Май","Июнь","Июль","Август","Сентябрь","Октябрь","Ноябрь","Декабрь")</f>
        <v>Декабрь</v>
      </c>
      <c r="L204" s="33">
        <f>DAY(Prepared_Table[[#This Row],[Reply Date]])</f>
        <v>3</v>
      </c>
      <c r="M204" s="10">
        <f xml:space="preserve"> WEEKNUM(Prepared_Table[[#This Row],[Reply Date]])</f>
        <v>49</v>
      </c>
      <c r="N204" s="10" t="str">
        <f t="shared" si="13"/>
        <v>пятница</v>
      </c>
      <c r="O204" s="10" t="s">
        <v>3033</v>
      </c>
      <c r="P204" s="12" cm="1">
        <f t="array" ref="P20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204)),1,0)</f>
        <v>1</v>
      </c>
      <c r="Q204" s="12" cm="1">
        <f t="array" ref="Q20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приложение"},I204)),1,0)</f>
        <v>0</v>
      </c>
      <c r="R204" s="12" cm="1">
        <f t="array" ref="R20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меню","настройки","баг","багованный","баги","вылет","вылеты","вылетело"},I204)),1,0)</f>
        <v>1</v>
      </c>
      <c r="S204" s="12">
        <f t="shared" si="14"/>
        <v>1</v>
      </c>
      <c r="T204" s="9">
        <f>COUNTA(Prepared_Table[Review])</f>
        <v>231</v>
      </c>
      <c r="U204" s="17">
        <f t="shared" si="15"/>
        <v>6.1</v>
      </c>
    </row>
    <row r="205" spans="1:21">
      <c r="A205" s="16" t="s">
        <v>3081</v>
      </c>
      <c r="B205" s="16" t="str">
        <f>CHOOSE(MONTH(Prepared_Table[[#This Row],[Date]]),"Январь","Февраль","Март","Апрель","Май","Июнь","Июль","Август","Сентябрь","Октябрь","Ноябрь","Декабрь")</f>
        <v>Декабрь</v>
      </c>
      <c r="C205" s="28">
        <f>DAY(Prepared_Table[[#This Row],[Date]])</f>
        <v>3</v>
      </c>
      <c r="D205" s="16">
        <f xml:space="preserve"> WEEKNUM(Prepared_Table[[#This Row],[Date]])</f>
        <v>49</v>
      </c>
      <c r="E205" s="16" t="str">
        <f t="shared" si="12"/>
        <v>пятница</v>
      </c>
      <c r="F205" s="13" t="s">
        <v>148</v>
      </c>
      <c r="G205" s="10" t="s">
        <v>3916</v>
      </c>
      <c r="H205" s="14">
        <v>1</v>
      </c>
      <c r="I205" s="13" t="s">
        <v>3083</v>
      </c>
      <c r="J205" s="13" t="s">
        <v>3084</v>
      </c>
      <c r="K205" s="13" t="str">
        <f>CHOOSE(MONTH(Prepared_Table[[#This Row],[Reply Date]]),"Январь","Февраль","Март","Апрель","Май","Июнь","Июль","Август","Сентябрь","Октябрь","Ноябрь","Декабрь")</f>
        <v>Декабрь</v>
      </c>
      <c r="L205" s="34">
        <f>DAY(Prepared_Table[[#This Row],[Reply Date]])</f>
        <v>3</v>
      </c>
      <c r="M205" s="13">
        <f xml:space="preserve"> WEEKNUM(Prepared_Table[[#This Row],[Reply Date]])</f>
        <v>49</v>
      </c>
      <c r="N205" s="13" t="str">
        <f t="shared" si="13"/>
        <v>пятница</v>
      </c>
      <c r="O205" s="13" t="s">
        <v>2286</v>
      </c>
      <c r="P205" s="12" cm="1">
        <f t="array" ref="P20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205)),1,0)</f>
        <v>0</v>
      </c>
      <c r="Q205" s="12" cm="1">
        <f t="array" ref="Q20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приложение"},I205)),1,0)</f>
        <v>0</v>
      </c>
      <c r="R205" s="12" cm="1">
        <f t="array" ref="R20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меню","настройки","баг","багованный","баги","вылет","вылеты","вылетело"},I205)),1,0)</f>
        <v>0</v>
      </c>
      <c r="S205" s="12">
        <f t="shared" si="14"/>
        <v>1</v>
      </c>
      <c r="T205" s="9">
        <f>COUNTA(Prepared_Table[Review])</f>
        <v>231</v>
      </c>
      <c r="U205" s="17">
        <f t="shared" si="15"/>
        <v>0.1</v>
      </c>
    </row>
    <row r="206" spans="1:21">
      <c r="A206" s="16" t="s">
        <v>3095</v>
      </c>
      <c r="B206" s="16" t="str">
        <f>CHOOSE(MONTH(Prepared_Table[[#This Row],[Date]]),"Январь","Февраль","Март","Апрель","Май","Июнь","Июль","Август","Сентябрь","Октябрь","Ноябрь","Декабрь")</f>
        <v>Декабрь</v>
      </c>
      <c r="C206" s="28">
        <f>DAY(Prepared_Table[[#This Row],[Date]])</f>
        <v>3</v>
      </c>
      <c r="D206" s="16">
        <f xml:space="preserve"> WEEKNUM(Prepared_Table[[#This Row],[Date]])</f>
        <v>49</v>
      </c>
      <c r="E206" s="16" t="str">
        <f t="shared" si="12"/>
        <v>пятница</v>
      </c>
      <c r="F206" s="10" t="s">
        <v>3981</v>
      </c>
      <c r="G206" s="10" t="s">
        <v>3916</v>
      </c>
      <c r="H206" s="14">
        <v>1</v>
      </c>
      <c r="I206" s="13" t="s">
        <v>3097</v>
      </c>
      <c r="J206" s="13" t="s">
        <v>3098</v>
      </c>
      <c r="K206" s="13" t="str">
        <f>CHOOSE(MONTH(Prepared_Table[[#This Row],[Reply Date]]),"Январь","Февраль","Март","Апрель","Май","Июнь","Июль","Август","Сентябрь","Октябрь","Ноябрь","Декабрь")</f>
        <v>Декабрь</v>
      </c>
      <c r="L206" s="34">
        <f>DAY(Prepared_Table[[#This Row],[Reply Date]])</f>
        <v>3</v>
      </c>
      <c r="M206" s="13">
        <f xml:space="preserve"> WEEKNUM(Prepared_Table[[#This Row],[Reply Date]])</f>
        <v>49</v>
      </c>
      <c r="N206" s="13" t="str">
        <f t="shared" si="13"/>
        <v>пятница</v>
      </c>
      <c r="O206" s="13" t="s">
        <v>3099</v>
      </c>
      <c r="P206" s="12" cm="1">
        <f t="array" ref="P20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206)),1,0)</f>
        <v>0</v>
      </c>
      <c r="Q206" s="12" cm="1">
        <f t="array" ref="Q20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приложение"},I206)),1,0)</f>
        <v>0</v>
      </c>
      <c r="R206" s="12" cm="1">
        <f t="array" ref="R20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меню","настройки","баг","багованный","баги","вылет","вылеты","вылетело"},I206)),1,0)</f>
        <v>0</v>
      </c>
      <c r="S206" s="12">
        <f t="shared" si="14"/>
        <v>1</v>
      </c>
      <c r="T206" s="9">
        <f>COUNTA(Prepared_Table[Review])</f>
        <v>231</v>
      </c>
      <c r="U206" s="17">
        <f t="shared" si="15"/>
        <v>2.1</v>
      </c>
    </row>
    <row r="207" spans="1:21">
      <c r="A207" s="15" t="s">
        <v>3103</v>
      </c>
      <c r="B207" s="15" t="str">
        <f>CHOOSE(MONTH(Prepared_Table[[#This Row],[Date]]),"Январь","Февраль","Март","Апрель","Май","Июнь","Июль","Август","Сентябрь","Октябрь","Ноябрь","Декабрь")</f>
        <v>Декабрь</v>
      </c>
      <c r="C207" s="27">
        <f>DAY(Prepared_Table[[#This Row],[Date]])</f>
        <v>3</v>
      </c>
      <c r="D207" s="15">
        <f xml:space="preserve"> WEEKNUM(Prepared_Table[[#This Row],[Date]])</f>
        <v>49</v>
      </c>
      <c r="E207" s="15" t="str">
        <f t="shared" si="12"/>
        <v>пятница</v>
      </c>
      <c r="F207" s="10" t="s">
        <v>4</v>
      </c>
      <c r="G207" s="10" t="s">
        <v>3916</v>
      </c>
      <c r="H207" s="11">
        <v>2</v>
      </c>
      <c r="I207" s="10" t="s">
        <v>3105</v>
      </c>
      <c r="J207" s="10"/>
      <c r="K207" s="10" t="str">
        <f>CHOOSE(MONTH(Prepared_Table[[#This Row],[Reply Date]]),"Январь","Февраль","Март","Апрель","Май","Июнь","Июль","Август","Сентябрь","Октябрь","Ноябрь","Декабрь")</f>
        <v>Январь</v>
      </c>
      <c r="L207" s="33">
        <f>DAY(Prepared_Table[[#This Row],[Reply Date]])</f>
        <v>0</v>
      </c>
      <c r="M207" s="10">
        <f xml:space="preserve"> WEEKNUM(Prepared_Table[[#This Row],[Reply Date]])</f>
        <v>0</v>
      </c>
      <c r="N207" s="10" t="str">
        <f t="shared" si="13"/>
        <v>суббота</v>
      </c>
      <c r="O207" s="10"/>
      <c r="P207" s="12" cm="1">
        <f t="array" ref="P20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207)),1,0)</f>
        <v>0</v>
      </c>
      <c r="Q207" s="12" cm="1">
        <f t="array" ref="Q20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приложение"},I207)),1,0)</f>
        <v>0</v>
      </c>
      <c r="R207" s="12" cm="1">
        <f t="array" ref="R20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меню","настройки","баг","багованный","баги","вылет","вылеты","вылетело"},I207)),1,0)</f>
        <v>0</v>
      </c>
      <c r="S207" s="12">
        <f t="shared" si="14"/>
        <v>0</v>
      </c>
      <c r="T207" s="9">
        <f>COUNTA(Prepared_Table[Review])</f>
        <v>231</v>
      </c>
      <c r="U207" s="17">
        <f t="shared" si="15"/>
        <v>12.1</v>
      </c>
    </row>
    <row r="208" spans="1:21">
      <c r="A208" s="16" t="s">
        <v>3109</v>
      </c>
      <c r="B208" s="16" t="str">
        <f>CHOOSE(MONTH(Prepared_Table[[#This Row],[Date]]),"Январь","Февраль","Март","Апрель","Май","Июнь","Июль","Август","Сентябрь","Октябрь","Ноябрь","Декабрь")</f>
        <v>Декабрь</v>
      </c>
      <c r="C208" s="28">
        <f>DAY(Prepared_Table[[#This Row],[Date]])</f>
        <v>3</v>
      </c>
      <c r="D208" s="16">
        <f xml:space="preserve"> WEEKNUM(Prepared_Table[[#This Row],[Date]])</f>
        <v>49</v>
      </c>
      <c r="E208" s="16" t="str">
        <f t="shared" si="12"/>
        <v>пятница</v>
      </c>
      <c r="F208" s="13" t="s">
        <v>4</v>
      </c>
      <c r="G208" s="10" t="s">
        <v>3916</v>
      </c>
      <c r="H208" s="14">
        <v>1</v>
      </c>
      <c r="I208" s="13" t="s">
        <v>3111</v>
      </c>
      <c r="J208" s="13" t="s">
        <v>3112</v>
      </c>
      <c r="K208" s="13" t="str">
        <f>CHOOSE(MONTH(Prepared_Table[[#This Row],[Reply Date]]),"Январь","Февраль","Март","Апрель","Май","Июнь","Июль","Август","Сентябрь","Октябрь","Ноябрь","Декабрь")</f>
        <v>Декабрь</v>
      </c>
      <c r="L208" s="34">
        <f>DAY(Prepared_Table[[#This Row],[Reply Date]])</f>
        <v>3</v>
      </c>
      <c r="M208" s="13">
        <f xml:space="preserve"> WEEKNUM(Prepared_Table[[#This Row],[Reply Date]])</f>
        <v>49</v>
      </c>
      <c r="N208" s="13" t="str">
        <f t="shared" si="13"/>
        <v>пятница</v>
      </c>
      <c r="O208" s="13" t="s">
        <v>1365</v>
      </c>
      <c r="P208" s="12" cm="1">
        <f t="array" ref="P20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208)),1,0)</f>
        <v>0</v>
      </c>
      <c r="Q208" s="12" cm="1">
        <f t="array" ref="Q20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приложение"},I208)),1,0)</f>
        <v>0</v>
      </c>
      <c r="R208" s="12" cm="1">
        <f t="array" ref="R20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меню","настройки","баг","багованный","баги","вылет","вылеты","вылетело"},I208)),1,0)</f>
        <v>0</v>
      </c>
      <c r="S208" s="12">
        <f t="shared" si="14"/>
        <v>1</v>
      </c>
      <c r="T208" s="9">
        <f>COUNTA(Prepared_Table[Review])</f>
        <v>231</v>
      </c>
      <c r="U208" s="17">
        <f t="shared" si="15"/>
        <v>1.1000000000000001</v>
      </c>
    </row>
    <row r="209" spans="1:21">
      <c r="A209" s="15" t="s">
        <v>3116</v>
      </c>
      <c r="B209" s="15" t="str">
        <f>CHOOSE(MONTH(Prepared_Table[[#This Row],[Date]]),"Январь","Февраль","Март","Апрель","Май","Июнь","Июль","Август","Сентябрь","Октябрь","Ноябрь","Декабрь")</f>
        <v>Декабрь</v>
      </c>
      <c r="C209" s="27">
        <f>DAY(Prepared_Table[[#This Row],[Date]])</f>
        <v>3</v>
      </c>
      <c r="D209" s="15">
        <f xml:space="preserve"> WEEKNUM(Prepared_Table[[#This Row],[Date]])</f>
        <v>49</v>
      </c>
      <c r="E209" s="15" t="str">
        <f t="shared" si="12"/>
        <v>пятница</v>
      </c>
      <c r="F209" s="10" t="s">
        <v>4</v>
      </c>
      <c r="G209" s="10" t="s">
        <v>3916</v>
      </c>
      <c r="H209" s="11">
        <v>1</v>
      </c>
      <c r="I209" s="10" t="s">
        <v>3118</v>
      </c>
      <c r="J209" s="10" t="s">
        <v>3119</v>
      </c>
      <c r="K209" s="10" t="str">
        <f>CHOOSE(MONTH(Prepared_Table[[#This Row],[Reply Date]]),"Январь","Февраль","Март","Апрель","Май","Июнь","Июль","Август","Сентябрь","Октябрь","Ноябрь","Декабрь")</f>
        <v>Декабрь</v>
      </c>
      <c r="L209" s="33">
        <f>DAY(Prepared_Table[[#This Row],[Reply Date]])</f>
        <v>3</v>
      </c>
      <c r="M209" s="10">
        <f xml:space="preserve"> WEEKNUM(Prepared_Table[[#This Row],[Reply Date]])</f>
        <v>49</v>
      </c>
      <c r="N209" s="10" t="str">
        <f t="shared" si="13"/>
        <v>пятница</v>
      </c>
      <c r="O209" s="10" t="s">
        <v>3120</v>
      </c>
      <c r="P209" s="12" cm="1">
        <f t="array" ref="P20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209)),1,0)</f>
        <v>1</v>
      </c>
      <c r="Q209" s="12" cm="1">
        <f t="array" ref="Q20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приложение"},I209)),1,0)</f>
        <v>0</v>
      </c>
      <c r="R209" s="12" cm="1">
        <f t="array" ref="R20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меню","настройки","баг","багованный","баги","вылет","вылеты","вылетело"},I209)),1,0)</f>
        <v>0</v>
      </c>
      <c r="S209" s="12">
        <f t="shared" si="14"/>
        <v>1</v>
      </c>
      <c r="T209" s="9">
        <f>COUNTA(Prepared_Table[Review])</f>
        <v>231</v>
      </c>
      <c r="U209" s="17">
        <f t="shared" si="15"/>
        <v>2.1</v>
      </c>
    </row>
    <row r="210" spans="1:21">
      <c r="A210" s="16" t="s">
        <v>3124</v>
      </c>
      <c r="B210" s="16" t="str">
        <f>CHOOSE(MONTH(Prepared_Table[[#This Row],[Date]]),"Январь","Февраль","Март","Апрель","Май","Июнь","Июль","Август","Сентябрь","Октябрь","Ноябрь","Декабрь")</f>
        <v>Декабрь</v>
      </c>
      <c r="C210" s="28">
        <f>DAY(Prepared_Table[[#This Row],[Date]])</f>
        <v>3</v>
      </c>
      <c r="D210" s="16">
        <f xml:space="preserve"> WEEKNUM(Prepared_Table[[#This Row],[Date]])</f>
        <v>49</v>
      </c>
      <c r="E210" s="16" t="str">
        <f t="shared" si="12"/>
        <v>пятница</v>
      </c>
      <c r="F210" s="13" t="s">
        <v>4</v>
      </c>
      <c r="G210" s="10" t="s">
        <v>3916</v>
      </c>
      <c r="H210" s="14">
        <v>1</v>
      </c>
      <c r="I210" s="13" t="s">
        <v>3126</v>
      </c>
      <c r="J210" s="13"/>
      <c r="K210" s="13" t="str">
        <f>CHOOSE(MONTH(Prepared_Table[[#This Row],[Reply Date]]),"Январь","Февраль","Март","Апрель","Май","Июнь","Июль","Август","Сентябрь","Октябрь","Ноябрь","Декабрь")</f>
        <v>Январь</v>
      </c>
      <c r="L210" s="34">
        <f>DAY(Prepared_Table[[#This Row],[Reply Date]])</f>
        <v>0</v>
      </c>
      <c r="M210" s="13">
        <f xml:space="preserve"> WEEKNUM(Prepared_Table[[#This Row],[Reply Date]])</f>
        <v>0</v>
      </c>
      <c r="N210" s="13" t="str">
        <f t="shared" si="13"/>
        <v>суббота</v>
      </c>
      <c r="O210" s="13"/>
      <c r="P210" s="12" cm="1">
        <f t="array" ref="P21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210)),1,0)</f>
        <v>0</v>
      </c>
      <c r="Q210" s="12" cm="1">
        <f t="array" ref="Q21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приложение"},I210)),1,0)</f>
        <v>0</v>
      </c>
      <c r="R210" s="12" cm="1">
        <f t="array" ref="R21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меню","настройки","баг","багованный","баги","вылет","вылеты","вылетело"},I210)),1,0)</f>
        <v>1</v>
      </c>
      <c r="S210" s="12">
        <f t="shared" si="14"/>
        <v>0</v>
      </c>
      <c r="T210" s="9">
        <f>COUNTA(Prepared_Table[Review])</f>
        <v>231</v>
      </c>
      <c r="U210" s="17">
        <f t="shared" si="15"/>
        <v>14.1</v>
      </c>
    </row>
    <row r="211" spans="1:21">
      <c r="A211" s="15" t="s">
        <v>3159</v>
      </c>
      <c r="B211" s="15" t="str">
        <f>CHOOSE(MONTH(Prepared_Table[[#This Row],[Date]]),"Январь","Февраль","Март","Апрель","Май","Июнь","Июль","Август","Сентябрь","Октябрь","Ноябрь","Декабрь")</f>
        <v>Декабрь</v>
      </c>
      <c r="C211" s="27">
        <f>DAY(Prepared_Table[[#This Row],[Date]])</f>
        <v>3</v>
      </c>
      <c r="D211" s="15">
        <f xml:space="preserve"> WEEKNUM(Prepared_Table[[#This Row],[Date]])</f>
        <v>49</v>
      </c>
      <c r="E211" s="15" t="str">
        <f t="shared" si="12"/>
        <v>пятница</v>
      </c>
      <c r="F211" s="10" t="s">
        <v>3981</v>
      </c>
      <c r="G211" s="10" t="s">
        <v>3916</v>
      </c>
      <c r="H211" s="11">
        <v>1</v>
      </c>
      <c r="I211" s="10" t="s">
        <v>3161</v>
      </c>
      <c r="J211" s="10" t="s">
        <v>3162</v>
      </c>
      <c r="K211" s="10" t="str">
        <f>CHOOSE(MONTH(Prepared_Table[[#This Row],[Reply Date]]),"Январь","Февраль","Март","Апрель","Май","Июнь","Июль","Август","Сентябрь","Октябрь","Ноябрь","Декабрь")</f>
        <v>Декабрь</v>
      </c>
      <c r="L211" s="33">
        <f>DAY(Prepared_Table[[#This Row],[Reply Date]])</f>
        <v>4</v>
      </c>
      <c r="M211" s="10">
        <f xml:space="preserve"> WEEKNUM(Prepared_Table[[#This Row],[Reply Date]])</f>
        <v>49</v>
      </c>
      <c r="N211" s="10" t="str">
        <f t="shared" si="13"/>
        <v>суббота</v>
      </c>
      <c r="O211" s="10" t="s">
        <v>3163</v>
      </c>
      <c r="P211" s="12" cm="1">
        <f t="array" ref="P21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211)),1,0)</f>
        <v>0</v>
      </c>
      <c r="Q211" s="12" cm="1">
        <f t="array" ref="Q21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приложение"},I211)),1,0)</f>
        <v>0</v>
      </c>
      <c r="R211" s="12" cm="1">
        <f t="array" ref="R21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меню","настройки","баг","багованный","баги","вылет","вылеты","вылетело"},I211)),1,0)</f>
        <v>0</v>
      </c>
      <c r="S211" s="12">
        <f t="shared" si="14"/>
        <v>1</v>
      </c>
      <c r="T211" s="9">
        <f>COUNTA(Prepared_Table[Review])</f>
        <v>231</v>
      </c>
      <c r="U211" s="17">
        <f t="shared" si="15"/>
        <v>13.1</v>
      </c>
    </row>
    <row r="212" spans="1:21">
      <c r="A212" s="15" t="s">
        <v>3187</v>
      </c>
      <c r="B212" s="15" t="str">
        <f>CHOOSE(MONTH(Prepared_Table[[#This Row],[Date]]),"Январь","Февраль","Март","Апрель","Май","Июнь","Июль","Август","Сентябрь","Октябрь","Ноябрь","Декабрь")</f>
        <v>Декабрь</v>
      </c>
      <c r="C212" s="27">
        <f>DAY(Prepared_Table[[#This Row],[Date]])</f>
        <v>3</v>
      </c>
      <c r="D212" s="15">
        <f xml:space="preserve"> WEEKNUM(Prepared_Table[[#This Row],[Date]])</f>
        <v>49</v>
      </c>
      <c r="E212" s="15" t="str">
        <f t="shared" si="12"/>
        <v>пятница</v>
      </c>
      <c r="F212" s="10" t="s">
        <v>3981</v>
      </c>
      <c r="G212" s="10" t="s">
        <v>3916</v>
      </c>
      <c r="H212" s="11">
        <v>1</v>
      </c>
      <c r="I212" s="10" t="s">
        <v>3189</v>
      </c>
      <c r="J212" s="10" t="s">
        <v>3190</v>
      </c>
      <c r="K212" s="10" t="str">
        <f>CHOOSE(MONTH(Prepared_Table[[#This Row],[Reply Date]]),"Январь","Февраль","Март","Апрель","Май","Июнь","Июль","Август","Сентябрь","Октябрь","Ноябрь","Декабрь")</f>
        <v>Декабрь</v>
      </c>
      <c r="L212" s="33">
        <f>DAY(Prepared_Table[[#This Row],[Reply Date]])</f>
        <v>4</v>
      </c>
      <c r="M212" s="10">
        <f xml:space="preserve"> WEEKNUM(Prepared_Table[[#This Row],[Reply Date]])</f>
        <v>49</v>
      </c>
      <c r="N212" s="10" t="str">
        <f t="shared" si="13"/>
        <v>суббота</v>
      </c>
      <c r="O212" s="10" t="s">
        <v>864</v>
      </c>
      <c r="P212" s="12" cm="1">
        <f t="array" ref="P21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212)),1,0)</f>
        <v>0</v>
      </c>
      <c r="Q212" s="12" cm="1">
        <f t="array" ref="Q21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приложение"},I212)),1,0)</f>
        <v>0</v>
      </c>
      <c r="R212" s="12" cm="1">
        <f t="array" ref="R21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меню","настройки","баг","багованный","баги","вылет","вылеты","вылетело"},I212)),1,0)</f>
        <v>0</v>
      </c>
      <c r="S212" s="12">
        <f t="shared" si="14"/>
        <v>1</v>
      </c>
      <c r="T212" s="9">
        <f>COUNTA(Prepared_Table[Review])</f>
        <v>231</v>
      </c>
      <c r="U212" s="17">
        <f t="shared" si="15"/>
        <v>11.1</v>
      </c>
    </row>
    <row r="213" spans="1:21">
      <c r="A213" s="15" t="s">
        <v>3215</v>
      </c>
      <c r="B213" s="15" t="str">
        <f>CHOOSE(MONTH(Prepared_Table[[#This Row],[Date]]),"Январь","Февраль","Март","Апрель","Май","Июнь","Июль","Август","Сентябрь","Октябрь","Ноябрь","Декабрь")</f>
        <v>Декабрь</v>
      </c>
      <c r="C213" s="27">
        <f>DAY(Prepared_Table[[#This Row],[Date]])</f>
        <v>3</v>
      </c>
      <c r="D213" s="15">
        <f xml:space="preserve"> WEEKNUM(Prepared_Table[[#This Row],[Date]])</f>
        <v>49</v>
      </c>
      <c r="E213" s="15" t="str">
        <f t="shared" si="12"/>
        <v>пятница</v>
      </c>
      <c r="F213" s="10" t="s">
        <v>3981</v>
      </c>
      <c r="G213" s="10" t="s">
        <v>3916</v>
      </c>
      <c r="H213" s="11">
        <v>1</v>
      </c>
      <c r="I213" s="10" t="s">
        <v>3217</v>
      </c>
      <c r="J213" s="10" t="s">
        <v>3218</v>
      </c>
      <c r="K213" s="10" t="str">
        <f>CHOOSE(MONTH(Prepared_Table[[#This Row],[Reply Date]]),"Январь","Февраль","Март","Апрель","Май","Июнь","Июль","Август","Сентябрь","Октябрь","Ноябрь","Декабрь")</f>
        <v>Декабрь</v>
      </c>
      <c r="L213" s="33">
        <f>DAY(Prepared_Table[[#This Row],[Reply Date]])</f>
        <v>4</v>
      </c>
      <c r="M213" s="10">
        <f xml:space="preserve"> WEEKNUM(Prepared_Table[[#This Row],[Reply Date]])</f>
        <v>49</v>
      </c>
      <c r="N213" s="10" t="str">
        <f t="shared" si="13"/>
        <v>суббота</v>
      </c>
      <c r="O213" s="10" t="s">
        <v>3219</v>
      </c>
      <c r="P213" s="12" cm="1">
        <f t="array" ref="P21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213)),1,0)</f>
        <v>0</v>
      </c>
      <c r="Q213" s="12" cm="1">
        <f t="array" ref="Q21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приложение"},I213)),1,0)</f>
        <v>0</v>
      </c>
      <c r="R213" s="12" cm="1">
        <f t="array" ref="R21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меню","настройки","баг","багованный","баги","вылет","вылеты","вылетело"},I213)),1,0)</f>
        <v>0</v>
      </c>
      <c r="S213" s="12">
        <f t="shared" si="14"/>
        <v>1</v>
      </c>
      <c r="T213" s="9">
        <f>COUNTA(Prepared_Table[Review])</f>
        <v>231</v>
      </c>
      <c r="U213" s="17">
        <f t="shared" si="15"/>
        <v>8.1</v>
      </c>
    </row>
    <row r="214" spans="1:21">
      <c r="A214" s="16" t="s">
        <v>3223</v>
      </c>
      <c r="B214" s="16" t="str">
        <f>CHOOSE(MONTH(Prepared_Table[[#This Row],[Date]]),"Январь","Февраль","Март","Апрель","Май","Июнь","Июль","Август","Сентябрь","Октябрь","Ноябрь","Декабрь")</f>
        <v>Декабрь</v>
      </c>
      <c r="C214" s="28">
        <f>DAY(Prepared_Table[[#This Row],[Date]])</f>
        <v>4</v>
      </c>
      <c r="D214" s="16">
        <f xml:space="preserve"> WEEKNUM(Prepared_Table[[#This Row],[Date]])</f>
        <v>49</v>
      </c>
      <c r="E214" s="16" t="str">
        <f t="shared" si="12"/>
        <v>суббота</v>
      </c>
      <c r="F214" s="13" t="s">
        <v>4</v>
      </c>
      <c r="G214" s="10" t="s">
        <v>3916</v>
      </c>
      <c r="H214" s="14">
        <v>1</v>
      </c>
      <c r="I214" s="13" t="s">
        <v>3225</v>
      </c>
      <c r="J214" s="13" t="s">
        <v>3226</v>
      </c>
      <c r="K214" s="13" t="str">
        <f>CHOOSE(MONTH(Prepared_Table[[#This Row],[Reply Date]]),"Январь","Февраль","Март","Апрель","Май","Июнь","Июль","Август","Сентябрь","Октябрь","Ноябрь","Декабрь")</f>
        <v>Декабрь</v>
      </c>
      <c r="L214" s="34">
        <f>DAY(Prepared_Table[[#This Row],[Reply Date]])</f>
        <v>4</v>
      </c>
      <c r="M214" s="13">
        <f xml:space="preserve"> WEEKNUM(Prepared_Table[[#This Row],[Reply Date]])</f>
        <v>49</v>
      </c>
      <c r="N214" s="13" t="str">
        <f t="shared" si="13"/>
        <v>суббота</v>
      </c>
      <c r="O214" s="13" t="s">
        <v>3227</v>
      </c>
      <c r="P214" s="12" cm="1">
        <f t="array" ref="P21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214)),1,0)</f>
        <v>1</v>
      </c>
      <c r="Q214" s="12" cm="1">
        <f t="array" ref="Q21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приложение"},I214)),1,0)</f>
        <v>0</v>
      </c>
      <c r="R214" s="12" cm="1">
        <f t="array" ref="R21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меню","настройки","баг","багованный","баги","вылет","вылеты","вылетело"},I214)),1,0)</f>
        <v>0</v>
      </c>
      <c r="S214" s="12">
        <f t="shared" si="14"/>
        <v>1</v>
      </c>
      <c r="T214" s="9">
        <f>COUNTA(Prepared_Table[Review])</f>
        <v>231</v>
      </c>
      <c r="U214" s="17">
        <f t="shared" si="15"/>
        <v>1.1000000000000001</v>
      </c>
    </row>
    <row r="215" spans="1:21">
      <c r="A215" s="15" t="s">
        <v>3288</v>
      </c>
      <c r="B215" s="15" t="str">
        <f>CHOOSE(MONTH(Prepared_Table[[#This Row],[Date]]),"Январь","Февраль","Март","Апрель","Май","Июнь","Июль","Август","Сентябрь","Октябрь","Ноябрь","Декабрь")</f>
        <v>Декабрь</v>
      </c>
      <c r="C215" s="27">
        <f>DAY(Prepared_Table[[#This Row],[Date]])</f>
        <v>4</v>
      </c>
      <c r="D215" s="15">
        <f xml:space="preserve"> WEEKNUM(Prepared_Table[[#This Row],[Date]])</f>
        <v>49</v>
      </c>
      <c r="E215" s="15" t="str">
        <f t="shared" si="12"/>
        <v>суббота</v>
      </c>
      <c r="F215" s="10" t="s">
        <v>3981</v>
      </c>
      <c r="G215" s="10" t="s">
        <v>3916</v>
      </c>
      <c r="H215" s="11">
        <v>1</v>
      </c>
      <c r="I215" s="10" t="s">
        <v>3290</v>
      </c>
      <c r="J215" s="10" t="s">
        <v>3291</v>
      </c>
      <c r="K215" s="10" t="str">
        <f>CHOOSE(MONTH(Prepared_Table[[#This Row],[Reply Date]]),"Январь","Февраль","Март","Апрель","Май","Июнь","Июль","Август","Сентябрь","Октябрь","Ноябрь","Декабрь")</f>
        <v>Декабрь</v>
      </c>
      <c r="L215" s="33">
        <f>DAY(Prepared_Table[[#This Row],[Reply Date]])</f>
        <v>4</v>
      </c>
      <c r="M215" s="10">
        <f xml:space="preserve"> WEEKNUM(Prepared_Table[[#This Row],[Reply Date]])</f>
        <v>49</v>
      </c>
      <c r="N215" s="10" t="str">
        <f t="shared" si="13"/>
        <v>суббота</v>
      </c>
      <c r="O215" s="10" t="s">
        <v>3292</v>
      </c>
      <c r="P215" s="12" cm="1">
        <f t="array" ref="P21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215)),1,0)</f>
        <v>0</v>
      </c>
      <c r="Q215" s="12" cm="1">
        <f t="array" ref="Q21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приложение"},I215)),1,0)</f>
        <v>0</v>
      </c>
      <c r="R215" s="12" cm="1">
        <f t="array" ref="R21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меню","настройки","баг","багованный","баги","вылет","вылеты","вылетело"},I215)),1,0)</f>
        <v>0</v>
      </c>
      <c r="S215" s="12">
        <f t="shared" si="14"/>
        <v>1</v>
      </c>
      <c r="T215" s="9">
        <f>COUNTA(Prepared_Table[Review])</f>
        <v>231</v>
      </c>
      <c r="U215" s="17">
        <f t="shared" si="15"/>
        <v>8.1</v>
      </c>
    </row>
    <row r="216" spans="1:21">
      <c r="A216" s="15" t="s">
        <v>3318</v>
      </c>
      <c r="B216" s="15" t="str">
        <f>CHOOSE(MONTH(Prepared_Table[[#This Row],[Date]]),"Январь","Февраль","Март","Апрель","Май","Июнь","Июль","Август","Сентябрь","Октябрь","Ноябрь","Декабрь")</f>
        <v>Декабрь</v>
      </c>
      <c r="C216" s="27">
        <f>DAY(Prepared_Table[[#This Row],[Date]])</f>
        <v>4</v>
      </c>
      <c r="D216" s="15">
        <f xml:space="preserve"> WEEKNUM(Prepared_Table[[#This Row],[Date]])</f>
        <v>49</v>
      </c>
      <c r="E216" s="15" t="str">
        <f t="shared" si="12"/>
        <v>суббота</v>
      </c>
      <c r="F216" s="10" t="s">
        <v>3981</v>
      </c>
      <c r="G216" s="10" t="s">
        <v>3916</v>
      </c>
      <c r="H216" s="11">
        <v>1</v>
      </c>
      <c r="I216" s="10" t="s">
        <v>3320</v>
      </c>
      <c r="J216" s="10" t="s">
        <v>3321</v>
      </c>
      <c r="K216" s="10" t="str">
        <f>CHOOSE(MONTH(Prepared_Table[[#This Row],[Reply Date]]),"Январь","Февраль","Март","Апрель","Май","Июнь","Июль","Август","Сентябрь","Октябрь","Ноябрь","Декабрь")</f>
        <v>Декабрь</v>
      </c>
      <c r="L216" s="33">
        <f>DAY(Prepared_Table[[#This Row],[Reply Date]])</f>
        <v>4</v>
      </c>
      <c r="M216" s="10">
        <f xml:space="preserve"> WEEKNUM(Prepared_Table[[#This Row],[Reply Date]])</f>
        <v>49</v>
      </c>
      <c r="N216" s="10" t="str">
        <f t="shared" si="13"/>
        <v>суббота</v>
      </c>
      <c r="O216" s="10" t="s">
        <v>3322</v>
      </c>
      <c r="P216" s="12" cm="1">
        <f t="array" ref="P21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216)),1,0)</f>
        <v>1</v>
      </c>
      <c r="Q216" s="12" cm="1">
        <f t="array" ref="Q21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приложение"},I216)),1,0)</f>
        <v>1</v>
      </c>
      <c r="R216" s="12" cm="1">
        <f t="array" ref="R21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меню","настройки","баг","багованный","баги","вылет","вылеты","вылетело"},I216)),1,0)</f>
        <v>0</v>
      </c>
      <c r="S216" s="12">
        <f t="shared" si="14"/>
        <v>1</v>
      </c>
      <c r="T216" s="9">
        <f>COUNTA(Prepared_Table[Review])</f>
        <v>231</v>
      </c>
      <c r="U216" s="17">
        <f t="shared" si="15"/>
        <v>8.1</v>
      </c>
    </row>
    <row r="217" spans="1:21">
      <c r="A217" s="15" t="s">
        <v>3345</v>
      </c>
      <c r="B217" s="15" t="str">
        <f>CHOOSE(MONTH(Prepared_Table[[#This Row],[Date]]),"Январь","Февраль","Март","Апрель","Май","Июнь","Июль","Август","Сентябрь","Октябрь","Ноябрь","Декабрь")</f>
        <v>Декабрь</v>
      </c>
      <c r="C217" s="27">
        <f>DAY(Prepared_Table[[#This Row],[Date]])</f>
        <v>4</v>
      </c>
      <c r="D217" s="15">
        <f xml:space="preserve"> WEEKNUM(Prepared_Table[[#This Row],[Date]])</f>
        <v>49</v>
      </c>
      <c r="E217" s="15" t="str">
        <f t="shared" si="12"/>
        <v>суббота</v>
      </c>
      <c r="F217" s="10" t="s">
        <v>4</v>
      </c>
      <c r="G217" s="10" t="s">
        <v>3916</v>
      </c>
      <c r="H217" s="11">
        <v>1</v>
      </c>
      <c r="I217" s="10" t="s">
        <v>3347</v>
      </c>
      <c r="J217" s="10" t="s">
        <v>3348</v>
      </c>
      <c r="K217" s="10" t="str">
        <f>CHOOSE(MONTH(Prepared_Table[[#This Row],[Reply Date]]),"Январь","Февраль","Март","Апрель","Май","Июнь","Июль","Август","Сентябрь","Октябрь","Ноябрь","Декабрь")</f>
        <v>Декабрь</v>
      </c>
      <c r="L217" s="33">
        <f>DAY(Prepared_Table[[#This Row],[Reply Date]])</f>
        <v>4</v>
      </c>
      <c r="M217" s="10">
        <f xml:space="preserve"> WEEKNUM(Prepared_Table[[#This Row],[Reply Date]])</f>
        <v>49</v>
      </c>
      <c r="N217" s="10" t="str">
        <f t="shared" si="13"/>
        <v>суббота</v>
      </c>
      <c r="O217" s="10" t="s">
        <v>3349</v>
      </c>
      <c r="P217" s="12" cm="1">
        <f t="array" ref="P21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217)),1,0)</f>
        <v>0</v>
      </c>
      <c r="Q217" s="12" cm="1">
        <f t="array" ref="Q21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приложение"},I217)),1,0)</f>
        <v>0</v>
      </c>
      <c r="R217" s="12" cm="1">
        <f t="array" ref="R21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меню","настройки","баг","багованный","баги","вылет","вылеты","вылетело"},I217)),1,0)</f>
        <v>0</v>
      </c>
      <c r="S217" s="12">
        <f t="shared" si="14"/>
        <v>1</v>
      </c>
      <c r="T217" s="9">
        <f>COUNTA(Prepared_Table[Review])</f>
        <v>231</v>
      </c>
      <c r="U217" s="17">
        <f t="shared" si="15"/>
        <v>5.0999999999999996</v>
      </c>
    </row>
    <row r="218" spans="1:21">
      <c r="A218" s="16" t="s">
        <v>3353</v>
      </c>
      <c r="B218" s="16" t="str">
        <f>CHOOSE(MONTH(Prepared_Table[[#This Row],[Date]]),"Январь","Февраль","Март","Апрель","Май","Июнь","Июль","Август","Сентябрь","Октябрь","Ноябрь","Декабрь")</f>
        <v>Декабрь</v>
      </c>
      <c r="C218" s="28">
        <f>DAY(Prepared_Table[[#This Row],[Date]])</f>
        <v>4</v>
      </c>
      <c r="D218" s="16">
        <f xml:space="preserve"> WEEKNUM(Prepared_Table[[#This Row],[Date]])</f>
        <v>49</v>
      </c>
      <c r="E218" s="16" t="str">
        <f t="shared" si="12"/>
        <v>суббота</v>
      </c>
      <c r="F218" s="13" t="s">
        <v>4</v>
      </c>
      <c r="G218" s="10" t="s">
        <v>3916</v>
      </c>
      <c r="H218" s="14">
        <v>1</v>
      </c>
      <c r="I218" s="13" t="s">
        <v>3355</v>
      </c>
      <c r="J218" s="13" t="s">
        <v>3356</v>
      </c>
      <c r="K218" s="13" t="str">
        <f>CHOOSE(MONTH(Prepared_Table[[#This Row],[Reply Date]]),"Январь","Февраль","Март","Апрель","Май","Июнь","Июль","Август","Сентябрь","Октябрь","Ноябрь","Декабрь")</f>
        <v>Декабрь</v>
      </c>
      <c r="L218" s="34">
        <f>DAY(Prepared_Table[[#This Row],[Reply Date]])</f>
        <v>4</v>
      </c>
      <c r="M218" s="13">
        <f xml:space="preserve"> WEEKNUM(Prepared_Table[[#This Row],[Reply Date]])</f>
        <v>49</v>
      </c>
      <c r="N218" s="13" t="str">
        <f t="shared" si="13"/>
        <v>суббота</v>
      </c>
      <c r="O218" s="13" t="s">
        <v>864</v>
      </c>
      <c r="P218" s="12" cm="1">
        <f t="array" ref="P21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218)),1,0)</f>
        <v>0</v>
      </c>
      <c r="Q218" s="12" cm="1">
        <f t="array" ref="Q21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приложение"},I218)),1,0)</f>
        <v>0</v>
      </c>
      <c r="R218" s="12" cm="1">
        <f t="array" ref="R21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меню","настройки","баг","багованный","баги","вылет","вылеты","вылетело"},I218)),1,0)</f>
        <v>0</v>
      </c>
      <c r="S218" s="12">
        <f t="shared" si="14"/>
        <v>1</v>
      </c>
      <c r="T218" s="9">
        <f>COUNTA(Prepared_Table[Review])</f>
        <v>231</v>
      </c>
      <c r="U218" s="17">
        <f t="shared" si="15"/>
        <v>1.1000000000000001</v>
      </c>
    </row>
    <row r="219" spans="1:21">
      <c r="A219" s="16" t="s">
        <v>3367</v>
      </c>
      <c r="B219" s="16" t="str">
        <f>CHOOSE(MONTH(Prepared_Table[[#This Row],[Date]]),"Январь","Февраль","Март","Апрель","Май","Июнь","Июль","Август","Сентябрь","Октябрь","Ноябрь","Декабрь")</f>
        <v>Декабрь</v>
      </c>
      <c r="C219" s="28">
        <f>DAY(Prepared_Table[[#This Row],[Date]])</f>
        <v>4</v>
      </c>
      <c r="D219" s="16">
        <f xml:space="preserve"> WEEKNUM(Prepared_Table[[#This Row],[Date]])</f>
        <v>49</v>
      </c>
      <c r="E219" s="16" t="str">
        <f t="shared" si="12"/>
        <v>суббота</v>
      </c>
      <c r="F219" s="13" t="s">
        <v>117</v>
      </c>
      <c r="G219" s="10" t="s">
        <v>3916</v>
      </c>
      <c r="H219" s="14">
        <v>1</v>
      </c>
      <c r="I219" s="13" t="s">
        <v>3369</v>
      </c>
      <c r="J219" s="13" t="s">
        <v>3370</v>
      </c>
      <c r="K219" s="13" t="str">
        <f>CHOOSE(MONTH(Prepared_Table[[#This Row],[Reply Date]]),"Январь","Февраль","Март","Апрель","Май","Июнь","Июль","Август","Сентябрь","Октябрь","Ноябрь","Декабрь")</f>
        <v>Декабрь</v>
      </c>
      <c r="L219" s="34">
        <f>DAY(Prepared_Table[[#This Row],[Reply Date]])</f>
        <v>4</v>
      </c>
      <c r="M219" s="13">
        <f xml:space="preserve"> WEEKNUM(Prepared_Table[[#This Row],[Reply Date]])</f>
        <v>49</v>
      </c>
      <c r="N219" s="13" t="str">
        <f t="shared" si="13"/>
        <v>суббота</v>
      </c>
      <c r="O219" s="13" t="s">
        <v>895</v>
      </c>
      <c r="P219" s="12" cm="1">
        <f t="array" ref="P21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219)),1,0)</f>
        <v>0</v>
      </c>
      <c r="Q219" s="12" cm="1">
        <f t="array" ref="Q21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приложение"},I219)),1,0)</f>
        <v>0</v>
      </c>
      <c r="R219" s="12" cm="1">
        <f t="array" ref="R21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меню","настройки","баг","багованный","баги","вылет","вылеты","вылетело"},I219)),1,0)</f>
        <v>0</v>
      </c>
      <c r="S219" s="12">
        <f t="shared" si="14"/>
        <v>1</v>
      </c>
      <c r="T219" s="9">
        <f>COUNTA(Prepared_Table[Review])</f>
        <v>231</v>
      </c>
      <c r="U219" s="17">
        <f t="shared" si="15"/>
        <v>0.1</v>
      </c>
    </row>
    <row r="220" spans="1:21">
      <c r="A220" s="15" t="s">
        <v>3374</v>
      </c>
      <c r="B220" s="15" t="str">
        <f>CHOOSE(MONTH(Prepared_Table[[#This Row],[Date]]),"Январь","Февраль","Март","Апрель","Май","Июнь","Июль","Август","Сентябрь","Октябрь","Ноябрь","Декабрь")</f>
        <v>Декабрь</v>
      </c>
      <c r="C220" s="27">
        <f>DAY(Prepared_Table[[#This Row],[Date]])</f>
        <v>4</v>
      </c>
      <c r="D220" s="15">
        <f xml:space="preserve"> WEEKNUM(Prepared_Table[[#This Row],[Date]])</f>
        <v>49</v>
      </c>
      <c r="E220" s="15" t="str">
        <f t="shared" si="12"/>
        <v>суббота</v>
      </c>
      <c r="F220" s="10" t="s">
        <v>3981</v>
      </c>
      <c r="G220" s="10" t="s">
        <v>3916</v>
      </c>
      <c r="H220" s="11">
        <v>2</v>
      </c>
      <c r="I220" s="10" t="s">
        <v>3376</v>
      </c>
      <c r="J220" s="10" t="s">
        <v>3377</v>
      </c>
      <c r="K220" s="10" t="str">
        <f>CHOOSE(MONTH(Prepared_Table[[#This Row],[Reply Date]]),"Январь","Февраль","Март","Апрель","Май","Июнь","Июль","Август","Сентябрь","Октябрь","Ноябрь","Декабрь")</f>
        <v>Декабрь</v>
      </c>
      <c r="L220" s="33">
        <f>DAY(Prepared_Table[[#This Row],[Reply Date]])</f>
        <v>4</v>
      </c>
      <c r="M220" s="10">
        <f xml:space="preserve"> WEEKNUM(Prepared_Table[[#This Row],[Reply Date]])</f>
        <v>49</v>
      </c>
      <c r="N220" s="10" t="str">
        <f t="shared" si="13"/>
        <v>суббота</v>
      </c>
      <c r="O220" s="10" t="s">
        <v>1234</v>
      </c>
      <c r="P220" s="12" cm="1">
        <f t="array" ref="P22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220)),1,0)</f>
        <v>1</v>
      </c>
      <c r="Q220" s="12" cm="1">
        <f t="array" ref="Q22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приложение"},I220)),1,0)</f>
        <v>0</v>
      </c>
      <c r="R220" s="12" cm="1">
        <f t="array" ref="R22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меню","настройки","баг","багованный","баги","вылет","вылеты","вылетело"},I220)),1,0)</f>
        <v>0</v>
      </c>
      <c r="S220" s="12">
        <f t="shared" si="14"/>
        <v>1</v>
      </c>
      <c r="T220" s="9">
        <f>COUNTA(Prepared_Table[Review])</f>
        <v>231</v>
      </c>
      <c r="U220" s="17">
        <f t="shared" si="15"/>
        <v>4.0999999999999996</v>
      </c>
    </row>
    <row r="221" spans="1:21">
      <c r="A221" s="16" t="s">
        <v>3381</v>
      </c>
      <c r="B221" s="16" t="str">
        <f>CHOOSE(MONTH(Prepared_Table[[#This Row],[Date]]),"Январь","Февраль","Март","Апрель","Май","Июнь","Июль","Август","Сентябрь","Октябрь","Ноябрь","Декабрь")</f>
        <v>Декабрь</v>
      </c>
      <c r="C221" s="28">
        <f>DAY(Prepared_Table[[#This Row],[Date]])</f>
        <v>4</v>
      </c>
      <c r="D221" s="16">
        <f xml:space="preserve"> WEEKNUM(Prepared_Table[[#This Row],[Date]])</f>
        <v>49</v>
      </c>
      <c r="E221" s="16" t="str">
        <f t="shared" si="12"/>
        <v>суббота</v>
      </c>
      <c r="F221" s="13" t="s">
        <v>4</v>
      </c>
      <c r="G221" s="10" t="s">
        <v>3916</v>
      </c>
      <c r="H221" s="14">
        <v>1</v>
      </c>
      <c r="I221" s="13" t="s">
        <v>3383</v>
      </c>
      <c r="J221" s="13" t="s">
        <v>3384</v>
      </c>
      <c r="K221" s="13" t="str">
        <f>CHOOSE(MONTH(Prepared_Table[[#This Row],[Reply Date]]),"Январь","Февраль","Март","Апрель","Май","Июнь","Июль","Август","Сентябрь","Октябрь","Ноябрь","Декабрь")</f>
        <v>Декабрь</v>
      </c>
      <c r="L221" s="34">
        <f>DAY(Prepared_Table[[#This Row],[Reply Date]])</f>
        <v>4</v>
      </c>
      <c r="M221" s="13">
        <f xml:space="preserve"> WEEKNUM(Prepared_Table[[#This Row],[Reply Date]])</f>
        <v>49</v>
      </c>
      <c r="N221" s="13" t="str">
        <f t="shared" si="13"/>
        <v>суббота</v>
      </c>
      <c r="O221" s="13" t="s">
        <v>1196</v>
      </c>
      <c r="P221" s="12" cm="1">
        <f t="array" ref="P22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221)),1,0)</f>
        <v>0</v>
      </c>
      <c r="Q221" s="12" cm="1">
        <f t="array" ref="Q22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приложение"},I221)),1,0)</f>
        <v>0</v>
      </c>
      <c r="R221" s="12" cm="1">
        <f t="array" ref="R22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меню","настройки","баг","багованный","баги","вылет","вылеты","вылетело"},I221)),1,0)</f>
        <v>0</v>
      </c>
      <c r="S221" s="12">
        <f t="shared" si="14"/>
        <v>1</v>
      </c>
      <c r="T221" s="9">
        <f>COUNTA(Prepared_Table[Review])</f>
        <v>231</v>
      </c>
      <c r="U221" s="17">
        <f t="shared" si="15"/>
        <v>3.1</v>
      </c>
    </row>
    <row r="222" spans="1:21">
      <c r="A222" s="16" t="s">
        <v>3396</v>
      </c>
      <c r="B222" s="16" t="str">
        <f>CHOOSE(MONTH(Prepared_Table[[#This Row],[Date]]),"Январь","Февраль","Март","Апрель","Май","Июнь","Июль","Август","Сентябрь","Октябрь","Ноябрь","Декабрь")</f>
        <v>Декабрь</v>
      </c>
      <c r="C222" s="28">
        <f>DAY(Prepared_Table[[#This Row],[Date]])</f>
        <v>4</v>
      </c>
      <c r="D222" s="16">
        <f xml:space="preserve"> WEEKNUM(Prepared_Table[[#This Row],[Date]])</f>
        <v>49</v>
      </c>
      <c r="E222" s="16" t="str">
        <f t="shared" si="12"/>
        <v>суббота</v>
      </c>
      <c r="F222" s="13" t="s">
        <v>4</v>
      </c>
      <c r="G222" s="10" t="s">
        <v>3916</v>
      </c>
      <c r="H222" s="14">
        <v>1</v>
      </c>
      <c r="I222" s="13" t="s">
        <v>3398</v>
      </c>
      <c r="J222" s="13" t="s">
        <v>3399</v>
      </c>
      <c r="K222" s="13" t="str">
        <f>CHOOSE(MONTH(Prepared_Table[[#This Row],[Reply Date]]),"Январь","Февраль","Март","Апрель","Май","Июнь","Июль","Август","Сентябрь","Октябрь","Ноябрь","Декабрь")</f>
        <v>Декабрь</v>
      </c>
      <c r="L222" s="34">
        <f>DAY(Prepared_Table[[#This Row],[Reply Date]])</f>
        <v>4</v>
      </c>
      <c r="M222" s="13">
        <f xml:space="preserve"> WEEKNUM(Prepared_Table[[#This Row],[Reply Date]])</f>
        <v>49</v>
      </c>
      <c r="N222" s="13" t="str">
        <f t="shared" si="13"/>
        <v>суббота</v>
      </c>
      <c r="O222" s="13" t="s">
        <v>3400</v>
      </c>
      <c r="P222" s="12" cm="1">
        <f t="array" ref="P22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222)),1,0)</f>
        <v>1</v>
      </c>
      <c r="Q222" s="12" cm="1">
        <f t="array" ref="Q22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приложение"},I222)),1,0)</f>
        <v>0</v>
      </c>
      <c r="R222" s="12" cm="1">
        <f t="array" ref="R22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меню","настройки","баг","багованный","баги","вылет","вылеты","вылетело"},I222)),1,0)</f>
        <v>1</v>
      </c>
      <c r="S222" s="12">
        <f t="shared" si="14"/>
        <v>1</v>
      </c>
      <c r="T222" s="9">
        <f>COUNTA(Prepared_Table[Review])</f>
        <v>231</v>
      </c>
      <c r="U222" s="17">
        <f t="shared" si="15"/>
        <v>0.1</v>
      </c>
    </row>
    <row r="223" spans="1:21">
      <c r="A223" s="15" t="s">
        <v>3420</v>
      </c>
      <c r="B223" s="15" t="str">
        <f>CHOOSE(MONTH(Prepared_Table[[#This Row],[Date]]),"Январь","Февраль","Март","Апрель","Май","Июнь","Июль","Август","Сентябрь","Октябрь","Ноябрь","Декабрь")</f>
        <v>Декабрь</v>
      </c>
      <c r="C223" s="27">
        <f>DAY(Prepared_Table[[#This Row],[Date]])</f>
        <v>4</v>
      </c>
      <c r="D223" s="15">
        <f xml:space="preserve"> WEEKNUM(Prepared_Table[[#This Row],[Date]])</f>
        <v>49</v>
      </c>
      <c r="E223" s="15" t="str">
        <f t="shared" si="12"/>
        <v>суббота</v>
      </c>
      <c r="F223" s="10" t="s">
        <v>4</v>
      </c>
      <c r="G223" s="10" t="s">
        <v>3916</v>
      </c>
      <c r="H223" s="11">
        <v>1</v>
      </c>
      <c r="I223" s="10" t="s">
        <v>3422</v>
      </c>
      <c r="J223" s="10" t="s">
        <v>3423</v>
      </c>
      <c r="K223" s="10" t="str">
        <f>CHOOSE(MONTH(Prepared_Table[[#This Row],[Reply Date]]),"Январь","Февраль","Март","Апрель","Май","Июнь","Июль","Август","Сентябрь","Октябрь","Ноябрь","Декабрь")</f>
        <v>Декабрь</v>
      </c>
      <c r="L223" s="33">
        <f>DAY(Prepared_Table[[#This Row],[Reply Date]])</f>
        <v>5</v>
      </c>
      <c r="M223" s="10">
        <f xml:space="preserve"> WEEKNUM(Prepared_Table[[#This Row],[Reply Date]])</f>
        <v>50</v>
      </c>
      <c r="N223" s="10" t="str">
        <f t="shared" si="13"/>
        <v>воскресенье</v>
      </c>
      <c r="O223" s="10" t="s">
        <v>3424</v>
      </c>
      <c r="P223" s="12" cm="1">
        <f t="array" ref="P223">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223)),1,0)</f>
        <v>0</v>
      </c>
      <c r="Q223" s="12" cm="1">
        <f t="array" ref="Q223">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приложение"},I223)),1,0)</f>
        <v>0</v>
      </c>
      <c r="R223" s="12" cm="1">
        <f t="array" ref="R223">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меню","настройки","баг","багованный","баги","вылет","вылеты","вылетело"},I223)),1,0)</f>
        <v>0</v>
      </c>
      <c r="S223" s="12">
        <f t="shared" si="14"/>
        <v>1</v>
      </c>
      <c r="T223" s="9">
        <f>COUNTA(Prepared_Table[Review])</f>
        <v>231</v>
      </c>
      <c r="U223" s="17">
        <f t="shared" si="15"/>
        <v>11.1</v>
      </c>
    </row>
    <row r="224" spans="1:21">
      <c r="A224" s="16" t="s">
        <v>3874</v>
      </c>
      <c r="B224" s="16" t="str">
        <f>CHOOSE(MONTH(Prepared_Table[[#This Row],[Date]]),"Январь","Февраль","Март","Апрель","Май","Июнь","Июль","Август","Сентябрь","Октябрь","Ноябрь","Декабрь")</f>
        <v>Декабрь</v>
      </c>
      <c r="C224" s="28">
        <f>DAY(Prepared_Table[[#This Row],[Date]])</f>
        <v>4</v>
      </c>
      <c r="D224" s="16">
        <f xml:space="preserve"> WEEKNUM(Prepared_Table[[#This Row],[Date]])</f>
        <v>49</v>
      </c>
      <c r="E224" s="16" t="str">
        <f t="shared" si="12"/>
        <v>суббота</v>
      </c>
      <c r="F224" s="13" t="s">
        <v>3761</v>
      </c>
      <c r="G224" s="10" t="s">
        <v>3917</v>
      </c>
      <c r="H224" s="14">
        <v>1</v>
      </c>
      <c r="I224" s="13" t="s">
        <v>3877</v>
      </c>
      <c r="J224" s="13" t="s">
        <v>3951</v>
      </c>
      <c r="K224" s="13" t="str">
        <f>CHOOSE(MONTH(Prepared_Table[[#This Row],[Reply Date]]),"Январь","Февраль","Март","Апрель","Май","Июнь","Июль","Август","Сентябрь","Октябрь","Ноябрь","Декабрь")</f>
        <v>Ноябрь</v>
      </c>
      <c r="L224" s="34">
        <f>DAY(Prepared_Table[[#This Row],[Reply Date]])</f>
        <v>23</v>
      </c>
      <c r="M224" s="13">
        <f xml:space="preserve"> WEEKNUM(Prepared_Table[[#This Row],[Reply Date]])</f>
        <v>48</v>
      </c>
      <c r="N224" s="13" t="str">
        <f t="shared" si="13"/>
        <v>вторник</v>
      </c>
      <c r="O224" s="13"/>
      <c r="P224" s="12" cm="1">
        <f t="array" ref="P224">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224)),1,0)</f>
        <v>0</v>
      </c>
      <c r="Q224" s="12" cm="1">
        <f t="array" ref="Q224">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приложение"},I224)),1,0)</f>
        <v>0</v>
      </c>
      <c r="R224" s="12" cm="1">
        <f t="array" ref="R224">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меню","настройки","баг","багованный","баги","вылет","вылеты","вылетело"},I224)),1,0)</f>
        <v>0</v>
      </c>
      <c r="S224" s="12">
        <f t="shared" si="14"/>
        <v>0</v>
      </c>
      <c r="T224" s="9">
        <f>COUNTA(Prepared_Table[Review])</f>
        <v>231</v>
      </c>
      <c r="U224" s="17">
        <f t="shared" si="15"/>
        <v>15.1</v>
      </c>
    </row>
    <row r="225" spans="1:21">
      <c r="A225" s="16" t="s">
        <v>3881</v>
      </c>
      <c r="B225" s="16" t="str">
        <f>CHOOSE(MONTH(Prepared_Table[[#This Row],[Date]]),"Январь","Февраль","Март","Апрель","Май","Июнь","Июль","Август","Сентябрь","Октябрь","Ноябрь","Декабрь")</f>
        <v>Декабрь</v>
      </c>
      <c r="C225" s="28">
        <f>DAY(Prepared_Table[[#This Row],[Date]])</f>
        <v>4</v>
      </c>
      <c r="D225" s="16">
        <f xml:space="preserve"> WEEKNUM(Prepared_Table[[#This Row],[Date]])</f>
        <v>49</v>
      </c>
      <c r="E225" s="16" t="str">
        <f t="shared" si="12"/>
        <v>суббота</v>
      </c>
      <c r="F225" s="13" t="s">
        <v>3761</v>
      </c>
      <c r="G225" s="10" t="s">
        <v>3917</v>
      </c>
      <c r="H225" s="14">
        <v>1</v>
      </c>
      <c r="I225" s="13" t="s">
        <v>3884</v>
      </c>
      <c r="J225" s="13" t="s">
        <v>3952</v>
      </c>
      <c r="K225" s="13" t="str">
        <f>CHOOSE(MONTH(Prepared_Table[[#This Row],[Reply Date]]),"Январь","Февраль","Март","Апрель","Май","Июнь","Июль","Август","Сентябрь","Октябрь","Ноябрь","Декабрь")</f>
        <v>Ноябрь</v>
      </c>
      <c r="L225" s="34">
        <f>DAY(Prepared_Table[[#This Row],[Reply Date]])</f>
        <v>23</v>
      </c>
      <c r="M225" s="13">
        <f xml:space="preserve"> WEEKNUM(Prepared_Table[[#This Row],[Reply Date]])</f>
        <v>48</v>
      </c>
      <c r="N225" s="13" t="str">
        <f t="shared" si="13"/>
        <v>вторник</v>
      </c>
      <c r="O225" s="13"/>
      <c r="P225" s="12" cm="1">
        <f t="array" ref="P225">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225)),1,0)</f>
        <v>0</v>
      </c>
      <c r="Q225" s="12" cm="1">
        <f t="array" ref="Q225">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приложение"},I225)),1,0)</f>
        <v>0</v>
      </c>
      <c r="R225" s="12" cm="1">
        <f t="array" ref="R225">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меню","настройки","баг","багованный","баги","вылет","вылеты","вылетело"},I225)),1,0)</f>
        <v>1</v>
      </c>
      <c r="S225" s="12">
        <f t="shared" si="14"/>
        <v>0</v>
      </c>
      <c r="T225" s="9">
        <f>COUNTA(Prepared_Table[Review])</f>
        <v>231</v>
      </c>
      <c r="U225" s="17">
        <f t="shared" si="15"/>
        <v>20.100000000000001</v>
      </c>
    </row>
    <row r="226" spans="1:21">
      <c r="A226" s="15" t="s">
        <v>3434</v>
      </c>
      <c r="B226" s="15" t="str">
        <f>CHOOSE(MONTH(Prepared_Table[[#This Row],[Date]]),"Январь","Февраль","Март","Апрель","Май","Июнь","Июль","Август","Сентябрь","Октябрь","Ноябрь","Декабрь")</f>
        <v>Декабрь</v>
      </c>
      <c r="C226" s="27">
        <f>DAY(Prepared_Table[[#This Row],[Date]])</f>
        <v>5</v>
      </c>
      <c r="D226" s="15">
        <f xml:space="preserve"> WEEKNUM(Prepared_Table[[#This Row],[Date]])</f>
        <v>50</v>
      </c>
      <c r="E226" s="15" t="str">
        <f t="shared" si="12"/>
        <v>воскресенье</v>
      </c>
      <c r="F226" s="10" t="s">
        <v>3435</v>
      </c>
      <c r="G226" s="10" t="s">
        <v>3916</v>
      </c>
      <c r="H226" s="11">
        <v>1</v>
      </c>
      <c r="I226" s="10" t="s">
        <v>3436</v>
      </c>
      <c r="J226" s="10" t="s">
        <v>3437</v>
      </c>
      <c r="K226" s="10" t="str">
        <f>CHOOSE(MONTH(Prepared_Table[[#This Row],[Reply Date]]),"Январь","Февраль","Март","Апрель","Май","Июнь","Июль","Август","Сентябрь","Октябрь","Ноябрь","Декабрь")</f>
        <v>Декабрь</v>
      </c>
      <c r="L226" s="33">
        <f>DAY(Prepared_Table[[#This Row],[Reply Date]])</f>
        <v>5</v>
      </c>
      <c r="M226" s="10">
        <f xml:space="preserve"> WEEKNUM(Prepared_Table[[#This Row],[Reply Date]])</f>
        <v>50</v>
      </c>
      <c r="N226" s="10" t="str">
        <f t="shared" si="13"/>
        <v>воскресенье</v>
      </c>
      <c r="O226" s="10" t="s">
        <v>3438</v>
      </c>
      <c r="P226" s="12" cm="1">
        <f t="array" ref="P226">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226)),1,0)</f>
        <v>0</v>
      </c>
      <c r="Q226" s="12" cm="1">
        <f t="array" ref="Q226">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приложение"},I226)),1,0)</f>
        <v>0</v>
      </c>
      <c r="R226" s="12" cm="1">
        <f t="array" ref="R226">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меню","настройки","баг","багованный","баги","вылет","вылеты","вылетело"},I226)),1,0)</f>
        <v>0</v>
      </c>
      <c r="S226" s="12">
        <f t="shared" si="14"/>
        <v>1</v>
      </c>
      <c r="T226" s="9">
        <f>COUNTA(Prepared_Table[Review])</f>
        <v>231</v>
      </c>
      <c r="U226" s="17">
        <f t="shared" si="15"/>
        <v>0.1</v>
      </c>
    </row>
    <row r="227" spans="1:21">
      <c r="A227" s="16" t="s">
        <v>3442</v>
      </c>
      <c r="B227" s="16" t="str">
        <f>CHOOSE(MONTH(Prepared_Table[[#This Row],[Date]]),"Январь","Февраль","Март","Апрель","Май","Июнь","Июль","Август","Сентябрь","Октябрь","Ноябрь","Декабрь")</f>
        <v>Декабрь</v>
      </c>
      <c r="C227" s="28">
        <f>DAY(Prepared_Table[[#This Row],[Date]])</f>
        <v>5</v>
      </c>
      <c r="D227" s="16">
        <f xml:space="preserve"> WEEKNUM(Prepared_Table[[#This Row],[Date]])</f>
        <v>50</v>
      </c>
      <c r="E227" s="16" t="str">
        <f t="shared" si="12"/>
        <v>воскресенье</v>
      </c>
      <c r="F227" s="13" t="s">
        <v>55</v>
      </c>
      <c r="G227" s="10" t="s">
        <v>3916</v>
      </c>
      <c r="H227" s="14">
        <v>1</v>
      </c>
      <c r="I227" s="13" t="s">
        <v>3443</v>
      </c>
      <c r="J227" s="13" t="s">
        <v>3444</v>
      </c>
      <c r="K227" s="13" t="str">
        <f>CHOOSE(MONTH(Prepared_Table[[#This Row],[Reply Date]]),"Январь","Февраль","Март","Апрель","Май","Июнь","Июль","Август","Сентябрь","Октябрь","Ноябрь","Декабрь")</f>
        <v>Декабрь</v>
      </c>
      <c r="L227" s="34">
        <f>DAY(Prepared_Table[[#This Row],[Reply Date]])</f>
        <v>5</v>
      </c>
      <c r="M227" s="13">
        <f xml:space="preserve"> WEEKNUM(Prepared_Table[[#This Row],[Reply Date]])</f>
        <v>50</v>
      </c>
      <c r="N227" s="13" t="str">
        <f t="shared" si="13"/>
        <v>воскресенье</v>
      </c>
      <c r="O227" s="13" t="s">
        <v>3445</v>
      </c>
      <c r="P227" s="12" cm="1">
        <f t="array" ref="P227">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227)),1,0)</f>
        <v>0</v>
      </c>
      <c r="Q227" s="12" cm="1">
        <f t="array" ref="Q227">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приложение"},I227)),1,0)</f>
        <v>0</v>
      </c>
      <c r="R227" s="12" cm="1">
        <f t="array" ref="R227">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меню","настройки","баг","багованный","баги","вылет","вылеты","вылетело"},I227)),1,0)</f>
        <v>0</v>
      </c>
      <c r="S227" s="12">
        <f t="shared" si="14"/>
        <v>1</v>
      </c>
      <c r="T227" s="9">
        <f>COUNTA(Prepared_Table[Review])</f>
        <v>231</v>
      </c>
      <c r="U227" s="17">
        <f t="shared" si="15"/>
        <v>1.1000000000000001</v>
      </c>
    </row>
    <row r="228" spans="1:21">
      <c r="A228" s="16" t="s">
        <v>3471</v>
      </c>
      <c r="B228" s="16" t="str">
        <f>CHOOSE(MONTH(Prepared_Table[[#This Row],[Date]]),"Январь","Февраль","Март","Апрель","Май","Июнь","Июль","Август","Сентябрь","Октябрь","Ноябрь","Декабрь")</f>
        <v>Декабрь</v>
      </c>
      <c r="C228" s="28">
        <f>DAY(Prepared_Table[[#This Row],[Date]])</f>
        <v>5</v>
      </c>
      <c r="D228" s="16">
        <f xml:space="preserve"> WEEKNUM(Prepared_Table[[#This Row],[Date]])</f>
        <v>50</v>
      </c>
      <c r="E228" s="16" t="str">
        <f t="shared" si="12"/>
        <v>воскресенье</v>
      </c>
      <c r="F228" s="10" t="s">
        <v>3981</v>
      </c>
      <c r="G228" s="10" t="s">
        <v>3916</v>
      </c>
      <c r="H228" s="14">
        <v>1</v>
      </c>
      <c r="I228" s="13" t="s">
        <v>3473</v>
      </c>
      <c r="J228" s="13" t="s">
        <v>3474</v>
      </c>
      <c r="K228" s="13" t="str">
        <f>CHOOSE(MONTH(Prepared_Table[[#This Row],[Reply Date]]),"Январь","Февраль","Март","Апрель","Май","Июнь","Июль","Август","Сентябрь","Октябрь","Ноябрь","Декабрь")</f>
        <v>Декабрь</v>
      </c>
      <c r="L228" s="34">
        <f>DAY(Prepared_Table[[#This Row],[Reply Date]])</f>
        <v>5</v>
      </c>
      <c r="M228" s="13">
        <f xml:space="preserve"> WEEKNUM(Prepared_Table[[#This Row],[Reply Date]])</f>
        <v>50</v>
      </c>
      <c r="N228" s="13" t="str">
        <f t="shared" si="13"/>
        <v>воскресенье</v>
      </c>
      <c r="O228" s="13" t="s">
        <v>3475</v>
      </c>
      <c r="P228" s="12" cm="1">
        <f t="array" ref="P228">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228)),1,0)</f>
        <v>0</v>
      </c>
      <c r="Q228" s="12" cm="1">
        <f t="array" ref="Q228">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приложение"},I228)),1,0)</f>
        <v>0</v>
      </c>
      <c r="R228" s="12" cm="1">
        <f t="array" ref="R228">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меню","настройки","баг","багованный","баги","вылет","вылеты","вылетело"},I228)),1,0)</f>
        <v>0</v>
      </c>
      <c r="S228" s="12">
        <f t="shared" si="14"/>
        <v>1</v>
      </c>
      <c r="T228" s="9">
        <f>COUNTA(Prepared_Table[Review])</f>
        <v>231</v>
      </c>
      <c r="U228" s="17">
        <f t="shared" si="15"/>
        <v>0.1</v>
      </c>
    </row>
    <row r="229" spans="1:21">
      <c r="A229" s="16" t="s">
        <v>3501</v>
      </c>
      <c r="B229" s="16" t="str">
        <f>CHOOSE(MONTH(Prepared_Table[[#This Row],[Date]]),"Январь","Февраль","Март","Апрель","Май","Июнь","Июль","Август","Сентябрь","Октябрь","Ноябрь","Декабрь")</f>
        <v>Декабрь</v>
      </c>
      <c r="C229" s="28">
        <f>DAY(Prepared_Table[[#This Row],[Date]])</f>
        <v>5</v>
      </c>
      <c r="D229" s="16">
        <f xml:space="preserve"> WEEKNUM(Prepared_Table[[#This Row],[Date]])</f>
        <v>50</v>
      </c>
      <c r="E229" s="16" t="str">
        <f t="shared" si="12"/>
        <v>воскресенье</v>
      </c>
      <c r="F229" s="13" t="s">
        <v>4</v>
      </c>
      <c r="G229" s="10" t="s">
        <v>3916</v>
      </c>
      <c r="H229" s="14">
        <v>1</v>
      </c>
      <c r="I229" s="13" t="s">
        <v>3503</v>
      </c>
      <c r="J229" s="13" t="s">
        <v>3504</v>
      </c>
      <c r="K229" s="13" t="str">
        <f>CHOOSE(MONTH(Prepared_Table[[#This Row],[Reply Date]]),"Январь","Февраль","Март","Апрель","Май","Июнь","Июль","Август","Сентябрь","Октябрь","Ноябрь","Декабрь")</f>
        <v>Декабрь</v>
      </c>
      <c r="L229" s="34">
        <f>DAY(Prepared_Table[[#This Row],[Reply Date]])</f>
        <v>5</v>
      </c>
      <c r="M229" s="13">
        <f xml:space="preserve"> WEEKNUM(Prepared_Table[[#This Row],[Reply Date]])</f>
        <v>50</v>
      </c>
      <c r="N229" s="13" t="str">
        <f t="shared" si="13"/>
        <v>воскресенье</v>
      </c>
      <c r="O229" s="13" t="s">
        <v>3505</v>
      </c>
      <c r="P229" s="12" cm="1">
        <f t="array" ref="P229">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229)),1,0)</f>
        <v>0</v>
      </c>
      <c r="Q229" s="12" cm="1">
        <f t="array" ref="Q229">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приложение"},I229)),1,0)</f>
        <v>0</v>
      </c>
      <c r="R229" s="12" cm="1">
        <f t="array" ref="R229">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меню","настройки","баг","багованный","баги","вылет","вылеты","вылетело"},I229)),1,0)</f>
        <v>0</v>
      </c>
      <c r="S229" s="12">
        <f t="shared" si="14"/>
        <v>1</v>
      </c>
      <c r="T229" s="9">
        <f>COUNTA(Prepared_Table[Review])</f>
        <v>231</v>
      </c>
      <c r="U229" s="17">
        <f t="shared" si="15"/>
        <v>0.1</v>
      </c>
    </row>
    <row r="230" spans="1:21">
      <c r="A230" s="16" t="s">
        <v>3556</v>
      </c>
      <c r="B230" s="16" t="str">
        <f>CHOOSE(MONTH(Prepared_Table[[#This Row],[Date]]),"Январь","Февраль","Март","Апрель","Май","Июнь","Июль","Август","Сентябрь","Октябрь","Ноябрь","Декабрь")</f>
        <v>Декабрь</v>
      </c>
      <c r="C230" s="28">
        <f>DAY(Prepared_Table[[#This Row],[Date]])</f>
        <v>5</v>
      </c>
      <c r="D230" s="16">
        <f xml:space="preserve"> WEEKNUM(Prepared_Table[[#This Row],[Date]])</f>
        <v>50</v>
      </c>
      <c r="E230" s="16" t="str">
        <f t="shared" si="12"/>
        <v>воскресенье</v>
      </c>
      <c r="F230" s="13" t="s">
        <v>4</v>
      </c>
      <c r="G230" s="10" t="s">
        <v>3916</v>
      </c>
      <c r="H230" s="14">
        <v>1</v>
      </c>
      <c r="I230" s="13" t="s">
        <v>3558</v>
      </c>
      <c r="J230" s="13" t="s">
        <v>3559</v>
      </c>
      <c r="K230" s="13" t="str">
        <f>CHOOSE(MONTH(Prepared_Table[[#This Row],[Reply Date]]),"Январь","Февраль","Март","Апрель","Май","Июнь","Июль","Август","Сентябрь","Октябрь","Ноябрь","Декабрь")</f>
        <v>Декабрь</v>
      </c>
      <c r="L230" s="34">
        <f>DAY(Prepared_Table[[#This Row],[Reply Date]])</f>
        <v>5</v>
      </c>
      <c r="M230" s="13">
        <f xml:space="preserve"> WEEKNUM(Prepared_Table[[#This Row],[Reply Date]])</f>
        <v>50</v>
      </c>
      <c r="N230" s="13" t="str">
        <f t="shared" si="13"/>
        <v>воскресенье</v>
      </c>
      <c r="O230" s="13" t="s">
        <v>3560</v>
      </c>
      <c r="P230" s="12" cm="1">
        <f t="array" ref="P230">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230)),1,0)</f>
        <v>0</v>
      </c>
      <c r="Q230" s="12" cm="1">
        <f t="array" ref="Q230">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приложение"},I230)),1,0)</f>
        <v>0</v>
      </c>
      <c r="R230" s="12" cm="1">
        <f t="array" ref="R230">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меню","настройки","баг","багованный","баги","вылет","вылеты","вылетело"},I230)),1,0)</f>
        <v>0</v>
      </c>
      <c r="S230" s="12">
        <f t="shared" si="14"/>
        <v>1</v>
      </c>
      <c r="T230" s="9">
        <f>COUNTA(Prepared_Table[Review])</f>
        <v>231</v>
      </c>
      <c r="U230" s="17">
        <f t="shared" si="15"/>
        <v>0.1</v>
      </c>
    </row>
    <row r="231" spans="1:21">
      <c r="A231" s="15" t="s">
        <v>3592</v>
      </c>
      <c r="B231" s="15" t="str">
        <f>CHOOSE(MONTH(Prepared_Table[[#This Row],[Date]]),"Январь","Февраль","Март","Апрель","Май","Июнь","Июль","Август","Сентябрь","Октябрь","Ноябрь","Декабрь")</f>
        <v>Декабрь</v>
      </c>
      <c r="C231" s="27">
        <f>DAY(Prepared_Table[[#This Row],[Date]])</f>
        <v>5</v>
      </c>
      <c r="D231" s="15">
        <f xml:space="preserve"> WEEKNUM(Prepared_Table[[#This Row],[Date]])</f>
        <v>50</v>
      </c>
      <c r="E231" s="15" t="str">
        <f t="shared" si="12"/>
        <v>воскресенье</v>
      </c>
      <c r="F231" s="10" t="s">
        <v>4</v>
      </c>
      <c r="G231" s="10" t="s">
        <v>3916</v>
      </c>
      <c r="H231" s="11">
        <v>1</v>
      </c>
      <c r="I231" s="10" t="s">
        <v>3594</v>
      </c>
      <c r="J231" s="9"/>
      <c r="K231" s="9" t="str">
        <f>CHOOSE(MONTH(Prepared_Table[[#This Row],[Reply Date]]),"Январь","Февраль","Март","Апрель","Май","Июнь","Июль","Август","Сентябрь","Октябрь","Ноябрь","Декабрь")</f>
        <v>Январь</v>
      </c>
      <c r="L231" s="35">
        <f>DAY(Prepared_Table[[#This Row],[Reply Date]])</f>
        <v>0</v>
      </c>
      <c r="M231" s="9">
        <f xml:space="preserve"> WEEKNUM(Prepared_Table[[#This Row],[Reply Date]])</f>
        <v>0</v>
      </c>
      <c r="N231" s="9" t="str">
        <f t="shared" si="13"/>
        <v>суббота</v>
      </c>
      <c r="O231" s="9"/>
      <c r="P231" s="12" cm="1">
        <f t="array" ref="P231">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231)),1,0)</f>
        <v>0</v>
      </c>
      <c r="Q231" s="12" cm="1">
        <f t="array" ref="Q231">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приложение"},I231)),1,0)</f>
        <v>0</v>
      </c>
      <c r="R231" s="12" cm="1">
        <f t="array" ref="R231">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меню","настройки","баг","багованный","баги","вылет","вылеты","вылетело"},I231)),1,0)</f>
        <v>0</v>
      </c>
      <c r="S231" s="12">
        <f t="shared" si="14"/>
        <v>0</v>
      </c>
      <c r="T231" s="9">
        <f>COUNTA(Prepared_Table[Review])</f>
        <v>231</v>
      </c>
      <c r="U231" s="17">
        <f t="shared" si="15"/>
        <v>18.100000000000001</v>
      </c>
    </row>
    <row r="232" spans="1:21">
      <c r="A232" s="29" t="s">
        <v>3604</v>
      </c>
      <c r="B232" s="29" t="str">
        <f>CHOOSE(MONTH(Prepared_Table[[#This Row],[Date]]),"Январь","Февраль","Март","Апрель","Май","Июнь","Июль","Август","Сентябрь","Октябрь","Ноябрь","Декабрь")</f>
        <v>Декабрь</v>
      </c>
      <c r="C232" s="32">
        <f>DAY(Prepared_Table[[#This Row],[Date]])</f>
        <v>5</v>
      </c>
      <c r="D232" s="29">
        <f xml:space="preserve"> WEEKNUM(Prepared_Table[[#This Row],[Date]])</f>
        <v>50</v>
      </c>
      <c r="E232" s="29" t="str">
        <f t="shared" si="12"/>
        <v>воскресенье</v>
      </c>
      <c r="F232" s="18" t="s">
        <v>4</v>
      </c>
      <c r="G232" s="18" t="s">
        <v>3916</v>
      </c>
      <c r="H232" s="30">
        <v>1</v>
      </c>
      <c r="I232" s="18" t="s">
        <v>3606</v>
      </c>
      <c r="J232" s="31"/>
      <c r="K232" s="31" t="str">
        <f>CHOOSE(MONTH(Prepared_Table[[#This Row],[Reply Date]]),"Январь","Февраль","Март","Апрель","Май","Июнь","Июль","Август","Сентябрь","Октябрь","Ноябрь","Декабрь")</f>
        <v>Январь</v>
      </c>
      <c r="L232" s="36">
        <f>DAY(Prepared_Table[[#This Row],[Reply Date]])</f>
        <v>0</v>
      </c>
      <c r="M232" s="31">
        <f xml:space="preserve"> WEEKNUM(Prepared_Table[[#This Row],[Reply Date]])</f>
        <v>0</v>
      </c>
      <c r="N232" s="31" t="str">
        <f t="shared" si="13"/>
        <v>суббота</v>
      </c>
      <c r="O232" s="31"/>
      <c r="P232" s="19" cm="1">
        <f t="array" ref="P232">IF(COUNT(SEARCH({"лагает","лагучее","лагающее","висануло","зависало","виснет","медленно","медлено","медленное","зависает","виснит","висящее","зависло","лагало","логало","висло","завесает","тормозит","тупит","тупое","гючное","глючит","глючило","виснит","тармазит","тормаз","тормоз","тормазнутое","тармазнутае"},I232)),1,0)</f>
        <v>0</v>
      </c>
      <c r="Q232" s="19" cm="1">
        <f t="array" ref="Q232">IF(COUNT(SEARCH({"не могу войти","не входит","невходит","проблемы с входом","на заходит","не могу зайти","не входится","отпечаток пальца","невозмоно войти","открывается со второго раза","не всегда открывается","не верный пароль","неверный пароль","не могу открыть приложение","не могу открыть","не открывется","не заходит","долго открывается","не открывается","пытался открыть","не зайти","вылетает при входе","зависло при открытие","зависло при открытии","незаходит","не заходит","незоходит","неправильный парольк","не правильный пароль","зайти в приложение"},I232)),1,0)</f>
        <v>0</v>
      </c>
      <c r="R232" s="19" cm="1">
        <f t="array" ref="R232">IF(COUNT(SEARCH({"не поладка","не паладка","неполадка","непаладка","слетели","слетело","слетает","слетела","ашибка","ошибка","ошибку","ашибку","не работает","неработает","не работаит","неработаит","доступ","доступом","смс","не приходит","не отправляется","проблемы","перевел","отправил","не дошло","вылетело","вылетало","вылетающее","после обновления","не работала","не работало","выдает","выдало","подвело","подводит","работает ужасно","не могу","выдает","выдаёт","выдало","кпопка не нажимается","кпопка ни нажимается","кпопка ненажимается","кпопка нинажимается","кпопка не нажимаеться","кпопка ни нажимаеться","заблокировали","заблакировали","личный кабинет","главное меню","настройки","баг","багованный","баги","вылет","вылеты","вылетело"},I232)),1,0)</f>
        <v>1</v>
      </c>
      <c r="S232" s="19">
        <f t="shared" si="14"/>
        <v>0</v>
      </c>
      <c r="T232" s="9">
        <f>COUNTA(Prepared_Table[Review])</f>
        <v>231</v>
      </c>
      <c r="U232" s="20">
        <f t="shared" si="15"/>
        <v>20.100000000000001</v>
      </c>
    </row>
  </sheetData>
  <phoneticPr fontId="2"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8F62F-F816-46D6-ACA8-3BC2153D6176}">
  <sheetPr>
    <tabColor theme="4" tint="0.59999389629810485"/>
  </sheetPr>
  <dimension ref="A1:D9"/>
  <sheetViews>
    <sheetView topLeftCell="A2" zoomScale="73" workbookViewId="0">
      <selection activeCell="H20" sqref="H20"/>
    </sheetView>
  </sheetViews>
  <sheetFormatPr defaultRowHeight="14.5"/>
  <cols>
    <col min="1" max="1" width="11.36328125" bestFit="1" customWidth="1"/>
    <col min="2" max="2" width="17.7265625" bestFit="1" customWidth="1"/>
    <col min="3" max="3" width="25.81640625" bestFit="1" customWidth="1"/>
    <col min="4" max="4" width="20.08984375" bestFit="1" customWidth="1"/>
  </cols>
  <sheetData>
    <row r="1" spans="1:4">
      <c r="A1" s="24" t="s">
        <v>3967</v>
      </c>
      <c r="B1" t="s">
        <v>3958</v>
      </c>
    </row>
    <row r="2" spans="1:4">
      <c r="A2" s="24" t="s">
        <v>3976</v>
      </c>
      <c r="B2" t="s">
        <v>3958</v>
      </c>
    </row>
    <row r="3" spans="1:4">
      <c r="A3" s="24" t="s">
        <v>3968</v>
      </c>
      <c r="B3" t="s">
        <v>3958</v>
      </c>
    </row>
    <row r="4" spans="1:4">
      <c r="A4" s="24" t="s">
        <v>3972</v>
      </c>
      <c r="B4" t="s">
        <v>3958</v>
      </c>
    </row>
    <row r="6" spans="1:4">
      <c r="A6" s="24" t="s">
        <v>3969</v>
      </c>
      <c r="B6" t="s">
        <v>3953</v>
      </c>
      <c r="C6" t="s">
        <v>3971</v>
      </c>
      <c r="D6" t="s">
        <v>3954</v>
      </c>
    </row>
    <row r="7" spans="1:4">
      <c r="A7" s="26" t="s">
        <v>3916</v>
      </c>
      <c r="B7" s="25">
        <v>43</v>
      </c>
      <c r="C7" s="25">
        <v>66</v>
      </c>
      <c r="D7" s="25">
        <v>19</v>
      </c>
    </row>
    <row r="8" spans="1:4">
      <c r="A8" s="26" t="s">
        <v>3917</v>
      </c>
      <c r="B8" s="25">
        <v>6</v>
      </c>
      <c r="C8" s="25">
        <v>15</v>
      </c>
      <c r="D8" s="25">
        <v>0</v>
      </c>
    </row>
    <row r="9" spans="1:4">
      <c r="A9" s="26" t="s">
        <v>3970</v>
      </c>
      <c r="B9" s="25">
        <v>49</v>
      </c>
      <c r="C9" s="25">
        <v>81</v>
      </c>
      <c r="D9" s="25">
        <v>19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31BC5-CEE0-40EA-8F4E-FDEAAA532E90}">
  <sheetPr>
    <tabColor theme="4" tint="0.59999389629810485"/>
  </sheetPr>
  <dimension ref="A1:D21"/>
  <sheetViews>
    <sheetView topLeftCell="B1" workbookViewId="0"/>
  </sheetViews>
  <sheetFormatPr defaultRowHeight="14.5"/>
  <cols>
    <col min="1" max="1" width="20.90625" bestFit="1" customWidth="1"/>
    <col min="2" max="2" width="17.7265625" bestFit="1" customWidth="1"/>
    <col min="3" max="3" width="25.81640625" bestFit="1" customWidth="1"/>
    <col min="4" max="4" width="20.08984375" bestFit="1" customWidth="1"/>
  </cols>
  <sheetData>
    <row r="1" spans="1:4">
      <c r="A1" s="24" t="s">
        <v>3967</v>
      </c>
      <c r="B1" t="s">
        <v>3958</v>
      </c>
    </row>
    <row r="2" spans="1:4">
      <c r="A2" s="24" t="s">
        <v>3976</v>
      </c>
      <c r="B2" t="s">
        <v>3958</v>
      </c>
    </row>
    <row r="3" spans="1:4">
      <c r="A3" s="24" t="s">
        <v>3968</v>
      </c>
      <c r="B3" t="s">
        <v>3958</v>
      </c>
    </row>
    <row r="4" spans="1:4">
      <c r="A4" s="24" t="s">
        <v>3969</v>
      </c>
      <c r="B4" t="s">
        <v>3958</v>
      </c>
    </row>
    <row r="6" spans="1:4">
      <c r="A6" s="24" t="s">
        <v>3973</v>
      </c>
      <c r="B6" t="s">
        <v>3953</v>
      </c>
      <c r="C6" t="s">
        <v>3971</v>
      </c>
      <c r="D6" t="s">
        <v>3954</v>
      </c>
    </row>
    <row r="7" spans="1:4">
      <c r="A7" s="26" t="s">
        <v>1851</v>
      </c>
      <c r="B7" s="25">
        <v>0</v>
      </c>
      <c r="C7" s="25">
        <v>1</v>
      </c>
      <c r="D7" s="25">
        <v>0</v>
      </c>
    </row>
    <row r="8" spans="1:4">
      <c r="A8" s="26" t="s">
        <v>1560</v>
      </c>
      <c r="B8" s="25">
        <v>0</v>
      </c>
      <c r="C8" s="25">
        <v>0</v>
      </c>
      <c r="D8" s="25">
        <v>0</v>
      </c>
    </row>
    <row r="9" spans="1:4">
      <c r="A9" s="26" t="s">
        <v>1778</v>
      </c>
      <c r="B9" s="25">
        <v>1</v>
      </c>
      <c r="C9" s="25">
        <v>0</v>
      </c>
      <c r="D9" s="25">
        <v>0</v>
      </c>
    </row>
    <row r="10" spans="1:4">
      <c r="A10" s="26" t="s">
        <v>3435</v>
      </c>
      <c r="B10" s="25">
        <v>0</v>
      </c>
      <c r="C10" s="25">
        <v>0</v>
      </c>
      <c r="D10" s="25">
        <v>0</v>
      </c>
    </row>
    <row r="11" spans="1:4">
      <c r="A11" s="26" t="s">
        <v>148</v>
      </c>
      <c r="B11" s="25">
        <v>0</v>
      </c>
      <c r="C11" s="25">
        <v>0</v>
      </c>
      <c r="D11" s="25">
        <v>0</v>
      </c>
    </row>
    <row r="12" spans="1:4">
      <c r="A12" s="26" t="s">
        <v>55</v>
      </c>
      <c r="B12" s="25">
        <v>0</v>
      </c>
      <c r="C12" s="25">
        <v>0</v>
      </c>
      <c r="D12" s="25">
        <v>0</v>
      </c>
    </row>
    <row r="13" spans="1:4">
      <c r="A13" s="26" t="s">
        <v>117</v>
      </c>
      <c r="B13" s="25">
        <v>0</v>
      </c>
      <c r="C13" s="25">
        <v>0</v>
      </c>
      <c r="D13" s="25">
        <v>0</v>
      </c>
    </row>
    <row r="14" spans="1:4">
      <c r="A14" s="26" t="s">
        <v>13</v>
      </c>
      <c r="B14" s="25">
        <v>0</v>
      </c>
      <c r="C14" s="25">
        <v>1</v>
      </c>
      <c r="D14" s="25">
        <v>0</v>
      </c>
    </row>
    <row r="15" spans="1:4">
      <c r="A15" s="26" t="s">
        <v>22</v>
      </c>
      <c r="B15" s="25">
        <v>22</v>
      </c>
      <c r="C15" s="25">
        <v>35</v>
      </c>
      <c r="D15" s="25">
        <v>12</v>
      </c>
    </row>
    <row r="16" spans="1:4">
      <c r="A16" s="26" t="s">
        <v>3611</v>
      </c>
      <c r="B16" s="25">
        <v>5</v>
      </c>
      <c r="C16" s="25">
        <v>9</v>
      </c>
      <c r="D16" s="25">
        <v>0</v>
      </c>
    </row>
    <row r="17" spans="1:4">
      <c r="A17" s="26" t="s">
        <v>4</v>
      </c>
      <c r="B17" s="25">
        <v>11</v>
      </c>
      <c r="C17" s="25">
        <v>18</v>
      </c>
      <c r="D17" s="25">
        <v>4</v>
      </c>
    </row>
    <row r="18" spans="1:4">
      <c r="A18" s="26" t="s">
        <v>3761</v>
      </c>
      <c r="B18" s="25">
        <v>1</v>
      </c>
      <c r="C18" s="25">
        <v>6</v>
      </c>
      <c r="D18" s="25">
        <v>0</v>
      </c>
    </row>
    <row r="19" spans="1:4">
      <c r="A19" s="26" t="s">
        <v>429</v>
      </c>
      <c r="B19" s="25">
        <v>0</v>
      </c>
      <c r="C19" s="25">
        <v>1</v>
      </c>
      <c r="D19" s="25">
        <v>0</v>
      </c>
    </row>
    <row r="20" spans="1:4">
      <c r="A20" s="26" t="s">
        <v>3981</v>
      </c>
      <c r="B20" s="25">
        <v>9</v>
      </c>
      <c r="C20" s="25">
        <v>10</v>
      </c>
      <c r="D20" s="25">
        <v>3</v>
      </c>
    </row>
    <row r="21" spans="1:4">
      <c r="A21" s="26" t="s">
        <v>3970</v>
      </c>
      <c r="B21" s="25">
        <v>49</v>
      </c>
      <c r="C21" s="25">
        <v>81</v>
      </c>
      <c r="D21" s="25">
        <v>19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77CF-4ED7-4B0E-ABBC-F397BDCFD274}">
  <sheetPr>
    <tabColor theme="4" tint="0.59999389629810485"/>
  </sheetPr>
  <dimension ref="A1:G21"/>
  <sheetViews>
    <sheetView workbookViewId="0">
      <selection activeCell="D11" sqref="D11"/>
    </sheetView>
  </sheetViews>
  <sheetFormatPr defaultRowHeight="14.5"/>
  <cols>
    <col min="1" max="1" width="11.36328125" bestFit="1" customWidth="1"/>
    <col min="2" max="2" width="17.7265625" bestFit="1" customWidth="1"/>
    <col min="3" max="3" width="25.81640625" bestFit="1" customWidth="1"/>
    <col min="4" max="4" width="20.08984375" bestFit="1" customWidth="1"/>
  </cols>
  <sheetData>
    <row r="1" spans="1:4">
      <c r="A1" s="24" t="s">
        <v>3967</v>
      </c>
      <c r="B1" t="s">
        <v>3958</v>
      </c>
    </row>
    <row r="2" spans="1:4">
      <c r="A2" s="24" t="s">
        <v>3976</v>
      </c>
      <c r="B2" t="s">
        <v>3958</v>
      </c>
    </row>
    <row r="3" spans="1:4">
      <c r="A3" s="24" t="s">
        <v>3969</v>
      </c>
      <c r="B3" t="s">
        <v>3958</v>
      </c>
    </row>
    <row r="4" spans="1:4">
      <c r="A4" s="24" t="s">
        <v>3972</v>
      </c>
      <c r="B4" t="s">
        <v>3958</v>
      </c>
    </row>
    <row r="6" spans="1:4">
      <c r="A6" s="24" t="s">
        <v>3975</v>
      </c>
      <c r="B6" t="s">
        <v>3953</v>
      </c>
      <c r="C6" t="s">
        <v>3971</v>
      </c>
      <c r="D6" t="s">
        <v>3954</v>
      </c>
    </row>
    <row r="7" spans="1:4">
      <c r="A7" s="26">
        <v>1</v>
      </c>
      <c r="B7" s="25">
        <v>4</v>
      </c>
      <c r="C7" s="25">
        <v>6</v>
      </c>
      <c r="D7" s="25">
        <v>1</v>
      </c>
    </row>
    <row r="8" spans="1:4">
      <c r="A8" s="26">
        <v>2</v>
      </c>
      <c r="B8" s="25">
        <v>1</v>
      </c>
      <c r="C8" s="25">
        <v>3</v>
      </c>
      <c r="D8" s="25">
        <v>1</v>
      </c>
    </row>
    <row r="9" spans="1:4">
      <c r="A9" s="26">
        <v>3</v>
      </c>
      <c r="B9" s="25">
        <v>2</v>
      </c>
      <c r="C9" s="25">
        <v>2</v>
      </c>
      <c r="D9" s="25">
        <v>0</v>
      </c>
    </row>
    <row r="10" spans="1:4">
      <c r="A10" s="26">
        <v>4</v>
      </c>
      <c r="B10" s="25">
        <v>4</v>
      </c>
      <c r="C10" s="25">
        <v>2</v>
      </c>
      <c r="D10" s="25">
        <v>1</v>
      </c>
    </row>
    <row r="11" spans="1:4">
      <c r="A11" s="26">
        <v>5</v>
      </c>
      <c r="B11" s="25">
        <v>0</v>
      </c>
      <c r="C11" s="25">
        <v>1</v>
      </c>
      <c r="D11" s="25">
        <v>0</v>
      </c>
    </row>
    <row r="12" spans="1:4">
      <c r="A12" s="26">
        <v>22</v>
      </c>
      <c r="B12" s="25">
        <v>1</v>
      </c>
      <c r="C12" s="25">
        <v>10</v>
      </c>
      <c r="D12" s="25">
        <v>2</v>
      </c>
    </row>
    <row r="13" spans="1:4">
      <c r="A13" s="26">
        <v>23</v>
      </c>
      <c r="B13" s="25">
        <v>2</v>
      </c>
      <c r="C13" s="25">
        <v>5</v>
      </c>
      <c r="D13" s="25">
        <v>1</v>
      </c>
    </row>
    <row r="14" spans="1:4">
      <c r="A14" s="26">
        <v>24</v>
      </c>
      <c r="B14" s="25">
        <v>6</v>
      </c>
      <c r="C14" s="25">
        <v>7</v>
      </c>
      <c r="D14" s="25">
        <v>3</v>
      </c>
    </row>
    <row r="15" spans="1:4">
      <c r="A15" s="26">
        <v>25</v>
      </c>
      <c r="B15" s="25">
        <v>20</v>
      </c>
      <c r="C15" s="25">
        <v>20</v>
      </c>
      <c r="D15" s="25">
        <v>6</v>
      </c>
    </row>
    <row r="16" spans="1:4">
      <c r="A16" s="26">
        <v>26</v>
      </c>
      <c r="B16" s="25">
        <v>1</v>
      </c>
      <c r="C16" s="25">
        <v>7</v>
      </c>
      <c r="D16" s="25">
        <v>1</v>
      </c>
    </row>
    <row r="17" spans="1:7">
      <c r="A17" s="26">
        <v>27</v>
      </c>
      <c r="B17" s="25">
        <v>3</v>
      </c>
      <c r="C17" s="25">
        <v>7</v>
      </c>
      <c r="D17" s="25">
        <v>2</v>
      </c>
    </row>
    <row r="18" spans="1:7">
      <c r="A18" s="26">
        <v>28</v>
      </c>
      <c r="B18" s="25">
        <v>1</v>
      </c>
      <c r="C18" s="25">
        <v>1</v>
      </c>
      <c r="D18" s="25">
        <v>0</v>
      </c>
      <c r="G18" t="s">
        <v>3977</v>
      </c>
    </row>
    <row r="19" spans="1:7">
      <c r="A19" s="26">
        <v>29</v>
      </c>
      <c r="B19" s="25">
        <v>3</v>
      </c>
      <c r="C19" s="25">
        <v>7</v>
      </c>
      <c r="D19" s="25">
        <v>1</v>
      </c>
    </row>
    <row r="20" spans="1:7">
      <c r="A20" s="26">
        <v>30</v>
      </c>
      <c r="B20" s="25">
        <v>1</v>
      </c>
      <c r="C20" s="25">
        <v>3</v>
      </c>
      <c r="D20" s="25">
        <v>0</v>
      </c>
    </row>
    <row r="21" spans="1:7">
      <c r="A21" s="26" t="s">
        <v>3970</v>
      </c>
      <c r="B21" s="25">
        <v>49</v>
      </c>
      <c r="C21" s="25">
        <v>81</v>
      </c>
      <c r="D21" s="25">
        <v>19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6526E0-B073-41C4-BCBA-26E4B76C72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Описание действий</vt:lpstr>
      <vt:lpstr>Отчет</vt:lpstr>
      <vt:lpstr>Android</vt:lpstr>
      <vt:lpstr>IOS</vt:lpstr>
      <vt:lpstr>Данные</vt:lpstr>
      <vt:lpstr>Vis 1</vt:lpstr>
      <vt:lpstr>Vis 2</vt:lpstr>
      <vt:lpstr>Vis3</vt:lpstr>
    </vt:vector>
  </TitlesOfParts>
  <Company>ПАО "МТС"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Белодед Сергей</dc:creator>
  <cp:lastModifiedBy>kail</cp:lastModifiedBy>
  <dcterms:created xsi:type="dcterms:W3CDTF">2021-12-08T12:56:02Z</dcterms:created>
  <dcterms:modified xsi:type="dcterms:W3CDTF">2021-12-13T01:07:14Z</dcterms:modified>
</cp:coreProperties>
</file>