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tprod-my.sharepoint.com/personal/kgraham1_mit_edu/Documents/CEEPR/Carbon footprint project/"/>
    </mc:Choice>
  </mc:AlternateContent>
  <xr:revisionPtr revIDLastSave="5" documentId="8_{745F1C5B-07C5-4BF9-9016-DAC13E404076}" xr6:coauthVersionLast="47" xr6:coauthVersionMax="47" xr10:uidLastSave="{5B90C1EF-E476-41B2-8888-461A2184D8C0}"/>
  <bookViews>
    <workbookView xWindow="19200" yWindow="0" windowWidth="19200" windowHeight="21000" xr2:uid="{D6ACC1B9-AFF5-4D7B-AAC3-099DFFA78577}"/>
  </bookViews>
  <sheets>
    <sheet name="Sheet1" sheetId="1" r:id="rId1"/>
  </sheets>
  <definedNames>
    <definedName name="_xlnm._FilterDatabase" localSheetId="0" hidden="1">Sheet1!$A$1:$J$87</definedName>
    <definedName name="solver_adj" localSheetId="0" hidden="1">Sheet1!$N$76:$N$77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Sheet1!$N$76</definedName>
    <definedName name="solver_lhs2" localSheetId="0" hidden="1">Sheet1!$N$76</definedName>
    <definedName name="solver_lhs3" localSheetId="0" hidden="1">Sheet1!$N$77</definedName>
    <definedName name="solver_lhs4" localSheetId="0" hidden="1">Sheet1!$N$77</definedName>
    <definedName name="solver_lhs5" localSheetId="0" hidden="1">Sheet1!$O$81</definedName>
    <definedName name="solver_lhs6" localSheetId="0" hidden="1">Sheet1!$O$83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6</definedName>
    <definedName name="solver_nwt" localSheetId="0" hidden="1">1</definedName>
    <definedName name="solver_opt" localSheetId="0" hidden="1">Sheet1!$O$84</definedName>
    <definedName name="solver_pre" localSheetId="0" hidden="1">0.000001</definedName>
    <definedName name="solver_rbv" localSheetId="0" hidden="1">2</definedName>
    <definedName name="solver_rel1" localSheetId="0" hidden="1">1</definedName>
    <definedName name="solver_rel2" localSheetId="0" hidden="1">3</definedName>
    <definedName name="solver_rel3" localSheetId="0" hidden="1">1</definedName>
    <definedName name="solver_rel4" localSheetId="0" hidden="1">3</definedName>
    <definedName name="solver_rel5" localSheetId="0" hidden="1">2</definedName>
    <definedName name="solver_rel6" localSheetId="0" hidden="1">2</definedName>
    <definedName name="solver_rhs1" localSheetId="0" hidden="1">Sheet1!$I$13</definedName>
    <definedName name="solver_rhs2" localSheetId="0" hidden="1">Sheet1!$H$13</definedName>
    <definedName name="solver_rhs3" localSheetId="0" hidden="1">Sheet1!$I$56</definedName>
    <definedName name="solver_rhs4" localSheetId="0" hidden="1">Sheet1!$H$56</definedName>
    <definedName name="solver_rhs5" localSheetId="0" hidden="1">0</definedName>
    <definedName name="solver_rhs6" localSheetId="0" hidden="1">0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1" i="1" l="1"/>
  <c r="F24" i="1"/>
  <c r="F25" i="1"/>
  <c r="F26" i="1"/>
  <c r="F34" i="1" s="1"/>
  <c r="G34" i="1" s="1"/>
  <c r="I34" i="1" s="1"/>
  <c r="F31" i="1"/>
  <c r="F35" i="1"/>
  <c r="G35" i="1" s="1"/>
  <c r="I35" i="1" s="1"/>
  <c r="F36" i="1"/>
  <c r="G36" i="1" s="1"/>
  <c r="I36" i="1" s="1"/>
  <c r="F41" i="1"/>
  <c r="F46" i="1"/>
  <c r="F51" i="1"/>
  <c r="F54" i="1"/>
  <c r="G54" i="1" s="1"/>
  <c r="I54" i="1" s="1"/>
  <c r="F55" i="1"/>
  <c r="H17" i="1"/>
  <c r="H18" i="1"/>
  <c r="H19" i="1"/>
  <c r="H20" i="1"/>
  <c r="H22" i="1"/>
  <c r="H23" i="1"/>
  <c r="H26" i="1"/>
  <c r="H27" i="1"/>
  <c r="H28" i="1"/>
  <c r="H29" i="1"/>
  <c r="H30" i="1"/>
  <c r="H32" i="1"/>
  <c r="H33" i="1"/>
  <c r="H37" i="1"/>
  <c r="H38" i="1"/>
  <c r="H39" i="1"/>
  <c r="H40" i="1"/>
  <c r="H42" i="1"/>
  <c r="H43" i="1"/>
  <c r="H47" i="1"/>
  <c r="H48" i="1"/>
  <c r="H49" i="1"/>
  <c r="H50" i="1"/>
  <c r="H52" i="1"/>
  <c r="H53" i="1"/>
  <c r="G53" i="1"/>
  <c r="I53" i="1" s="1"/>
  <c r="G52" i="1"/>
  <c r="I52" i="1" s="1"/>
  <c r="G51" i="1"/>
  <c r="I51" i="1" s="1"/>
  <c r="G50" i="1"/>
  <c r="I50" i="1" s="1"/>
  <c r="G49" i="1"/>
  <c r="I49" i="1" s="1"/>
  <c r="G48" i="1"/>
  <c r="I48" i="1" s="1"/>
  <c r="G47" i="1"/>
  <c r="I47" i="1" s="1"/>
  <c r="G43" i="1"/>
  <c r="I43" i="1" s="1"/>
  <c r="G42" i="1"/>
  <c r="I42" i="1" s="1"/>
  <c r="J42" i="1" s="1"/>
  <c r="G40" i="1"/>
  <c r="I40" i="1" s="1"/>
  <c r="G39" i="1"/>
  <c r="I39" i="1" s="1"/>
  <c r="G38" i="1"/>
  <c r="I38" i="1" s="1"/>
  <c r="G37" i="1"/>
  <c r="I37" i="1" s="1"/>
  <c r="G33" i="1"/>
  <c r="I33" i="1" s="1"/>
  <c r="J33" i="1" s="1"/>
  <c r="G32" i="1"/>
  <c r="I32" i="1" s="1"/>
  <c r="G30" i="1"/>
  <c r="I30" i="1" s="1"/>
  <c r="G29" i="1"/>
  <c r="I29" i="1" s="1"/>
  <c r="G28" i="1"/>
  <c r="I28" i="1" s="1"/>
  <c r="G27" i="1"/>
  <c r="I27" i="1" s="1"/>
  <c r="G26" i="1"/>
  <c r="I26" i="1" s="1"/>
  <c r="G17" i="1"/>
  <c r="I17" i="1" s="1"/>
  <c r="G18" i="1"/>
  <c r="I18" i="1" s="1"/>
  <c r="G19" i="1"/>
  <c r="I19" i="1" s="1"/>
  <c r="G20" i="1"/>
  <c r="I20" i="1" s="1"/>
  <c r="G21" i="1"/>
  <c r="I21" i="1" s="1"/>
  <c r="G22" i="1"/>
  <c r="I22" i="1" s="1"/>
  <c r="G23" i="1"/>
  <c r="I23" i="1" s="1"/>
  <c r="H21" i="1"/>
  <c r="K20" i="1"/>
  <c r="N20" i="1"/>
  <c r="K19" i="1"/>
  <c r="N19" i="1"/>
  <c r="K18" i="1"/>
  <c r="N18" i="1"/>
  <c r="K17" i="1"/>
  <c r="N17" i="1"/>
  <c r="H3" i="1"/>
  <c r="I3" i="1"/>
  <c r="J3" i="1"/>
  <c r="H4" i="1"/>
  <c r="I4" i="1"/>
  <c r="J4" i="1"/>
  <c r="H5" i="1"/>
  <c r="I5" i="1"/>
  <c r="J5" i="1"/>
  <c r="H6" i="1"/>
  <c r="I6" i="1"/>
  <c r="J6" i="1"/>
  <c r="H7" i="1"/>
  <c r="I7" i="1"/>
  <c r="J7" i="1"/>
  <c r="H8" i="1"/>
  <c r="I8" i="1"/>
  <c r="J8" i="1"/>
  <c r="H9" i="1"/>
  <c r="I9" i="1"/>
  <c r="J9" i="1"/>
  <c r="H10" i="1"/>
  <c r="I10" i="1"/>
  <c r="J10" i="1"/>
  <c r="H11" i="1"/>
  <c r="I11" i="1"/>
  <c r="J11" i="1"/>
  <c r="H12" i="1"/>
  <c r="I12" i="1"/>
  <c r="J12" i="1"/>
  <c r="H13" i="1"/>
  <c r="I13" i="1"/>
  <c r="J13" i="1"/>
  <c r="H14" i="1"/>
  <c r="I14" i="1"/>
  <c r="H15" i="1"/>
  <c r="I15" i="1"/>
  <c r="H56" i="1"/>
  <c r="I56" i="1"/>
  <c r="H57" i="1"/>
  <c r="I57" i="1"/>
  <c r="H58" i="1"/>
  <c r="I58" i="1"/>
  <c r="H59" i="1"/>
  <c r="I59" i="1"/>
  <c r="H60" i="1"/>
  <c r="I60" i="1"/>
  <c r="H61" i="1"/>
  <c r="I61" i="1"/>
  <c r="H62" i="1"/>
  <c r="I62" i="1"/>
  <c r="H63" i="1"/>
  <c r="I63" i="1"/>
  <c r="H64" i="1"/>
  <c r="H65" i="1"/>
  <c r="I65" i="1"/>
  <c r="J65" i="1"/>
  <c r="H66" i="1"/>
  <c r="I66" i="1"/>
  <c r="J66" i="1"/>
  <c r="H67" i="1"/>
  <c r="I67" i="1"/>
  <c r="J67" i="1"/>
  <c r="H68" i="1"/>
  <c r="I68" i="1"/>
  <c r="J68" i="1"/>
  <c r="H69" i="1"/>
  <c r="I69" i="1"/>
  <c r="J69" i="1"/>
  <c r="H70" i="1"/>
  <c r="I70" i="1"/>
  <c r="J70" i="1"/>
  <c r="H71" i="1"/>
  <c r="I71" i="1"/>
  <c r="J71" i="1"/>
  <c r="H72" i="1"/>
  <c r="I72" i="1"/>
  <c r="J72" i="1"/>
  <c r="H73" i="1"/>
  <c r="I73" i="1"/>
  <c r="J73" i="1"/>
  <c r="H74" i="1"/>
  <c r="I74" i="1"/>
  <c r="J74" i="1"/>
  <c r="H75" i="1"/>
  <c r="I75" i="1"/>
  <c r="H76" i="1"/>
  <c r="I76" i="1"/>
  <c r="H77" i="1"/>
  <c r="I77" i="1"/>
  <c r="J77" i="1"/>
  <c r="H78" i="1"/>
  <c r="I78" i="1"/>
  <c r="J78" i="1"/>
  <c r="H79" i="1"/>
  <c r="I79" i="1"/>
  <c r="J79" i="1"/>
  <c r="H80" i="1"/>
  <c r="I80" i="1"/>
  <c r="J80" i="1"/>
  <c r="H81" i="1"/>
  <c r="I81" i="1"/>
  <c r="J81" i="1"/>
  <c r="H82" i="1"/>
  <c r="I82" i="1"/>
  <c r="J82" i="1"/>
  <c r="H83" i="1"/>
  <c r="I83" i="1"/>
  <c r="J83" i="1"/>
  <c r="H84" i="1"/>
  <c r="I84" i="1"/>
  <c r="J84" i="1"/>
  <c r="H85" i="1"/>
  <c r="I85" i="1"/>
  <c r="J85" i="1"/>
  <c r="H86" i="1"/>
  <c r="I86" i="1"/>
  <c r="J86" i="1"/>
  <c r="H87" i="1"/>
  <c r="I87" i="1"/>
  <c r="I2" i="1"/>
  <c r="H2" i="1"/>
  <c r="K3" i="1"/>
  <c r="L3" i="1"/>
  <c r="M3" i="1"/>
  <c r="K4" i="1"/>
  <c r="L4" i="1"/>
  <c r="M4" i="1"/>
  <c r="K5" i="1"/>
  <c r="L5" i="1"/>
  <c r="M5" i="1"/>
  <c r="K6" i="1"/>
  <c r="L6" i="1"/>
  <c r="M6" i="1"/>
  <c r="K7" i="1"/>
  <c r="L7" i="1"/>
  <c r="M7" i="1"/>
  <c r="K8" i="1"/>
  <c r="L8" i="1"/>
  <c r="M8" i="1"/>
  <c r="K9" i="1"/>
  <c r="L9" i="1"/>
  <c r="M9" i="1"/>
  <c r="K10" i="1"/>
  <c r="L10" i="1"/>
  <c r="M10" i="1"/>
  <c r="K11" i="1"/>
  <c r="L11" i="1"/>
  <c r="M11" i="1"/>
  <c r="K12" i="1"/>
  <c r="L12" i="1"/>
  <c r="M12" i="1"/>
  <c r="K13" i="1"/>
  <c r="L13" i="1"/>
  <c r="K14" i="1"/>
  <c r="L14" i="1"/>
  <c r="M14" i="1"/>
  <c r="K15" i="1"/>
  <c r="L15" i="1"/>
  <c r="M15" i="1"/>
  <c r="K16" i="1"/>
  <c r="L16" i="1"/>
  <c r="M16" i="1"/>
  <c r="K56" i="1"/>
  <c r="L56" i="1"/>
  <c r="M56" i="1"/>
  <c r="K57" i="1"/>
  <c r="L57" i="1"/>
  <c r="M57" i="1"/>
  <c r="K58" i="1"/>
  <c r="L58" i="1"/>
  <c r="M58" i="1"/>
  <c r="K59" i="1"/>
  <c r="L59" i="1"/>
  <c r="M59" i="1"/>
  <c r="K60" i="1"/>
  <c r="L60" i="1"/>
  <c r="M60" i="1"/>
  <c r="K61" i="1"/>
  <c r="L61" i="1"/>
  <c r="M61" i="1"/>
  <c r="K62" i="1"/>
  <c r="L62" i="1"/>
  <c r="M62" i="1"/>
  <c r="K63" i="1"/>
  <c r="L63" i="1"/>
  <c r="M63" i="1"/>
  <c r="K64" i="1"/>
  <c r="L64" i="1"/>
  <c r="M64" i="1"/>
  <c r="K65" i="1"/>
  <c r="L65" i="1"/>
  <c r="M65" i="1"/>
  <c r="K66" i="1"/>
  <c r="L66" i="1"/>
  <c r="M66" i="1"/>
  <c r="K67" i="1"/>
  <c r="L67" i="1"/>
  <c r="M67" i="1"/>
  <c r="K68" i="1"/>
  <c r="L68" i="1"/>
  <c r="M68" i="1"/>
  <c r="K69" i="1"/>
  <c r="L69" i="1"/>
  <c r="M69" i="1"/>
  <c r="K70" i="1"/>
  <c r="L70" i="1"/>
  <c r="M70" i="1"/>
  <c r="K71" i="1"/>
  <c r="L71" i="1"/>
  <c r="M71" i="1"/>
  <c r="K72" i="1"/>
  <c r="L72" i="1"/>
  <c r="M72" i="1"/>
  <c r="K73" i="1"/>
  <c r="L73" i="1"/>
  <c r="M73" i="1"/>
  <c r="K74" i="1"/>
  <c r="L74" i="1"/>
  <c r="M74" i="1"/>
  <c r="K75" i="1"/>
  <c r="L75" i="1"/>
  <c r="M75" i="1"/>
  <c r="K76" i="1"/>
  <c r="L76" i="1"/>
  <c r="M76" i="1"/>
  <c r="K77" i="1"/>
  <c r="L77" i="1"/>
  <c r="M77" i="1"/>
  <c r="K78" i="1"/>
  <c r="L78" i="1"/>
  <c r="M78" i="1"/>
  <c r="K79" i="1"/>
  <c r="L79" i="1"/>
  <c r="M79" i="1"/>
  <c r="K80" i="1"/>
  <c r="L80" i="1"/>
  <c r="M80" i="1"/>
  <c r="K81" i="1"/>
  <c r="L81" i="1"/>
  <c r="M81" i="1"/>
  <c r="K82" i="1"/>
  <c r="L82" i="1"/>
  <c r="M82" i="1"/>
  <c r="K83" i="1"/>
  <c r="L83" i="1"/>
  <c r="M83" i="1"/>
  <c r="K84" i="1"/>
  <c r="L84" i="1"/>
  <c r="M84" i="1"/>
  <c r="K85" i="1"/>
  <c r="L85" i="1"/>
  <c r="M85" i="1"/>
  <c r="K86" i="1"/>
  <c r="L86" i="1"/>
  <c r="M86" i="1"/>
  <c r="K87" i="1"/>
  <c r="L87" i="1"/>
  <c r="M87" i="1"/>
  <c r="M2" i="1"/>
  <c r="L2" i="1"/>
  <c r="K2" i="1"/>
  <c r="J39" i="1" l="1"/>
  <c r="J47" i="1"/>
  <c r="J32" i="1"/>
  <c r="J37" i="1"/>
  <c r="F45" i="1"/>
  <c r="J21" i="1"/>
  <c r="F44" i="1"/>
  <c r="J29" i="1"/>
  <c r="J48" i="1"/>
  <c r="J52" i="1"/>
  <c r="J28" i="1"/>
  <c r="J50" i="1"/>
  <c r="J23" i="1"/>
  <c r="J26" i="1"/>
  <c r="J53" i="1"/>
  <c r="G24" i="1"/>
  <c r="I24" i="1" s="1"/>
  <c r="H24" i="1"/>
  <c r="J40" i="1"/>
  <c r="J30" i="1"/>
  <c r="J27" i="1"/>
  <c r="J49" i="1"/>
  <c r="H46" i="1"/>
  <c r="J43" i="1"/>
  <c r="J20" i="1"/>
  <c r="H16" i="1"/>
  <c r="J22" i="1"/>
  <c r="H36" i="1"/>
  <c r="J36" i="1" s="1"/>
  <c r="G16" i="1"/>
  <c r="I16" i="1" s="1"/>
  <c r="H54" i="1"/>
  <c r="J54" i="1" s="1"/>
  <c r="H51" i="1"/>
  <c r="J51" i="1" s="1"/>
  <c r="H41" i="1"/>
  <c r="J38" i="1"/>
  <c r="H35" i="1"/>
  <c r="J35" i="1" s="1"/>
  <c r="J18" i="1"/>
  <c r="H31" i="1"/>
  <c r="J19" i="1"/>
  <c r="H34" i="1"/>
  <c r="J34" i="1" s="1"/>
  <c r="J17" i="1"/>
  <c r="G46" i="1"/>
  <c r="I46" i="1" s="1"/>
  <c r="G41" i="1"/>
  <c r="I41" i="1" s="1"/>
  <c r="J41" i="1" s="1"/>
  <c r="G31" i="1"/>
  <c r="I31" i="1" s="1"/>
  <c r="J31" i="1" s="1"/>
  <c r="J58" i="1"/>
  <c r="J61" i="1"/>
  <c r="J15" i="1"/>
  <c r="J75" i="1"/>
  <c r="J56" i="1"/>
  <c r="J62" i="1"/>
  <c r="J63" i="1"/>
  <c r="J59" i="1"/>
  <c r="J14" i="1"/>
  <c r="M13" i="1"/>
  <c r="J2" i="1"/>
  <c r="J16" i="1"/>
  <c r="J60" i="1"/>
  <c r="J57" i="1"/>
  <c r="J87" i="1"/>
  <c r="J76" i="1"/>
  <c r="N3" i="1"/>
  <c r="O3" i="1"/>
  <c r="N4" i="1"/>
  <c r="O4" i="1"/>
  <c r="N5" i="1"/>
  <c r="O5" i="1"/>
  <c r="N6" i="1"/>
  <c r="O6" i="1"/>
  <c r="N7" i="1"/>
  <c r="O7" i="1"/>
  <c r="N8" i="1"/>
  <c r="O8" i="1"/>
  <c r="N9" i="1"/>
  <c r="O9" i="1"/>
  <c r="N10" i="1"/>
  <c r="O10" i="1"/>
  <c r="N11" i="1"/>
  <c r="O11" i="1"/>
  <c r="N12" i="1"/>
  <c r="O12" i="1"/>
  <c r="N13" i="1"/>
  <c r="O13" i="1"/>
  <c r="P13" i="1"/>
  <c r="N14" i="1"/>
  <c r="O14" i="1"/>
  <c r="P14" i="1"/>
  <c r="N15" i="1"/>
  <c r="O15" i="1"/>
  <c r="P15" i="1"/>
  <c r="N16" i="1"/>
  <c r="O16" i="1"/>
  <c r="N56" i="1"/>
  <c r="O56" i="1"/>
  <c r="P56" i="1"/>
  <c r="N57" i="1"/>
  <c r="O57" i="1"/>
  <c r="P57" i="1"/>
  <c r="N58" i="1"/>
  <c r="O58" i="1"/>
  <c r="P58" i="1"/>
  <c r="N59" i="1"/>
  <c r="O59" i="1"/>
  <c r="P59" i="1"/>
  <c r="N60" i="1"/>
  <c r="O60" i="1"/>
  <c r="P60" i="1"/>
  <c r="N62" i="1"/>
  <c r="O62" i="1"/>
  <c r="P62" i="1"/>
  <c r="N63" i="1"/>
  <c r="O63" i="1"/>
  <c r="P63" i="1"/>
  <c r="N64" i="1"/>
  <c r="O64" i="1"/>
  <c r="P64" i="1"/>
  <c r="N65" i="1"/>
  <c r="O65" i="1"/>
  <c r="N66" i="1"/>
  <c r="O66" i="1"/>
  <c r="N67" i="1"/>
  <c r="O67" i="1"/>
  <c r="N68" i="1"/>
  <c r="O68" i="1"/>
  <c r="N69" i="1"/>
  <c r="O69" i="1"/>
  <c r="N70" i="1"/>
  <c r="O70" i="1"/>
  <c r="N71" i="1"/>
  <c r="O71" i="1"/>
  <c r="N72" i="1"/>
  <c r="O72" i="1"/>
  <c r="N73" i="1"/>
  <c r="O73" i="1"/>
  <c r="N74" i="1"/>
  <c r="O74" i="1"/>
  <c r="N75" i="1"/>
  <c r="O75" i="1"/>
  <c r="P75" i="1"/>
  <c r="N76" i="1"/>
  <c r="O76" i="1"/>
  <c r="P76" i="1"/>
  <c r="N77" i="1"/>
  <c r="O77" i="1"/>
  <c r="N78" i="1"/>
  <c r="O78" i="1"/>
  <c r="N79" i="1"/>
  <c r="O79" i="1"/>
  <c r="N80" i="1"/>
  <c r="O80" i="1"/>
  <c r="N81" i="1"/>
  <c r="O81" i="1"/>
  <c r="N82" i="1"/>
  <c r="O82" i="1"/>
  <c r="N83" i="1"/>
  <c r="O83" i="1"/>
  <c r="N84" i="1"/>
  <c r="O84" i="1"/>
  <c r="N85" i="1"/>
  <c r="O85" i="1"/>
  <c r="N86" i="1"/>
  <c r="O86" i="1"/>
  <c r="N87" i="1"/>
  <c r="O87" i="1"/>
  <c r="P87" i="1"/>
  <c r="O2" i="1"/>
  <c r="P2" i="1"/>
  <c r="N2" i="1"/>
  <c r="E64" i="1"/>
  <c r="I64" i="1" s="1"/>
  <c r="J64" i="1" s="1"/>
  <c r="J24" i="1" l="1"/>
  <c r="G25" i="1"/>
  <c r="I25" i="1" s="1"/>
  <c r="H25" i="1"/>
  <c r="G55" i="1"/>
  <c r="I55" i="1" s="1"/>
  <c r="H55" i="1"/>
  <c r="G44" i="1"/>
  <c r="I44" i="1" s="1"/>
  <c r="H44" i="1"/>
  <c r="J44" i="1" s="1"/>
  <c r="G45" i="1"/>
  <c r="I45" i="1" s="1"/>
  <c r="H45" i="1"/>
  <c r="J46" i="1"/>
  <c r="P16" i="1"/>
  <c r="P71" i="1"/>
  <c r="P81" i="1"/>
  <c r="P69" i="1"/>
  <c r="P68" i="1"/>
  <c r="P12" i="1"/>
  <c r="P77" i="1"/>
  <c r="P8" i="1"/>
  <c r="P84" i="1"/>
  <c r="P70" i="1"/>
  <c r="P73" i="1"/>
  <c r="P3" i="1"/>
  <c r="P79" i="1"/>
  <c r="P9" i="1"/>
  <c r="P83" i="1"/>
  <c r="P86" i="1"/>
  <c r="P72" i="1"/>
  <c r="P11" i="1"/>
  <c r="P80" i="1"/>
  <c r="P65" i="1"/>
  <c r="P4" i="1"/>
  <c r="P85" i="1"/>
  <c r="P10" i="1"/>
  <c r="P66" i="1"/>
  <c r="P6" i="1"/>
  <c r="P78" i="1"/>
  <c r="P5" i="1"/>
  <c r="P82" i="1"/>
  <c r="P74" i="1"/>
  <c r="P67" i="1"/>
  <c r="P7" i="1"/>
  <c r="J25" i="1" l="1"/>
  <c r="J45" i="1"/>
  <c r="J55" i="1"/>
</calcChain>
</file>

<file path=xl/sharedStrings.xml><?xml version="1.0" encoding="utf-8"?>
<sst xmlns="http://schemas.openxmlformats.org/spreadsheetml/2006/main" count="258" uniqueCount="43">
  <si>
    <t>fuel</t>
  </si>
  <si>
    <t>sector</t>
  </si>
  <si>
    <t>ped_min</t>
  </si>
  <si>
    <t>ped_max</t>
  </si>
  <si>
    <t>pes_min</t>
  </si>
  <si>
    <t>ng</t>
  </si>
  <si>
    <t>comm</t>
  </si>
  <si>
    <t>elec</t>
  </si>
  <si>
    <t>coal</t>
  </si>
  <si>
    <t>ind</t>
  </si>
  <si>
    <t>pes_max</t>
  </si>
  <si>
    <t>pwr</t>
  </si>
  <si>
    <t>nerc</t>
  </si>
  <si>
    <t>FRCC</t>
  </si>
  <si>
    <t>MRO</t>
  </si>
  <si>
    <t>NPCC</t>
  </si>
  <si>
    <t>RFC</t>
  </si>
  <si>
    <t>SERC</t>
  </si>
  <si>
    <t>SPP</t>
  </si>
  <si>
    <t>TRE</t>
  </si>
  <si>
    <t>WECC</t>
  </si>
  <si>
    <t>export</t>
  </si>
  <si>
    <t>heatoil</t>
  </si>
  <si>
    <t>dsl</t>
  </si>
  <si>
    <t>lpg</t>
  </si>
  <si>
    <t>all</t>
  </si>
  <si>
    <t>ASCC</t>
  </si>
  <si>
    <t>HICC</t>
  </si>
  <si>
    <t>crude</t>
  </si>
  <si>
    <t>residfuel</t>
  </si>
  <si>
    <t>res</t>
  </si>
  <si>
    <t>jetfuel</t>
  </si>
  <si>
    <t>gas</t>
  </si>
  <si>
    <t>transport</t>
  </si>
  <si>
    <t>rho_min</t>
  </si>
  <si>
    <t>rho_max</t>
  </si>
  <si>
    <t>rho_avg</t>
  </si>
  <si>
    <t>Id_min</t>
  </si>
  <si>
    <t>Id_max</t>
  </si>
  <si>
    <t>Id_avg</t>
  </si>
  <si>
    <t>Id_pwr_min</t>
  </si>
  <si>
    <t>Id_pwr_max</t>
  </si>
  <si>
    <t>Id_pwr_avg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</si>
</sst>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C745F-CA15-4981-A847-D629B18E3629}">
  <dimension ref="A1:R87"/>
  <sheetViews>
    <sheetView tabSelected="1" topLeftCell="B2" zoomScale="130" zoomScaleNormal="130" workbookViewId="0">
      <selection activeCell="F16" sqref="F16"/>
    </sheetView>
  </sheetViews>
  <sheetFormatPr defaultRowHeight="15" x14ac:dyDescent="0.25"/>
  <cols>
    <col min="1" max="1" width="8.140625" bestFit="1" customWidth="1"/>
    <col min="2" max="2" width="8.5703125" bestFit="1" customWidth="1"/>
    <col min="3" max="3" width="6.7109375" bestFit="1" customWidth="1"/>
    <col min="4" max="4" width="10.42578125" customWidth="1"/>
    <col min="5" max="5" width="10.85546875" bestFit="1" customWidth="1"/>
    <col min="6" max="6" width="10.140625" customWidth="1"/>
    <col min="7" max="7" width="10.5703125" bestFit="1" customWidth="1"/>
    <col min="8" max="8" width="12.140625" customWidth="1"/>
    <col min="9" max="10" width="12.140625" bestFit="1" customWidth="1"/>
    <col min="13" max="13" width="16.28515625" customWidth="1"/>
    <col min="14" max="14" width="11.5703125" bestFit="1" customWidth="1"/>
    <col min="15" max="15" width="11.85546875" bestFit="1" customWidth="1"/>
    <col min="16" max="16" width="11.140625" bestFit="1" customWidth="1"/>
    <col min="17" max="17" width="13" customWidth="1"/>
    <col min="18" max="18" width="9.140625" bestFit="1" customWidth="1"/>
    <col min="21" max="21" width="15" bestFit="1" customWidth="1"/>
  </cols>
  <sheetData>
    <row r="1" spans="1:16" x14ac:dyDescent="0.25">
      <c r="A1" t="s">
        <v>0</v>
      </c>
      <c r="B1" t="s">
        <v>1</v>
      </c>
      <c r="C1" t="s">
        <v>12</v>
      </c>
      <c r="D1" t="s">
        <v>2</v>
      </c>
      <c r="E1" t="s">
        <v>3</v>
      </c>
      <c r="F1" t="s">
        <v>4</v>
      </c>
      <c r="G1" t="s">
        <v>10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</row>
    <row r="2" spans="1:16" x14ac:dyDescent="0.25">
      <c r="A2" t="s">
        <v>8</v>
      </c>
      <c r="B2" t="s">
        <v>9</v>
      </c>
      <c r="D2">
        <v>-0.3</v>
      </c>
      <c r="E2">
        <v>-0.7</v>
      </c>
      <c r="F2">
        <v>2.6</v>
      </c>
      <c r="G2">
        <v>2.6</v>
      </c>
      <c r="H2">
        <f>IF(AND($B2&lt;&gt;"pwr",$A2&lt;&gt;"crude"),F2/(F2-D2),"")</f>
        <v>0.89655172413793105</v>
      </c>
      <c r="I2">
        <f t="shared" ref="I2" si="0">IF(AND($B2&lt;&gt;"pwr",$A2&lt;&gt;"crude"),G2/(G2-E2),"")</f>
        <v>0.78787878787878796</v>
      </c>
      <c r="J2">
        <f>IF(AND($B2&lt;&gt;"pwr",$A2&lt;&gt;"crude"),AVERAGE(H2:I2),"")</f>
        <v>0.84221525600835956</v>
      </c>
      <c r="K2" t="str">
        <f>IF($A2="crude",F2/(F2-D2),"")</f>
        <v/>
      </c>
      <c r="L2" t="str">
        <f>IF($A2="crude",G2/(G2-E2),"")</f>
        <v/>
      </c>
      <c r="M2" t="str">
        <f>IF($A2="crude",AVERAGE(K2:L2),"")</f>
        <v/>
      </c>
      <c r="N2" t="str">
        <f>IF(ISBLANK(C2),"",F2/(F2-D2))</f>
        <v/>
      </c>
      <c r="O2" t="str">
        <f>IF(ISBLANK(C2),"",G2/(G2-E2))</f>
        <v/>
      </c>
      <c r="P2" t="str">
        <f>IF(ISBLANK(C2),"",AVERAGE(N2:O2))</f>
        <v/>
      </c>
    </row>
    <row r="3" spans="1:16" x14ac:dyDescent="0.25">
      <c r="A3" t="s">
        <v>8</v>
      </c>
      <c r="B3" t="s">
        <v>11</v>
      </c>
      <c r="C3" t="s">
        <v>13</v>
      </c>
      <c r="D3">
        <v>-0.53</v>
      </c>
      <c r="E3">
        <v>-0.53</v>
      </c>
      <c r="F3">
        <v>2.6</v>
      </c>
      <c r="G3">
        <v>2.6</v>
      </c>
      <c r="H3" t="str">
        <f t="shared" ref="H3:H87" si="1">IF(AND($B3&lt;&gt;"pwr",$A3&lt;&gt;"crude"),F3/(F3-D3),"")</f>
        <v/>
      </c>
      <c r="I3" t="str">
        <f t="shared" ref="I3:I87" si="2">IF(AND($B3&lt;&gt;"pwr",$A3&lt;&gt;"crude"),G3/(G3-E3),"")</f>
        <v/>
      </c>
      <c r="J3" t="str">
        <f t="shared" ref="J3:J87" si="3">IF(AND($B3&lt;&gt;"pwr",$A3&lt;&gt;"crude"),AVERAGE(H3:I3),"")</f>
        <v/>
      </c>
      <c r="K3" t="str">
        <f t="shared" ref="K3:K87" si="4">IF($A3="crude",F3/(F3-D3),"")</f>
        <v/>
      </c>
      <c r="L3" t="str">
        <f t="shared" ref="L3:L87" si="5">IF($A3="crude",G3/(G3-E3),"")</f>
        <v/>
      </c>
      <c r="M3" t="str">
        <f t="shared" ref="M3:M87" si="6">IF($A3="crude",AVERAGE(K3:L3),"")</f>
        <v/>
      </c>
      <c r="N3">
        <f t="shared" ref="N3:N15" si="7">IF(ISBLANK(C3),"",F3/(F3-D3))</f>
        <v>0.83067092651757191</v>
      </c>
      <c r="O3">
        <f t="shared" ref="O3:O15" si="8">IF(ISBLANK(C3),"",G3/(G3-E3))</f>
        <v>0.83067092651757191</v>
      </c>
      <c r="P3">
        <f t="shared" ref="P3:P15" si="9">IF(ISBLANK(C3),"",AVERAGE(N3:O3))</f>
        <v>0.83067092651757191</v>
      </c>
    </row>
    <row r="4" spans="1:16" x14ac:dyDescent="0.25">
      <c r="A4" t="s">
        <v>8</v>
      </c>
      <c r="B4" t="s">
        <v>11</v>
      </c>
      <c r="C4" t="s">
        <v>14</v>
      </c>
      <c r="D4">
        <v>-0.11</v>
      </c>
      <c r="E4">
        <v>-0.11</v>
      </c>
      <c r="F4">
        <v>2.6</v>
      </c>
      <c r="G4">
        <v>2.6</v>
      </c>
      <c r="H4" t="str">
        <f t="shared" si="1"/>
        <v/>
      </c>
      <c r="I4" t="str">
        <f t="shared" si="2"/>
        <v/>
      </c>
      <c r="J4" t="str">
        <f t="shared" si="3"/>
        <v/>
      </c>
      <c r="K4" t="str">
        <f t="shared" si="4"/>
        <v/>
      </c>
      <c r="L4" t="str">
        <f t="shared" si="5"/>
        <v/>
      </c>
      <c r="M4" t="str">
        <f t="shared" si="6"/>
        <v/>
      </c>
      <c r="N4">
        <f t="shared" si="7"/>
        <v>0.95940959409594095</v>
      </c>
      <c r="O4">
        <f t="shared" si="8"/>
        <v>0.95940959409594095</v>
      </c>
      <c r="P4">
        <f t="shared" si="9"/>
        <v>0.95940959409594095</v>
      </c>
    </row>
    <row r="5" spans="1:16" x14ac:dyDescent="0.25">
      <c r="A5" t="s">
        <v>8</v>
      </c>
      <c r="B5" t="s">
        <v>11</v>
      </c>
      <c r="C5" t="s">
        <v>15</v>
      </c>
      <c r="D5">
        <v>-0.23</v>
      </c>
      <c r="E5">
        <v>-0.23</v>
      </c>
      <c r="F5">
        <v>2.6</v>
      </c>
      <c r="G5">
        <v>2.6</v>
      </c>
      <c r="H5" t="str">
        <f t="shared" si="1"/>
        <v/>
      </c>
      <c r="I5" t="str">
        <f t="shared" si="2"/>
        <v/>
      </c>
      <c r="J5" t="str">
        <f t="shared" si="3"/>
        <v/>
      </c>
      <c r="K5" t="str">
        <f t="shared" si="4"/>
        <v/>
      </c>
      <c r="L5" t="str">
        <f t="shared" si="5"/>
        <v/>
      </c>
      <c r="M5" t="str">
        <f t="shared" si="6"/>
        <v/>
      </c>
      <c r="N5">
        <f t="shared" si="7"/>
        <v>0.91872791519434627</v>
      </c>
      <c r="O5">
        <f t="shared" si="8"/>
        <v>0.91872791519434627</v>
      </c>
      <c r="P5">
        <f t="shared" si="9"/>
        <v>0.91872791519434627</v>
      </c>
    </row>
    <row r="6" spans="1:16" x14ac:dyDescent="0.25">
      <c r="A6" t="s">
        <v>8</v>
      </c>
      <c r="B6" t="s">
        <v>11</v>
      </c>
      <c r="C6" t="s">
        <v>16</v>
      </c>
      <c r="D6">
        <v>-0.18</v>
      </c>
      <c r="E6">
        <v>-0.18</v>
      </c>
      <c r="F6">
        <v>2.6</v>
      </c>
      <c r="G6">
        <v>2.6</v>
      </c>
      <c r="H6" t="str">
        <f t="shared" si="1"/>
        <v/>
      </c>
      <c r="I6" t="str">
        <f t="shared" si="2"/>
        <v/>
      </c>
      <c r="J6" t="str">
        <f t="shared" si="3"/>
        <v/>
      </c>
      <c r="K6" t="str">
        <f t="shared" si="4"/>
        <v/>
      </c>
      <c r="L6" t="str">
        <f t="shared" si="5"/>
        <v/>
      </c>
      <c r="M6" t="str">
        <f t="shared" si="6"/>
        <v/>
      </c>
      <c r="N6">
        <f t="shared" si="7"/>
        <v>0.93525179856115104</v>
      </c>
      <c r="O6">
        <f t="shared" si="8"/>
        <v>0.93525179856115104</v>
      </c>
      <c r="P6">
        <f t="shared" si="9"/>
        <v>0.93525179856115104</v>
      </c>
    </row>
    <row r="7" spans="1:16" x14ac:dyDescent="0.25">
      <c r="A7" t="s">
        <v>8</v>
      </c>
      <c r="B7" t="s">
        <v>11</v>
      </c>
      <c r="C7" t="s">
        <v>17</v>
      </c>
      <c r="D7">
        <v>-0.22</v>
      </c>
      <c r="E7">
        <v>-0.22</v>
      </c>
      <c r="F7">
        <v>2.6</v>
      </c>
      <c r="G7">
        <v>2.6</v>
      </c>
      <c r="H7" t="str">
        <f t="shared" si="1"/>
        <v/>
      </c>
      <c r="I7" t="str">
        <f t="shared" si="2"/>
        <v/>
      </c>
      <c r="J7" t="str">
        <f t="shared" si="3"/>
        <v/>
      </c>
      <c r="K7" t="str">
        <f t="shared" si="4"/>
        <v/>
      </c>
      <c r="L7" t="str">
        <f t="shared" si="5"/>
        <v/>
      </c>
      <c r="M7" t="str">
        <f t="shared" si="6"/>
        <v/>
      </c>
      <c r="N7">
        <f t="shared" si="7"/>
        <v>0.92198581560283677</v>
      </c>
      <c r="O7">
        <f t="shared" si="8"/>
        <v>0.92198581560283677</v>
      </c>
      <c r="P7">
        <f t="shared" si="9"/>
        <v>0.92198581560283677</v>
      </c>
    </row>
    <row r="8" spans="1:16" x14ac:dyDescent="0.25">
      <c r="A8" t="s">
        <v>8</v>
      </c>
      <c r="B8" t="s">
        <v>11</v>
      </c>
      <c r="C8" t="s">
        <v>18</v>
      </c>
      <c r="D8">
        <v>-0.02</v>
      </c>
      <c r="E8">
        <v>-0.02</v>
      </c>
      <c r="F8">
        <v>2.6</v>
      </c>
      <c r="G8">
        <v>2.6</v>
      </c>
      <c r="H8" t="str">
        <f t="shared" si="1"/>
        <v/>
      </c>
      <c r="I8" t="str">
        <f t="shared" si="2"/>
        <v/>
      </c>
      <c r="J8" t="str">
        <f t="shared" si="3"/>
        <v/>
      </c>
      <c r="K8" t="str">
        <f t="shared" si="4"/>
        <v/>
      </c>
      <c r="L8" t="str">
        <f t="shared" si="5"/>
        <v/>
      </c>
      <c r="M8" t="str">
        <f t="shared" si="6"/>
        <v/>
      </c>
      <c r="N8">
        <f t="shared" si="7"/>
        <v>0.99236641221374045</v>
      </c>
      <c r="O8">
        <f t="shared" si="8"/>
        <v>0.99236641221374045</v>
      </c>
      <c r="P8">
        <f t="shared" si="9"/>
        <v>0.99236641221374045</v>
      </c>
    </row>
    <row r="9" spans="1:16" x14ac:dyDescent="0.25">
      <c r="A9" t="s">
        <v>8</v>
      </c>
      <c r="B9" t="s">
        <v>11</v>
      </c>
      <c r="C9" t="s">
        <v>19</v>
      </c>
      <c r="D9">
        <v>-0.02</v>
      </c>
      <c r="E9">
        <v>-0.02</v>
      </c>
      <c r="F9">
        <v>2.6</v>
      </c>
      <c r="G9">
        <v>2.6</v>
      </c>
      <c r="H9" t="str">
        <f t="shared" si="1"/>
        <v/>
      </c>
      <c r="I9" t="str">
        <f t="shared" si="2"/>
        <v/>
      </c>
      <c r="J9" t="str">
        <f t="shared" si="3"/>
        <v/>
      </c>
      <c r="K9" t="str">
        <f t="shared" si="4"/>
        <v/>
      </c>
      <c r="L9" t="str">
        <f t="shared" si="5"/>
        <v/>
      </c>
      <c r="M9" t="str">
        <f t="shared" si="6"/>
        <v/>
      </c>
      <c r="N9">
        <f t="shared" si="7"/>
        <v>0.99236641221374045</v>
      </c>
      <c r="O9">
        <f t="shared" si="8"/>
        <v>0.99236641221374045</v>
      </c>
      <c r="P9">
        <f t="shared" si="9"/>
        <v>0.99236641221374045</v>
      </c>
    </row>
    <row r="10" spans="1:16" x14ac:dyDescent="0.25">
      <c r="A10" t="s">
        <v>8</v>
      </c>
      <c r="B10" t="s">
        <v>11</v>
      </c>
      <c r="C10" t="s">
        <v>20</v>
      </c>
      <c r="D10">
        <v>-0.14000000000000001</v>
      </c>
      <c r="E10">
        <v>-0.14000000000000001</v>
      </c>
      <c r="F10">
        <v>2.6</v>
      </c>
      <c r="G10">
        <v>2.6</v>
      </c>
      <c r="H10" t="str">
        <f t="shared" si="1"/>
        <v/>
      </c>
      <c r="I10" t="str">
        <f t="shared" si="2"/>
        <v/>
      </c>
      <c r="J10" t="str">
        <f t="shared" si="3"/>
        <v/>
      </c>
      <c r="K10" t="str">
        <f t="shared" si="4"/>
        <v/>
      </c>
      <c r="L10" t="str">
        <f t="shared" si="5"/>
        <v/>
      </c>
      <c r="M10" t="str">
        <f t="shared" si="6"/>
        <v/>
      </c>
      <c r="N10">
        <f t="shared" si="7"/>
        <v>0.94890510948905105</v>
      </c>
      <c r="O10">
        <f t="shared" si="8"/>
        <v>0.94890510948905105</v>
      </c>
      <c r="P10">
        <f t="shared" si="9"/>
        <v>0.94890510948905105</v>
      </c>
    </row>
    <row r="11" spans="1:16" x14ac:dyDescent="0.25">
      <c r="A11" t="s">
        <v>8</v>
      </c>
      <c r="B11" t="s">
        <v>11</v>
      </c>
      <c r="C11" t="s">
        <v>26</v>
      </c>
      <c r="D11">
        <v>-0.11</v>
      </c>
      <c r="E11">
        <v>-0.11</v>
      </c>
      <c r="F11">
        <v>2.6</v>
      </c>
      <c r="G11">
        <v>2.6</v>
      </c>
      <c r="H11" t="str">
        <f t="shared" si="1"/>
        <v/>
      </c>
      <c r="I11" t="str">
        <f t="shared" si="2"/>
        <v/>
      </c>
      <c r="J11" t="str">
        <f t="shared" si="3"/>
        <v/>
      </c>
      <c r="K11" t="str">
        <f t="shared" si="4"/>
        <v/>
      </c>
      <c r="L11" t="str">
        <f t="shared" si="5"/>
        <v/>
      </c>
      <c r="M11" t="str">
        <f t="shared" si="6"/>
        <v/>
      </c>
      <c r="N11">
        <f t="shared" si="7"/>
        <v>0.95940959409594095</v>
      </c>
      <c r="O11">
        <f t="shared" si="8"/>
        <v>0.95940959409594095</v>
      </c>
      <c r="P11">
        <f t="shared" si="9"/>
        <v>0.95940959409594095</v>
      </c>
    </row>
    <row r="12" spans="1:16" x14ac:dyDescent="0.25">
      <c r="A12" t="s">
        <v>8</v>
      </c>
      <c r="B12" t="s">
        <v>11</v>
      </c>
      <c r="C12" t="s">
        <v>27</v>
      </c>
      <c r="D12">
        <v>-0.11</v>
      </c>
      <c r="E12">
        <v>-0.11</v>
      </c>
      <c r="F12">
        <v>2.6</v>
      </c>
      <c r="G12">
        <v>2.6</v>
      </c>
      <c r="H12" t="str">
        <f t="shared" si="1"/>
        <v/>
      </c>
      <c r="I12" t="str">
        <f t="shared" si="2"/>
        <v/>
      </c>
      <c r="J12" t="str">
        <f t="shared" si="3"/>
        <v/>
      </c>
      <c r="K12" t="str">
        <f t="shared" si="4"/>
        <v/>
      </c>
      <c r="L12" t="str">
        <f t="shared" si="5"/>
        <v/>
      </c>
      <c r="M12" t="str">
        <f t="shared" si="6"/>
        <v/>
      </c>
      <c r="N12">
        <f t="shared" si="7"/>
        <v>0.95940959409594095</v>
      </c>
      <c r="O12">
        <f t="shared" si="8"/>
        <v>0.95940959409594095</v>
      </c>
      <c r="P12">
        <f t="shared" si="9"/>
        <v>0.95940959409594095</v>
      </c>
    </row>
    <row r="13" spans="1:16" x14ac:dyDescent="0.25">
      <c r="A13" t="s">
        <v>28</v>
      </c>
      <c r="B13" t="s">
        <v>9</v>
      </c>
      <c r="D13">
        <v>-0.6</v>
      </c>
      <c r="E13">
        <v>-0.03</v>
      </c>
      <c r="F13">
        <v>0.1</v>
      </c>
      <c r="G13">
        <v>0.57999999999999996</v>
      </c>
      <c r="H13" t="str">
        <f t="shared" si="1"/>
        <v/>
      </c>
      <c r="I13" t="str">
        <f t="shared" si="2"/>
        <v/>
      </c>
      <c r="J13" t="str">
        <f t="shared" si="3"/>
        <v/>
      </c>
      <c r="K13">
        <f t="shared" si="4"/>
        <v>0.14285714285714288</v>
      </c>
      <c r="L13">
        <f t="shared" si="5"/>
        <v>0.95081967213114749</v>
      </c>
      <c r="M13">
        <f t="shared" si="6"/>
        <v>0.54683840749414514</v>
      </c>
      <c r="N13" t="str">
        <f t="shared" si="7"/>
        <v/>
      </c>
      <c r="O13" t="str">
        <f t="shared" si="8"/>
        <v/>
      </c>
      <c r="P13" t="str">
        <f t="shared" si="9"/>
        <v/>
      </c>
    </row>
    <row r="14" spans="1:16" x14ac:dyDescent="0.25">
      <c r="A14" t="s">
        <v>23</v>
      </c>
      <c r="B14" t="s">
        <v>9</v>
      </c>
      <c r="D14">
        <v>-0.74099999999999999</v>
      </c>
      <c r="E14">
        <v>-0.74099999999999999</v>
      </c>
      <c r="F14">
        <v>0.28999999999999998</v>
      </c>
      <c r="G14">
        <v>2</v>
      </c>
      <c r="H14">
        <f t="shared" si="1"/>
        <v>0.2812803103782735</v>
      </c>
      <c r="I14">
        <f t="shared" si="2"/>
        <v>0.72966070777088654</v>
      </c>
      <c r="J14">
        <f t="shared" si="3"/>
        <v>0.50547050907458002</v>
      </c>
      <c r="K14" t="str">
        <f t="shared" si="4"/>
        <v/>
      </c>
      <c r="L14" t="str">
        <f t="shared" si="5"/>
        <v/>
      </c>
      <c r="M14" t="str">
        <f t="shared" si="6"/>
        <v/>
      </c>
      <c r="N14" t="str">
        <f t="shared" si="7"/>
        <v/>
      </c>
      <c r="O14" t="str">
        <f t="shared" si="8"/>
        <v/>
      </c>
      <c r="P14" t="str">
        <f t="shared" si="9"/>
        <v/>
      </c>
    </row>
    <row r="15" spans="1:16" x14ac:dyDescent="0.25">
      <c r="A15" t="s">
        <v>23</v>
      </c>
      <c r="B15" t="s">
        <v>33</v>
      </c>
      <c r="D15">
        <v>-0.84</v>
      </c>
      <c r="E15">
        <v>-0.84</v>
      </c>
      <c r="F15">
        <v>0.28999999999999998</v>
      </c>
      <c r="G15">
        <v>2</v>
      </c>
      <c r="H15">
        <f t="shared" si="1"/>
        <v>0.25663716814159293</v>
      </c>
      <c r="I15">
        <f t="shared" si="2"/>
        <v>0.70422535211267612</v>
      </c>
      <c r="J15">
        <f t="shared" si="3"/>
        <v>0.48043126012713455</v>
      </c>
      <c r="K15" t="str">
        <f t="shared" si="4"/>
        <v/>
      </c>
      <c r="L15" t="str">
        <f t="shared" si="5"/>
        <v/>
      </c>
      <c r="M15" t="str">
        <f t="shared" si="6"/>
        <v/>
      </c>
      <c r="N15" t="str">
        <f t="shared" si="7"/>
        <v/>
      </c>
      <c r="O15" t="str">
        <f t="shared" si="8"/>
        <v/>
      </c>
      <c r="P15" t="str">
        <f t="shared" si="9"/>
        <v/>
      </c>
    </row>
    <row r="16" spans="1:16" x14ac:dyDescent="0.25">
      <c r="A16" t="s">
        <v>7</v>
      </c>
      <c r="B16" t="s">
        <v>6</v>
      </c>
      <c r="C16" t="s">
        <v>13</v>
      </c>
      <c r="D16">
        <v>-0.6</v>
      </c>
      <c r="E16">
        <v>-0.18</v>
      </c>
      <c r="F16">
        <v>1.18</v>
      </c>
      <c r="G16">
        <f>F16</f>
        <v>1.18</v>
      </c>
      <c r="H16">
        <f t="shared" si="1"/>
        <v>0.66292134831460681</v>
      </c>
      <c r="I16">
        <f t="shared" si="2"/>
        <v>0.86764705882352944</v>
      </c>
      <c r="J16">
        <f t="shared" si="3"/>
        <v>0.76528420356906812</v>
      </c>
      <c r="K16" t="str">
        <f t="shared" si="4"/>
        <v/>
      </c>
      <c r="L16" t="str">
        <f t="shared" si="5"/>
        <v/>
      </c>
      <c r="M16" t="str">
        <f t="shared" si="6"/>
        <v/>
      </c>
      <c r="N16">
        <f>IF(ISBLANK(C16),"",F16/(F16-D16))</f>
        <v>0.66292134831460681</v>
      </c>
      <c r="O16">
        <f>IF(ISBLANK(C16),"",G16/(G16-E16))</f>
        <v>0.86764705882352944</v>
      </c>
      <c r="P16">
        <f>IF(ISBLANK(C16),"",AVERAGE(N16:O16))</f>
        <v>0.76528420356906812</v>
      </c>
    </row>
    <row r="17" spans="1:14" x14ac:dyDescent="0.25">
      <c r="A17" t="s">
        <v>7</v>
      </c>
      <c r="B17" t="s">
        <v>6</v>
      </c>
      <c r="C17" t="s">
        <v>14</v>
      </c>
      <c r="D17">
        <v>-0.6</v>
      </c>
      <c r="E17">
        <v>-0.18</v>
      </c>
      <c r="F17" s="3">
        <v>0.98478699999999997</v>
      </c>
      <c r="G17" s="3">
        <f t="shared" ref="G17:G55" si="10">F17</f>
        <v>0.98478699999999997</v>
      </c>
      <c r="H17">
        <f t="shared" ref="H17:H55" si="11">IF(AND($B17&lt;&gt;"pwr",$A17&lt;&gt;"crude"),F17/(F17-D17),"")</f>
        <v>0.62140022602406508</v>
      </c>
      <c r="I17">
        <f t="shared" ref="I17:I55" si="12">IF(AND($B17&lt;&gt;"pwr",$A17&lt;&gt;"crude"),G17/(G17-E17),"")</f>
        <v>0.84546530824949107</v>
      </c>
      <c r="J17">
        <f t="shared" ref="J17:J55" si="13">IF(AND($B17&lt;&gt;"pwr",$A17&lt;&gt;"crude"),AVERAGE(H17:I17),"")</f>
        <v>0.73343276713677807</v>
      </c>
      <c r="K17" t="str">
        <f t="shared" si="4"/>
        <v/>
      </c>
      <c r="N17">
        <f>IF(ISBLANK(C17),"",F17/(F17-D17))</f>
        <v>0.62140022602406508</v>
      </c>
    </row>
    <row r="18" spans="1:14" x14ac:dyDescent="0.25">
      <c r="A18" t="s">
        <v>7</v>
      </c>
      <c r="B18" t="s">
        <v>6</v>
      </c>
      <c r="C18" t="s">
        <v>15</v>
      </c>
      <c r="D18">
        <v>-0.6</v>
      </c>
      <c r="E18">
        <v>-0.18</v>
      </c>
      <c r="F18" s="3">
        <v>2.6733099999999999</v>
      </c>
      <c r="G18" s="3">
        <f t="shared" si="10"/>
        <v>2.6733099999999999</v>
      </c>
      <c r="H18">
        <f t="shared" si="11"/>
        <v>0.81669930437386007</v>
      </c>
      <c r="I18">
        <f t="shared" si="12"/>
        <v>0.93691537197149977</v>
      </c>
      <c r="J18">
        <f t="shared" si="13"/>
        <v>0.87680733817267997</v>
      </c>
      <c r="K18" t="str">
        <f t="shared" si="4"/>
        <v/>
      </c>
      <c r="N18">
        <f>IF(ISBLANK(C18),"",F18/(F18-D18))</f>
        <v>0.81669930437386007</v>
      </c>
    </row>
    <row r="19" spans="1:14" x14ac:dyDescent="0.25">
      <c r="A19" t="s">
        <v>7</v>
      </c>
      <c r="B19" t="s">
        <v>6</v>
      </c>
      <c r="C19" t="s">
        <v>16</v>
      </c>
      <c r="D19">
        <v>-0.6</v>
      </c>
      <c r="E19">
        <v>-0.18</v>
      </c>
      <c r="F19" s="3">
        <v>1.6509819999999999</v>
      </c>
      <c r="G19" s="3">
        <f t="shared" si="10"/>
        <v>1.6509819999999999</v>
      </c>
      <c r="H19">
        <f t="shared" si="11"/>
        <v>0.73344966774501086</v>
      </c>
      <c r="I19">
        <f t="shared" si="12"/>
        <v>0.90169209746463919</v>
      </c>
      <c r="J19">
        <f t="shared" si="13"/>
        <v>0.81757088260482502</v>
      </c>
      <c r="K19" t="str">
        <f t="shared" si="4"/>
        <v/>
      </c>
      <c r="N19">
        <f>IF(ISBLANK(C19),"",F19/(F19-D19))</f>
        <v>0.73344966774501086</v>
      </c>
    </row>
    <row r="20" spans="1:14" x14ac:dyDescent="0.25">
      <c r="A20" t="s">
        <v>7</v>
      </c>
      <c r="B20" t="s">
        <v>6</v>
      </c>
      <c r="C20" t="s">
        <v>17</v>
      </c>
      <c r="D20">
        <v>-0.6</v>
      </c>
      <c r="E20">
        <v>-0.18</v>
      </c>
      <c r="F20" s="3">
        <v>1.549809</v>
      </c>
      <c r="G20" s="3">
        <f t="shared" si="10"/>
        <v>1.549809</v>
      </c>
      <c r="H20">
        <f t="shared" si="11"/>
        <v>0.72090543857617118</v>
      </c>
      <c r="I20">
        <f t="shared" si="12"/>
        <v>0.89594226877071403</v>
      </c>
      <c r="J20">
        <f t="shared" si="13"/>
        <v>0.80842385367344261</v>
      </c>
      <c r="K20" t="str">
        <f t="shared" si="4"/>
        <v/>
      </c>
      <c r="N20">
        <f>IF(ISBLANK(C20),"",F20/(F20-D20))</f>
        <v>0.72090543857617118</v>
      </c>
    </row>
    <row r="21" spans="1:14" x14ac:dyDescent="0.25">
      <c r="A21" t="s">
        <v>7</v>
      </c>
      <c r="B21" t="s">
        <v>6</v>
      </c>
      <c r="C21" t="s">
        <v>18</v>
      </c>
      <c r="D21">
        <v>-0.6</v>
      </c>
      <c r="E21">
        <v>-0.18</v>
      </c>
      <c r="F21" s="3">
        <f>F17</f>
        <v>0.98478699999999997</v>
      </c>
      <c r="G21" s="3">
        <f t="shared" si="10"/>
        <v>0.98478699999999997</v>
      </c>
      <c r="H21">
        <f t="shared" si="11"/>
        <v>0.62140022602406508</v>
      </c>
      <c r="I21">
        <f t="shared" si="12"/>
        <v>0.84546530824949107</v>
      </c>
      <c r="J21">
        <f t="shared" si="13"/>
        <v>0.73343276713677807</v>
      </c>
    </row>
    <row r="22" spans="1:14" x14ac:dyDescent="0.25">
      <c r="A22" t="s">
        <v>7</v>
      </c>
      <c r="B22" t="s">
        <v>6</v>
      </c>
      <c r="C22" t="s">
        <v>19</v>
      </c>
      <c r="D22">
        <v>-0.6</v>
      </c>
      <c r="E22">
        <v>-0.18</v>
      </c>
      <c r="F22" s="3">
        <v>4.0220760000000002</v>
      </c>
      <c r="G22" s="3">
        <f t="shared" si="10"/>
        <v>4.0220760000000002</v>
      </c>
      <c r="H22">
        <f t="shared" si="11"/>
        <v>0.87018820114597861</v>
      </c>
      <c r="I22">
        <f t="shared" si="12"/>
        <v>0.9571640303507124</v>
      </c>
      <c r="J22">
        <f t="shared" si="13"/>
        <v>0.91367611574834551</v>
      </c>
    </row>
    <row r="23" spans="1:14" x14ac:dyDescent="0.25">
      <c r="A23" t="s">
        <v>7</v>
      </c>
      <c r="B23" t="s">
        <v>6</v>
      </c>
      <c r="C23" t="s">
        <v>20</v>
      </c>
      <c r="D23">
        <v>-0.6</v>
      </c>
      <c r="E23">
        <v>-0.18</v>
      </c>
      <c r="F23" s="3">
        <v>1.596886</v>
      </c>
      <c r="G23" s="3">
        <f t="shared" si="10"/>
        <v>1.596886</v>
      </c>
      <c r="H23">
        <f t="shared" si="11"/>
        <v>0.72688614702811161</v>
      </c>
      <c r="I23">
        <f t="shared" si="12"/>
        <v>0.89869918497866497</v>
      </c>
      <c r="J23">
        <f t="shared" si="13"/>
        <v>0.81279266600338829</v>
      </c>
    </row>
    <row r="24" spans="1:14" x14ac:dyDescent="0.25">
      <c r="A24" t="s">
        <v>7</v>
      </c>
      <c r="B24" t="s">
        <v>6</v>
      </c>
      <c r="C24" t="s">
        <v>26</v>
      </c>
      <c r="D24">
        <v>-0.6</v>
      </c>
      <c r="E24">
        <v>-0.18</v>
      </c>
      <c r="F24" s="3">
        <f>AVERAGE(F16:F23)</f>
        <v>1.8303296250000001</v>
      </c>
      <c r="G24" s="3">
        <f t="shared" si="10"/>
        <v>1.8303296250000001</v>
      </c>
      <c r="H24">
        <f t="shared" si="11"/>
        <v>0.75311990858030209</v>
      </c>
      <c r="I24">
        <f t="shared" si="12"/>
        <v>0.91046244468491078</v>
      </c>
      <c r="J24">
        <f t="shared" si="13"/>
        <v>0.83179117663260649</v>
      </c>
    </row>
    <row r="25" spans="1:14" x14ac:dyDescent="0.25">
      <c r="A25" t="s">
        <v>7</v>
      </c>
      <c r="B25" t="s">
        <v>6</v>
      </c>
      <c r="C25" t="s">
        <v>27</v>
      </c>
      <c r="D25">
        <v>-0.6</v>
      </c>
      <c r="E25">
        <v>-0.18</v>
      </c>
      <c r="F25" s="3">
        <f>AVERAGE(F16:F23)</f>
        <v>1.8303296250000001</v>
      </c>
      <c r="G25" s="3">
        <f t="shared" si="10"/>
        <v>1.8303296250000001</v>
      </c>
      <c r="H25">
        <f t="shared" si="11"/>
        <v>0.75311990858030209</v>
      </c>
      <c r="I25">
        <f t="shared" si="12"/>
        <v>0.91046244468491078</v>
      </c>
      <c r="J25">
        <f t="shared" si="13"/>
        <v>0.83179117663260649</v>
      </c>
    </row>
    <row r="26" spans="1:14" x14ac:dyDescent="0.25">
      <c r="A26" t="s">
        <v>7</v>
      </c>
      <c r="B26" t="s">
        <v>9</v>
      </c>
      <c r="C26" t="s">
        <v>13</v>
      </c>
      <c r="D26">
        <v>-0.6</v>
      </c>
      <c r="E26">
        <v>-0.14499999999999999</v>
      </c>
      <c r="F26" s="3">
        <f>F30</f>
        <v>1.549809</v>
      </c>
      <c r="G26" s="3">
        <f>F26</f>
        <v>1.549809</v>
      </c>
      <c r="H26">
        <f t="shared" si="11"/>
        <v>0.72090543857617118</v>
      </c>
      <c r="I26">
        <f t="shared" si="12"/>
        <v>0.91444463653426433</v>
      </c>
      <c r="J26">
        <f t="shared" si="13"/>
        <v>0.81767503755521775</v>
      </c>
    </row>
    <row r="27" spans="1:14" x14ac:dyDescent="0.25">
      <c r="A27" t="s">
        <v>7</v>
      </c>
      <c r="B27" t="s">
        <v>9</v>
      </c>
      <c r="C27" t="s">
        <v>14</v>
      </c>
      <c r="D27">
        <v>-0.6</v>
      </c>
      <c r="E27">
        <v>-0.14499999999999999</v>
      </c>
      <c r="F27" s="3">
        <v>0.98478699999999997</v>
      </c>
      <c r="G27" s="3">
        <f t="shared" si="10"/>
        <v>0.98478699999999997</v>
      </c>
      <c r="H27">
        <f t="shared" si="11"/>
        <v>0.62140022602406508</v>
      </c>
      <c r="I27">
        <f t="shared" si="12"/>
        <v>0.87165722388379407</v>
      </c>
      <c r="J27">
        <f t="shared" si="13"/>
        <v>0.74652872495392963</v>
      </c>
    </row>
    <row r="28" spans="1:14" x14ac:dyDescent="0.25">
      <c r="A28" t="s">
        <v>7</v>
      </c>
      <c r="B28" t="s">
        <v>9</v>
      </c>
      <c r="C28" t="s">
        <v>15</v>
      </c>
      <c r="D28">
        <v>-0.6</v>
      </c>
      <c r="E28">
        <v>-0.14499999999999999</v>
      </c>
      <c r="F28" s="3">
        <v>2.6733099999999999</v>
      </c>
      <c r="G28" s="3">
        <f t="shared" si="10"/>
        <v>2.6733099999999999</v>
      </c>
      <c r="H28">
        <f t="shared" si="11"/>
        <v>0.81669930437386007</v>
      </c>
      <c r="I28">
        <f t="shared" si="12"/>
        <v>0.94855072720885925</v>
      </c>
      <c r="J28">
        <f t="shared" si="13"/>
        <v>0.88262501579135966</v>
      </c>
    </row>
    <row r="29" spans="1:14" x14ac:dyDescent="0.25">
      <c r="A29" t="s">
        <v>7</v>
      </c>
      <c r="B29" t="s">
        <v>9</v>
      </c>
      <c r="C29" t="s">
        <v>16</v>
      </c>
      <c r="D29">
        <v>-0.6</v>
      </c>
      <c r="E29">
        <v>-0.14499999999999999</v>
      </c>
      <c r="F29" s="3">
        <v>1.6509819999999999</v>
      </c>
      <c r="G29" s="3">
        <f t="shared" si="10"/>
        <v>1.6509819999999999</v>
      </c>
      <c r="H29">
        <f t="shared" si="11"/>
        <v>0.73344966774501086</v>
      </c>
      <c r="I29">
        <f t="shared" si="12"/>
        <v>0.91926422425169074</v>
      </c>
      <c r="J29">
        <f t="shared" si="13"/>
        <v>0.82635694599835086</v>
      </c>
    </row>
    <row r="30" spans="1:14" x14ac:dyDescent="0.25">
      <c r="A30" t="s">
        <v>7</v>
      </c>
      <c r="B30" t="s">
        <v>9</v>
      </c>
      <c r="C30" t="s">
        <v>17</v>
      </c>
      <c r="D30">
        <v>-0.6</v>
      </c>
      <c r="E30">
        <v>-0.14499999999999999</v>
      </c>
      <c r="F30" s="3">
        <v>1.549809</v>
      </c>
      <c r="G30" s="3">
        <f t="shared" si="10"/>
        <v>1.549809</v>
      </c>
      <c r="H30">
        <f t="shared" si="11"/>
        <v>0.72090543857617118</v>
      </c>
      <c r="I30">
        <f t="shared" si="12"/>
        <v>0.91444463653426433</v>
      </c>
      <c r="J30">
        <f t="shared" si="13"/>
        <v>0.81767503755521775</v>
      </c>
    </row>
    <row r="31" spans="1:14" x14ac:dyDescent="0.25">
      <c r="A31" t="s">
        <v>7</v>
      </c>
      <c r="B31" t="s">
        <v>9</v>
      </c>
      <c r="C31" t="s">
        <v>18</v>
      </c>
      <c r="D31">
        <v>-0.6</v>
      </c>
      <c r="E31">
        <v>-0.14499999999999999</v>
      </c>
      <c r="F31" s="3">
        <f>F27</f>
        <v>0.98478699999999997</v>
      </c>
      <c r="G31" s="3">
        <f t="shared" si="10"/>
        <v>0.98478699999999997</v>
      </c>
      <c r="H31">
        <f t="shared" si="11"/>
        <v>0.62140022602406508</v>
      </c>
      <c r="I31">
        <f t="shared" si="12"/>
        <v>0.87165722388379407</v>
      </c>
      <c r="J31">
        <f t="shared" si="13"/>
        <v>0.74652872495392963</v>
      </c>
    </row>
    <row r="32" spans="1:14" x14ac:dyDescent="0.25">
      <c r="A32" t="s">
        <v>7</v>
      </c>
      <c r="B32" t="s">
        <v>9</v>
      </c>
      <c r="C32" t="s">
        <v>19</v>
      </c>
      <c r="D32">
        <v>-0.6</v>
      </c>
      <c r="E32">
        <v>-0.14499999999999999</v>
      </c>
      <c r="F32" s="3">
        <v>4.0220760000000002</v>
      </c>
      <c r="G32" s="3">
        <f t="shared" si="10"/>
        <v>4.0220760000000002</v>
      </c>
      <c r="H32">
        <f t="shared" si="11"/>
        <v>0.87018820114597861</v>
      </c>
      <c r="I32">
        <f t="shared" si="12"/>
        <v>0.96520341841617485</v>
      </c>
      <c r="J32">
        <f t="shared" si="13"/>
        <v>0.91769580978107679</v>
      </c>
    </row>
    <row r="33" spans="1:10" x14ac:dyDescent="0.25">
      <c r="A33" t="s">
        <v>7</v>
      </c>
      <c r="B33" t="s">
        <v>9</v>
      </c>
      <c r="C33" t="s">
        <v>20</v>
      </c>
      <c r="D33">
        <v>-0.6</v>
      </c>
      <c r="E33">
        <v>-0.14499999999999999</v>
      </c>
      <c r="F33" s="3">
        <v>1.596886</v>
      </c>
      <c r="G33" s="3">
        <f t="shared" si="10"/>
        <v>1.596886</v>
      </c>
      <c r="H33">
        <f t="shared" si="11"/>
        <v>0.72688614702811161</v>
      </c>
      <c r="I33">
        <f t="shared" si="12"/>
        <v>0.91675689453844855</v>
      </c>
      <c r="J33">
        <f t="shared" si="13"/>
        <v>0.82182152078328008</v>
      </c>
    </row>
    <row r="34" spans="1:10" x14ac:dyDescent="0.25">
      <c r="A34" t="s">
        <v>7</v>
      </c>
      <c r="B34" t="s">
        <v>9</v>
      </c>
      <c r="C34" t="s">
        <v>26</v>
      </c>
      <c r="D34">
        <v>-0.6</v>
      </c>
      <c r="E34">
        <v>-0.14499999999999999</v>
      </c>
      <c r="F34" s="3">
        <f>AVERAGE(F26:F33)</f>
        <v>1.8765557500000001</v>
      </c>
      <c r="G34" s="3">
        <f t="shared" si="10"/>
        <v>1.8765557500000001</v>
      </c>
      <c r="H34">
        <f t="shared" si="11"/>
        <v>0.75772804629978552</v>
      </c>
      <c r="I34">
        <f t="shared" si="12"/>
        <v>0.9282730639508705</v>
      </c>
      <c r="J34">
        <f t="shared" si="13"/>
        <v>0.84300055512532801</v>
      </c>
    </row>
    <row r="35" spans="1:10" x14ac:dyDescent="0.25">
      <c r="A35" t="s">
        <v>7</v>
      </c>
      <c r="B35" t="s">
        <v>9</v>
      </c>
      <c r="C35" t="s">
        <v>27</v>
      </c>
      <c r="D35">
        <v>-0.6</v>
      </c>
      <c r="E35">
        <v>-0.14499999999999999</v>
      </c>
      <c r="F35" s="3">
        <f>AVERAGE(F26:F33)</f>
        <v>1.8765557500000001</v>
      </c>
      <c r="G35" s="3">
        <f t="shared" si="10"/>
        <v>1.8765557500000001</v>
      </c>
      <c r="H35">
        <f t="shared" si="11"/>
        <v>0.75772804629978552</v>
      </c>
      <c r="I35">
        <f t="shared" si="12"/>
        <v>0.9282730639508705</v>
      </c>
      <c r="J35">
        <f t="shared" si="13"/>
        <v>0.84300055512532801</v>
      </c>
    </row>
    <row r="36" spans="1:10" x14ac:dyDescent="0.25">
      <c r="A36" t="s">
        <v>7</v>
      </c>
      <c r="B36" t="s">
        <v>25</v>
      </c>
      <c r="C36" t="s">
        <v>13</v>
      </c>
      <c r="D36">
        <v>-0.4</v>
      </c>
      <c r="E36">
        <v>-0.4</v>
      </c>
      <c r="F36" s="3">
        <f>F40</f>
        <v>1.549809</v>
      </c>
      <c r="G36" s="3">
        <f>F36</f>
        <v>1.549809</v>
      </c>
      <c r="H36">
        <f t="shared" si="11"/>
        <v>0.79485170085890455</v>
      </c>
      <c r="I36">
        <f t="shared" si="12"/>
        <v>0.79485170085890455</v>
      </c>
      <c r="J36">
        <f t="shared" si="13"/>
        <v>0.79485170085890455</v>
      </c>
    </row>
    <row r="37" spans="1:10" x14ac:dyDescent="0.25">
      <c r="A37" t="s">
        <v>7</v>
      </c>
      <c r="B37" t="s">
        <v>25</v>
      </c>
      <c r="C37" t="s">
        <v>14</v>
      </c>
      <c r="D37">
        <v>-0.4</v>
      </c>
      <c r="E37">
        <v>-0.4</v>
      </c>
      <c r="F37" s="3">
        <v>0.98478699999999997</v>
      </c>
      <c r="G37" s="3">
        <f t="shared" si="10"/>
        <v>0.98478699999999997</v>
      </c>
      <c r="H37">
        <f t="shared" si="11"/>
        <v>0.71114691284652443</v>
      </c>
      <c r="I37">
        <f t="shared" si="12"/>
        <v>0.71114691284652443</v>
      </c>
      <c r="J37">
        <f t="shared" si="13"/>
        <v>0.71114691284652443</v>
      </c>
    </row>
    <row r="38" spans="1:10" x14ac:dyDescent="0.25">
      <c r="A38" t="s">
        <v>7</v>
      </c>
      <c r="B38" t="s">
        <v>25</v>
      </c>
      <c r="C38" t="s">
        <v>15</v>
      </c>
      <c r="D38">
        <v>-0.4</v>
      </c>
      <c r="E38">
        <v>-0.4</v>
      </c>
      <c r="F38" s="3">
        <v>2.6733099999999999</v>
      </c>
      <c r="G38" s="3">
        <f t="shared" si="10"/>
        <v>2.6733099999999999</v>
      </c>
      <c r="H38">
        <f t="shared" si="11"/>
        <v>0.86984716803706752</v>
      </c>
      <c r="I38">
        <f t="shared" si="12"/>
        <v>0.86984716803706752</v>
      </c>
      <c r="J38">
        <f t="shared" si="13"/>
        <v>0.86984716803706752</v>
      </c>
    </row>
    <row r="39" spans="1:10" x14ac:dyDescent="0.25">
      <c r="A39" t="s">
        <v>7</v>
      </c>
      <c r="B39" t="s">
        <v>25</v>
      </c>
      <c r="C39" t="s">
        <v>16</v>
      </c>
      <c r="D39">
        <v>-0.4</v>
      </c>
      <c r="E39">
        <v>-0.4</v>
      </c>
      <c r="F39" s="3">
        <v>1.6509819999999999</v>
      </c>
      <c r="G39" s="3">
        <f t="shared" si="10"/>
        <v>1.6509819999999999</v>
      </c>
      <c r="H39">
        <f t="shared" si="11"/>
        <v>0.80497147220209642</v>
      </c>
      <c r="I39">
        <f t="shared" si="12"/>
        <v>0.80497147220209642</v>
      </c>
      <c r="J39">
        <f t="shared" si="13"/>
        <v>0.80497147220209642</v>
      </c>
    </row>
    <row r="40" spans="1:10" x14ac:dyDescent="0.25">
      <c r="A40" t="s">
        <v>7</v>
      </c>
      <c r="B40" t="s">
        <v>25</v>
      </c>
      <c r="C40" t="s">
        <v>17</v>
      </c>
      <c r="D40">
        <v>-0.4</v>
      </c>
      <c r="E40">
        <v>-0.4</v>
      </c>
      <c r="F40" s="3">
        <v>1.549809</v>
      </c>
      <c r="G40" s="3">
        <f t="shared" si="10"/>
        <v>1.549809</v>
      </c>
      <c r="H40">
        <f t="shared" si="11"/>
        <v>0.79485170085890455</v>
      </c>
      <c r="I40">
        <f t="shared" si="12"/>
        <v>0.79485170085890455</v>
      </c>
      <c r="J40">
        <f t="shared" si="13"/>
        <v>0.79485170085890455</v>
      </c>
    </row>
    <row r="41" spans="1:10" x14ac:dyDescent="0.25">
      <c r="A41" t="s">
        <v>7</v>
      </c>
      <c r="B41" t="s">
        <v>25</v>
      </c>
      <c r="C41" t="s">
        <v>18</v>
      </c>
      <c r="D41">
        <v>-0.4</v>
      </c>
      <c r="E41">
        <v>-0.4</v>
      </c>
      <c r="F41" s="3">
        <f>F37</f>
        <v>0.98478699999999997</v>
      </c>
      <c r="G41" s="3">
        <f t="shared" si="10"/>
        <v>0.98478699999999997</v>
      </c>
      <c r="H41">
        <f t="shared" si="11"/>
        <v>0.71114691284652443</v>
      </c>
      <c r="I41">
        <f t="shared" si="12"/>
        <v>0.71114691284652443</v>
      </c>
      <c r="J41">
        <f t="shared" si="13"/>
        <v>0.71114691284652443</v>
      </c>
    </row>
    <row r="42" spans="1:10" x14ac:dyDescent="0.25">
      <c r="A42" t="s">
        <v>7</v>
      </c>
      <c r="B42" t="s">
        <v>25</v>
      </c>
      <c r="C42" t="s">
        <v>19</v>
      </c>
      <c r="D42">
        <v>-0.4</v>
      </c>
      <c r="E42">
        <v>-0.4</v>
      </c>
      <c r="F42" s="3">
        <v>4.0220760000000002</v>
      </c>
      <c r="G42" s="3">
        <f t="shared" si="10"/>
        <v>4.0220760000000002</v>
      </c>
      <c r="H42">
        <f t="shared" si="11"/>
        <v>0.90954474776100624</v>
      </c>
      <c r="I42">
        <f t="shared" si="12"/>
        <v>0.90954474776100624</v>
      </c>
      <c r="J42">
        <f t="shared" si="13"/>
        <v>0.90954474776100624</v>
      </c>
    </row>
    <row r="43" spans="1:10" x14ac:dyDescent="0.25">
      <c r="A43" t="s">
        <v>7</v>
      </c>
      <c r="B43" t="s">
        <v>25</v>
      </c>
      <c r="C43" t="s">
        <v>20</v>
      </c>
      <c r="D43">
        <v>-0.4</v>
      </c>
      <c r="E43">
        <v>-0.4</v>
      </c>
      <c r="F43" s="3">
        <v>1.596886</v>
      </c>
      <c r="G43" s="3">
        <f t="shared" si="10"/>
        <v>1.596886</v>
      </c>
      <c r="H43">
        <f t="shared" si="11"/>
        <v>0.79968811439411169</v>
      </c>
      <c r="I43">
        <f t="shared" si="12"/>
        <v>0.79968811439411169</v>
      </c>
      <c r="J43">
        <f t="shared" si="13"/>
        <v>0.79968811439411169</v>
      </c>
    </row>
    <row r="44" spans="1:10" x14ac:dyDescent="0.25">
      <c r="A44" t="s">
        <v>7</v>
      </c>
      <c r="B44" t="s">
        <v>25</v>
      </c>
      <c r="C44" t="s">
        <v>26</v>
      </c>
      <c r="D44">
        <v>-0.4</v>
      </c>
      <c r="E44">
        <v>-0.4</v>
      </c>
      <c r="F44" s="3">
        <f>AVERAGE(F36:F43)</f>
        <v>1.8765557500000001</v>
      </c>
      <c r="G44" s="3">
        <f t="shared" si="10"/>
        <v>1.8765557500000001</v>
      </c>
      <c r="H44">
        <f t="shared" si="11"/>
        <v>0.82429597869500892</v>
      </c>
      <c r="I44">
        <f t="shared" si="12"/>
        <v>0.82429597869500892</v>
      </c>
      <c r="J44">
        <f t="shared" si="13"/>
        <v>0.82429597869500892</v>
      </c>
    </row>
    <row r="45" spans="1:10" x14ac:dyDescent="0.25">
      <c r="A45" t="s">
        <v>7</v>
      </c>
      <c r="B45" t="s">
        <v>25</v>
      </c>
      <c r="C45" t="s">
        <v>27</v>
      </c>
      <c r="D45">
        <v>-0.4</v>
      </c>
      <c r="E45">
        <v>-0.4</v>
      </c>
      <c r="F45" s="3">
        <f>AVERAGE(F36:F43)</f>
        <v>1.8765557500000001</v>
      </c>
      <c r="G45" s="3">
        <f t="shared" si="10"/>
        <v>1.8765557500000001</v>
      </c>
      <c r="H45">
        <f t="shared" si="11"/>
        <v>0.82429597869500892</v>
      </c>
      <c r="I45">
        <f t="shared" si="12"/>
        <v>0.82429597869500892</v>
      </c>
      <c r="J45">
        <f t="shared" si="13"/>
        <v>0.82429597869500892</v>
      </c>
    </row>
    <row r="46" spans="1:10" x14ac:dyDescent="0.25">
      <c r="A46" t="s">
        <v>7</v>
      </c>
      <c r="B46" t="s">
        <v>30</v>
      </c>
      <c r="C46" t="s">
        <v>13</v>
      </c>
      <c r="D46">
        <v>-0.5</v>
      </c>
      <c r="E46">
        <v>-0.5</v>
      </c>
      <c r="F46" s="3">
        <f>F50</f>
        <v>1.549809</v>
      </c>
      <c r="G46" s="3">
        <f>F46</f>
        <v>1.549809</v>
      </c>
      <c r="H46">
        <f t="shared" si="11"/>
        <v>0.75607483428943878</v>
      </c>
      <c r="I46">
        <f t="shared" si="12"/>
        <v>0.75607483428943878</v>
      </c>
      <c r="J46">
        <f t="shared" si="13"/>
        <v>0.75607483428943878</v>
      </c>
    </row>
    <row r="47" spans="1:10" x14ac:dyDescent="0.25">
      <c r="A47" t="s">
        <v>7</v>
      </c>
      <c r="B47" t="s">
        <v>30</v>
      </c>
      <c r="C47" t="s">
        <v>14</v>
      </c>
      <c r="D47">
        <v>-0.5</v>
      </c>
      <c r="E47">
        <v>-0.5</v>
      </c>
      <c r="F47" s="3">
        <v>0.98478699999999997</v>
      </c>
      <c r="G47" s="3">
        <f t="shared" si="10"/>
        <v>0.98478699999999997</v>
      </c>
      <c r="H47">
        <f t="shared" si="11"/>
        <v>0.66325136197986656</v>
      </c>
      <c r="I47">
        <f t="shared" si="12"/>
        <v>0.66325136197986656</v>
      </c>
      <c r="J47">
        <f t="shared" si="13"/>
        <v>0.66325136197986656</v>
      </c>
    </row>
    <row r="48" spans="1:10" x14ac:dyDescent="0.25">
      <c r="A48" t="s">
        <v>7</v>
      </c>
      <c r="B48" t="s">
        <v>30</v>
      </c>
      <c r="C48" t="s">
        <v>15</v>
      </c>
      <c r="D48">
        <v>-0.5</v>
      </c>
      <c r="E48">
        <v>-0.5</v>
      </c>
      <c r="F48" s="3">
        <v>2.6733099999999999</v>
      </c>
      <c r="G48" s="3">
        <f t="shared" si="10"/>
        <v>2.6733099999999999</v>
      </c>
      <c r="H48">
        <f t="shared" si="11"/>
        <v>0.84243581622974117</v>
      </c>
      <c r="I48">
        <f t="shared" si="12"/>
        <v>0.84243581622974117</v>
      </c>
      <c r="J48">
        <f t="shared" si="13"/>
        <v>0.84243581622974117</v>
      </c>
    </row>
    <row r="49" spans="1:16" x14ac:dyDescent="0.25">
      <c r="A49" t="s">
        <v>7</v>
      </c>
      <c r="B49" t="s">
        <v>30</v>
      </c>
      <c r="C49" t="s">
        <v>16</v>
      </c>
      <c r="D49">
        <v>-0.5</v>
      </c>
      <c r="E49">
        <v>-0.5</v>
      </c>
      <c r="F49" s="3">
        <v>1.6509819999999999</v>
      </c>
      <c r="G49" s="3">
        <f t="shared" si="10"/>
        <v>1.6509819999999999</v>
      </c>
      <c r="H49">
        <f t="shared" si="11"/>
        <v>0.76754803155024076</v>
      </c>
      <c r="I49">
        <f t="shared" si="12"/>
        <v>0.76754803155024076</v>
      </c>
      <c r="J49">
        <f t="shared" si="13"/>
        <v>0.76754803155024076</v>
      </c>
    </row>
    <row r="50" spans="1:16" x14ac:dyDescent="0.25">
      <c r="A50" t="s">
        <v>7</v>
      </c>
      <c r="B50" t="s">
        <v>30</v>
      </c>
      <c r="C50" t="s">
        <v>17</v>
      </c>
      <c r="D50">
        <v>-0.5</v>
      </c>
      <c r="E50">
        <v>-0.5</v>
      </c>
      <c r="F50" s="3">
        <v>1.549809</v>
      </c>
      <c r="G50" s="3">
        <f t="shared" si="10"/>
        <v>1.549809</v>
      </c>
      <c r="H50">
        <f t="shared" si="11"/>
        <v>0.75607483428943878</v>
      </c>
      <c r="I50">
        <f t="shared" si="12"/>
        <v>0.75607483428943878</v>
      </c>
      <c r="J50">
        <f t="shared" si="13"/>
        <v>0.75607483428943878</v>
      </c>
    </row>
    <row r="51" spans="1:16" x14ac:dyDescent="0.25">
      <c r="A51" t="s">
        <v>7</v>
      </c>
      <c r="B51" t="s">
        <v>30</v>
      </c>
      <c r="C51" t="s">
        <v>18</v>
      </c>
      <c r="D51">
        <v>-0.5</v>
      </c>
      <c r="E51">
        <v>-0.5</v>
      </c>
      <c r="F51" s="3">
        <f>F47</f>
        <v>0.98478699999999997</v>
      </c>
      <c r="G51" s="3">
        <f t="shared" si="10"/>
        <v>0.98478699999999997</v>
      </c>
      <c r="H51">
        <f t="shared" si="11"/>
        <v>0.66325136197986656</v>
      </c>
      <c r="I51">
        <f t="shared" si="12"/>
        <v>0.66325136197986656</v>
      </c>
      <c r="J51">
        <f t="shared" si="13"/>
        <v>0.66325136197986656</v>
      </c>
    </row>
    <row r="52" spans="1:16" x14ac:dyDescent="0.25">
      <c r="A52" t="s">
        <v>7</v>
      </c>
      <c r="B52" t="s">
        <v>30</v>
      </c>
      <c r="C52" t="s">
        <v>19</v>
      </c>
      <c r="D52">
        <v>-0.5</v>
      </c>
      <c r="E52">
        <v>-0.5</v>
      </c>
      <c r="F52" s="3">
        <v>4.0220760000000002</v>
      </c>
      <c r="G52" s="3">
        <f t="shared" si="10"/>
        <v>4.0220760000000002</v>
      </c>
      <c r="H52">
        <f t="shared" si="11"/>
        <v>0.88943131429016231</v>
      </c>
      <c r="I52">
        <f t="shared" si="12"/>
        <v>0.88943131429016231</v>
      </c>
      <c r="J52">
        <f t="shared" si="13"/>
        <v>0.88943131429016231</v>
      </c>
    </row>
    <row r="53" spans="1:16" x14ac:dyDescent="0.25">
      <c r="A53" t="s">
        <v>7</v>
      </c>
      <c r="B53" t="s">
        <v>30</v>
      </c>
      <c r="C53" t="s">
        <v>20</v>
      </c>
      <c r="D53">
        <v>-0.5</v>
      </c>
      <c r="E53">
        <v>-0.5</v>
      </c>
      <c r="F53" s="3">
        <v>1.596886</v>
      </c>
      <c r="G53" s="3">
        <f t="shared" si="10"/>
        <v>1.596886</v>
      </c>
      <c r="H53">
        <f t="shared" si="11"/>
        <v>0.76155117636342651</v>
      </c>
      <c r="I53">
        <f t="shared" si="12"/>
        <v>0.76155117636342651</v>
      </c>
      <c r="J53">
        <f t="shared" si="13"/>
        <v>0.76155117636342651</v>
      </c>
    </row>
    <row r="54" spans="1:16" x14ac:dyDescent="0.25">
      <c r="A54" t="s">
        <v>7</v>
      </c>
      <c r="B54" t="s">
        <v>30</v>
      </c>
      <c r="C54" t="s">
        <v>26</v>
      </c>
      <c r="D54">
        <v>-0.5</v>
      </c>
      <c r="E54">
        <v>-0.5</v>
      </c>
      <c r="F54" s="3">
        <f>AVERAGE(F46:F53)</f>
        <v>1.8765557500000001</v>
      </c>
      <c r="G54" s="3">
        <f t="shared" si="10"/>
        <v>1.8765557500000001</v>
      </c>
      <c r="H54">
        <f t="shared" si="11"/>
        <v>0.78961149975126821</v>
      </c>
      <c r="I54">
        <f t="shared" si="12"/>
        <v>0.78961149975126821</v>
      </c>
      <c r="J54">
        <f t="shared" si="13"/>
        <v>0.78961149975126821</v>
      </c>
    </row>
    <row r="55" spans="1:16" x14ac:dyDescent="0.25">
      <c r="A55" t="s">
        <v>7</v>
      </c>
      <c r="B55" t="s">
        <v>30</v>
      </c>
      <c r="C55" t="s">
        <v>27</v>
      </c>
      <c r="D55">
        <v>-0.5</v>
      </c>
      <c r="E55">
        <v>-0.5</v>
      </c>
      <c r="F55" s="3">
        <f>AVERAGE(F46:F53)</f>
        <v>1.8765557500000001</v>
      </c>
      <c r="G55" s="3">
        <f t="shared" si="10"/>
        <v>1.8765557500000001</v>
      </c>
      <c r="H55">
        <f t="shared" si="11"/>
        <v>0.78961149975126821</v>
      </c>
      <c r="I55">
        <f t="shared" si="12"/>
        <v>0.78961149975126821</v>
      </c>
      <c r="J55">
        <f t="shared" si="13"/>
        <v>0.78961149975126821</v>
      </c>
    </row>
    <row r="56" spans="1:16" x14ac:dyDescent="0.25">
      <c r="A56" t="s">
        <v>32</v>
      </c>
      <c r="B56" t="s">
        <v>33</v>
      </c>
      <c r="D56">
        <v>-0.84</v>
      </c>
      <c r="E56">
        <v>-0.84</v>
      </c>
      <c r="F56">
        <v>0.28999999999999998</v>
      </c>
      <c r="G56">
        <v>2</v>
      </c>
      <c r="H56">
        <f t="shared" si="1"/>
        <v>0.25663716814159293</v>
      </c>
      <c r="I56">
        <f t="shared" si="2"/>
        <v>0.70422535211267612</v>
      </c>
      <c r="J56">
        <f t="shared" si="3"/>
        <v>0.48043126012713455</v>
      </c>
      <c r="K56" t="str">
        <f t="shared" si="4"/>
        <v/>
      </c>
      <c r="L56" t="str">
        <f t="shared" si="5"/>
        <v/>
      </c>
      <c r="M56" t="str">
        <f t="shared" si="6"/>
        <v/>
      </c>
      <c r="N56" t="str">
        <f>IF(ISBLANK(C56),"",F56/(F56-D56))</f>
        <v/>
      </c>
      <c r="O56" t="str">
        <f>IF(ISBLANK(C56),"",G56/(G56-E56))</f>
        <v/>
      </c>
      <c r="P56" t="str">
        <f>IF(ISBLANK(C56),"",AVERAGE(N56:O56))</f>
        <v/>
      </c>
    </row>
    <row r="57" spans="1:16" x14ac:dyDescent="0.25">
      <c r="A57" t="s">
        <v>22</v>
      </c>
      <c r="B57" t="s">
        <v>30</v>
      </c>
      <c r="D57">
        <v>-0.24</v>
      </c>
      <c r="E57">
        <v>-0.24</v>
      </c>
      <c r="F57">
        <v>0.28999999999999998</v>
      </c>
      <c r="G57">
        <v>2</v>
      </c>
      <c r="H57">
        <f t="shared" si="1"/>
        <v>0.54716981132075471</v>
      </c>
      <c r="I57">
        <f t="shared" si="2"/>
        <v>0.89285714285714279</v>
      </c>
      <c r="J57">
        <f t="shared" si="3"/>
        <v>0.72001347708894881</v>
      </c>
      <c r="K57" t="str">
        <f t="shared" si="4"/>
        <v/>
      </c>
      <c r="L57" t="str">
        <f t="shared" si="5"/>
        <v/>
      </c>
      <c r="M57" t="str">
        <f t="shared" si="6"/>
        <v/>
      </c>
      <c r="N57" t="str">
        <f>IF(ISBLANK(C57),"",F57/(F57-D57))</f>
        <v/>
      </c>
      <c r="O57" t="str">
        <f>IF(ISBLANK(C57),"",G57/(G57-E57))</f>
        <v/>
      </c>
      <c r="P57" t="str">
        <f>IF(ISBLANK(C57),"",AVERAGE(N57:O57))</f>
        <v/>
      </c>
    </row>
    <row r="58" spans="1:16" x14ac:dyDescent="0.25">
      <c r="A58" t="s">
        <v>22</v>
      </c>
      <c r="B58" t="s">
        <v>6</v>
      </c>
      <c r="D58">
        <v>-0.3</v>
      </c>
      <c r="E58">
        <v>-0.185</v>
      </c>
      <c r="F58">
        <v>0.28999999999999998</v>
      </c>
      <c r="G58">
        <v>2</v>
      </c>
      <c r="H58">
        <f t="shared" si="1"/>
        <v>0.49152542372881353</v>
      </c>
      <c r="I58">
        <f t="shared" si="2"/>
        <v>0.91533180778032031</v>
      </c>
      <c r="J58">
        <f t="shared" si="3"/>
        <v>0.70342861575456694</v>
      </c>
      <c r="K58" t="str">
        <f t="shared" si="4"/>
        <v/>
      </c>
      <c r="L58" t="str">
        <f t="shared" si="5"/>
        <v/>
      </c>
      <c r="M58" t="str">
        <f t="shared" si="6"/>
        <v/>
      </c>
      <c r="N58" t="str">
        <f>IF(ISBLANK(C58),"",F58/(F58-D58))</f>
        <v/>
      </c>
      <c r="O58" t="str">
        <f>IF(ISBLANK(C58),"",G58/(G58-E58))</f>
        <v/>
      </c>
      <c r="P58" t="str">
        <f>IF(ISBLANK(C58),"",AVERAGE(N58:O58))</f>
        <v/>
      </c>
    </row>
    <row r="59" spans="1:16" x14ac:dyDescent="0.25">
      <c r="A59" t="s">
        <v>31</v>
      </c>
      <c r="B59" t="s">
        <v>33</v>
      </c>
      <c r="D59">
        <v>-0.15</v>
      </c>
      <c r="E59">
        <v>-0.1</v>
      </c>
      <c r="F59">
        <v>0.28999999999999998</v>
      </c>
      <c r="G59">
        <v>2</v>
      </c>
      <c r="H59">
        <f t="shared" si="1"/>
        <v>0.65909090909090917</v>
      </c>
      <c r="I59">
        <f t="shared" si="2"/>
        <v>0.95238095238095233</v>
      </c>
      <c r="J59">
        <f t="shared" si="3"/>
        <v>0.80573593073593075</v>
      </c>
      <c r="K59" t="str">
        <f t="shared" si="4"/>
        <v/>
      </c>
      <c r="L59" t="str">
        <f t="shared" si="5"/>
        <v/>
      </c>
      <c r="M59" t="str">
        <f t="shared" si="6"/>
        <v/>
      </c>
      <c r="N59" t="str">
        <f>IF(ISBLANK(C59),"",F59/(F59-D59))</f>
        <v/>
      </c>
      <c r="O59" t="str">
        <f>IF(ISBLANK(C59),"",G59/(G59-E59))</f>
        <v/>
      </c>
      <c r="P59" t="str">
        <f>IF(ISBLANK(C59),"",AVERAGE(N59:O59))</f>
        <v/>
      </c>
    </row>
    <row r="60" spans="1:16" x14ac:dyDescent="0.25">
      <c r="A60" t="s">
        <v>24</v>
      </c>
      <c r="B60" t="s">
        <v>6</v>
      </c>
      <c r="D60">
        <v>-0.3</v>
      </c>
      <c r="E60">
        <v>-0.185</v>
      </c>
      <c r="F60">
        <v>0.76</v>
      </c>
      <c r="G60">
        <v>0.76</v>
      </c>
      <c r="H60">
        <f t="shared" si="1"/>
        <v>0.71698113207547165</v>
      </c>
      <c r="I60">
        <f t="shared" si="2"/>
        <v>0.80423280423280419</v>
      </c>
      <c r="J60">
        <f t="shared" si="3"/>
        <v>0.76060696815413786</v>
      </c>
      <c r="K60" t="str">
        <f t="shared" si="4"/>
        <v/>
      </c>
      <c r="L60" t="str">
        <f t="shared" si="5"/>
        <v/>
      </c>
      <c r="M60" t="str">
        <f t="shared" si="6"/>
        <v/>
      </c>
      <c r="N60" t="str">
        <f>IF(ISBLANK(C60),"",F60/(F60-D60))</f>
        <v/>
      </c>
      <c r="O60" t="str">
        <f>IF(ISBLANK(C60),"",G60/(G60-E60))</f>
        <v/>
      </c>
      <c r="P60" t="str">
        <f>IF(ISBLANK(C60),"",AVERAGE(N60:O60))</f>
        <v/>
      </c>
    </row>
    <row r="61" spans="1:16" x14ac:dyDescent="0.25">
      <c r="A61" t="s">
        <v>24</v>
      </c>
      <c r="B61" t="s">
        <v>9</v>
      </c>
      <c r="D61">
        <v>-0.3</v>
      </c>
      <c r="E61">
        <v>-0.185</v>
      </c>
      <c r="F61">
        <v>0.76</v>
      </c>
      <c r="G61">
        <v>0.76</v>
      </c>
      <c r="H61">
        <f t="shared" si="1"/>
        <v>0.71698113207547165</v>
      </c>
      <c r="I61">
        <f t="shared" si="2"/>
        <v>0.80423280423280419</v>
      </c>
      <c r="J61">
        <f t="shared" si="3"/>
        <v>0.76060696815413786</v>
      </c>
      <c r="K61" t="str">
        <f t="shared" si="4"/>
        <v/>
      </c>
      <c r="L61" t="str">
        <f t="shared" si="5"/>
        <v/>
      </c>
      <c r="M61" t="str">
        <f t="shared" si="6"/>
        <v/>
      </c>
    </row>
    <row r="62" spans="1:16" x14ac:dyDescent="0.25">
      <c r="A62" t="s">
        <v>5</v>
      </c>
      <c r="B62" t="s">
        <v>6</v>
      </c>
      <c r="D62">
        <v>-0.29199999999999998</v>
      </c>
      <c r="E62">
        <v>-0.28000000000000003</v>
      </c>
      <c r="F62">
        <v>0.76</v>
      </c>
      <c r="G62">
        <v>0.76</v>
      </c>
      <c r="H62">
        <f t="shared" si="1"/>
        <v>0.72243346007604559</v>
      </c>
      <c r="I62">
        <f t="shared" si="2"/>
        <v>0.73076923076923073</v>
      </c>
      <c r="J62">
        <f t="shared" si="3"/>
        <v>0.7266013454226381</v>
      </c>
      <c r="K62" t="str">
        <f t="shared" si="4"/>
        <v/>
      </c>
      <c r="L62" t="str">
        <f t="shared" si="5"/>
        <v/>
      </c>
      <c r="M62" t="str">
        <f t="shared" si="6"/>
        <v/>
      </c>
      <c r="N62" t="str">
        <f t="shared" ref="N62:N87" si="14">IF(ISBLANK(C62),"",F62/(F62-D62))</f>
        <v/>
      </c>
      <c r="O62" t="str">
        <f t="shared" ref="O62:O87" si="15">IF(ISBLANK(C62),"",G62/(G62-E62))</f>
        <v/>
      </c>
      <c r="P62" t="str">
        <f t="shared" ref="P62:P87" si="16">IF(ISBLANK(C62),"",AVERAGE(N62:O62))</f>
        <v/>
      </c>
    </row>
    <row r="63" spans="1:16" x14ac:dyDescent="0.25">
      <c r="A63" t="s">
        <v>5</v>
      </c>
      <c r="B63" t="s">
        <v>9</v>
      </c>
      <c r="D63">
        <v>-5.2999999999999999E-2</v>
      </c>
      <c r="E63">
        <v>-5.2999999999999999E-2</v>
      </c>
      <c r="F63">
        <v>0.76</v>
      </c>
      <c r="G63">
        <v>0.76</v>
      </c>
      <c r="H63">
        <f t="shared" si="1"/>
        <v>0.93480934809348093</v>
      </c>
      <c r="I63">
        <f t="shared" si="2"/>
        <v>0.93480934809348093</v>
      </c>
      <c r="J63">
        <f t="shared" si="3"/>
        <v>0.93480934809348093</v>
      </c>
      <c r="K63" t="str">
        <f t="shared" si="4"/>
        <v/>
      </c>
      <c r="L63" t="str">
        <f t="shared" si="5"/>
        <v/>
      </c>
      <c r="M63" t="str">
        <f t="shared" si="6"/>
        <v/>
      </c>
      <c r="N63" t="str">
        <f t="shared" si="14"/>
        <v/>
      </c>
      <c r="O63" t="str">
        <f t="shared" si="15"/>
        <v/>
      </c>
      <c r="P63" t="str">
        <f t="shared" si="16"/>
        <v/>
      </c>
    </row>
    <row r="64" spans="1:16" x14ac:dyDescent="0.25">
      <c r="A64" t="s">
        <v>5</v>
      </c>
      <c r="B64" t="s">
        <v>30</v>
      </c>
      <c r="D64">
        <v>-4.2000000000000003E-2</v>
      </c>
      <c r="E64">
        <f>D64</f>
        <v>-4.2000000000000003E-2</v>
      </c>
      <c r="F64">
        <v>0.76</v>
      </c>
      <c r="G64">
        <v>0.76</v>
      </c>
      <c r="H64">
        <f t="shared" si="1"/>
        <v>0.94763092269326676</v>
      </c>
      <c r="I64">
        <f t="shared" si="2"/>
        <v>0.94763092269326676</v>
      </c>
      <c r="J64">
        <f t="shared" si="3"/>
        <v>0.94763092269326676</v>
      </c>
      <c r="K64" t="str">
        <f t="shared" si="4"/>
        <v/>
      </c>
      <c r="L64" t="str">
        <f t="shared" si="5"/>
        <v/>
      </c>
      <c r="M64" t="str">
        <f t="shared" si="6"/>
        <v/>
      </c>
      <c r="N64" t="str">
        <f t="shared" si="14"/>
        <v/>
      </c>
      <c r="O64" t="str">
        <f t="shared" si="15"/>
        <v/>
      </c>
      <c r="P64" t="str">
        <f t="shared" si="16"/>
        <v/>
      </c>
    </row>
    <row r="65" spans="1:18" x14ac:dyDescent="0.25">
      <c r="A65" t="s">
        <v>5</v>
      </c>
      <c r="B65" t="s">
        <v>11</v>
      </c>
      <c r="C65" t="s">
        <v>13</v>
      </c>
      <c r="D65">
        <v>-0.46</v>
      </c>
      <c r="E65">
        <v>-0.46</v>
      </c>
      <c r="F65">
        <v>0.76</v>
      </c>
      <c r="G65">
        <v>0.76</v>
      </c>
      <c r="H65" t="str">
        <f t="shared" si="1"/>
        <v/>
      </c>
      <c r="I65" t="str">
        <f t="shared" si="2"/>
        <v/>
      </c>
      <c r="J65" t="str">
        <f t="shared" si="3"/>
        <v/>
      </c>
      <c r="K65" t="str">
        <f t="shared" si="4"/>
        <v/>
      </c>
      <c r="L65" t="str">
        <f t="shared" si="5"/>
        <v/>
      </c>
      <c r="M65" t="str">
        <f t="shared" si="6"/>
        <v/>
      </c>
      <c r="N65">
        <f t="shared" si="14"/>
        <v>0.62295081967213117</v>
      </c>
      <c r="O65">
        <f t="shared" si="15"/>
        <v>0.62295081967213117</v>
      </c>
      <c r="P65">
        <f t="shared" si="16"/>
        <v>0.62295081967213117</v>
      </c>
    </row>
    <row r="66" spans="1:18" x14ac:dyDescent="0.25">
      <c r="A66" t="s">
        <v>5</v>
      </c>
      <c r="B66" t="s">
        <v>11</v>
      </c>
      <c r="C66" t="s">
        <v>14</v>
      </c>
      <c r="D66">
        <v>-0.31</v>
      </c>
      <c r="E66">
        <v>-0.31</v>
      </c>
      <c r="F66">
        <v>0.76</v>
      </c>
      <c r="G66">
        <v>0.76</v>
      </c>
      <c r="H66" t="str">
        <f t="shared" si="1"/>
        <v/>
      </c>
      <c r="I66" t="str">
        <f t="shared" si="2"/>
        <v/>
      </c>
      <c r="J66" t="str">
        <f t="shared" si="3"/>
        <v/>
      </c>
      <c r="K66" t="str">
        <f t="shared" si="4"/>
        <v/>
      </c>
      <c r="L66" t="str">
        <f t="shared" si="5"/>
        <v/>
      </c>
      <c r="M66" t="str">
        <f t="shared" si="6"/>
        <v/>
      </c>
      <c r="N66">
        <f t="shared" si="14"/>
        <v>0.71028037383177567</v>
      </c>
      <c r="O66">
        <f t="shared" si="15"/>
        <v>0.71028037383177567</v>
      </c>
      <c r="P66">
        <f t="shared" si="16"/>
        <v>0.71028037383177567</v>
      </c>
    </row>
    <row r="67" spans="1:18" x14ac:dyDescent="0.25">
      <c r="A67" t="s">
        <v>5</v>
      </c>
      <c r="B67" t="s">
        <v>11</v>
      </c>
      <c r="C67" t="s">
        <v>15</v>
      </c>
      <c r="D67">
        <v>-0.21</v>
      </c>
      <c r="E67">
        <v>-0.21</v>
      </c>
      <c r="F67">
        <v>0.76</v>
      </c>
      <c r="G67">
        <v>0.76</v>
      </c>
      <c r="H67" t="str">
        <f t="shared" si="1"/>
        <v/>
      </c>
      <c r="I67" t="str">
        <f t="shared" si="2"/>
        <v/>
      </c>
      <c r="J67" t="str">
        <f t="shared" si="3"/>
        <v/>
      </c>
      <c r="K67" t="str">
        <f t="shared" si="4"/>
        <v/>
      </c>
      <c r="L67" t="str">
        <f t="shared" si="5"/>
        <v/>
      </c>
      <c r="M67" t="str">
        <f t="shared" si="6"/>
        <v/>
      </c>
      <c r="N67">
        <f t="shared" si="14"/>
        <v>0.78350515463917525</v>
      </c>
      <c r="O67">
        <f t="shared" si="15"/>
        <v>0.78350515463917525</v>
      </c>
      <c r="P67">
        <f t="shared" si="16"/>
        <v>0.78350515463917525</v>
      </c>
    </row>
    <row r="68" spans="1:18" x14ac:dyDescent="0.25">
      <c r="A68" t="s">
        <v>5</v>
      </c>
      <c r="B68" t="s">
        <v>11</v>
      </c>
      <c r="C68" t="s">
        <v>16</v>
      </c>
      <c r="D68">
        <v>-0.6</v>
      </c>
      <c r="E68">
        <v>-0.6</v>
      </c>
      <c r="F68">
        <v>0.76</v>
      </c>
      <c r="G68">
        <v>0.76</v>
      </c>
      <c r="H68" t="str">
        <f t="shared" si="1"/>
        <v/>
      </c>
      <c r="I68" t="str">
        <f t="shared" si="2"/>
        <v/>
      </c>
      <c r="J68" t="str">
        <f t="shared" si="3"/>
        <v/>
      </c>
      <c r="K68" t="str">
        <f t="shared" si="4"/>
        <v/>
      </c>
      <c r="L68" t="str">
        <f t="shared" si="5"/>
        <v/>
      </c>
      <c r="M68" t="str">
        <f t="shared" si="6"/>
        <v/>
      </c>
      <c r="N68">
        <f t="shared" si="14"/>
        <v>0.55882352941176472</v>
      </c>
      <c r="O68">
        <f t="shared" si="15"/>
        <v>0.55882352941176472</v>
      </c>
      <c r="P68">
        <f t="shared" si="16"/>
        <v>0.55882352941176472</v>
      </c>
    </row>
    <row r="69" spans="1:18" x14ac:dyDescent="0.25">
      <c r="A69" t="s">
        <v>5</v>
      </c>
      <c r="B69" t="s">
        <v>11</v>
      </c>
      <c r="C69" t="s">
        <v>17</v>
      </c>
      <c r="D69">
        <v>-0.41</v>
      </c>
      <c r="E69">
        <v>-0.41</v>
      </c>
      <c r="F69">
        <v>0.76</v>
      </c>
      <c r="G69">
        <v>0.76</v>
      </c>
      <c r="H69" t="str">
        <f t="shared" si="1"/>
        <v/>
      </c>
      <c r="I69" t="str">
        <f t="shared" si="2"/>
        <v/>
      </c>
      <c r="J69" t="str">
        <f t="shared" si="3"/>
        <v/>
      </c>
      <c r="K69" t="str">
        <f t="shared" si="4"/>
        <v/>
      </c>
      <c r="L69" t="str">
        <f t="shared" si="5"/>
        <v/>
      </c>
      <c r="M69" t="str">
        <f t="shared" si="6"/>
        <v/>
      </c>
      <c r="N69">
        <f t="shared" si="14"/>
        <v>0.6495726495726496</v>
      </c>
      <c r="O69">
        <f t="shared" si="15"/>
        <v>0.6495726495726496</v>
      </c>
      <c r="P69">
        <f t="shared" si="16"/>
        <v>0.6495726495726496</v>
      </c>
    </row>
    <row r="70" spans="1:18" x14ac:dyDescent="0.25">
      <c r="A70" t="s">
        <v>5</v>
      </c>
      <c r="B70" t="s">
        <v>11</v>
      </c>
      <c r="C70" t="s">
        <v>18</v>
      </c>
      <c r="D70">
        <v>-0.02</v>
      </c>
      <c r="E70">
        <v>-0.02</v>
      </c>
      <c r="F70">
        <v>0.76</v>
      </c>
      <c r="G70">
        <v>0.76</v>
      </c>
      <c r="H70" t="str">
        <f t="shared" si="1"/>
        <v/>
      </c>
      <c r="I70" t="str">
        <f t="shared" si="2"/>
        <v/>
      </c>
      <c r="J70" t="str">
        <f t="shared" si="3"/>
        <v/>
      </c>
      <c r="K70" t="str">
        <f t="shared" si="4"/>
        <v/>
      </c>
      <c r="L70" t="str">
        <f t="shared" si="5"/>
        <v/>
      </c>
      <c r="M70" t="str">
        <f t="shared" si="6"/>
        <v/>
      </c>
      <c r="N70">
        <f t="shared" si="14"/>
        <v>0.97435897435897434</v>
      </c>
      <c r="O70">
        <f t="shared" si="15"/>
        <v>0.97435897435897434</v>
      </c>
      <c r="P70">
        <f t="shared" si="16"/>
        <v>0.97435897435897434</v>
      </c>
    </row>
    <row r="71" spans="1:18" x14ac:dyDescent="0.25">
      <c r="A71" t="s">
        <v>5</v>
      </c>
      <c r="B71" t="s">
        <v>11</v>
      </c>
      <c r="C71" t="s">
        <v>19</v>
      </c>
      <c r="D71">
        <v>-0.02</v>
      </c>
      <c r="E71">
        <v>-0.02</v>
      </c>
      <c r="F71">
        <v>0.76</v>
      </c>
      <c r="G71">
        <v>0.76</v>
      </c>
      <c r="H71" t="str">
        <f t="shared" si="1"/>
        <v/>
      </c>
      <c r="I71" t="str">
        <f t="shared" si="2"/>
        <v/>
      </c>
      <c r="J71" t="str">
        <f t="shared" si="3"/>
        <v/>
      </c>
      <c r="K71" t="str">
        <f t="shared" si="4"/>
        <v/>
      </c>
      <c r="L71" t="str">
        <f t="shared" si="5"/>
        <v/>
      </c>
      <c r="M71" t="str">
        <f t="shared" si="6"/>
        <v/>
      </c>
      <c r="N71">
        <f t="shared" si="14"/>
        <v>0.97435897435897434</v>
      </c>
      <c r="O71">
        <f t="shared" si="15"/>
        <v>0.97435897435897434</v>
      </c>
      <c r="P71">
        <f t="shared" si="16"/>
        <v>0.97435897435897434</v>
      </c>
    </row>
    <row r="72" spans="1:18" x14ac:dyDescent="0.25">
      <c r="A72" t="s">
        <v>5</v>
      </c>
      <c r="B72" t="s">
        <v>11</v>
      </c>
      <c r="C72" t="s">
        <v>20</v>
      </c>
      <c r="D72">
        <v>-0.05</v>
      </c>
      <c r="E72">
        <v>-0.05</v>
      </c>
      <c r="F72">
        <v>0.76</v>
      </c>
      <c r="G72">
        <v>0.76</v>
      </c>
      <c r="H72" t="str">
        <f t="shared" si="1"/>
        <v/>
      </c>
      <c r="I72" t="str">
        <f t="shared" si="2"/>
        <v/>
      </c>
      <c r="J72" t="str">
        <f t="shared" si="3"/>
        <v/>
      </c>
      <c r="K72" t="str">
        <f t="shared" si="4"/>
        <v/>
      </c>
      <c r="L72" t="str">
        <f t="shared" si="5"/>
        <v/>
      </c>
      <c r="M72" t="str">
        <f t="shared" si="6"/>
        <v/>
      </c>
      <c r="N72">
        <f t="shared" si="14"/>
        <v>0.93827160493827155</v>
      </c>
      <c r="O72">
        <f t="shared" si="15"/>
        <v>0.93827160493827155</v>
      </c>
      <c r="P72">
        <f t="shared" si="16"/>
        <v>0.93827160493827155</v>
      </c>
    </row>
    <row r="73" spans="1:18" x14ac:dyDescent="0.25">
      <c r="A73" t="s">
        <v>5</v>
      </c>
      <c r="B73" t="s">
        <v>11</v>
      </c>
      <c r="C73" t="s">
        <v>26</v>
      </c>
      <c r="D73">
        <v>-0.28999999999999998</v>
      </c>
      <c r="E73">
        <v>-0.28999999999999998</v>
      </c>
      <c r="F73">
        <v>0.76</v>
      </c>
      <c r="G73">
        <v>0.76</v>
      </c>
      <c r="H73" t="str">
        <f t="shared" si="1"/>
        <v/>
      </c>
      <c r="I73" t="str">
        <f t="shared" si="2"/>
        <v/>
      </c>
      <c r="J73" t="str">
        <f t="shared" si="3"/>
        <v/>
      </c>
      <c r="K73" t="str">
        <f t="shared" si="4"/>
        <v/>
      </c>
      <c r="L73" t="str">
        <f t="shared" si="5"/>
        <v/>
      </c>
      <c r="M73" t="str">
        <f t="shared" si="6"/>
        <v/>
      </c>
      <c r="N73">
        <f t="shared" si="14"/>
        <v>0.72380952380952379</v>
      </c>
      <c r="O73">
        <f t="shared" si="15"/>
        <v>0.72380952380952379</v>
      </c>
      <c r="P73">
        <f t="shared" si="16"/>
        <v>0.72380952380952379</v>
      </c>
    </row>
    <row r="74" spans="1:18" x14ac:dyDescent="0.25">
      <c r="A74" t="s">
        <v>5</v>
      </c>
      <c r="B74" t="s">
        <v>11</v>
      </c>
      <c r="C74" t="s">
        <v>27</v>
      </c>
      <c r="D74">
        <v>-0.28999999999999998</v>
      </c>
      <c r="E74">
        <v>-0.28999999999999998</v>
      </c>
      <c r="F74">
        <v>0.76</v>
      </c>
      <c r="G74">
        <v>0.76</v>
      </c>
      <c r="H74" t="str">
        <f t="shared" si="1"/>
        <v/>
      </c>
      <c r="I74" t="str">
        <f t="shared" si="2"/>
        <v/>
      </c>
      <c r="J74" t="str">
        <f t="shared" si="3"/>
        <v/>
      </c>
      <c r="K74" t="str">
        <f t="shared" si="4"/>
        <v/>
      </c>
      <c r="L74" t="str">
        <f t="shared" si="5"/>
        <v/>
      </c>
      <c r="M74" t="str">
        <f t="shared" si="6"/>
        <v/>
      </c>
      <c r="N74">
        <f t="shared" si="14"/>
        <v>0.72380952380952379</v>
      </c>
      <c r="O74">
        <f t="shared" si="15"/>
        <v>0.72380952380952379</v>
      </c>
      <c r="P74">
        <f t="shared" si="16"/>
        <v>0.72380952380952379</v>
      </c>
      <c r="Q74" s="2"/>
      <c r="R74" s="2"/>
    </row>
    <row r="75" spans="1:18" x14ac:dyDescent="0.25">
      <c r="A75" t="s">
        <v>5</v>
      </c>
      <c r="B75" t="s">
        <v>21</v>
      </c>
      <c r="D75">
        <v>-1.25</v>
      </c>
      <c r="E75">
        <v>-1.25</v>
      </c>
      <c r="F75">
        <v>0.76</v>
      </c>
      <c r="G75">
        <v>0.76</v>
      </c>
      <c r="H75">
        <f t="shared" si="1"/>
        <v>0.37810945273631846</v>
      </c>
      <c r="I75">
        <f t="shared" si="2"/>
        <v>0.37810945273631846</v>
      </c>
      <c r="J75">
        <f t="shared" si="3"/>
        <v>0.37810945273631846</v>
      </c>
      <c r="K75" t="str">
        <f t="shared" si="4"/>
        <v/>
      </c>
      <c r="L75" t="str">
        <f t="shared" si="5"/>
        <v/>
      </c>
      <c r="M75" t="str">
        <f t="shared" si="6"/>
        <v/>
      </c>
      <c r="N75" t="str">
        <f t="shared" si="14"/>
        <v/>
      </c>
      <c r="O75" t="str">
        <f t="shared" si="15"/>
        <v/>
      </c>
      <c r="P75" t="str">
        <f t="shared" si="16"/>
        <v/>
      </c>
      <c r="Q75" s="1"/>
      <c r="R75" s="1"/>
    </row>
    <row r="76" spans="1:18" x14ac:dyDescent="0.25">
      <c r="A76" t="s">
        <v>29</v>
      </c>
      <c r="B76" t="s">
        <v>9</v>
      </c>
      <c r="D76">
        <v>-0.74099999999999999</v>
      </c>
      <c r="E76">
        <v>-0.6</v>
      </c>
      <c r="F76">
        <v>0.28999999999999998</v>
      </c>
      <c r="G76">
        <v>2</v>
      </c>
      <c r="H76">
        <f t="shared" si="1"/>
        <v>0.2812803103782735</v>
      </c>
      <c r="I76">
        <f t="shared" si="2"/>
        <v>0.76923076923076916</v>
      </c>
      <c r="J76">
        <f t="shared" si="3"/>
        <v>0.52525553980452133</v>
      </c>
      <c r="K76" t="str">
        <f t="shared" si="4"/>
        <v/>
      </c>
      <c r="L76" t="str">
        <f t="shared" si="5"/>
        <v/>
      </c>
      <c r="M76" t="str">
        <f t="shared" si="6"/>
        <v/>
      </c>
      <c r="N76" t="str">
        <f t="shared" si="14"/>
        <v/>
      </c>
      <c r="O76" t="str">
        <f t="shared" si="15"/>
        <v/>
      </c>
      <c r="P76" t="str">
        <f t="shared" si="16"/>
        <v/>
      </c>
    </row>
    <row r="77" spans="1:18" x14ac:dyDescent="0.25">
      <c r="A77" t="s">
        <v>29</v>
      </c>
      <c r="B77" t="s">
        <v>11</v>
      </c>
      <c r="C77" t="s">
        <v>13</v>
      </c>
      <c r="D77">
        <v>-2.16</v>
      </c>
      <c r="E77">
        <v>-2.16</v>
      </c>
      <c r="F77">
        <v>0.28999999999999998</v>
      </c>
      <c r="G77">
        <v>2</v>
      </c>
      <c r="H77" t="str">
        <f t="shared" si="1"/>
        <v/>
      </c>
      <c r="I77" t="str">
        <f t="shared" si="2"/>
        <v/>
      </c>
      <c r="J77" t="str">
        <f t="shared" si="3"/>
        <v/>
      </c>
      <c r="K77" t="str">
        <f t="shared" si="4"/>
        <v/>
      </c>
      <c r="L77" t="str">
        <f t="shared" si="5"/>
        <v/>
      </c>
      <c r="M77" t="str">
        <f t="shared" si="6"/>
        <v/>
      </c>
      <c r="N77">
        <f t="shared" si="14"/>
        <v>0.1183673469387755</v>
      </c>
      <c r="O77">
        <f t="shared" si="15"/>
        <v>0.48076923076923073</v>
      </c>
      <c r="P77">
        <f t="shared" si="16"/>
        <v>0.29956828885400311</v>
      </c>
    </row>
    <row r="78" spans="1:18" x14ac:dyDescent="0.25">
      <c r="A78" t="s">
        <v>29</v>
      </c>
      <c r="B78" t="s">
        <v>11</v>
      </c>
      <c r="C78" t="s">
        <v>14</v>
      </c>
      <c r="D78">
        <v>-0.7</v>
      </c>
      <c r="E78">
        <v>-0.7</v>
      </c>
      <c r="F78">
        <v>0.28999999999999998</v>
      </c>
      <c r="G78">
        <v>2</v>
      </c>
      <c r="H78" t="str">
        <f t="shared" si="1"/>
        <v/>
      </c>
      <c r="I78" t="str">
        <f t="shared" si="2"/>
        <v/>
      </c>
      <c r="J78" t="str">
        <f t="shared" si="3"/>
        <v/>
      </c>
      <c r="K78" t="str">
        <f t="shared" si="4"/>
        <v/>
      </c>
      <c r="L78" t="str">
        <f t="shared" si="5"/>
        <v/>
      </c>
      <c r="M78" t="str">
        <f t="shared" si="6"/>
        <v/>
      </c>
      <c r="N78">
        <f t="shared" si="14"/>
        <v>0.29292929292929293</v>
      </c>
      <c r="O78">
        <f t="shared" si="15"/>
        <v>0.7407407407407407</v>
      </c>
      <c r="P78">
        <f t="shared" si="16"/>
        <v>0.51683501683501687</v>
      </c>
    </row>
    <row r="79" spans="1:18" x14ac:dyDescent="0.25">
      <c r="A79" t="s">
        <v>29</v>
      </c>
      <c r="B79" t="s">
        <v>11</v>
      </c>
      <c r="C79" t="s">
        <v>15</v>
      </c>
      <c r="D79">
        <v>-1.26</v>
      </c>
      <c r="E79">
        <v>-1.26</v>
      </c>
      <c r="F79">
        <v>0.28999999999999998</v>
      </c>
      <c r="G79">
        <v>2</v>
      </c>
      <c r="H79" t="str">
        <f t="shared" si="1"/>
        <v/>
      </c>
      <c r="I79" t="str">
        <f t="shared" si="2"/>
        <v/>
      </c>
      <c r="J79" t="str">
        <f t="shared" si="3"/>
        <v/>
      </c>
      <c r="K79" t="str">
        <f t="shared" si="4"/>
        <v/>
      </c>
      <c r="L79" t="str">
        <f t="shared" si="5"/>
        <v/>
      </c>
      <c r="M79" t="str">
        <f t="shared" si="6"/>
        <v/>
      </c>
      <c r="N79">
        <f t="shared" si="14"/>
        <v>0.18709677419354837</v>
      </c>
      <c r="O79">
        <f t="shared" si="15"/>
        <v>0.61349693251533743</v>
      </c>
      <c r="P79">
        <f t="shared" si="16"/>
        <v>0.40029685335444287</v>
      </c>
    </row>
    <row r="80" spans="1:18" x14ac:dyDescent="0.25">
      <c r="A80" t="s">
        <v>29</v>
      </c>
      <c r="B80" t="s">
        <v>11</v>
      </c>
      <c r="C80" t="s">
        <v>16</v>
      </c>
      <c r="D80">
        <v>-1.1299999999999999</v>
      </c>
      <c r="E80">
        <v>-1.1299999999999999</v>
      </c>
      <c r="F80">
        <v>0.28999999999999998</v>
      </c>
      <c r="G80">
        <v>2</v>
      </c>
      <c r="H80" t="str">
        <f t="shared" si="1"/>
        <v/>
      </c>
      <c r="I80" t="str">
        <f t="shared" si="2"/>
        <v/>
      </c>
      <c r="J80" t="str">
        <f t="shared" si="3"/>
        <v/>
      </c>
      <c r="K80" t="str">
        <f t="shared" si="4"/>
        <v/>
      </c>
      <c r="L80" t="str">
        <f t="shared" si="5"/>
        <v/>
      </c>
      <c r="M80" t="str">
        <f t="shared" si="6"/>
        <v/>
      </c>
      <c r="N80">
        <f t="shared" si="14"/>
        <v>0.20422535211267606</v>
      </c>
      <c r="O80">
        <f t="shared" si="15"/>
        <v>0.63897763578274758</v>
      </c>
      <c r="P80">
        <f t="shared" si="16"/>
        <v>0.42160149394771185</v>
      </c>
    </row>
    <row r="81" spans="1:16" x14ac:dyDescent="0.25">
      <c r="A81" t="s">
        <v>29</v>
      </c>
      <c r="B81" t="s">
        <v>11</v>
      </c>
      <c r="C81" t="s">
        <v>17</v>
      </c>
      <c r="D81">
        <v>-1.53</v>
      </c>
      <c r="E81">
        <v>-1.53</v>
      </c>
      <c r="F81">
        <v>0.28999999999999998</v>
      </c>
      <c r="G81">
        <v>2</v>
      </c>
      <c r="H81" t="str">
        <f t="shared" si="1"/>
        <v/>
      </c>
      <c r="I81" t="str">
        <f t="shared" si="2"/>
        <v/>
      </c>
      <c r="J81" t="str">
        <f t="shared" si="3"/>
        <v/>
      </c>
      <c r="K81" t="str">
        <f t="shared" si="4"/>
        <v/>
      </c>
      <c r="L81" t="str">
        <f t="shared" si="5"/>
        <v/>
      </c>
      <c r="M81" t="str">
        <f t="shared" si="6"/>
        <v/>
      </c>
      <c r="N81">
        <f t="shared" si="14"/>
        <v>0.15934065934065933</v>
      </c>
      <c r="O81">
        <f t="shared" si="15"/>
        <v>0.56657223796033995</v>
      </c>
      <c r="P81">
        <f t="shared" si="16"/>
        <v>0.36295644865049964</v>
      </c>
    </row>
    <row r="82" spans="1:16" x14ac:dyDescent="0.25">
      <c r="A82" t="s">
        <v>29</v>
      </c>
      <c r="B82" t="s">
        <v>11</v>
      </c>
      <c r="C82" t="s">
        <v>18</v>
      </c>
      <c r="D82">
        <v>-1.28</v>
      </c>
      <c r="E82">
        <v>-1.28</v>
      </c>
      <c r="F82">
        <v>0.28999999999999998</v>
      </c>
      <c r="G82">
        <v>2</v>
      </c>
      <c r="H82" t="str">
        <f t="shared" si="1"/>
        <v/>
      </c>
      <c r="I82" t="str">
        <f t="shared" si="2"/>
        <v/>
      </c>
      <c r="J82" t="str">
        <f t="shared" si="3"/>
        <v/>
      </c>
      <c r="K82" t="str">
        <f t="shared" si="4"/>
        <v/>
      </c>
      <c r="L82" t="str">
        <f t="shared" si="5"/>
        <v/>
      </c>
      <c r="M82" t="str">
        <f t="shared" si="6"/>
        <v/>
      </c>
      <c r="N82">
        <f t="shared" si="14"/>
        <v>0.18471337579617833</v>
      </c>
      <c r="O82">
        <f t="shared" si="15"/>
        <v>0.6097560975609756</v>
      </c>
      <c r="P82">
        <f t="shared" si="16"/>
        <v>0.39723473667857695</v>
      </c>
    </row>
    <row r="83" spans="1:16" x14ac:dyDescent="0.25">
      <c r="A83" t="s">
        <v>29</v>
      </c>
      <c r="B83" t="s">
        <v>11</v>
      </c>
      <c r="C83" t="s">
        <v>19</v>
      </c>
      <c r="D83">
        <v>-0.05</v>
      </c>
      <c r="E83">
        <v>-0.05</v>
      </c>
      <c r="F83">
        <v>0.28999999999999998</v>
      </c>
      <c r="G83">
        <v>2</v>
      </c>
      <c r="H83" t="str">
        <f t="shared" si="1"/>
        <v/>
      </c>
      <c r="I83" t="str">
        <f t="shared" si="2"/>
        <v/>
      </c>
      <c r="J83" t="str">
        <f t="shared" si="3"/>
        <v/>
      </c>
      <c r="K83" t="str">
        <f t="shared" si="4"/>
        <v/>
      </c>
      <c r="L83" t="str">
        <f t="shared" si="5"/>
        <v/>
      </c>
      <c r="M83" t="str">
        <f t="shared" si="6"/>
        <v/>
      </c>
      <c r="N83">
        <f t="shared" si="14"/>
        <v>0.8529411764705882</v>
      </c>
      <c r="O83">
        <f t="shared" si="15"/>
        <v>0.97560975609756106</v>
      </c>
      <c r="P83">
        <f t="shared" si="16"/>
        <v>0.91427546628407463</v>
      </c>
    </row>
    <row r="84" spans="1:16" x14ac:dyDescent="0.25">
      <c r="A84" t="s">
        <v>29</v>
      </c>
      <c r="B84" t="s">
        <v>11</v>
      </c>
      <c r="C84" t="s">
        <v>20</v>
      </c>
      <c r="D84">
        <v>-0.64</v>
      </c>
      <c r="E84">
        <v>-0.64</v>
      </c>
      <c r="F84">
        <v>0.28999999999999998</v>
      </c>
      <c r="G84">
        <v>2</v>
      </c>
      <c r="H84" t="str">
        <f t="shared" si="1"/>
        <v/>
      </c>
      <c r="I84" t="str">
        <f t="shared" si="2"/>
        <v/>
      </c>
      <c r="J84" t="str">
        <f t="shared" si="3"/>
        <v/>
      </c>
      <c r="K84" t="str">
        <f t="shared" si="4"/>
        <v/>
      </c>
      <c r="L84" t="str">
        <f t="shared" si="5"/>
        <v/>
      </c>
      <c r="M84" t="str">
        <f t="shared" si="6"/>
        <v/>
      </c>
      <c r="N84">
        <f t="shared" si="14"/>
        <v>0.31182795698924731</v>
      </c>
      <c r="O84">
        <f t="shared" si="15"/>
        <v>0.75757575757575757</v>
      </c>
      <c r="P84">
        <f t="shared" si="16"/>
        <v>0.53470185728250241</v>
      </c>
    </row>
    <row r="85" spans="1:16" x14ac:dyDescent="0.25">
      <c r="A85" t="s">
        <v>29</v>
      </c>
      <c r="B85" t="s">
        <v>11</v>
      </c>
      <c r="C85" t="s">
        <v>26</v>
      </c>
      <c r="D85">
        <v>-1.26</v>
      </c>
      <c r="E85">
        <v>-1.26</v>
      </c>
      <c r="F85">
        <v>0.28999999999999998</v>
      </c>
      <c r="G85">
        <v>2</v>
      </c>
      <c r="H85" t="str">
        <f t="shared" si="1"/>
        <v/>
      </c>
      <c r="I85" t="str">
        <f t="shared" si="2"/>
        <v/>
      </c>
      <c r="J85" t="str">
        <f t="shared" si="3"/>
        <v/>
      </c>
      <c r="K85" t="str">
        <f t="shared" si="4"/>
        <v/>
      </c>
      <c r="L85" t="str">
        <f t="shared" si="5"/>
        <v/>
      </c>
      <c r="M85" t="str">
        <f t="shared" si="6"/>
        <v/>
      </c>
      <c r="N85">
        <f t="shared" si="14"/>
        <v>0.18709677419354837</v>
      </c>
      <c r="O85">
        <f t="shared" si="15"/>
        <v>0.61349693251533743</v>
      </c>
      <c r="P85">
        <f t="shared" si="16"/>
        <v>0.40029685335444287</v>
      </c>
    </row>
    <row r="86" spans="1:16" x14ac:dyDescent="0.25">
      <c r="A86" t="s">
        <v>29</v>
      </c>
      <c r="B86" t="s">
        <v>11</v>
      </c>
      <c r="C86" t="s">
        <v>27</v>
      </c>
      <c r="D86">
        <v>-1.26</v>
      </c>
      <c r="E86">
        <v>-1.26</v>
      </c>
      <c r="F86">
        <v>0.28999999999999998</v>
      </c>
      <c r="G86">
        <v>2</v>
      </c>
      <c r="H86" t="str">
        <f t="shared" si="1"/>
        <v/>
      </c>
      <c r="I86" t="str">
        <f t="shared" si="2"/>
        <v/>
      </c>
      <c r="J86" t="str">
        <f t="shared" si="3"/>
        <v/>
      </c>
      <c r="K86" t="str">
        <f t="shared" si="4"/>
        <v/>
      </c>
      <c r="L86" t="str">
        <f t="shared" si="5"/>
        <v/>
      </c>
      <c r="M86" t="str">
        <f t="shared" si="6"/>
        <v/>
      </c>
      <c r="N86">
        <f t="shared" si="14"/>
        <v>0.18709677419354837</v>
      </c>
      <c r="O86">
        <f t="shared" si="15"/>
        <v>0.61349693251533743</v>
      </c>
      <c r="P86">
        <f t="shared" si="16"/>
        <v>0.40029685335444287</v>
      </c>
    </row>
    <row r="87" spans="1:16" x14ac:dyDescent="0.25">
      <c r="A87" t="s">
        <v>29</v>
      </c>
      <c r="B87" t="s">
        <v>33</v>
      </c>
      <c r="D87">
        <v>-0.15</v>
      </c>
      <c r="E87">
        <v>-0.1</v>
      </c>
      <c r="F87">
        <v>0.28999999999999998</v>
      </c>
      <c r="G87">
        <v>2</v>
      </c>
      <c r="H87">
        <f t="shared" si="1"/>
        <v>0.65909090909090917</v>
      </c>
      <c r="I87">
        <f t="shared" si="2"/>
        <v>0.95238095238095233</v>
      </c>
      <c r="J87">
        <f t="shared" si="3"/>
        <v>0.80573593073593075</v>
      </c>
      <c r="K87" t="str">
        <f t="shared" si="4"/>
        <v/>
      </c>
      <c r="L87" t="str">
        <f t="shared" si="5"/>
        <v/>
      </c>
      <c r="M87" t="str">
        <f t="shared" si="6"/>
        <v/>
      </c>
      <c r="N87" t="str">
        <f t="shared" si="14"/>
        <v/>
      </c>
      <c r="O87" t="str">
        <f t="shared" si="15"/>
        <v/>
      </c>
      <c r="P87" t="str">
        <f t="shared" si="16"/>
        <v/>
      </c>
    </row>
  </sheetData>
  <autoFilter ref="A1:J87" xr:uid="{99DC745F-CA15-4981-A847-D629B18E3629}">
    <sortState xmlns:xlrd2="http://schemas.microsoft.com/office/spreadsheetml/2017/richdata2" ref="A2:J86">
      <sortCondition ref="A1:A85"/>
    </sortState>
  </autoFilter>
  <mergeCells count="1">
    <mergeCell ref="Q74:R74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E6DA3D4640C546B036DF3294D0D54B" ma:contentTypeVersion="11" ma:contentTypeDescription="Create a new document." ma:contentTypeScope="" ma:versionID="b67442f5b13cbad277cfe4aef7df4824">
  <xsd:schema xmlns:xsd="http://www.w3.org/2001/XMLSchema" xmlns:xs="http://www.w3.org/2001/XMLSchema" xmlns:p="http://schemas.microsoft.com/office/2006/metadata/properties" xmlns:ns3="bcb3ac5f-01e2-41ad-b451-1fdd9db804f2" targetNamespace="http://schemas.microsoft.com/office/2006/metadata/properties" ma:root="true" ma:fieldsID="f44cba43e11dab855aa8c6d4594474ae" ns3:_="">
    <xsd:import namespace="bcb3ac5f-01e2-41ad-b451-1fdd9db804f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b3ac5f-01e2-41ad-b451-1fdd9db804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cb3ac5f-01e2-41ad-b451-1fdd9db804f2" xsi:nil="true"/>
  </documentManagement>
</p:properties>
</file>

<file path=customXml/itemProps1.xml><?xml version="1.0" encoding="utf-8"?>
<ds:datastoreItem xmlns:ds="http://schemas.openxmlformats.org/officeDocument/2006/customXml" ds:itemID="{2F0BD28D-E82B-4A41-A6FB-7F51D960A4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b3ac5f-01e2-41ad-b451-1fdd9db804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1265CEE-C6B6-45F0-A32A-F439BF779D1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624BF59-0D4D-4684-8E57-07EE8B130581}">
  <ds:schemaRefs>
    <ds:schemaRef ds:uri="http://purl.org/dc/terms/"/>
    <ds:schemaRef ds:uri="http://schemas.microsoft.com/office/2006/documentManagement/types"/>
    <ds:schemaRef ds:uri="http://schemas.microsoft.com/office/infopath/2007/PartnerControls"/>
    <ds:schemaRef ds:uri="bcb3ac5f-01e2-41ad-b451-1fdd9db804f2"/>
    <ds:schemaRef ds:uri="http://www.w3.org/XML/1998/namespace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Kailin Graham</dc:creator>
  <cp:lastModifiedBy>Kailin Graham</cp:lastModifiedBy>
  <dcterms:created xsi:type="dcterms:W3CDTF">2022-12-01T17:52:31Z</dcterms:created>
  <dcterms:modified xsi:type="dcterms:W3CDTF">2023-05-25T20:06:59Z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{9961B5FB-288F-437F-9BE3-C6DA83D5C51E}</vt:lpwstr>
  </property>
  <property fmtid="{D5CDD505-2E9C-101B-9397-08002B2CF9AE}" pid="3" name="ContentTypeId">
    <vt:lpwstr>0x0101008CE6DA3D4640C546B036DF3294D0D54B</vt:lpwstr>
  </property>
</Properties>
</file>