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heckCompatibility="1"/>
  <bookViews>
    <workbookView xWindow="480" yWindow="90" windowWidth="16335" windowHeight="10830" tabRatio="691"/>
  </bookViews>
  <sheets>
    <sheet name="AVÖ 2005R unisex exakt" sheetId="5" r:id="rId1"/>
    <sheet name="AVÖ 2005R unisex mit AV" sheetId="8" r:id="rId2"/>
  </sheets>
  <definedNames>
    <definedName name="_xlnm.Print_Area" localSheetId="0">'AVÖ 2005R unisex exakt'!$A$1:$M$125</definedName>
    <definedName name="_xlnm.Print_Area" localSheetId="1">'AVÖ 2005R unisex mit AV'!$A$1:$C$125</definedName>
  </definedNames>
  <calcPr calcId="124519"/>
</workbook>
</file>

<file path=xl/calcChain.xml><?xml version="1.0" encoding="utf-8"?>
<calcChain xmlns="http://schemas.openxmlformats.org/spreadsheetml/2006/main">
  <c r="E6" i="8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l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J5" i="5"/>
  <c r="J6" s="1"/>
  <c r="K6" s="1"/>
  <c r="E5"/>
  <c r="E6" s="1"/>
  <c r="E7" s="1"/>
  <c r="J7" l="1"/>
  <c r="J8" s="1"/>
  <c r="K5"/>
  <c r="F6"/>
  <c r="G6"/>
  <c r="G5"/>
  <c r="F5"/>
  <c r="E8"/>
  <c r="F7"/>
  <c r="G7"/>
  <c r="K7" l="1"/>
  <c r="G8"/>
  <c r="E9"/>
  <c r="F8"/>
  <c r="J9"/>
  <c r="K8"/>
  <c r="J10" l="1"/>
  <c r="K9"/>
  <c r="E10"/>
  <c r="F9"/>
  <c r="G9"/>
  <c r="I6" l="1"/>
  <c r="G10"/>
  <c r="E11"/>
  <c r="F10"/>
  <c r="J11"/>
  <c r="K10"/>
  <c r="H6" l="1"/>
  <c r="J12"/>
  <c r="K11"/>
  <c r="E12"/>
  <c r="F11"/>
  <c r="G11"/>
  <c r="H9" l="1"/>
  <c r="H7"/>
  <c r="I9"/>
  <c r="G12"/>
  <c r="E13"/>
  <c r="F12"/>
  <c r="J13"/>
  <c r="K12"/>
  <c r="I7" l="1"/>
  <c r="H8"/>
  <c r="I8"/>
  <c r="J14"/>
  <c r="K13"/>
  <c r="E14"/>
  <c r="F13"/>
  <c r="G13"/>
  <c r="I10" l="1"/>
  <c r="H10"/>
  <c r="G14"/>
  <c r="E15"/>
  <c r="F14"/>
  <c r="J15"/>
  <c r="K14"/>
  <c r="J16" l="1"/>
  <c r="K15"/>
  <c r="E16"/>
  <c r="F15"/>
  <c r="G15"/>
  <c r="H11" l="1"/>
  <c r="I11"/>
  <c r="G16"/>
  <c r="E17"/>
  <c r="F16"/>
  <c r="J17"/>
  <c r="K16"/>
  <c r="H13" l="1"/>
  <c r="I13"/>
  <c r="H12"/>
  <c r="H14"/>
  <c r="J18"/>
  <c r="K17"/>
  <c r="E18"/>
  <c r="F17"/>
  <c r="G17"/>
  <c r="I12" l="1"/>
  <c r="H15"/>
  <c r="I14"/>
  <c r="G18"/>
  <c r="E19"/>
  <c r="F18"/>
  <c r="J19"/>
  <c r="K18"/>
  <c r="I15" l="1"/>
  <c r="J20"/>
  <c r="K19"/>
  <c r="E20"/>
  <c r="F19"/>
  <c r="G19"/>
  <c r="G20" l="1"/>
  <c r="E21"/>
  <c r="F20"/>
  <c r="J21"/>
  <c r="K20"/>
  <c r="I17" l="1"/>
  <c r="H17"/>
  <c r="H16"/>
  <c r="J22"/>
  <c r="K21"/>
  <c r="E22"/>
  <c r="F21"/>
  <c r="G21"/>
  <c r="I16" l="1"/>
  <c r="G22"/>
  <c r="E23"/>
  <c r="F22"/>
  <c r="J23"/>
  <c r="K22"/>
  <c r="I19" l="1"/>
  <c r="H19"/>
  <c r="J24"/>
  <c r="K23"/>
  <c r="E24"/>
  <c r="F23"/>
  <c r="G23"/>
  <c r="I18" l="1"/>
  <c r="H18"/>
  <c r="H21"/>
  <c r="I21"/>
  <c r="G24"/>
  <c r="E25"/>
  <c r="F24"/>
  <c r="J25"/>
  <c r="K24"/>
  <c r="H20" l="1"/>
  <c r="J26"/>
  <c r="K25"/>
  <c r="E26"/>
  <c r="F25"/>
  <c r="G25"/>
  <c r="I20" l="1"/>
  <c r="H22"/>
  <c r="I22"/>
  <c r="G26"/>
  <c r="E27"/>
  <c r="F26"/>
  <c r="J27"/>
  <c r="K26"/>
  <c r="J28" l="1"/>
  <c r="K27"/>
  <c r="E28"/>
  <c r="F27"/>
  <c r="G27"/>
  <c r="H25" l="1"/>
  <c r="H23"/>
  <c r="H24"/>
  <c r="I24"/>
  <c r="G28"/>
  <c r="E29"/>
  <c r="F28"/>
  <c r="J29"/>
  <c r="K28"/>
  <c r="I25" l="1"/>
  <c r="I26"/>
  <c r="I23"/>
  <c r="H26"/>
  <c r="J30"/>
  <c r="K29"/>
  <c r="E30"/>
  <c r="F29"/>
  <c r="G29"/>
  <c r="G30" l="1"/>
  <c r="E31"/>
  <c r="F30"/>
  <c r="J31"/>
  <c r="K30"/>
  <c r="J32" l="1"/>
  <c r="K31"/>
  <c r="E32"/>
  <c r="F31"/>
  <c r="G31"/>
  <c r="I27" l="1"/>
  <c r="H27"/>
  <c r="G32"/>
  <c r="E33"/>
  <c r="F32"/>
  <c r="J33"/>
  <c r="K32"/>
  <c r="I28" l="1"/>
  <c r="H28"/>
  <c r="H29"/>
  <c r="J34"/>
  <c r="K33"/>
  <c r="E34"/>
  <c r="F33"/>
  <c r="G33"/>
  <c r="H31" l="1"/>
  <c r="H30"/>
  <c r="I30"/>
  <c r="I29"/>
  <c r="I31"/>
  <c r="G34"/>
  <c r="E35"/>
  <c r="F34"/>
  <c r="J35"/>
  <c r="K34"/>
  <c r="J36" l="1"/>
  <c r="K35"/>
  <c r="E36"/>
  <c r="F35"/>
  <c r="G35"/>
  <c r="G36" l="1"/>
  <c r="E37"/>
  <c r="F36"/>
  <c r="J37"/>
  <c r="K36"/>
  <c r="H32" l="1"/>
  <c r="I33"/>
  <c r="I32"/>
  <c r="J38"/>
  <c r="K37"/>
  <c r="E38"/>
  <c r="F37"/>
  <c r="G37"/>
  <c r="H33" l="1"/>
  <c r="G38"/>
  <c r="E39"/>
  <c r="F38"/>
  <c r="J39"/>
  <c r="K38"/>
  <c r="H34" l="1"/>
  <c r="H35"/>
  <c r="I35"/>
  <c r="J40"/>
  <c r="K39"/>
  <c r="E40"/>
  <c r="F39"/>
  <c r="G39"/>
  <c r="I34" l="1"/>
  <c r="H37"/>
  <c r="G40"/>
  <c r="E41"/>
  <c r="F40"/>
  <c r="J41"/>
  <c r="K40"/>
  <c r="I36" l="1"/>
  <c r="H36"/>
  <c r="I38"/>
  <c r="H38"/>
  <c r="I37"/>
  <c r="J42"/>
  <c r="K41"/>
  <c r="E42"/>
  <c r="F41"/>
  <c r="G41"/>
  <c r="G42" l="1"/>
  <c r="E43"/>
  <c r="F42"/>
  <c r="J43"/>
  <c r="K42"/>
  <c r="I39" l="1"/>
  <c r="J44"/>
  <c r="K43"/>
  <c r="E44"/>
  <c r="F43"/>
  <c r="G43"/>
  <c r="H39" l="1"/>
  <c r="G44"/>
  <c r="E45"/>
  <c r="F44"/>
  <c r="J45"/>
  <c r="K44"/>
  <c r="I40" l="1"/>
  <c r="H40"/>
  <c r="J46"/>
  <c r="K45"/>
  <c r="E46"/>
  <c r="F45"/>
  <c r="G45"/>
  <c r="H42" l="1"/>
  <c r="H41"/>
  <c r="I41"/>
  <c r="I42"/>
  <c r="H43"/>
  <c r="G46"/>
  <c r="E47"/>
  <c r="F46"/>
  <c r="J47"/>
  <c r="K46"/>
  <c r="I43" l="1"/>
  <c r="J48"/>
  <c r="K47"/>
  <c r="E48"/>
  <c r="F47"/>
  <c r="G47"/>
  <c r="G48" l="1"/>
  <c r="E49"/>
  <c r="F48"/>
  <c r="J49"/>
  <c r="K48"/>
  <c r="H44" l="1"/>
  <c r="I44"/>
  <c r="I46"/>
  <c r="J50"/>
  <c r="K49"/>
  <c r="E50"/>
  <c r="F49"/>
  <c r="G49"/>
  <c r="H46" l="1"/>
  <c r="I45"/>
  <c r="H45"/>
  <c r="H47"/>
  <c r="G50"/>
  <c r="E51"/>
  <c r="F50"/>
  <c r="J51"/>
  <c r="K50"/>
  <c r="I47" l="1"/>
  <c r="J52"/>
  <c r="K51"/>
  <c r="E52"/>
  <c r="F51"/>
  <c r="G51"/>
  <c r="H48" l="1"/>
  <c r="I48"/>
  <c r="G52"/>
  <c r="E53"/>
  <c r="F52"/>
  <c r="J53"/>
  <c r="K52"/>
  <c r="H50" l="1"/>
  <c r="J54"/>
  <c r="K53"/>
  <c r="E54"/>
  <c r="F53"/>
  <c r="G53"/>
  <c r="I50" l="1"/>
  <c r="I49"/>
  <c r="H49"/>
  <c r="G54"/>
  <c r="E55"/>
  <c r="F54"/>
  <c r="J55"/>
  <c r="K54"/>
  <c r="H51" l="1"/>
  <c r="I51"/>
  <c r="J56"/>
  <c r="K55"/>
  <c r="E56"/>
  <c r="F55"/>
  <c r="G55"/>
  <c r="G56" l="1"/>
  <c r="E57"/>
  <c r="F56"/>
  <c r="J57"/>
  <c r="K56"/>
  <c r="I52" l="1"/>
  <c r="H52"/>
  <c r="J58"/>
  <c r="K57"/>
  <c r="E58"/>
  <c r="F57"/>
  <c r="G57"/>
  <c r="H54" l="1"/>
  <c r="H53"/>
  <c r="I53"/>
  <c r="G58"/>
  <c r="E59"/>
  <c r="F58"/>
  <c r="J59"/>
  <c r="K58"/>
  <c r="I54" l="1"/>
  <c r="J60"/>
  <c r="K59"/>
  <c r="E60"/>
  <c r="F59"/>
  <c r="G59"/>
  <c r="I55" l="1"/>
  <c r="H55"/>
  <c r="G60"/>
  <c r="E61"/>
  <c r="F60"/>
  <c r="J61"/>
  <c r="K60"/>
  <c r="H57" l="1"/>
  <c r="I58"/>
  <c r="I57"/>
  <c r="H58"/>
  <c r="J62"/>
  <c r="K61"/>
  <c r="E62"/>
  <c r="F61"/>
  <c r="G61"/>
  <c r="I56" l="1"/>
  <c r="H56"/>
  <c r="G62"/>
  <c r="E63"/>
  <c r="F62"/>
  <c r="J63"/>
  <c r="K62"/>
  <c r="I59" l="1"/>
  <c r="H59"/>
  <c r="J64"/>
  <c r="K63"/>
  <c r="E64"/>
  <c r="F63"/>
  <c r="G63"/>
  <c r="G64" l="1"/>
  <c r="E65"/>
  <c r="F64"/>
  <c r="J65"/>
  <c r="K64"/>
  <c r="H60" l="1"/>
  <c r="I60"/>
  <c r="J66"/>
  <c r="K65"/>
  <c r="E66"/>
  <c r="F65"/>
  <c r="G65"/>
  <c r="H61" l="1"/>
  <c r="I61"/>
  <c r="H63"/>
  <c r="G66"/>
  <c r="E67"/>
  <c r="F66"/>
  <c r="J67"/>
  <c r="K66"/>
  <c r="H62" l="1"/>
  <c r="I62"/>
  <c r="I63"/>
  <c r="J68"/>
  <c r="K67"/>
  <c r="E68"/>
  <c r="F67"/>
  <c r="G67"/>
  <c r="H64" l="1"/>
  <c r="I64"/>
  <c r="G68"/>
  <c r="E69"/>
  <c r="F68"/>
  <c r="J69"/>
  <c r="K68"/>
  <c r="J70" l="1"/>
  <c r="K69"/>
  <c r="E70"/>
  <c r="F69"/>
  <c r="G69"/>
  <c r="I65" l="1"/>
  <c r="H65"/>
  <c r="G70"/>
  <c r="E71"/>
  <c r="F70"/>
  <c r="J71"/>
  <c r="K70"/>
  <c r="I66" l="1"/>
  <c r="H66"/>
  <c r="J72"/>
  <c r="K71"/>
  <c r="E72"/>
  <c r="F71"/>
  <c r="G71"/>
  <c r="I67" l="1"/>
  <c r="H67"/>
  <c r="G72"/>
  <c r="E73"/>
  <c r="F72"/>
  <c r="J73"/>
  <c r="K72"/>
  <c r="I68" l="1"/>
  <c r="H68"/>
  <c r="I69"/>
  <c r="J74"/>
  <c r="K73"/>
  <c r="E74"/>
  <c r="F73"/>
  <c r="G73"/>
  <c r="H70" l="1"/>
  <c r="H69"/>
  <c r="G74"/>
  <c r="E75"/>
  <c r="F74"/>
  <c r="J75"/>
  <c r="K74"/>
  <c r="I70" l="1"/>
  <c r="E76"/>
  <c r="F75"/>
  <c r="G75"/>
  <c r="J76"/>
  <c r="K75"/>
  <c r="H71" l="1"/>
  <c r="I71"/>
  <c r="G76"/>
  <c r="E77"/>
  <c r="F76"/>
  <c r="J77"/>
  <c r="K76"/>
  <c r="H72" l="1"/>
  <c r="I72"/>
  <c r="J78"/>
  <c r="K77"/>
  <c r="E78"/>
  <c r="F77"/>
  <c r="G77"/>
  <c r="H73" l="1"/>
  <c r="I73"/>
  <c r="G78"/>
  <c r="E79"/>
  <c r="F78"/>
  <c r="J79"/>
  <c r="K78"/>
  <c r="I74" l="1"/>
  <c r="H74"/>
  <c r="J80"/>
  <c r="K79"/>
  <c r="E80"/>
  <c r="F79"/>
  <c r="G79"/>
  <c r="H75" l="1"/>
  <c r="I75"/>
  <c r="G80"/>
  <c r="E81"/>
  <c r="F80"/>
  <c r="J81"/>
  <c r="K80"/>
  <c r="I76" l="1"/>
  <c r="H76"/>
  <c r="E82"/>
  <c r="F81"/>
  <c r="G81"/>
  <c r="J82"/>
  <c r="K81"/>
  <c r="H77" l="1"/>
  <c r="I77"/>
  <c r="G82"/>
  <c r="E83"/>
  <c r="F82"/>
  <c r="J83"/>
  <c r="K82"/>
  <c r="H78" l="1"/>
  <c r="I78"/>
  <c r="J84"/>
  <c r="K83"/>
  <c r="E84"/>
  <c r="F83"/>
  <c r="G83"/>
  <c r="H79" l="1"/>
  <c r="I79"/>
  <c r="G84"/>
  <c r="E85"/>
  <c r="F84"/>
  <c r="J85"/>
  <c r="K84"/>
  <c r="I81" l="1"/>
  <c r="H80"/>
  <c r="I80"/>
  <c r="J86"/>
  <c r="K85"/>
  <c r="E86"/>
  <c r="F85"/>
  <c r="G85"/>
  <c r="H81" l="1"/>
  <c r="E87"/>
  <c r="G86"/>
  <c r="F86"/>
  <c r="J87"/>
  <c r="K86"/>
  <c r="H82" l="1"/>
  <c r="I82"/>
  <c r="E88"/>
  <c r="F87"/>
  <c r="G87"/>
  <c r="J88"/>
  <c r="K87"/>
  <c r="I84" l="1"/>
  <c r="H84"/>
  <c r="I83"/>
  <c r="H83"/>
  <c r="J89"/>
  <c r="K88"/>
  <c r="G88"/>
  <c r="E89"/>
  <c r="F88"/>
  <c r="J90" l="1"/>
  <c r="K89"/>
  <c r="E90"/>
  <c r="F89"/>
  <c r="G89"/>
  <c r="H85" l="1"/>
  <c r="I85"/>
  <c r="H87"/>
  <c r="G90"/>
  <c r="E91"/>
  <c r="F90"/>
  <c r="J91"/>
  <c r="K90"/>
  <c r="H86" l="1"/>
  <c r="I86"/>
  <c r="I87"/>
  <c r="J92"/>
  <c r="K91"/>
  <c r="E92"/>
  <c r="F91"/>
  <c r="G91"/>
  <c r="G92" l="1"/>
  <c r="E93"/>
  <c r="F92"/>
  <c r="J93"/>
  <c r="K92"/>
  <c r="H88" l="1"/>
  <c r="I88"/>
  <c r="J94"/>
  <c r="K93"/>
  <c r="E94"/>
  <c r="F93"/>
  <c r="G93"/>
  <c r="I90" l="1"/>
  <c r="H90"/>
  <c r="H89"/>
  <c r="I89"/>
  <c r="G94"/>
  <c r="E95"/>
  <c r="F94"/>
  <c r="J95"/>
  <c r="K94"/>
  <c r="E96" l="1"/>
  <c r="F95"/>
  <c r="G95"/>
  <c r="J96"/>
  <c r="K95"/>
  <c r="I91" l="1"/>
  <c r="H91"/>
  <c r="J97"/>
  <c r="K96"/>
  <c r="G96"/>
  <c r="E97"/>
  <c r="F96"/>
  <c r="H92" l="1"/>
  <c r="I92"/>
  <c r="J98"/>
  <c r="K97"/>
  <c r="E98"/>
  <c r="F97"/>
  <c r="G97"/>
  <c r="H94" l="1"/>
  <c r="H93"/>
  <c r="I93"/>
  <c r="G98"/>
  <c r="E99"/>
  <c r="F98"/>
  <c r="J99"/>
  <c r="K98"/>
  <c r="I94" l="1"/>
  <c r="J100"/>
  <c r="K99"/>
  <c r="E100"/>
  <c r="F99"/>
  <c r="G99"/>
  <c r="H95" l="1"/>
  <c r="I95"/>
  <c r="G100"/>
  <c r="E101"/>
  <c r="F100"/>
  <c r="J101"/>
  <c r="K100"/>
  <c r="I97" l="1"/>
  <c r="H97"/>
  <c r="I96"/>
  <c r="H96"/>
  <c r="J102"/>
  <c r="K101"/>
  <c r="E102"/>
  <c r="F101"/>
  <c r="G101"/>
  <c r="I98" l="1"/>
  <c r="G102"/>
  <c r="E103"/>
  <c r="F102"/>
  <c r="J103"/>
  <c r="K102"/>
  <c r="H98" l="1"/>
  <c r="H99"/>
  <c r="J104"/>
  <c r="K103"/>
  <c r="E104"/>
  <c r="F103"/>
  <c r="G103"/>
  <c r="I99" l="1"/>
  <c r="H101"/>
  <c r="G104"/>
  <c r="E105"/>
  <c r="F104"/>
  <c r="J105"/>
  <c r="K104"/>
  <c r="H100" l="1"/>
  <c r="I100"/>
  <c r="I101"/>
  <c r="J106"/>
  <c r="K105"/>
  <c r="E106"/>
  <c r="F105"/>
  <c r="G105"/>
  <c r="G106" l="1"/>
  <c r="E107"/>
  <c r="F106"/>
  <c r="J107"/>
  <c r="K106"/>
  <c r="H102" l="1"/>
  <c r="H103"/>
  <c r="I102"/>
  <c r="J108"/>
  <c r="K107"/>
  <c r="E108"/>
  <c r="F107"/>
  <c r="G107"/>
  <c r="H104" l="1"/>
  <c r="I103"/>
  <c r="G108"/>
  <c r="E109"/>
  <c r="F108"/>
  <c r="J109"/>
  <c r="K108"/>
  <c r="I104" l="1"/>
  <c r="J110"/>
  <c r="K109"/>
  <c r="E110"/>
  <c r="F109"/>
  <c r="G109"/>
  <c r="I105" l="1"/>
  <c r="H105"/>
  <c r="G110"/>
  <c r="E111"/>
  <c r="F110"/>
  <c r="J111"/>
  <c r="K110"/>
  <c r="H107" l="1"/>
  <c r="H106"/>
  <c r="I106"/>
  <c r="J112"/>
  <c r="K111"/>
  <c r="E112"/>
  <c r="F111"/>
  <c r="G111"/>
  <c r="I107" l="1"/>
  <c r="G112"/>
  <c r="E113"/>
  <c r="F112"/>
  <c r="J113"/>
  <c r="K112"/>
  <c r="I108" l="1"/>
  <c r="H108"/>
  <c r="J114"/>
  <c r="K113"/>
  <c r="E114"/>
  <c r="F113"/>
  <c r="G113"/>
  <c r="I109" l="1"/>
  <c r="H109"/>
  <c r="G114"/>
  <c r="E115"/>
  <c r="F114"/>
  <c r="J115"/>
  <c r="K114"/>
  <c r="I110" l="1"/>
  <c r="H110"/>
  <c r="J116"/>
  <c r="K115"/>
  <c r="E116"/>
  <c r="F115"/>
  <c r="G115"/>
  <c r="I111" l="1"/>
  <c r="H111"/>
  <c r="G116"/>
  <c r="E117"/>
  <c r="F116"/>
  <c r="J117"/>
  <c r="K116"/>
  <c r="I112" l="1"/>
  <c r="H112"/>
  <c r="J118"/>
  <c r="K117"/>
  <c r="E118"/>
  <c r="F117"/>
  <c r="G117"/>
  <c r="I114" l="1"/>
  <c r="H113"/>
  <c r="I113"/>
  <c r="G118"/>
  <c r="E119"/>
  <c r="F118"/>
  <c r="J119"/>
  <c r="K118"/>
  <c r="I115" l="1"/>
  <c r="H115"/>
  <c r="H114"/>
  <c r="J120"/>
  <c r="K119"/>
  <c r="E120"/>
  <c r="F119"/>
  <c r="G119"/>
  <c r="G120" l="1"/>
  <c r="E121"/>
  <c r="F120"/>
  <c r="J121"/>
  <c r="K120"/>
  <c r="I116" l="1"/>
  <c r="H116"/>
  <c r="J122"/>
  <c r="K121"/>
  <c r="E122"/>
  <c r="F121"/>
  <c r="G121"/>
  <c r="I117" l="1"/>
  <c r="H118"/>
  <c r="H117"/>
  <c r="G122"/>
  <c r="E123"/>
  <c r="F122"/>
  <c r="J123"/>
  <c r="K122"/>
  <c r="I118" l="1"/>
  <c r="H119"/>
  <c r="I119"/>
  <c r="J124"/>
  <c r="K123"/>
  <c r="E124"/>
  <c r="F123"/>
  <c r="G123"/>
  <c r="H120" l="1"/>
  <c r="G124"/>
  <c r="E125"/>
  <c r="F124"/>
  <c r="J125"/>
  <c r="K125" s="1"/>
  <c r="K124"/>
  <c r="I120" l="1"/>
  <c r="F125"/>
  <c r="G125"/>
  <c r="H122" l="1"/>
  <c r="H121"/>
  <c r="I121"/>
  <c r="I122"/>
  <c r="I123" l="1"/>
  <c r="H123" l="1"/>
  <c r="I124" l="1"/>
  <c r="H124"/>
  <c r="I125"/>
  <c r="M125" s="1"/>
  <c r="H125"/>
  <c r="L125" s="1"/>
  <c r="L124" l="1"/>
  <c r="M124"/>
  <c r="L123" l="1"/>
  <c r="M123"/>
  <c r="L122" l="1"/>
  <c r="M122"/>
  <c r="L121" l="1"/>
  <c r="M121"/>
  <c r="L120" l="1"/>
  <c r="M120"/>
  <c r="L119" l="1"/>
  <c r="M119"/>
  <c r="L118" l="1"/>
  <c r="M118"/>
  <c r="L117" l="1"/>
  <c r="M117"/>
  <c r="L116" l="1"/>
  <c r="M116"/>
  <c r="L115" l="1"/>
  <c r="M115"/>
  <c r="L114" l="1"/>
  <c r="M114"/>
  <c r="L113" l="1"/>
  <c r="M113"/>
  <c r="L112" l="1"/>
  <c r="M112"/>
  <c r="L111" l="1"/>
  <c r="M111"/>
  <c r="L110" l="1"/>
  <c r="M110"/>
  <c r="L109" l="1"/>
  <c r="M109"/>
  <c r="L108" l="1"/>
  <c r="M108"/>
  <c r="L107" l="1"/>
  <c r="M107"/>
  <c r="L106" l="1"/>
  <c r="M106"/>
  <c r="L105" l="1"/>
  <c r="M105"/>
  <c r="L104" l="1"/>
  <c r="M104"/>
  <c r="L103" l="1"/>
  <c r="M103"/>
  <c r="L102" l="1"/>
  <c r="M102"/>
  <c r="L101" l="1"/>
  <c r="M101"/>
  <c r="L100" l="1"/>
  <c r="M100"/>
  <c r="L99" l="1"/>
  <c r="M99"/>
  <c r="L98" l="1"/>
  <c r="M98"/>
  <c r="L97" l="1"/>
  <c r="M97"/>
  <c r="L96" l="1"/>
  <c r="M96"/>
  <c r="L95" l="1"/>
  <c r="M95"/>
  <c r="L94" l="1"/>
  <c r="M94"/>
  <c r="L93" l="1"/>
  <c r="M93"/>
  <c r="L92" l="1"/>
  <c r="M92"/>
  <c r="L91" l="1"/>
  <c r="M91"/>
  <c r="L90" l="1"/>
  <c r="M90"/>
  <c r="L89" l="1"/>
  <c r="M89"/>
  <c r="L88" l="1"/>
  <c r="M88"/>
  <c r="L87" l="1"/>
  <c r="M87"/>
  <c r="L86" l="1"/>
  <c r="M86"/>
  <c r="L85" l="1"/>
  <c r="M85"/>
  <c r="L84" l="1"/>
  <c r="M84"/>
  <c r="L83" l="1"/>
  <c r="M83"/>
  <c r="L82" l="1"/>
  <c r="M82"/>
  <c r="L81" l="1"/>
  <c r="M81"/>
  <c r="L80" l="1"/>
  <c r="M80"/>
  <c r="L79" l="1"/>
  <c r="M79"/>
  <c r="L78" l="1"/>
  <c r="M78"/>
  <c r="L77" l="1"/>
  <c r="M77"/>
  <c r="L76" l="1"/>
  <c r="M76"/>
  <c r="L75" l="1"/>
  <c r="M75"/>
  <c r="L74" l="1"/>
  <c r="M74"/>
  <c r="L73" l="1"/>
  <c r="M73"/>
  <c r="L72" l="1"/>
  <c r="M72"/>
  <c r="L71" l="1"/>
  <c r="M71"/>
  <c r="L70" l="1"/>
  <c r="M70"/>
  <c r="L69" l="1"/>
  <c r="M69"/>
  <c r="L68" l="1"/>
  <c r="M68"/>
  <c r="L67" l="1"/>
  <c r="M67"/>
  <c r="L66" l="1"/>
  <c r="M66"/>
  <c r="L65" l="1"/>
  <c r="M65"/>
  <c r="L64" l="1"/>
  <c r="M64"/>
  <c r="L63" l="1"/>
  <c r="M63"/>
  <c r="L62" l="1"/>
  <c r="M62"/>
  <c r="L61" l="1"/>
  <c r="M61"/>
  <c r="L60" l="1"/>
  <c r="M60"/>
  <c r="L59" l="1"/>
  <c r="M59"/>
  <c r="L58" l="1"/>
  <c r="M58"/>
  <c r="L57" l="1"/>
  <c r="M57"/>
  <c r="L56" l="1"/>
  <c r="M56"/>
  <c r="L55" l="1"/>
  <c r="M55"/>
  <c r="L54" l="1"/>
  <c r="M54"/>
  <c r="L53" l="1"/>
  <c r="M53"/>
  <c r="L52" l="1"/>
  <c r="M52"/>
  <c r="L51" l="1"/>
  <c r="M51"/>
  <c r="L50" l="1"/>
  <c r="M50"/>
  <c r="L49" l="1"/>
  <c r="M49"/>
  <c r="L48" l="1"/>
  <c r="M48"/>
  <c r="L47" l="1"/>
  <c r="M47"/>
  <c r="L46" l="1"/>
  <c r="M46"/>
  <c r="L45" l="1"/>
  <c r="M45"/>
  <c r="L44" l="1"/>
  <c r="M44"/>
  <c r="L43" l="1"/>
  <c r="M43"/>
  <c r="L42" l="1"/>
  <c r="M42"/>
  <c r="L41" l="1"/>
  <c r="M41"/>
  <c r="L40" l="1"/>
  <c r="M40"/>
  <c r="L39" l="1"/>
  <c r="M39"/>
  <c r="L38" l="1"/>
  <c r="M38"/>
  <c r="L37" l="1"/>
  <c r="M37"/>
  <c r="L36" l="1"/>
  <c r="M36"/>
  <c r="L35" l="1"/>
  <c r="M35"/>
  <c r="L34" l="1"/>
  <c r="M34"/>
  <c r="L33" l="1"/>
  <c r="M33"/>
  <c r="L32" l="1"/>
  <c r="M32"/>
  <c r="L31" l="1"/>
  <c r="M31"/>
  <c r="L30" l="1"/>
  <c r="M30"/>
  <c r="L29" l="1"/>
  <c r="M29"/>
  <c r="L28" l="1"/>
  <c r="M28"/>
  <c r="L27" l="1"/>
  <c r="M27"/>
  <c r="L26" l="1"/>
  <c r="M26"/>
  <c r="L25" l="1"/>
  <c r="M25"/>
  <c r="L24" l="1"/>
  <c r="M24"/>
  <c r="L23" l="1"/>
  <c r="M23"/>
  <c r="L22" l="1"/>
  <c r="M22"/>
  <c r="L21" l="1"/>
  <c r="M21"/>
  <c r="L20" l="1"/>
  <c r="M20"/>
  <c r="L19" l="1"/>
  <c r="M19"/>
  <c r="L18" l="1"/>
  <c r="M18"/>
  <c r="L17" l="1"/>
  <c r="M17"/>
  <c r="L16" l="1"/>
  <c r="M16"/>
  <c r="L15" l="1"/>
  <c r="M15"/>
  <c r="L14" l="1"/>
  <c r="M14"/>
  <c r="L13" l="1"/>
  <c r="M13"/>
  <c r="L12" l="1"/>
  <c r="M12"/>
  <c r="L11" l="1"/>
  <c r="M11"/>
  <c r="L10" l="1"/>
  <c r="M10"/>
  <c r="L9" l="1"/>
  <c r="M9"/>
  <c r="L8" l="1"/>
  <c r="M8"/>
  <c r="L7" l="1"/>
  <c r="M7"/>
  <c r="L6" l="1"/>
  <c r="M6"/>
  <c r="H5" l="1"/>
  <c r="I5"/>
  <c r="M5" s="1"/>
  <c r="L5" l="1"/>
</calcChain>
</file>

<file path=xl/sharedStrings.xml><?xml version="1.0" encoding="utf-8"?>
<sst xmlns="http://schemas.openxmlformats.org/spreadsheetml/2006/main" count="31" uniqueCount="25">
  <si>
    <t>Generationentafel</t>
  </si>
  <si>
    <t>BW sofort beginnende Leibrente</t>
  </si>
  <si>
    <t>Geb.Jahr:</t>
  </si>
  <si>
    <t>Trend-Halbierung:</t>
  </si>
  <si>
    <t>Zinsrate:</t>
  </si>
  <si>
    <t>Alter</t>
  </si>
  <si>
    <t>Jahr</t>
  </si>
  <si>
    <t>Gruppe</t>
  </si>
  <si>
    <t>qEinzel(u)</t>
  </si>
  <si>
    <t>qGruppe(u)</t>
  </si>
  <si>
    <t>Anfangstrend U</t>
  </si>
  <si>
    <t>q(2001)Einzel(u)</t>
  </si>
  <si>
    <t>q(2001)Gruppe(u)</t>
  </si>
  <si>
    <t>Rententafel AVÖ 2005R Unisex</t>
  </si>
  <si>
    <t>G(tau+u)</t>
  </si>
  <si>
    <t>äEinzel(u)</t>
  </si>
  <si>
    <t>äGruppe(u)</t>
  </si>
  <si>
    <t>Werte ab u=100 gleich Einzeltarif</t>
  </si>
  <si>
    <t>im grauen Block ist Gruppe = Einzel gesetzt</t>
  </si>
  <si>
    <t>Rententafel AVÖ 2005R Unisex mit Altersverschiebung</t>
  </si>
  <si>
    <t>q(1972)Einzel(u)</t>
  </si>
  <si>
    <t>q(1972)Gruppe(u)</t>
  </si>
  <si>
    <t>Basistafel Generation 1972</t>
  </si>
  <si>
    <t>Einzel</t>
  </si>
  <si>
    <t>Altersverschiebung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</si>
</sst>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0"/>
  </numFmts>
  <fonts count="12">
    <font>
      <sz val="10"/>
      <name val="Arial"/>
      <family val="2"/>
      <charset val="1"/>
    </font>
    <font>
      <sz val="10"/>
      <name val="Arial"/>
      <family val="2"/>
      <charset val="1"/>
    </font>
    <font>
      <sz val="14"/>
      <name val="Arial"/>
      <family val="2"/>
      <charset val="1"/>
    </font>
    <font>
      <sz val="15"/>
      <name val="Arial"/>
      <family val="2"/>
      <charset val="1"/>
    </font>
    <font>
      <sz val="15"/>
      <color indexed="20"/>
      <name val="Arial"/>
      <family val="2"/>
      <charset val="1"/>
    </font>
    <font>
      <b/>
      <sz val="12"/>
      <color indexed="9"/>
      <name val="Times"/>
      <family val="1"/>
      <charset val="1"/>
    </font>
    <font>
      <b/>
      <i/>
      <sz val="12"/>
      <color indexed="9"/>
      <name val="Times"/>
      <family val="1"/>
      <charset val="1"/>
    </font>
    <font>
      <sz val="12"/>
      <name val="Arial"/>
      <family val="2"/>
      <charset val="1"/>
    </font>
    <font>
      <sz val="12"/>
      <color indexed="8"/>
      <name val="Times"/>
      <family val="1"/>
      <charset val="1"/>
    </font>
    <font>
      <sz val="18"/>
      <name val="Arial Black"/>
      <family val="2"/>
    </font>
    <font>
      <sz val="16"/>
      <name val="Arial Black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</borders>
  <cellStyleXfs count="1">
    <xf numFmtId="0" fontId="0" fillId="0" borderId="0"/>
  </cellStyleXfs>
  <cellXfs count="24">
    <xf numFmtId="0" fontId="1" fillId="0" borderId="0" xfId="0" applyFont="1"/>
    <xf numFmtId="0" fontId="1" fillId="0" borderId="0" xfId="0" applyFont="1" applyBorder="1"/>
    <xf numFmtId="0" fontId="4" fillId="2" borderId="2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64" fontId="7" fillId="4" borderId="0" xfId="0" applyNumberFormat="1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165" fontId="7" fillId="4" borderId="0" xfId="0" applyNumberFormat="1" applyFont="1" applyFill="1" applyBorder="1" applyAlignment="1">
      <alignment horizontal="center"/>
    </xf>
    <xf numFmtId="0" fontId="0" fillId="0" borderId="0" xfId="0"/>
    <xf numFmtId="0" fontId="1" fillId="5" borderId="0" xfId="0" applyFont="1" applyFill="1" applyBorder="1"/>
    <xf numFmtId="164" fontId="7" fillId="6" borderId="0" xfId="0" applyNumberFormat="1" applyFont="1" applyFill="1" applyBorder="1" applyAlignment="1">
      <alignment horizontal="center"/>
    </xf>
    <xf numFmtId="165" fontId="4" fillId="2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Border="1"/>
    <xf numFmtId="0" fontId="0" fillId="5" borderId="0" xfId="0" applyFill="1" applyBorder="1"/>
    <xf numFmtId="0" fontId="1" fillId="0" borderId="0" xfId="0" applyFont="1"/>
    <xf numFmtId="0" fontId="9" fillId="0" borderId="0" xfId="0" applyFont="1" applyBorder="1" applyAlignment="1"/>
    <xf numFmtId="0" fontId="2" fillId="0" borderId="0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94006B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8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126"/>
  <sheetViews>
    <sheetView tabSelected="1" workbookViewId="0">
      <pane ySplit="4" topLeftCell="A5" activePane="bottomLeft" state="frozen"/>
      <selection pane="bottomLeft" activeCell="L3" sqref="L3"/>
    </sheetView>
  </sheetViews>
  <sheetFormatPr baseColWidth="10" defaultColWidth="9.140625" defaultRowHeight="12.75"/>
  <cols>
    <col min="1" max="1" width="8.140625" style="1" customWidth="1"/>
    <col min="2" max="4" width="18" style="1" customWidth="1"/>
    <col min="5" max="5" width="8.85546875" style="1" customWidth="1"/>
    <col min="6" max="6" width="8" style="1" customWidth="1"/>
    <col min="7" max="7" width="11.85546875" style="1" customWidth="1"/>
    <col min="8" max="9" width="13.5703125" style="1" customWidth="1"/>
    <col min="10" max="11" width="11.7109375" style="1" customWidth="1"/>
    <col min="12" max="13" width="16.28515625" style="1" customWidth="1"/>
    <col min="14" max="214" width="11.7109375" style="1" customWidth="1"/>
    <col min="215" max="221" width="11.7109375" customWidth="1"/>
  </cols>
  <sheetData>
    <row r="1" spans="1:13" s="1" customFormat="1" ht="27">
      <c r="A1" s="21" t="s">
        <v>13</v>
      </c>
      <c r="B1" s="21"/>
      <c r="C1" s="21"/>
      <c r="D1" s="21"/>
      <c r="E1" s="21" t="s">
        <v>0</v>
      </c>
      <c r="F1" s="21"/>
      <c r="G1" s="21"/>
      <c r="H1" s="21"/>
      <c r="I1" s="21"/>
      <c r="J1" s="22" t="s">
        <v>1</v>
      </c>
      <c r="K1" s="22"/>
      <c r="L1" s="22"/>
      <c r="M1" s="22"/>
    </row>
    <row r="2" spans="1:13" s="1" customFormat="1" ht="17.850000000000001" customHeight="1">
      <c r="A2" s="19"/>
      <c r="B2" s="19"/>
      <c r="C2" s="19"/>
      <c r="D2" s="19"/>
      <c r="E2" s="20" t="s">
        <v>2</v>
      </c>
      <c r="F2" s="20"/>
      <c r="G2" s="2">
        <v>1972</v>
      </c>
      <c r="H2" s="3" t="s">
        <v>3</v>
      </c>
      <c r="I2" s="4">
        <v>100</v>
      </c>
      <c r="J2" s="20" t="s">
        <v>4</v>
      </c>
      <c r="K2" s="20"/>
      <c r="L2" s="14">
        <v>0.02</v>
      </c>
    </row>
    <row r="3" spans="1:13" s="1" customFormat="1">
      <c r="C3" s="15" t="s">
        <v>17</v>
      </c>
    </row>
    <row r="4" spans="1:13" s="1" customFormat="1" ht="15.75">
      <c r="A4" s="5" t="s">
        <v>5</v>
      </c>
      <c r="B4" s="5" t="s">
        <v>11</v>
      </c>
      <c r="C4" s="5" t="s">
        <v>12</v>
      </c>
      <c r="D4" s="5" t="s">
        <v>10</v>
      </c>
      <c r="E4" s="5" t="s">
        <v>6</v>
      </c>
      <c r="F4" s="6" t="s">
        <v>5</v>
      </c>
      <c r="G4" s="6" t="s">
        <v>14</v>
      </c>
      <c r="H4" s="5" t="s">
        <v>8</v>
      </c>
      <c r="I4" s="6" t="s">
        <v>9</v>
      </c>
      <c r="J4" s="5" t="s">
        <v>6</v>
      </c>
      <c r="K4" s="6" t="s">
        <v>5</v>
      </c>
      <c r="L4" s="5" t="s">
        <v>15</v>
      </c>
      <c r="M4" s="6" t="s">
        <v>16</v>
      </c>
    </row>
    <row r="5" spans="1:13" s="1" customFormat="1" ht="15.75">
      <c r="A5" s="7">
        <v>0</v>
      </c>
      <c r="B5" s="8">
        <v>3.3883119999999979E-3</v>
      </c>
      <c r="C5" s="8">
        <v>3.3883119999999979E-3</v>
      </c>
      <c r="D5" s="8">
        <v>5.0000000000000024E-2</v>
      </c>
      <c r="E5" s="7">
        <f>G2</f>
        <v>1972</v>
      </c>
      <c r="F5" s="9">
        <f t="shared" ref="F5:F68" si="0">E5-$G$2</f>
        <v>0</v>
      </c>
      <c r="G5" s="10">
        <f t="shared" ref="G5:G36" si="1">$I$2*ATAN((E5-2001)/$I$2)</f>
        <v>-28.225742198149113</v>
      </c>
      <c r="H5" s="8">
        <f t="shared" ref="H5:H36" si="2">B5*EXP(-$G5*$D5)</f>
        <v>1.3896249341596117E-2</v>
      </c>
      <c r="I5" s="8">
        <f t="shared" ref="I5:I36" si="3">C5*EXP(-$G5*$D5)</f>
        <v>1.3896249341596117E-2</v>
      </c>
      <c r="J5" s="7">
        <f>G2</f>
        <v>1972</v>
      </c>
      <c r="K5" s="9">
        <f t="shared" ref="K5:K68" si="4">J5-$G$2</f>
        <v>0</v>
      </c>
      <c r="L5" s="8">
        <f t="shared" ref="L5:L36" si="5">1+(1-H5)*L6/(1+$L$2)</f>
        <v>41.753879969714113</v>
      </c>
      <c r="M5" s="8">
        <f t="shared" ref="M5:M36" si="6">1+(1-I5)*M6/(1+$L$2)</f>
        <v>41.666344162044872</v>
      </c>
    </row>
    <row r="6" spans="1:13" s="1" customFormat="1" ht="15.75">
      <c r="A6" s="7">
        <v>1</v>
      </c>
      <c r="B6" s="8">
        <v>2.6574399999999972E-4</v>
      </c>
      <c r="C6" s="8">
        <v>2.6574399999999972E-4</v>
      </c>
      <c r="D6" s="8">
        <v>5.0000000000000037E-2</v>
      </c>
      <c r="E6" s="7">
        <f t="shared" ref="E6:E69" si="7">E5+1</f>
        <v>1973</v>
      </c>
      <c r="F6" s="9">
        <f t="shared" si="0"/>
        <v>1</v>
      </c>
      <c r="G6" s="10">
        <f t="shared" si="1"/>
        <v>-27.300870308671062</v>
      </c>
      <c r="H6" s="8">
        <f t="shared" si="2"/>
        <v>1.0406251889997734E-3</v>
      </c>
      <c r="I6" s="8">
        <f t="shared" si="3"/>
        <v>1.0406251889997734E-3</v>
      </c>
      <c r="J6" s="7">
        <f t="shared" ref="J6:J69" si="8">J5+1</f>
        <v>1973</v>
      </c>
      <c r="K6" s="9">
        <f t="shared" si="4"/>
        <v>1</v>
      </c>
      <c r="L6" s="8">
        <f t="shared" si="5"/>
        <v>42.154750492890379</v>
      </c>
      <c r="M6" s="8">
        <f t="shared" si="6"/>
        <v>42.06420573655717</v>
      </c>
    </row>
    <row r="7" spans="1:13" s="1" customFormat="1" ht="15.75">
      <c r="A7" s="7">
        <v>2</v>
      </c>
      <c r="B7" s="8">
        <v>1.8138399999999985E-4</v>
      </c>
      <c r="C7" s="8">
        <v>1.8138399999999985E-4</v>
      </c>
      <c r="D7" s="8">
        <v>5.0000000000000031E-2</v>
      </c>
      <c r="E7" s="7">
        <f t="shared" si="7"/>
        <v>1974</v>
      </c>
      <c r="F7" s="9">
        <f t="shared" si="0"/>
        <v>2</v>
      </c>
      <c r="G7" s="10">
        <f t="shared" si="1"/>
        <v>-26.371183446226613</v>
      </c>
      <c r="H7" s="8">
        <f t="shared" si="2"/>
        <v>6.780191302400789E-4</v>
      </c>
      <c r="I7" s="8">
        <f t="shared" si="3"/>
        <v>6.780191302400789E-4</v>
      </c>
      <c r="J7" s="7">
        <f t="shared" si="8"/>
        <v>1974</v>
      </c>
      <c r="K7" s="9">
        <f t="shared" si="4"/>
        <v>2</v>
      </c>
      <c r="L7" s="8">
        <f t="shared" si="5"/>
        <v>42.021574211353943</v>
      </c>
      <c r="M7" s="8">
        <f t="shared" si="6"/>
        <v>41.929122352160626</v>
      </c>
    </row>
    <row r="8" spans="1:13" s="1" customFormat="1" ht="15.75">
      <c r="A8" s="7">
        <v>3</v>
      </c>
      <c r="B8" s="8">
        <v>1.2142400000000004E-4</v>
      </c>
      <c r="C8" s="8">
        <v>1.2142400000000004E-4</v>
      </c>
      <c r="D8" s="8">
        <v>4.9999999999999996E-2</v>
      </c>
      <c r="E8" s="7">
        <f t="shared" si="7"/>
        <v>1975</v>
      </c>
      <c r="F8" s="9">
        <f t="shared" si="0"/>
        <v>3</v>
      </c>
      <c r="G8" s="10">
        <f t="shared" si="1"/>
        <v>-25.436805855326593</v>
      </c>
      <c r="H8" s="8">
        <f t="shared" si="2"/>
        <v>4.3316938696813501E-4</v>
      </c>
      <c r="I8" s="8">
        <f t="shared" si="3"/>
        <v>4.3316938696813501E-4</v>
      </c>
      <c r="J8" s="7">
        <f t="shared" si="8"/>
        <v>1975</v>
      </c>
      <c r="K8" s="9">
        <f t="shared" si="4"/>
        <v>3</v>
      </c>
      <c r="L8" s="8">
        <f t="shared" si="5"/>
        <v>41.870394624126881</v>
      </c>
      <c r="M8" s="8">
        <f t="shared" si="6"/>
        <v>41.776029746557484</v>
      </c>
    </row>
    <row r="9" spans="1:13" s="1" customFormat="1" ht="15.75">
      <c r="A9" s="7">
        <v>4</v>
      </c>
      <c r="B9" s="8">
        <v>9.2120000000000019E-5</v>
      </c>
      <c r="C9" s="8">
        <v>9.2120000000000019E-5</v>
      </c>
      <c r="D9" s="8">
        <v>4.9999999999999996E-2</v>
      </c>
      <c r="E9" s="7">
        <f t="shared" si="7"/>
        <v>1976</v>
      </c>
      <c r="F9" s="9">
        <f t="shared" si="0"/>
        <v>4</v>
      </c>
      <c r="G9" s="10">
        <f t="shared" si="1"/>
        <v>-24.497866312686416</v>
      </c>
      <c r="H9" s="8">
        <f t="shared" si="2"/>
        <v>3.1355832599112453E-4</v>
      </c>
      <c r="I9" s="8">
        <f t="shared" si="3"/>
        <v>3.1355832599112453E-4</v>
      </c>
      <c r="J9" s="7">
        <f t="shared" si="8"/>
        <v>1976</v>
      </c>
      <c r="K9" s="9">
        <f t="shared" si="4"/>
        <v>4</v>
      </c>
      <c r="L9" s="8">
        <f t="shared" si="5"/>
        <v>41.705868221980104</v>
      </c>
      <c r="M9" s="8">
        <f t="shared" si="6"/>
        <v>41.609574335295463</v>
      </c>
    </row>
    <row r="10" spans="1:13" s="1" customFormat="1" ht="15.75">
      <c r="A10" s="7">
        <v>5</v>
      </c>
      <c r="B10" s="8">
        <v>7.9128000000000005E-5</v>
      </c>
      <c r="C10" s="8">
        <v>7.9128000000000005E-5</v>
      </c>
      <c r="D10" s="8">
        <v>0.05</v>
      </c>
      <c r="E10" s="7">
        <f t="shared" si="7"/>
        <v>1977</v>
      </c>
      <c r="F10" s="9">
        <f t="shared" si="0"/>
        <v>5</v>
      </c>
      <c r="G10" s="10">
        <f t="shared" si="1"/>
        <v>-23.554498072086332</v>
      </c>
      <c r="H10" s="8">
        <f t="shared" si="2"/>
        <v>2.5692692297025137E-4</v>
      </c>
      <c r="I10" s="8">
        <f t="shared" si="3"/>
        <v>2.5692692297025137E-4</v>
      </c>
      <c r="J10" s="7">
        <f t="shared" si="8"/>
        <v>1977</v>
      </c>
      <c r="K10" s="9">
        <f t="shared" si="4"/>
        <v>5</v>
      </c>
      <c r="L10" s="8">
        <f t="shared" si="5"/>
        <v>41.533008607071913</v>
      </c>
      <c r="M10" s="8">
        <f t="shared" si="6"/>
        <v>41.434758035368795</v>
      </c>
    </row>
    <row r="11" spans="1:13" s="1" customFormat="1" ht="15.75">
      <c r="A11" s="7">
        <v>6</v>
      </c>
      <c r="B11" s="8">
        <v>7.7080000000000001E-5</v>
      </c>
      <c r="C11" s="8">
        <v>7.7080000000000001E-5</v>
      </c>
      <c r="D11" s="8">
        <v>0.05</v>
      </c>
      <c r="E11" s="7">
        <f t="shared" si="7"/>
        <v>1978</v>
      </c>
      <c r="F11" s="9">
        <f t="shared" si="0"/>
        <v>6</v>
      </c>
      <c r="G11" s="10">
        <f t="shared" si="1"/>
        <v>-22.606838799388392</v>
      </c>
      <c r="H11" s="8">
        <f t="shared" si="2"/>
        <v>2.386948083722289E-4</v>
      </c>
      <c r="I11" s="8">
        <f t="shared" si="3"/>
        <v>2.386948083722289E-4</v>
      </c>
      <c r="J11" s="7">
        <f t="shared" si="8"/>
        <v>1978</v>
      </c>
      <c r="K11" s="9">
        <f t="shared" si="4"/>
        <v>6</v>
      </c>
      <c r="L11" s="8">
        <f t="shared" si="5"/>
        <v>41.354293810673738</v>
      </c>
      <c r="M11" s="8">
        <f t="shared" si="6"/>
        <v>41.254052472838076</v>
      </c>
    </row>
    <row r="12" spans="1:13" s="1" customFormat="1" ht="15.75">
      <c r="A12" s="7">
        <v>7</v>
      </c>
      <c r="B12" s="8">
        <v>7.8473994246729535E-5</v>
      </c>
      <c r="C12" s="8">
        <v>7.8473994246729535E-5</v>
      </c>
      <c r="D12" s="8">
        <v>4.9288566918845825E-2</v>
      </c>
      <c r="E12" s="7">
        <f t="shared" si="7"/>
        <v>1979</v>
      </c>
      <c r="F12" s="9">
        <f t="shared" si="0"/>
        <v>7</v>
      </c>
      <c r="G12" s="10">
        <f t="shared" si="1"/>
        <v>-21.655030497608927</v>
      </c>
      <c r="H12" s="8">
        <f t="shared" si="2"/>
        <v>2.2817496071484423E-4</v>
      </c>
      <c r="I12" s="8">
        <f t="shared" si="3"/>
        <v>2.2817496071484423E-4</v>
      </c>
      <c r="J12" s="7">
        <f t="shared" si="8"/>
        <v>1979</v>
      </c>
      <c r="K12" s="9">
        <f t="shared" si="4"/>
        <v>7</v>
      </c>
      <c r="L12" s="8">
        <f t="shared" si="5"/>
        <v>41.171207040262146</v>
      </c>
      <c r="M12" s="8">
        <f t="shared" si="6"/>
        <v>41.068936464214211</v>
      </c>
    </row>
    <row r="13" spans="1:13" s="1" customFormat="1" ht="15.75">
      <c r="A13" s="7">
        <v>8</v>
      </c>
      <c r="B13" s="8">
        <v>7.8267602706143756E-5</v>
      </c>
      <c r="C13" s="8">
        <v>7.8267602706143756E-5</v>
      </c>
      <c r="D13" s="8">
        <v>4.6516257595613293E-2</v>
      </c>
      <c r="E13" s="7">
        <f t="shared" si="7"/>
        <v>1980</v>
      </c>
      <c r="F13" s="9">
        <f t="shared" si="0"/>
        <v>8</v>
      </c>
      <c r="G13" s="10">
        <f t="shared" si="1"/>
        <v>-20.6992194219821</v>
      </c>
      <c r="H13" s="8">
        <f t="shared" si="2"/>
        <v>2.0499467055215038E-4</v>
      </c>
      <c r="I13" s="8">
        <f t="shared" si="3"/>
        <v>2.0499467055215038E-4</v>
      </c>
      <c r="J13" s="7">
        <f t="shared" si="8"/>
        <v>1980</v>
      </c>
      <c r="K13" s="9">
        <f t="shared" si="4"/>
        <v>8</v>
      </c>
      <c r="L13" s="8">
        <f t="shared" si="5"/>
        <v>40.983982699709827</v>
      </c>
      <c r="M13" s="8">
        <f t="shared" si="6"/>
        <v>40.87964290441225</v>
      </c>
    </row>
    <row r="14" spans="1:13" s="1" customFormat="1" ht="15.75">
      <c r="A14" s="7">
        <v>9</v>
      </c>
      <c r="B14" s="8">
        <v>7.8731370668685919E-5</v>
      </c>
      <c r="C14" s="8">
        <v>7.8731370668685919E-5</v>
      </c>
      <c r="D14" s="8">
        <v>4.4612687752027314E-2</v>
      </c>
      <c r="E14" s="7">
        <f t="shared" si="7"/>
        <v>1981</v>
      </c>
      <c r="F14" s="9">
        <f t="shared" si="0"/>
        <v>9</v>
      </c>
      <c r="G14" s="10">
        <f t="shared" si="1"/>
        <v>-19.739555984988076</v>
      </c>
      <c r="H14" s="8">
        <f t="shared" si="2"/>
        <v>1.8993394129366653E-4</v>
      </c>
      <c r="I14" s="8">
        <f t="shared" si="3"/>
        <v>1.8993394129366653E-4</v>
      </c>
      <c r="J14" s="7">
        <f t="shared" si="8"/>
        <v>1981</v>
      </c>
      <c r="K14" s="9">
        <f t="shared" si="4"/>
        <v>9</v>
      </c>
      <c r="L14" s="8">
        <f t="shared" si="5"/>
        <v>40.79202450132783</v>
      </c>
      <c r="M14" s="8">
        <f t="shared" si="6"/>
        <v>40.685576088767036</v>
      </c>
    </row>
    <row r="15" spans="1:13" s="1" customFormat="1" ht="15.75">
      <c r="A15" s="7">
        <v>10</v>
      </c>
      <c r="B15" s="8">
        <v>8.0747110106414279E-5</v>
      </c>
      <c r="C15" s="8">
        <v>8.0747110106414279E-5</v>
      </c>
      <c r="D15" s="8">
        <v>4.3437682379431485E-2</v>
      </c>
      <c r="E15" s="7">
        <f t="shared" si="7"/>
        <v>1982</v>
      </c>
      <c r="F15" s="9">
        <f t="shared" si="0"/>
        <v>10</v>
      </c>
      <c r="G15" s="10">
        <f t="shared" si="1"/>
        <v>-18.776194651359344</v>
      </c>
      <c r="H15" s="8">
        <f t="shared" si="2"/>
        <v>1.8253036684768944E-4</v>
      </c>
      <c r="I15" s="8">
        <f t="shared" si="3"/>
        <v>1.8253036684768944E-4</v>
      </c>
      <c r="J15" s="7">
        <f t="shared" si="8"/>
        <v>1982</v>
      </c>
      <c r="K15" s="9">
        <f t="shared" si="4"/>
        <v>10</v>
      </c>
      <c r="L15" s="8">
        <f t="shared" si="5"/>
        <v>40.595575469002299</v>
      </c>
      <c r="M15" s="8">
        <f t="shared" si="6"/>
        <v>40.486977461742754</v>
      </c>
    </row>
    <row r="16" spans="1:13" s="1" customFormat="1" ht="15.75">
      <c r="A16" s="7">
        <v>11</v>
      </c>
      <c r="B16" s="8">
        <v>8.3398572008516294E-5</v>
      </c>
      <c r="C16" s="8">
        <v>8.3398572008516294E-5</v>
      </c>
      <c r="D16" s="8">
        <v>4.2159912026332041E-2</v>
      </c>
      <c r="E16" s="7">
        <f t="shared" si="7"/>
        <v>1983</v>
      </c>
      <c r="F16" s="9">
        <f t="shared" si="0"/>
        <v>11</v>
      </c>
      <c r="G16" s="10">
        <f t="shared" si="1"/>
        <v>-17.809293823119752</v>
      </c>
      <c r="H16" s="8">
        <f t="shared" si="2"/>
        <v>1.7670283933139967E-4</v>
      </c>
      <c r="I16" s="8">
        <f t="shared" si="3"/>
        <v>1.7670283933139967E-4</v>
      </c>
      <c r="J16" s="7">
        <f t="shared" si="8"/>
        <v>1983</v>
      </c>
      <c r="K16" s="9">
        <f t="shared" si="4"/>
        <v>11</v>
      </c>
      <c r="L16" s="8">
        <f t="shared" si="5"/>
        <v>40.394860267045651</v>
      </c>
      <c r="M16" s="8">
        <f t="shared" si="6"/>
        <v>40.284070077066893</v>
      </c>
    </row>
    <row r="17" spans="1:13" s="1" customFormat="1" ht="15.75">
      <c r="A17" s="7">
        <v>12</v>
      </c>
      <c r="B17" s="8">
        <v>8.8482526287560228E-5</v>
      </c>
      <c r="C17" s="8">
        <v>8.8482526287560228E-5</v>
      </c>
      <c r="D17" s="8">
        <v>4.0321446833661824E-2</v>
      </c>
      <c r="E17" s="7">
        <f t="shared" si="7"/>
        <v>1984</v>
      </c>
      <c r="F17" s="9">
        <f t="shared" si="0"/>
        <v>12</v>
      </c>
      <c r="G17" s="10">
        <f t="shared" si="1"/>
        <v>-16.839015714752993</v>
      </c>
      <c r="H17" s="8">
        <f t="shared" si="2"/>
        <v>1.744744942694889E-4</v>
      </c>
      <c r="I17" s="8">
        <f t="shared" si="3"/>
        <v>1.744744942694889E-4</v>
      </c>
      <c r="J17" s="7">
        <f t="shared" si="8"/>
        <v>1984</v>
      </c>
      <c r="K17" s="9">
        <f t="shared" si="4"/>
        <v>12</v>
      </c>
      <c r="L17" s="8">
        <f t="shared" si="5"/>
        <v>40.189859134607978</v>
      </c>
      <c r="M17" s="8">
        <f t="shared" si="6"/>
        <v>40.076833168820571</v>
      </c>
    </row>
    <row r="18" spans="1:13" s="1" customFormat="1" ht="15.75">
      <c r="A18" s="7">
        <v>13</v>
      </c>
      <c r="B18" s="8">
        <v>1.0611114076352584E-4</v>
      </c>
      <c r="C18" s="8">
        <v>1.0611114076352584E-4</v>
      </c>
      <c r="D18" s="8">
        <v>3.9167361085112692E-2</v>
      </c>
      <c r="E18" s="7">
        <f t="shared" si="7"/>
        <v>1985</v>
      </c>
      <c r="F18" s="9">
        <f t="shared" si="0"/>
        <v>13</v>
      </c>
      <c r="G18" s="10">
        <f t="shared" si="1"/>
        <v>-15.865526218640142</v>
      </c>
      <c r="H18" s="8">
        <f t="shared" si="2"/>
        <v>1.9753145486560089E-4</v>
      </c>
      <c r="I18" s="8">
        <f t="shared" si="3"/>
        <v>1.9753145486560089E-4</v>
      </c>
      <c r="J18" s="7">
        <f t="shared" si="8"/>
        <v>1985</v>
      </c>
      <c r="K18" s="9">
        <f t="shared" si="4"/>
        <v>13</v>
      </c>
      <c r="L18" s="8">
        <f t="shared" si="5"/>
        <v>39.980631917834579</v>
      </c>
      <c r="M18" s="8">
        <f t="shared" si="6"/>
        <v>39.865325314670152</v>
      </c>
    </row>
    <row r="19" spans="1:13" s="1" customFormat="1" ht="15.75">
      <c r="A19" s="7">
        <v>14</v>
      </c>
      <c r="B19" s="8">
        <v>1.4605389474100984E-4</v>
      </c>
      <c r="C19" s="8">
        <v>1.4605389474100984E-4</v>
      </c>
      <c r="D19" s="8">
        <v>3.8560787686914788E-2</v>
      </c>
      <c r="E19" s="7">
        <f t="shared" si="7"/>
        <v>1986</v>
      </c>
      <c r="F19" s="9">
        <f t="shared" si="0"/>
        <v>14</v>
      </c>
      <c r="G19" s="10">
        <f t="shared" si="1"/>
        <v>-14.888994760949725</v>
      </c>
      <c r="H19" s="8">
        <f t="shared" si="2"/>
        <v>2.5933147288064194E-4</v>
      </c>
      <c r="I19" s="8">
        <f t="shared" si="3"/>
        <v>2.5933147288064194E-4</v>
      </c>
      <c r="J19" s="7">
        <f t="shared" si="8"/>
        <v>1986</v>
      </c>
      <c r="K19" s="9">
        <f t="shared" si="4"/>
        <v>14</v>
      </c>
      <c r="L19" s="8">
        <f t="shared" si="5"/>
        <v>39.768100006842865</v>
      </c>
      <c r="M19" s="8">
        <f t="shared" si="6"/>
        <v>39.650464034810447</v>
      </c>
    </row>
    <row r="20" spans="1:13" s="1" customFormat="1" ht="15.75">
      <c r="A20" s="7">
        <v>15</v>
      </c>
      <c r="B20" s="8">
        <v>2.0429841497102234E-4</v>
      </c>
      <c r="C20" s="8">
        <v>2.0429841497102234E-4</v>
      </c>
      <c r="D20" s="8">
        <v>3.7923857918707136E-2</v>
      </c>
      <c r="E20" s="7">
        <f t="shared" si="7"/>
        <v>1987</v>
      </c>
      <c r="F20" s="9">
        <f t="shared" si="0"/>
        <v>15</v>
      </c>
      <c r="G20" s="10">
        <f t="shared" si="1"/>
        <v>-13.909594148207132</v>
      </c>
      <c r="H20" s="8">
        <f t="shared" si="2"/>
        <v>3.4622443319815477E-4</v>
      </c>
      <c r="I20" s="8">
        <f t="shared" si="3"/>
        <v>3.4622443319815477E-4</v>
      </c>
      <c r="J20" s="7">
        <f t="shared" si="8"/>
        <v>1987</v>
      </c>
      <c r="K20" s="9">
        <f t="shared" si="4"/>
        <v>15</v>
      </c>
      <c r="L20" s="8">
        <f t="shared" si="5"/>
        <v>39.553719531323686</v>
      </c>
      <c r="M20" s="8">
        <f t="shared" si="6"/>
        <v>39.43369971493486</v>
      </c>
    </row>
    <row r="21" spans="1:13" s="1" customFormat="1" ht="15.75">
      <c r="A21" s="7">
        <v>16</v>
      </c>
      <c r="B21" s="8">
        <v>2.7373973208216692E-4</v>
      </c>
      <c r="C21" s="8">
        <v>2.7373973208216692E-4</v>
      </c>
      <c r="D21" s="8">
        <v>3.6726380353113118E-2</v>
      </c>
      <c r="E21" s="7">
        <f t="shared" si="7"/>
        <v>1988</v>
      </c>
      <c r="F21" s="9">
        <f t="shared" si="0"/>
        <v>16</v>
      </c>
      <c r="G21" s="10">
        <f t="shared" si="1"/>
        <v>-12.927500404814307</v>
      </c>
      <c r="H21" s="8">
        <f t="shared" si="2"/>
        <v>4.400806778850727E-4</v>
      </c>
      <c r="I21" s="8">
        <f t="shared" si="3"/>
        <v>4.400806778850727E-4</v>
      </c>
      <c r="J21" s="7">
        <f t="shared" si="8"/>
        <v>1988</v>
      </c>
      <c r="K21" s="9">
        <f t="shared" si="4"/>
        <v>16</v>
      </c>
      <c r="L21" s="8">
        <f t="shared" si="5"/>
        <v>39.33841384198552</v>
      </c>
      <c r="M21" s="8">
        <f t="shared" si="6"/>
        <v>39.215951229720396</v>
      </c>
    </row>
    <row r="22" spans="1:13" s="1" customFormat="1" ht="15.75">
      <c r="A22" s="7">
        <v>17</v>
      </c>
      <c r="B22" s="8">
        <v>3.5291076954499902E-4</v>
      </c>
      <c r="C22" s="8">
        <v>3.5291076954499902E-4</v>
      </c>
      <c r="D22" s="8">
        <v>3.4569251531859399E-2</v>
      </c>
      <c r="E22" s="7">
        <f t="shared" si="7"/>
        <v>1989</v>
      </c>
      <c r="F22" s="9">
        <f t="shared" si="0"/>
        <v>17</v>
      </c>
      <c r="G22" s="10">
        <f t="shared" si="1"/>
        <v>-11.942892601833845</v>
      </c>
      <c r="H22" s="8">
        <f t="shared" si="2"/>
        <v>5.3329359417272101E-4</v>
      </c>
      <c r="I22" s="8">
        <f t="shared" si="3"/>
        <v>5.3329359417272101E-4</v>
      </c>
      <c r="J22" s="7">
        <f t="shared" si="8"/>
        <v>1989</v>
      </c>
      <c r="K22" s="9">
        <f t="shared" si="4"/>
        <v>17</v>
      </c>
      <c r="L22" s="8">
        <f t="shared" si="5"/>
        <v>39.122399130755184</v>
      </c>
      <c r="M22" s="8">
        <f t="shared" si="6"/>
        <v>38.997432270744291</v>
      </c>
    </row>
    <row r="23" spans="1:13" s="1" customFormat="1" ht="15.75">
      <c r="A23" s="7">
        <v>18</v>
      </c>
      <c r="B23" s="8">
        <v>4.1467793569955561E-4</v>
      </c>
      <c r="C23" s="8">
        <v>4.1467793569955561E-4</v>
      </c>
      <c r="D23" s="8">
        <v>3.2858904976688218E-2</v>
      </c>
      <c r="E23" s="7">
        <f t="shared" si="7"/>
        <v>1990</v>
      </c>
      <c r="F23" s="9">
        <f t="shared" si="0"/>
        <v>18</v>
      </c>
      <c r="G23" s="10">
        <f t="shared" si="1"/>
        <v>-10.955952677394434</v>
      </c>
      <c r="H23" s="8">
        <f t="shared" si="2"/>
        <v>5.9437044415806253E-4</v>
      </c>
      <c r="I23" s="8">
        <f t="shared" si="3"/>
        <v>5.9437044415806253E-4</v>
      </c>
      <c r="J23" s="7">
        <f t="shared" si="8"/>
        <v>1990</v>
      </c>
      <c r="K23" s="9">
        <f t="shared" si="4"/>
        <v>18</v>
      </c>
      <c r="L23" s="8">
        <f t="shared" si="5"/>
        <v>38.905595218077572</v>
      </c>
      <c r="M23" s="8">
        <f t="shared" si="6"/>
        <v>38.778061007689018</v>
      </c>
    </row>
    <row r="24" spans="1:13" s="1" customFormat="1" ht="15.75">
      <c r="A24" s="7">
        <v>19</v>
      </c>
      <c r="B24" s="8">
        <v>4.3424492750925096E-4</v>
      </c>
      <c r="C24" s="8">
        <v>4.3424492750925096E-4</v>
      </c>
      <c r="D24" s="8">
        <v>3.1511074770630476E-2</v>
      </c>
      <c r="E24" s="7">
        <f t="shared" si="7"/>
        <v>1991</v>
      </c>
      <c r="F24" s="9">
        <f t="shared" si="0"/>
        <v>19</v>
      </c>
      <c r="G24" s="10">
        <f t="shared" si="1"/>
        <v>-9.9668652491162035</v>
      </c>
      <c r="H24" s="8">
        <f t="shared" si="2"/>
        <v>5.9447303645632124E-4</v>
      </c>
      <c r="I24" s="8">
        <f t="shared" si="3"/>
        <v>5.9447303645632124E-4</v>
      </c>
      <c r="J24" s="7">
        <f t="shared" si="8"/>
        <v>1991</v>
      </c>
      <c r="K24" s="9">
        <f t="shared" si="4"/>
        <v>19</v>
      </c>
      <c r="L24" s="8">
        <f t="shared" si="5"/>
        <v>38.686701354306095</v>
      </c>
      <c r="M24" s="8">
        <f t="shared" si="6"/>
        <v>38.556539095109962</v>
      </c>
    </row>
    <row r="25" spans="1:13" s="1" customFormat="1" ht="15.75">
      <c r="A25" s="7">
        <v>20</v>
      </c>
      <c r="B25" s="8">
        <v>4.2753245211104126E-4</v>
      </c>
      <c r="C25" s="8">
        <v>4.2753245211104126E-4</v>
      </c>
      <c r="D25" s="8">
        <v>3.056648990207423E-2</v>
      </c>
      <c r="E25" s="7">
        <f t="shared" si="7"/>
        <v>1992</v>
      </c>
      <c r="F25" s="9">
        <f t="shared" si="0"/>
        <v>20</v>
      </c>
      <c r="G25" s="10">
        <f t="shared" si="1"/>
        <v>-8.975817418995053</v>
      </c>
      <c r="H25" s="8">
        <f t="shared" si="2"/>
        <v>5.6249904110062577E-4</v>
      </c>
      <c r="I25" s="8">
        <f t="shared" si="3"/>
        <v>5.6249904110062577E-4</v>
      </c>
      <c r="J25" s="7">
        <f t="shared" si="8"/>
        <v>1992</v>
      </c>
      <c r="K25" s="9">
        <f t="shared" si="4"/>
        <v>20</v>
      </c>
      <c r="L25" s="8">
        <f t="shared" si="5"/>
        <v>38.463300776597016</v>
      </c>
      <c r="M25" s="8">
        <f t="shared" si="6"/>
        <v>38.330456299757429</v>
      </c>
    </row>
    <row r="26" spans="1:13" s="1" customFormat="1" ht="15.75">
      <c r="A26" s="7">
        <v>21</v>
      </c>
      <c r="B26" s="8">
        <v>4.1832539051207747E-4</v>
      </c>
      <c r="C26" s="8">
        <v>4.1832539051207747E-4</v>
      </c>
      <c r="D26" s="8">
        <v>3.0501664839759971E-2</v>
      </c>
      <c r="E26" s="7">
        <f t="shared" si="7"/>
        <v>1993</v>
      </c>
      <c r="F26" s="9">
        <f t="shared" si="0"/>
        <v>21</v>
      </c>
      <c r="G26" s="10">
        <f t="shared" si="1"/>
        <v>-7.9829985712237317</v>
      </c>
      <c r="H26" s="8">
        <f t="shared" si="2"/>
        <v>5.3365754019134445E-4</v>
      </c>
      <c r="I26" s="8">
        <f t="shared" si="3"/>
        <v>5.3365754019134445E-4</v>
      </c>
      <c r="J26" s="7">
        <f t="shared" si="8"/>
        <v>1993</v>
      </c>
      <c r="K26" s="9">
        <f t="shared" si="4"/>
        <v>21</v>
      </c>
      <c r="L26" s="8">
        <f t="shared" si="5"/>
        <v>38.234073421766077</v>
      </c>
      <c r="M26" s="8">
        <f t="shared" si="6"/>
        <v>38.098495793103574</v>
      </c>
    </row>
    <row r="27" spans="1:13" s="1" customFormat="1" ht="15.75">
      <c r="A27" s="7">
        <v>22</v>
      </c>
      <c r="B27" s="8">
        <v>4.1047015784037583E-4</v>
      </c>
      <c r="C27" s="8">
        <v>4.1047015784037583E-4</v>
      </c>
      <c r="D27" s="8">
        <v>3.044047009529555E-2</v>
      </c>
      <c r="E27" s="7">
        <f t="shared" si="7"/>
        <v>1994</v>
      </c>
      <c r="F27" s="9">
        <f t="shared" si="0"/>
        <v>22</v>
      </c>
      <c r="G27" s="10">
        <f t="shared" si="1"/>
        <v>-6.9886001634642509</v>
      </c>
      <c r="H27" s="8">
        <f t="shared" si="2"/>
        <v>5.077755419770338E-4</v>
      </c>
      <c r="I27" s="8">
        <f t="shared" si="3"/>
        <v>5.077755419770338E-4</v>
      </c>
      <c r="J27" s="7">
        <f t="shared" si="8"/>
        <v>1994</v>
      </c>
      <c r="K27" s="9">
        <f t="shared" si="4"/>
        <v>22</v>
      </c>
      <c r="L27" s="8">
        <f t="shared" si="5"/>
        <v>37.999033360874414</v>
      </c>
      <c r="M27" s="8">
        <f t="shared" si="6"/>
        <v>37.860670341169907</v>
      </c>
    </row>
    <row r="28" spans="1:13" s="1" customFormat="1" ht="15.75">
      <c r="A28" s="7">
        <v>23</v>
      </c>
      <c r="B28" s="8">
        <v>3.9999879905115683E-4</v>
      </c>
      <c r="C28" s="8">
        <v>3.9999879905115683E-4</v>
      </c>
      <c r="D28" s="8">
        <v>3.0377636908177356E-2</v>
      </c>
      <c r="E28" s="7">
        <f t="shared" si="7"/>
        <v>1995</v>
      </c>
      <c r="F28" s="9">
        <f t="shared" si="0"/>
        <v>23</v>
      </c>
      <c r="G28" s="10">
        <f t="shared" si="1"/>
        <v>-5.9928155121207878</v>
      </c>
      <c r="H28" s="8">
        <f t="shared" si="2"/>
        <v>4.7986706537820798E-4</v>
      </c>
      <c r="I28" s="8">
        <f t="shared" si="3"/>
        <v>4.7986706537820798E-4</v>
      </c>
      <c r="J28" s="7">
        <f t="shared" si="8"/>
        <v>1995</v>
      </c>
      <c r="K28" s="9">
        <f t="shared" si="4"/>
        <v>23</v>
      </c>
      <c r="L28" s="8">
        <f t="shared" si="5"/>
        <v>37.758186711813565</v>
      </c>
      <c r="M28" s="8">
        <f t="shared" si="6"/>
        <v>37.616984732803544</v>
      </c>
    </row>
    <row r="29" spans="1:13" s="1" customFormat="1" ht="15.75">
      <c r="A29" s="7">
        <v>24</v>
      </c>
      <c r="B29" s="8">
        <v>3.9101530750661499E-4</v>
      </c>
      <c r="C29" s="8">
        <v>3.9101530750661499E-4</v>
      </c>
      <c r="D29" s="8">
        <v>3.0314531163128593E-2</v>
      </c>
      <c r="E29" s="7">
        <f t="shared" si="7"/>
        <v>1996</v>
      </c>
      <c r="F29" s="9">
        <f t="shared" si="0"/>
        <v>24</v>
      </c>
      <c r="G29" s="10">
        <f t="shared" si="1"/>
        <v>-4.9958395721942761</v>
      </c>
      <c r="H29" s="8">
        <f t="shared" si="2"/>
        <v>4.5495260252476088E-4</v>
      </c>
      <c r="I29" s="8">
        <f t="shared" si="3"/>
        <v>4.5495260252476088E-4</v>
      </c>
      <c r="J29" s="7">
        <f t="shared" si="8"/>
        <v>1996</v>
      </c>
      <c r="K29" s="9">
        <f t="shared" si="4"/>
        <v>24</v>
      </c>
      <c r="L29" s="8">
        <f t="shared" si="5"/>
        <v>37.511350907928396</v>
      </c>
      <c r="M29" s="8">
        <f t="shared" si="6"/>
        <v>37.367255742814152</v>
      </c>
    </row>
    <row r="30" spans="1:13" s="1" customFormat="1" ht="15.75">
      <c r="A30" s="7">
        <v>25</v>
      </c>
      <c r="B30" s="8">
        <v>3.9027169373742285E-4</v>
      </c>
      <c r="C30" s="8">
        <v>3.9027169373742285E-4</v>
      </c>
      <c r="D30" s="8">
        <v>3.0259680301247215E-2</v>
      </c>
      <c r="E30" s="7">
        <f t="shared" si="7"/>
        <v>1997</v>
      </c>
      <c r="F30" s="9">
        <f t="shared" si="0"/>
        <v>25</v>
      </c>
      <c r="G30" s="10">
        <f t="shared" si="1"/>
        <v>-3.9978687123290042</v>
      </c>
      <c r="H30" s="8">
        <f t="shared" si="2"/>
        <v>4.4045900498205923E-4</v>
      </c>
      <c r="I30" s="8">
        <f t="shared" si="3"/>
        <v>4.4045900498205923E-4</v>
      </c>
      <c r="J30" s="7">
        <f t="shared" si="8"/>
        <v>1997</v>
      </c>
      <c r="K30" s="9">
        <f t="shared" si="4"/>
        <v>25</v>
      </c>
      <c r="L30" s="8">
        <f t="shared" si="5"/>
        <v>37.258528790726551</v>
      </c>
      <c r="M30" s="8">
        <f t="shared" si="6"/>
        <v>37.111484824274797</v>
      </c>
    </row>
    <row r="31" spans="1:13" s="1" customFormat="1" ht="15.75">
      <c r="A31" s="7">
        <v>26</v>
      </c>
      <c r="B31" s="8">
        <v>3.9328800000000005E-4</v>
      </c>
      <c r="C31" s="8">
        <v>3.9328800000000005E-4</v>
      </c>
      <c r="D31" s="8">
        <v>3.0213644500134623E-2</v>
      </c>
      <c r="E31" s="7">
        <f t="shared" si="7"/>
        <v>1998</v>
      </c>
      <c r="F31" s="9">
        <f t="shared" si="0"/>
        <v>26</v>
      </c>
      <c r="G31" s="10">
        <f t="shared" si="1"/>
        <v>-2.9991004856877899</v>
      </c>
      <c r="H31" s="8">
        <f t="shared" si="2"/>
        <v>4.3058981164076495E-4</v>
      </c>
      <c r="I31" s="8">
        <f t="shared" si="3"/>
        <v>4.3058981164076495E-4</v>
      </c>
      <c r="J31" s="7">
        <f t="shared" si="8"/>
        <v>1998</v>
      </c>
      <c r="K31" s="9">
        <f t="shared" si="4"/>
        <v>26</v>
      </c>
      <c r="L31" s="8">
        <f t="shared" si="5"/>
        <v>36.999996348116909</v>
      </c>
      <c r="M31" s="8">
        <f t="shared" si="6"/>
        <v>36.849945411049688</v>
      </c>
    </row>
    <row r="32" spans="1:13" s="1" customFormat="1" ht="15.75">
      <c r="A32" s="7">
        <v>27</v>
      </c>
      <c r="B32" s="8">
        <v>3.9378424089349563E-4</v>
      </c>
      <c r="C32" s="8">
        <v>3.9378424089349563E-4</v>
      </c>
      <c r="D32" s="8">
        <v>3.0169445522135407E-2</v>
      </c>
      <c r="E32" s="7">
        <f t="shared" si="7"/>
        <v>1999</v>
      </c>
      <c r="F32" s="9">
        <f t="shared" si="0"/>
        <v>27</v>
      </c>
      <c r="G32" s="10">
        <f t="shared" si="1"/>
        <v>-1.9997333973150535</v>
      </c>
      <c r="H32" s="8">
        <f t="shared" si="2"/>
        <v>4.1827286019576452E-4</v>
      </c>
      <c r="I32" s="8">
        <f t="shared" si="3"/>
        <v>4.1827286019576452E-4</v>
      </c>
      <c r="J32" s="7">
        <f t="shared" si="8"/>
        <v>1999</v>
      </c>
      <c r="K32" s="9">
        <f t="shared" si="4"/>
        <v>27</v>
      </c>
      <c r="L32" s="8">
        <f t="shared" si="5"/>
        <v>36.735814342457438</v>
      </c>
      <c r="M32" s="8">
        <f t="shared" si="6"/>
        <v>36.582696455646833</v>
      </c>
    </row>
    <row r="33" spans="1:13" s="1" customFormat="1" ht="15.75">
      <c r="A33" s="7">
        <v>28</v>
      </c>
      <c r="B33" s="8">
        <v>3.9108841458814717E-4</v>
      </c>
      <c r="C33" s="8">
        <v>3.9108841458814717E-4</v>
      </c>
      <c r="D33" s="8">
        <v>3.0126446469437875E-2</v>
      </c>
      <c r="E33" s="7">
        <f t="shared" si="7"/>
        <v>2000</v>
      </c>
      <c r="F33" s="9">
        <f t="shared" si="0"/>
        <v>28</v>
      </c>
      <c r="G33" s="10">
        <f t="shared" si="1"/>
        <v>-0.99996666866652373</v>
      </c>
      <c r="H33" s="8">
        <f t="shared" si="2"/>
        <v>4.0304938626602811E-4</v>
      </c>
      <c r="I33" s="8">
        <f t="shared" si="3"/>
        <v>4.0304938626602811E-4</v>
      </c>
      <c r="J33" s="7">
        <f t="shared" si="8"/>
        <v>2000</v>
      </c>
      <c r="K33" s="9">
        <f t="shared" si="4"/>
        <v>28</v>
      </c>
      <c r="L33" s="8">
        <f t="shared" si="5"/>
        <v>36.465783276777039</v>
      </c>
      <c r="M33" s="8">
        <f t="shared" si="6"/>
        <v>36.309537678937126</v>
      </c>
    </row>
    <row r="34" spans="1:13" s="1" customFormat="1" ht="15.75">
      <c r="A34" s="7">
        <v>29</v>
      </c>
      <c r="B34" s="8">
        <v>3.8821652460746585E-4</v>
      </c>
      <c r="C34" s="8">
        <v>3.8821652460746585E-4</v>
      </c>
      <c r="D34" s="8">
        <v>3.0082266757530569E-2</v>
      </c>
      <c r="E34" s="7">
        <f t="shared" si="7"/>
        <v>2001</v>
      </c>
      <c r="F34" s="9">
        <f t="shared" si="0"/>
        <v>29</v>
      </c>
      <c r="G34" s="10">
        <f t="shared" si="1"/>
        <v>0</v>
      </c>
      <c r="H34" s="8">
        <f t="shared" si="2"/>
        <v>3.8821652460746585E-4</v>
      </c>
      <c r="I34" s="8">
        <f t="shared" si="3"/>
        <v>3.8821652460746585E-4</v>
      </c>
      <c r="J34" s="7">
        <f t="shared" si="8"/>
        <v>2001</v>
      </c>
      <c r="K34" s="9">
        <f t="shared" si="4"/>
        <v>29</v>
      </c>
      <c r="L34" s="8">
        <f t="shared" si="5"/>
        <v>36.189685172710604</v>
      </c>
      <c r="M34" s="8">
        <f t="shared" si="6"/>
        <v>36.03025040282774</v>
      </c>
    </row>
    <row r="35" spans="1:13" s="1" customFormat="1" ht="15.75">
      <c r="A35" s="7">
        <v>30</v>
      </c>
      <c r="B35" s="8">
        <v>3.9163258558490077E-4</v>
      </c>
      <c r="C35" s="8">
        <v>3.9163258558490077E-4</v>
      </c>
      <c r="D35" s="8">
        <v>3.003713066612524E-2</v>
      </c>
      <c r="E35" s="7">
        <f t="shared" si="7"/>
        <v>2002</v>
      </c>
      <c r="F35" s="9">
        <f t="shared" si="0"/>
        <v>30</v>
      </c>
      <c r="G35" s="10">
        <f t="shared" si="1"/>
        <v>0.99996666866652373</v>
      </c>
      <c r="H35" s="8">
        <f t="shared" si="2"/>
        <v>3.8004436241645048E-4</v>
      </c>
      <c r="I35" s="8">
        <f t="shared" si="3"/>
        <v>3.8004436241645048E-4</v>
      </c>
      <c r="J35" s="7">
        <f t="shared" si="8"/>
        <v>2002</v>
      </c>
      <c r="K35" s="9">
        <f t="shared" si="4"/>
        <v>30</v>
      </c>
      <c r="L35" s="8">
        <f t="shared" si="5"/>
        <v>35.907418729471594</v>
      </c>
      <c r="M35" s="8">
        <f t="shared" si="6"/>
        <v>35.74473210655573</v>
      </c>
    </row>
    <row r="36" spans="1:13" s="1" customFormat="1" ht="15.75">
      <c r="A36" s="7">
        <v>31</v>
      </c>
      <c r="B36" s="8">
        <v>4.1145661925481207E-4</v>
      </c>
      <c r="C36" s="8">
        <v>4.1145661925481207E-4</v>
      </c>
      <c r="D36" s="8">
        <v>2.9994580048662473E-2</v>
      </c>
      <c r="E36" s="7">
        <f t="shared" si="7"/>
        <v>2003</v>
      </c>
      <c r="F36" s="9">
        <f t="shared" si="0"/>
        <v>31</v>
      </c>
      <c r="G36" s="10">
        <f t="shared" si="1"/>
        <v>1.9997333973150535</v>
      </c>
      <c r="H36" s="8">
        <f t="shared" si="2"/>
        <v>3.8750255026052434E-4</v>
      </c>
      <c r="I36" s="8">
        <f t="shared" si="3"/>
        <v>3.8750255026052434E-4</v>
      </c>
      <c r="J36" s="7">
        <f t="shared" si="8"/>
        <v>2003</v>
      </c>
      <c r="K36" s="9">
        <f t="shared" si="4"/>
        <v>31</v>
      </c>
      <c r="L36" s="8">
        <f t="shared" si="5"/>
        <v>35.619103943709156</v>
      </c>
      <c r="M36" s="8">
        <f t="shared" si="6"/>
        <v>35.453100499661929</v>
      </c>
    </row>
    <row r="37" spans="1:13" s="1" customFormat="1" ht="15.75">
      <c r="A37" s="7">
        <v>32</v>
      </c>
      <c r="B37" s="8">
        <v>4.4632862068488859E-4</v>
      </c>
      <c r="C37" s="8">
        <v>4.4632862068488859E-4</v>
      </c>
      <c r="D37" s="8">
        <v>2.9949873781955266E-2</v>
      </c>
      <c r="E37" s="7">
        <f t="shared" si="7"/>
        <v>2004</v>
      </c>
      <c r="F37" s="9">
        <f t="shared" si="0"/>
        <v>32</v>
      </c>
      <c r="G37" s="10">
        <f t="shared" ref="G37:G68" si="9">$I$2*ATAN((E37-2001)/$I$2)</f>
        <v>2.9991004856877899</v>
      </c>
      <c r="H37" s="8">
        <f t="shared" ref="H37:H68" si="10">B37*EXP(-$G37*$D37)</f>
        <v>4.0798598257353689E-4</v>
      </c>
      <c r="I37" s="8">
        <f t="shared" ref="I37:I68" si="11">C37*EXP(-$G37*$D37)</f>
        <v>4.0798598257353689E-4</v>
      </c>
      <c r="J37" s="7">
        <f t="shared" si="8"/>
        <v>2004</v>
      </c>
      <c r="K37" s="9">
        <f t="shared" si="4"/>
        <v>32</v>
      </c>
      <c r="L37" s="8">
        <f t="shared" ref="L37:L68" si="12">1+(1-H37)*L38/(1+$L$2)</f>
        <v>35.325174617836147</v>
      </c>
      <c r="M37" s="8">
        <f t="shared" ref="M37:M68" si="13">1+(1-I37)*M38/(1+$L$2)</f>
        <v>35.155785466179722</v>
      </c>
    </row>
    <row r="38" spans="1:13" s="1" customFormat="1" ht="15.75">
      <c r="A38" s="7">
        <v>33</v>
      </c>
      <c r="B38" s="8">
        <v>4.9047257256296345E-4</v>
      </c>
      <c r="C38" s="8">
        <v>4.9047257256296345E-4</v>
      </c>
      <c r="D38" s="8">
        <v>2.9904908959991962E-2</v>
      </c>
      <c r="E38" s="7">
        <f t="shared" si="7"/>
        <v>2005</v>
      </c>
      <c r="F38" s="9">
        <f t="shared" si="0"/>
        <v>33</v>
      </c>
      <c r="G38" s="10">
        <f t="shared" si="9"/>
        <v>3.9978687123290042</v>
      </c>
      <c r="H38" s="8">
        <f t="shared" si="10"/>
        <v>4.3520337921979787E-4</v>
      </c>
      <c r="I38" s="8">
        <f t="shared" si="11"/>
        <v>4.3520337921979787E-4</v>
      </c>
      <c r="J38" s="7">
        <f t="shared" si="8"/>
        <v>2005</v>
      </c>
      <c r="K38" s="9">
        <f t="shared" si="4"/>
        <v>33</v>
      </c>
      <c r="L38" s="8">
        <f t="shared" si="12"/>
        <v>35.025968214250348</v>
      </c>
      <c r="M38" s="8">
        <f t="shared" si="13"/>
        <v>34.853120760222431</v>
      </c>
    </row>
    <row r="39" spans="1:13" s="1" customFormat="1" ht="15.75">
      <c r="A39" s="7">
        <v>34</v>
      </c>
      <c r="B39" s="8">
        <v>5.3267245368986344E-4</v>
      </c>
      <c r="C39" s="8">
        <v>5.3267245368986344E-4</v>
      </c>
      <c r="D39" s="8">
        <v>2.9855159350434989E-2</v>
      </c>
      <c r="E39" s="7">
        <f t="shared" si="7"/>
        <v>2006</v>
      </c>
      <c r="F39" s="9">
        <f t="shared" si="0"/>
        <v>34</v>
      </c>
      <c r="G39" s="10">
        <f t="shared" si="9"/>
        <v>4.9958395721942761</v>
      </c>
      <c r="H39" s="8">
        <f t="shared" si="10"/>
        <v>4.588645715021618E-4</v>
      </c>
      <c r="I39" s="8">
        <f t="shared" si="11"/>
        <v>4.588645715021618E-4</v>
      </c>
      <c r="J39" s="7">
        <f t="shared" si="8"/>
        <v>2006</v>
      </c>
      <c r="K39" s="9">
        <f t="shared" si="4"/>
        <v>34</v>
      </c>
      <c r="L39" s="8">
        <f t="shared" si="12"/>
        <v>34.721598535549937</v>
      </c>
      <c r="M39" s="8">
        <f t="shared" si="13"/>
        <v>34.545217370762515</v>
      </c>
    </row>
    <row r="40" spans="1:13" s="1" customFormat="1" ht="15.75">
      <c r="A40" s="7">
        <v>35</v>
      </c>
      <c r="B40" s="8">
        <v>5.7000026145108938E-4</v>
      </c>
      <c r="C40" s="8">
        <v>5.7000026145108938E-4</v>
      </c>
      <c r="D40" s="8">
        <v>2.9801004712501356E-2</v>
      </c>
      <c r="E40" s="7">
        <f t="shared" si="7"/>
        <v>2007</v>
      </c>
      <c r="F40" s="9">
        <f t="shared" si="0"/>
        <v>35</v>
      </c>
      <c r="G40" s="10">
        <f t="shared" si="9"/>
        <v>5.9928155121207878</v>
      </c>
      <c r="H40" s="8">
        <f t="shared" si="10"/>
        <v>4.7677510236654393E-4</v>
      </c>
      <c r="I40" s="8">
        <f t="shared" si="11"/>
        <v>4.7677510236654393E-4</v>
      </c>
      <c r="J40" s="7">
        <f t="shared" si="8"/>
        <v>2007</v>
      </c>
      <c r="K40" s="9">
        <f t="shared" si="4"/>
        <v>35</v>
      </c>
      <c r="L40" s="8">
        <f t="shared" si="12"/>
        <v>34.411820871699838</v>
      </c>
      <c r="M40" s="8">
        <f t="shared" si="13"/>
        <v>34.231829491949327</v>
      </c>
    </row>
    <row r="41" spans="1:13" s="1" customFormat="1" ht="15.75">
      <c r="A41" s="7">
        <v>36</v>
      </c>
      <c r="B41" s="8">
        <v>6.1495199999999999E-4</v>
      </c>
      <c r="C41" s="8">
        <v>6.1495199999999999E-4</v>
      </c>
      <c r="D41" s="8">
        <v>2.9745802915033794E-2</v>
      </c>
      <c r="E41" s="7">
        <f t="shared" si="7"/>
        <v>2008</v>
      </c>
      <c r="F41" s="9">
        <f t="shared" si="0"/>
        <v>36</v>
      </c>
      <c r="G41" s="10">
        <f t="shared" si="9"/>
        <v>6.9886001634642509</v>
      </c>
      <c r="H41" s="8">
        <f t="shared" si="10"/>
        <v>4.995275205992635E-4</v>
      </c>
      <c r="I41" s="8">
        <f t="shared" si="11"/>
        <v>4.995275205992635E-4</v>
      </c>
      <c r="J41" s="7">
        <f t="shared" si="8"/>
        <v>2008</v>
      </c>
      <c r="K41" s="9">
        <f t="shared" si="4"/>
        <v>36</v>
      </c>
      <c r="L41" s="8">
        <f t="shared" si="12"/>
        <v>34.09631356252293</v>
      </c>
      <c r="M41" s="8">
        <f t="shared" si="13"/>
        <v>33.912634781707879</v>
      </c>
    </row>
    <row r="42" spans="1:13" s="1" customFormat="1" ht="15.75">
      <c r="A42" s="7">
        <v>37</v>
      </c>
      <c r="B42" s="8">
        <v>6.8166365077964946E-4</v>
      </c>
      <c r="C42" s="8">
        <v>6.8166365077964946E-4</v>
      </c>
      <c r="D42" s="8">
        <v>2.9691260952021035E-2</v>
      </c>
      <c r="E42" s="7">
        <f t="shared" si="7"/>
        <v>2009</v>
      </c>
      <c r="F42" s="9">
        <f t="shared" si="0"/>
        <v>37</v>
      </c>
      <c r="G42" s="10">
        <f t="shared" si="9"/>
        <v>7.9829985712237317</v>
      </c>
      <c r="H42" s="8">
        <f t="shared" si="10"/>
        <v>5.3781307833762767E-4</v>
      </c>
      <c r="I42" s="8">
        <f t="shared" si="11"/>
        <v>5.3781307833762767E-4</v>
      </c>
      <c r="J42" s="7">
        <f t="shared" si="8"/>
        <v>2009</v>
      </c>
      <c r="K42" s="9">
        <f t="shared" si="4"/>
        <v>37</v>
      </c>
      <c r="L42" s="8">
        <f t="shared" si="12"/>
        <v>33.775111431444699</v>
      </c>
      <c r="M42" s="8">
        <f t="shared" si="13"/>
        <v>33.587665440582292</v>
      </c>
    </row>
    <row r="43" spans="1:13" s="1" customFormat="1" ht="15.75">
      <c r="A43" s="7">
        <v>38</v>
      </c>
      <c r="B43" s="8">
        <v>7.6777518123348574E-4</v>
      </c>
      <c r="C43" s="8">
        <v>7.6777518123348574E-4</v>
      </c>
      <c r="D43" s="8">
        <v>2.9636584822984202E-2</v>
      </c>
      <c r="E43" s="7">
        <f t="shared" si="7"/>
        <v>2010</v>
      </c>
      <c r="F43" s="9">
        <f t="shared" si="0"/>
        <v>38</v>
      </c>
      <c r="G43" s="10">
        <f t="shared" si="9"/>
        <v>8.975817418995053</v>
      </c>
      <c r="H43" s="8">
        <f t="shared" si="10"/>
        <v>5.8844554068797404E-4</v>
      </c>
      <c r="I43" s="8">
        <f t="shared" si="11"/>
        <v>5.8844554068797404E-4</v>
      </c>
      <c r="J43" s="7">
        <f t="shared" si="8"/>
        <v>2010</v>
      </c>
      <c r="K43" s="9">
        <f t="shared" si="4"/>
        <v>38</v>
      </c>
      <c r="L43" s="8">
        <f t="shared" si="12"/>
        <v>33.448602756087944</v>
      </c>
      <c r="M43" s="8">
        <f t="shared" si="13"/>
        <v>33.257304962953285</v>
      </c>
    </row>
    <row r="44" spans="1:13" s="1" customFormat="1" ht="15.75">
      <c r="A44" s="7">
        <v>39</v>
      </c>
      <c r="B44" s="8">
        <v>8.664465689028261E-4</v>
      </c>
      <c r="C44" s="8">
        <v>8.664465689028261E-4</v>
      </c>
      <c r="D44" s="8">
        <v>2.9581310262016325E-2</v>
      </c>
      <c r="E44" s="7">
        <f t="shared" si="7"/>
        <v>2011</v>
      </c>
      <c r="F44" s="9">
        <f t="shared" si="0"/>
        <v>39</v>
      </c>
      <c r="G44" s="10">
        <f t="shared" si="9"/>
        <v>9.9668652491162035</v>
      </c>
      <c r="H44" s="8">
        <f t="shared" si="10"/>
        <v>6.4520462261988645E-4</v>
      </c>
      <c r="I44" s="8">
        <f t="shared" si="11"/>
        <v>6.4520462261988645E-4</v>
      </c>
      <c r="J44" s="7">
        <f t="shared" si="8"/>
        <v>2011</v>
      </c>
      <c r="K44" s="9">
        <f t="shared" si="4"/>
        <v>39</v>
      </c>
      <c r="L44" s="8">
        <f t="shared" si="12"/>
        <v>33.117062398899023</v>
      </c>
      <c r="M44" s="8">
        <f t="shared" si="13"/>
        <v>32.921823762596766</v>
      </c>
    </row>
    <row r="45" spans="1:13" s="1" customFormat="1" ht="15.75">
      <c r="A45" s="7">
        <v>40</v>
      </c>
      <c r="B45" s="8">
        <v>9.737098015754048E-4</v>
      </c>
      <c r="C45" s="8">
        <v>9.737098015754048E-4</v>
      </c>
      <c r="D45" s="8">
        <v>2.9525805020117656E-2</v>
      </c>
      <c r="E45" s="7">
        <f t="shared" si="7"/>
        <v>2012</v>
      </c>
      <c r="F45" s="9">
        <f t="shared" si="0"/>
        <v>40</v>
      </c>
      <c r="G45" s="10">
        <f t="shared" si="9"/>
        <v>10.955952677394434</v>
      </c>
      <c r="H45" s="8">
        <f t="shared" si="10"/>
        <v>7.0459980678752782E-4</v>
      </c>
      <c r="I45" s="8">
        <f t="shared" si="11"/>
        <v>7.0459980678752782E-4</v>
      </c>
      <c r="J45" s="7">
        <f t="shared" si="8"/>
        <v>2012</v>
      </c>
      <c r="K45" s="9">
        <f t="shared" si="4"/>
        <v>40</v>
      </c>
      <c r="L45" s="8">
        <f t="shared" si="12"/>
        <v>32.780553811728367</v>
      </c>
      <c r="M45" s="8">
        <f t="shared" si="13"/>
        <v>32.581281831497265</v>
      </c>
    </row>
    <row r="46" spans="1:13" s="1" customFormat="1" ht="15.75">
      <c r="A46" s="7">
        <v>41</v>
      </c>
      <c r="B46" s="8">
        <v>1.0663015000929501E-3</v>
      </c>
      <c r="C46" s="8">
        <v>1.0724306371417437E-3</v>
      </c>
      <c r="D46" s="8">
        <v>2.9470466993760394E-2</v>
      </c>
      <c r="E46" s="7">
        <f t="shared" si="7"/>
        <v>2013</v>
      </c>
      <c r="F46" s="9">
        <f t="shared" si="0"/>
        <v>41</v>
      </c>
      <c r="G46" s="10">
        <f t="shared" si="9"/>
        <v>11.942892601833845</v>
      </c>
      <c r="H46" s="8">
        <f t="shared" si="10"/>
        <v>7.4993667948400778E-4</v>
      </c>
      <c r="I46" s="8">
        <f t="shared" si="11"/>
        <v>7.5424734085518098E-4</v>
      </c>
      <c r="J46" s="7">
        <f t="shared" si="8"/>
        <v>2013</v>
      </c>
      <c r="K46" s="9">
        <f t="shared" si="4"/>
        <v>41</v>
      </c>
      <c r="L46" s="8">
        <f t="shared" si="12"/>
        <v>32.439021416185156</v>
      </c>
      <c r="M46" s="8">
        <f t="shared" si="13"/>
        <v>32.23562068023017</v>
      </c>
    </row>
    <row r="47" spans="1:13" s="1" customFormat="1" ht="15.75">
      <c r="A47" s="7">
        <v>42</v>
      </c>
      <c r="B47" s="8">
        <v>1.1571523484335431E-3</v>
      </c>
      <c r="C47" s="8">
        <v>1.1706796027219817E-3</v>
      </c>
      <c r="D47" s="8">
        <v>2.9414927053078754E-2</v>
      </c>
      <c r="E47" s="7">
        <f t="shared" si="7"/>
        <v>2014</v>
      </c>
      <c r="F47" s="9">
        <f t="shared" si="0"/>
        <v>42</v>
      </c>
      <c r="G47" s="10">
        <f t="shared" si="9"/>
        <v>12.927500404814307</v>
      </c>
      <c r="H47" s="8">
        <f t="shared" si="10"/>
        <v>7.9112494417808352E-4</v>
      </c>
      <c r="I47" s="8">
        <f t="shared" si="11"/>
        <v>8.0037329277134423E-4</v>
      </c>
      <c r="J47" s="7">
        <f t="shared" si="8"/>
        <v>2014</v>
      </c>
      <c r="K47" s="9">
        <f t="shared" si="4"/>
        <v>42</v>
      </c>
      <c r="L47" s="8">
        <f t="shared" si="12"/>
        <v>32.091868713970655</v>
      </c>
      <c r="M47" s="8">
        <f t="shared" si="13"/>
        <v>31.884381804025274</v>
      </c>
    </row>
    <row r="48" spans="1:13" s="1" customFormat="1" ht="15.75">
      <c r="A48" s="7">
        <v>43</v>
      </c>
      <c r="B48" s="8">
        <v>1.2494354863555536E-3</v>
      </c>
      <c r="C48" s="8">
        <v>1.2717226186090278E-3</v>
      </c>
      <c r="D48" s="8">
        <v>2.9359107032767499E-2</v>
      </c>
      <c r="E48" s="7">
        <f t="shared" si="7"/>
        <v>2015</v>
      </c>
      <c r="F48" s="9">
        <f t="shared" si="0"/>
        <v>43</v>
      </c>
      <c r="G48" s="10">
        <f t="shared" si="9"/>
        <v>13.909594148207132</v>
      </c>
      <c r="H48" s="8">
        <f t="shared" si="10"/>
        <v>8.3053814153927468E-4</v>
      </c>
      <c r="I48" s="8">
        <f t="shared" si="11"/>
        <v>8.4535308285011638E-4</v>
      </c>
      <c r="J48" s="7">
        <f t="shared" si="8"/>
        <v>2015</v>
      </c>
      <c r="K48" s="9">
        <f t="shared" si="4"/>
        <v>43</v>
      </c>
      <c r="L48" s="8">
        <f t="shared" si="12"/>
        <v>31.738815456856656</v>
      </c>
      <c r="M48" s="8">
        <f t="shared" si="13"/>
        <v>31.527303051461281</v>
      </c>
    </row>
    <row r="49" spans="1:13" s="1" customFormat="1" ht="15.75">
      <c r="A49" s="7">
        <v>44</v>
      </c>
      <c r="B49" s="8">
        <v>1.3458047068789045E-3</v>
      </c>
      <c r="C49" s="8">
        <v>1.3783862812209433E-3</v>
      </c>
      <c r="D49" s="8">
        <v>2.9302354052680939E-2</v>
      </c>
      <c r="E49" s="7">
        <f t="shared" si="7"/>
        <v>2016</v>
      </c>
      <c r="F49" s="9">
        <f t="shared" si="0"/>
        <v>44</v>
      </c>
      <c r="G49" s="10">
        <f t="shared" si="9"/>
        <v>14.888994760949725</v>
      </c>
      <c r="H49" s="8">
        <f t="shared" si="10"/>
        <v>8.6997529285853152E-4</v>
      </c>
      <c r="I49" s="8">
        <f t="shared" si="11"/>
        <v>8.9103716352603973E-4</v>
      </c>
      <c r="J49" s="7">
        <f t="shared" si="8"/>
        <v>2016</v>
      </c>
      <c r="K49" s="9">
        <f t="shared" si="4"/>
        <v>44</v>
      </c>
      <c r="L49" s="8">
        <f t="shared" si="12"/>
        <v>31.379653765314181</v>
      </c>
      <c r="M49" s="8">
        <f t="shared" si="13"/>
        <v>31.164193859844467</v>
      </c>
    </row>
    <row r="50" spans="1:13" s="1" customFormat="1" ht="15.75">
      <c r="A50" s="7">
        <v>45</v>
      </c>
      <c r="B50" s="8">
        <v>1.4518265480508706E-3</v>
      </c>
      <c r="C50" s="8">
        <v>1.4965699602976354E-3</v>
      </c>
      <c r="D50" s="8">
        <v>2.924523351803443E-2</v>
      </c>
      <c r="E50" s="7">
        <f t="shared" si="7"/>
        <v>2017</v>
      </c>
      <c r="F50" s="9">
        <f t="shared" si="0"/>
        <v>45</v>
      </c>
      <c r="G50" s="10">
        <f t="shared" si="9"/>
        <v>15.865526218640142</v>
      </c>
      <c r="H50" s="8">
        <f t="shared" si="10"/>
        <v>9.1286381907780502E-4</v>
      </c>
      <c r="I50" s="8">
        <f t="shared" si="11"/>
        <v>9.4099709866067918E-4</v>
      </c>
      <c r="J50" s="7">
        <f t="shared" si="8"/>
        <v>2017</v>
      </c>
      <c r="K50" s="9">
        <f t="shared" si="4"/>
        <v>45</v>
      </c>
      <c r="L50" s="8">
        <f t="shared" si="12"/>
        <v>31.014228453101733</v>
      </c>
      <c r="M50" s="8">
        <f t="shared" si="13"/>
        <v>30.794917152672092</v>
      </c>
    </row>
    <row r="51" spans="1:13" s="1" customFormat="1" ht="15.75">
      <c r="A51" s="7">
        <v>46</v>
      </c>
      <c r="B51" s="8">
        <v>1.574520254597672E-3</v>
      </c>
      <c r="C51" s="8">
        <v>1.6338284516879474E-3</v>
      </c>
      <c r="D51" s="8">
        <v>2.9188603906363027E-2</v>
      </c>
      <c r="E51" s="7">
        <f t="shared" si="7"/>
        <v>2018</v>
      </c>
      <c r="F51" s="9">
        <f t="shared" si="0"/>
        <v>46</v>
      </c>
      <c r="G51" s="10">
        <f t="shared" si="9"/>
        <v>16.839015714752993</v>
      </c>
      <c r="H51" s="8">
        <f t="shared" si="10"/>
        <v>9.6313977315913265E-4</v>
      </c>
      <c r="I51" s="8">
        <f t="shared" si="11"/>
        <v>9.9941881328275491E-4</v>
      </c>
      <c r="J51" s="7">
        <f t="shared" si="8"/>
        <v>2018</v>
      </c>
      <c r="K51" s="9">
        <f t="shared" si="4"/>
        <v>46</v>
      </c>
      <c r="L51" s="8">
        <f t="shared" si="12"/>
        <v>30.642485438447149</v>
      </c>
      <c r="M51" s="8">
        <f t="shared" si="13"/>
        <v>30.419440100603083</v>
      </c>
    </row>
    <row r="52" spans="1:13" s="1" customFormat="1" ht="15.75">
      <c r="A52" s="7">
        <v>47</v>
      </c>
      <c r="B52" s="8">
        <v>1.711584819642496E-3</v>
      </c>
      <c r="C52" s="8">
        <v>1.7882096411961728E-3</v>
      </c>
      <c r="D52" s="8">
        <v>2.9132275701137533E-2</v>
      </c>
      <c r="E52" s="7">
        <f t="shared" si="7"/>
        <v>2019</v>
      </c>
      <c r="F52" s="9">
        <f t="shared" si="0"/>
        <v>47</v>
      </c>
      <c r="G52" s="10">
        <f t="shared" si="9"/>
        <v>17.809293823119752</v>
      </c>
      <c r="H52" s="8">
        <f t="shared" si="10"/>
        <v>1.0187684325603545E-3</v>
      </c>
      <c r="I52" s="8">
        <f t="shared" si="11"/>
        <v>1.0643770103261714E-3</v>
      </c>
      <c r="J52" s="7">
        <f t="shared" si="8"/>
        <v>2019</v>
      </c>
      <c r="K52" s="9">
        <f t="shared" si="4"/>
        <v>47</v>
      </c>
      <c r="L52" s="8">
        <f t="shared" si="12"/>
        <v>30.26448407554339</v>
      </c>
      <c r="M52" s="8">
        <f t="shared" si="13"/>
        <v>30.037849294310433</v>
      </c>
    </row>
    <row r="53" spans="1:13" s="1" customFormat="1" ht="15.75">
      <c r="A53" s="7">
        <v>48</v>
      </c>
      <c r="B53" s="8">
        <v>1.8578788134119807E-3</v>
      </c>
      <c r="C53" s="8">
        <v>1.9547812119663326E-3</v>
      </c>
      <c r="D53" s="8">
        <v>2.9075207261565723E-2</v>
      </c>
      <c r="E53" s="7">
        <f t="shared" si="7"/>
        <v>2020</v>
      </c>
      <c r="F53" s="9">
        <f t="shared" si="0"/>
        <v>48</v>
      </c>
      <c r="G53" s="10">
        <f t="shared" si="9"/>
        <v>18.776194651359344</v>
      </c>
      <c r="H53" s="8">
        <f t="shared" si="10"/>
        <v>1.0762832418073432E-3</v>
      </c>
      <c r="I53" s="8">
        <f t="shared" si="11"/>
        <v>1.1324195338529204E-3</v>
      </c>
      <c r="J53" s="7">
        <f t="shared" si="8"/>
        <v>2020</v>
      </c>
      <c r="K53" s="9">
        <f t="shared" si="4"/>
        <v>48</v>
      </c>
      <c r="L53" s="8">
        <f t="shared" si="12"/>
        <v>29.880214776626808</v>
      </c>
      <c r="M53" s="8">
        <f t="shared" si="13"/>
        <v>29.650165234424534</v>
      </c>
    </row>
    <row r="54" spans="1:13" s="1" customFormat="1" ht="15.75">
      <c r="A54" s="7">
        <v>49</v>
      </c>
      <c r="B54" s="8">
        <v>2.0125206283665973E-3</v>
      </c>
      <c r="C54" s="8">
        <v>2.1330008242005996E-3</v>
      </c>
      <c r="D54" s="8">
        <v>2.9017261623000921E-2</v>
      </c>
      <c r="E54" s="7">
        <f t="shared" si="7"/>
        <v>2021</v>
      </c>
      <c r="F54" s="9">
        <f t="shared" si="0"/>
        <v>49</v>
      </c>
      <c r="G54" s="10">
        <f t="shared" si="9"/>
        <v>19.739555984988076</v>
      </c>
      <c r="H54" s="8">
        <f t="shared" si="10"/>
        <v>1.1349630780363863E-3</v>
      </c>
      <c r="I54" s="8">
        <f t="shared" si="11"/>
        <v>1.202908008378376E-3</v>
      </c>
      <c r="J54" s="7">
        <f t="shared" si="8"/>
        <v>2021</v>
      </c>
      <c r="K54" s="9">
        <f t="shared" si="4"/>
        <v>49</v>
      </c>
      <c r="L54" s="8">
        <f t="shared" si="12"/>
        <v>29.489558189446949</v>
      </c>
      <c r="M54" s="8">
        <f t="shared" si="13"/>
        <v>29.256298943524914</v>
      </c>
    </row>
    <row r="55" spans="1:13" s="1" customFormat="1" ht="15.75">
      <c r="A55" s="7">
        <v>50</v>
      </c>
      <c r="B55" s="8">
        <v>2.1784670046516019E-3</v>
      </c>
      <c r="C55" s="8">
        <v>2.3263895496360323E-3</v>
      </c>
      <c r="D55" s="8">
        <v>2.8959065109952619E-2</v>
      </c>
      <c r="E55" s="7">
        <f t="shared" si="7"/>
        <v>2022</v>
      </c>
      <c r="F55" s="9">
        <f t="shared" si="0"/>
        <v>50</v>
      </c>
      <c r="G55" s="10">
        <f t="shared" si="9"/>
        <v>20.6992194219821</v>
      </c>
      <c r="H55" s="8">
        <f t="shared" si="10"/>
        <v>1.1962496576414909E-3</v>
      </c>
      <c r="I55" s="8">
        <f t="shared" si="11"/>
        <v>1.2774775547899182E-3</v>
      </c>
      <c r="J55" s="7">
        <f t="shared" si="8"/>
        <v>2022</v>
      </c>
      <c r="K55" s="9">
        <f t="shared" si="4"/>
        <v>50</v>
      </c>
      <c r="L55" s="8">
        <f t="shared" si="12"/>
        <v>29.092368116901213</v>
      </c>
      <c r="M55" s="8">
        <f t="shared" si="13"/>
        <v>28.856136199720915</v>
      </c>
    </row>
    <row r="56" spans="1:13" s="1" customFormat="1" ht="15.75">
      <c r="A56" s="7">
        <v>51</v>
      </c>
      <c r="B56" s="8">
        <v>2.3502560955289999E-3</v>
      </c>
      <c r="C56" s="8">
        <v>2.5295516326559932E-3</v>
      </c>
      <c r="D56" s="8">
        <v>2.8900765193831696E-2</v>
      </c>
      <c r="E56" s="7">
        <f t="shared" si="7"/>
        <v>2023</v>
      </c>
      <c r="F56" s="9">
        <f t="shared" si="0"/>
        <v>51</v>
      </c>
      <c r="G56" s="10">
        <f t="shared" si="9"/>
        <v>21.655030497608927</v>
      </c>
      <c r="H56" s="8">
        <f t="shared" si="10"/>
        <v>1.2569364197255696E-3</v>
      </c>
      <c r="I56" s="8">
        <f t="shared" si="11"/>
        <v>1.3528251575264819E-3</v>
      </c>
      <c r="J56" s="7">
        <f t="shared" si="8"/>
        <v>2023</v>
      </c>
      <c r="K56" s="9">
        <f t="shared" si="4"/>
        <v>51</v>
      </c>
      <c r="L56" s="8">
        <f t="shared" si="12"/>
        <v>28.688534128368534</v>
      </c>
      <c r="M56" s="8">
        <f t="shared" si="13"/>
        <v>28.449602652546652</v>
      </c>
    </row>
    <row r="57" spans="1:13" s="1" customFormat="1" ht="15.75">
      <c r="A57" s="7">
        <v>52</v>
      </c>
      <c r="B57" s="8">
        <v>2.5199822268521192E-3</v>
      </c>
      <c r="C57" s="8">
        <v>2.7342828082240556E-3</v>
      </c>
      <c r="D57" s="8">
        <v>2.884251215059469E-2</v>
      </c>
      <c r="E57" s="7">
        <f t="shared" si="7"/>
        <v>2024</v>
      </c>
      <c r="F57" s="9">
        <f t="shared" si="0"/>
        <v>52</v>
      </c>
      <c r="G57" s="10">
        <f t="shared" si="9"/>
        <v>22.606838799388392</v>
      </c>
      <c r="H57" s="8">
        <f t="shared" si="10"/>
        <v>1.3128676964222533E-3</v>
      </c>
      <c r="I57" s="8">
        <f t="shared" si="11"/>
        <v>1.4245146388529447E-3</v>
      </c>
      <c r="J57" s="7">
        <f t="shared" si="8"/>
        <v>2024</v>
      </c>
      <c r="K57" s="9">
        <f t="shared" si="4"/>
        <v>52</v>
      </c>
      <c r="L57" s="8">
        <f t="shared" si="12"/>
        <v>28.277848268295802</v>
      </c>
      <c r="M57" s="8">
        <f t="shared" si="13"/>
        <v>28.036523219538552</v>
      </c>
    </row>
    <row r="58" spans="1:13" s="1" customFormat="1" ht="15.75">
      <c r="A58" s="7">
        <v>53</v>
      </c>
      <c r="B58" s="8">
        <v>2.6809657365623575E-3</v>
      </c>
      <c r="C58" s="8">
        <v>2.9334765561513749E-3</v>
      </c>
      <c r="D58" s="8">
        <v>2.8784294281809657E-2</v>
      </c>
      <c r="E58" s="7">
        <f t="shared" si="7"/>
        <v>2025</v>
      </c>
      <c r="F58" s="9">
        <f t="shared" si="0"/>
        <v>53</v>
      </c>
      <c r="G58" s="10">
        <f t="shared" si="9"/>
        <v>23.554498072086332</v>
      </c>
      <c r="H58" s="8">
        <f t="shared" si="10"/>
        <v>1.3609425006515742E-3</v>
      </c>
      <c r="I58" s="8">
        <f t="shared" si="11"/>
        <v>1.4891249319174437E-3</v>
      </c>
      <c r="J58" s="7">
        <f t="shared" si="8"/>
        <v>2025</v>
      </c>
      <c r="K58" s="9">
        <f t="shared" si="4"/>
        <v>53</v>
      </c>
      <c r="L58" s="8">
        <f t="shared" si="12"/>
        <v>27.859981703663376</v>
      </c>
      <c r="M58" s="8">
        <f t="shared" si="13"/>
        <v>27.616593926252531</v>
      </c>
    </row>
    <row r="59" spans="1:13" s="1" customFormat="1" ht="15.75">
      <c r="A59" s="7">
        <v>54</v>
      </c>
      <c r="B59" s="8">
        <v>2.83201794216608E-3</v>
      </c>
      <c r="C59" s="8">
        <v>3.1258246964797226E-3</v>
      </c>
      <c r="D59" s="8">
        <v>2.8726248288868009E-2</v>
      </c>
      <c r="E59" s="7">
        <f t="shared" si="7"/>
        <v>2026</v>
      </c>
      <c r="F59" s="9">
        <f t="shared" si="0"/>
        <v>54</v>
      </c>
      <c r="G59" s="10">
        <f t="shared" si="9"/>
        <v>24.497866312686416</v>
      </c>
      <c r="H59" s="8">
        <f t="shared" si="10"/>
        <v>1.4011001102403056E-3</v>
      </c>
      <c r="I59" s="8">
        <f t="shared" si="11"/>
        <v>1.5464567726148869E-3</v>
      </c>
      <c r="J59" s="7">
        <f t="shared" si="8"/>
        <v>2026</v>
      </c>
      <c r="K59" s="9">
        <f t="shared" si="4"/>
        <v>54</v>
      </c>
      <c r="L59" s="8">
        <f t="shared" si="12"/>
        <v>27.434518139457527</v>
      </c>
      <c r="M59" s="8">
        <f t="shared" si="13"/>
        <v>27.189414239405714</v>
      </c>
    </row>
    <row r="60" spans="1:13" s="1" customFormat="1" ht="15.75">
      <c r="A60" s="7">
        <v>55</v>
      </c>
      <c r="B60" s="8">
        <v>2.9754588719821387E-3</v>
      </c>
      <c r="C60" s="8">
        <v>3.3138667986670877E-3</v>
      </c>
      <c r="D60" s="8">
        <v>2.8668486434755832E-2</v>
      </c>
      <c r="E60" s="7">
        <f t="shared" si="7"/>
        <v>2027</v>
      </c>
      <c r="F60" s="9">
        <f t="shared" si="0"/>
        <v>55</v>
      </c>
      <c r="G60" s="10">
        <f t="shared" si="9"/>
        <v>25.436805855326593</v>
      </c>
      <c r="H60" s="8">
        <f t="shared" si="10"/>
        <v>1.4349981301502305E-3</v>
      </c>
      <c r="I60" s="8">
        <f t="shared" si="11"/>
        <v>1.5982048027726014E-3</v>
      </c>
      <c r="J60" s="7">
        <f t="shared" si="8"/>
        <v>2027</v>
      </c>
      <c r="K60" s="9">
        <f t="shared" si="4"/>
        <v>55</v>
      </c>
      <c r="L60" s="8">
        <f t="shared" si="12"/>
        <v>27.001039661893561</v>
      </c>
      <c r="M60" s="8">
        <f t="shared" si="13"/>
        <v>26.754577321491098</v>
      </c>
    </row>
    <row r="61" spans="1:13" s="1" customFormat="1" ht="15.75">
      <c r="A61" s="7">
        <v>56</v>
      </c>
      <c r="B61" s="8">
        <v>3.1142608388154678E-3</v>
      </c>
      <c r="C61" s="8">
        <v>3.5009985780440084E-3</v>
      </c>
      <c r="D61" s="8">
        <v>2.8610932574084483E-2</v>
      </c>
      <c r="E61" s="7">
        <f t="shared" si="7"/>
        <v>2028</v>
      </c>
      <c r="F61" s="9">
        <f t="shared" si="0"/>
        <v>56</v>
      </c>
      <c r="G61" s="10">
        <f t="shared" si="9"/>
        <v>26.371183446226613</v>
      </c>
      <c r="H61" s="8">
        <f t="shared" si="10"/>
        <v>1.4644616224119924E-3</v>
      </c>
      <c r="I61" s="8">
        <f t="shared" si="11"/>
        <v>1.6463226181190813E-3</v>
      </c>
      <c r="J61" s="7">
        <f t="shared" si="8"/>
        <v>2028</v>
      </c>
      <c r="K61" s="9">
        <f t="shared" si="4"/>
        <v>56</v>
      </c>
      <c r="L61" s="8">
        <f t="shared" si="12"/>
        <v>26.559172818464265</v>
      </c>
      <c r="M61" s="8">
        <f t="shared" si="13"/>
        <v>26.311720385810734</v>
      </c>
    </row>
    <row r="62" spans="1:13" s="1" customFormat="1" ht="15.75">
      <c r="A62" s="7">
        <v>57</v>
      </c>
      <c r="B62" s="8">
        <v>3.2478280140400459E-3</v>
      </c>
      <c r="C62" s="8">
        <v>3.6867512947779601E-3</v>
      </c>
      <c r="D62" s="8">
        <v>2.8553379463060725E-2</v>
      </c>
      <c r="E62" s="7">
        <f t="shared" si="7"/>
        <v>2029</v>
      </c>
      <c r="F62" s="9">
        <f t="shared" si="0"/>
        <v>57</v>
      </c>
      <c r="G62" s="10">
        <f t="shared" si="9"/>
        <v>27.300870308671062</v>
      </c>
      <c r="H62" s="8">
        <f t="shared" si="10"/>
        <v>1.4895206547248516E-3</v>
      </c>
      <c r="I62" s="8">
        <f t="shared" si="11"/>
        <v>1.6908198890662229E-3</v>
      </c>
      <c r="J62" s="7">
        <f t="shared" si="8"/>
        <v>2029</v>
      </c>
      <c r="K62" s="9">
        <f t="shared" si="4"/>
        <v>57</v>
      </c>
      <c r="L62" s="8">
        <f t="shared" si="12"/>
        <v>26.108591304814691</v>
      </c>
      <c r="M62" s="8">
        <f t="shared" si="13"/>
        <v>25.86052956827173</v>
      </c>
    </row>
    <row r="63" spans="1:13" s="1" customFormat="1" ht="15.75">
      <c r="A63" s="7">
        <v>58</v>
      </c>
      <c r="B63" s="8">
        <v>3.3795438856002225E-3</v>
      </c>
      <c r="C63" s="8">
        <v>3.8751609074819484E-3</v>
      </c>
      <c r="D63" s="8">
        <v>2.8495855723690774E-2</v>
      </c>
      <c r="E63" s="7">
        <f t="shared" si="7"/>
        <v>2030</v>
      </c>
      <c r="F63" s="9">
        <f t="shared" si="0"/>
        <v>58</v>
      </c>
      <c r="G63" s="10">
        <f t="shared" si="9"/>
        <v>28.225742198149113</v>
      </c>
      <c r="H63" s="8">
        <f t="shared" si="10"/>
        <v>1.5119860899216896E-3</v>
      </c>
      <c r="I63" s="8">
        <f t="shared" si="11"/>
        <v>1.7337219419715859E-3</v>
      </c>
      <c r="J63" s="7">
        <f t="shared" si="8"/>
        <v>2030</v>
      </c>
      <c r="K63" s="9">
        <f t="shared" si="4"/>
        <v>58</v>
      </c>
      <c r="L63" s="8">
        <f t="shared" si="12"/>
        <v>25.648967798218806</v>
      </c>
      <c r="M63" s="8">
        <f t="shared" si="13"/>
        <v>25.400688148354373</v>
      </c>
    </row>
    <row r="64" spans="1:13" s="1" customFormat="1" ht="15.75">
      <c r="A64" s="7">
        <v>59</v>
      </c>
      <c r="B64" s="8">
        <v>3.5193564051394012E-3</v>
      </c>
      <c r="C64" s="8">
        <v>4.07798322507473E-3</v>
      </c>
      <c r="D64" s="8">
        <v>2.8438520015895159E-2</v>
      </c>
      <c r="E64" s="7">
        <f t="shared" si="7"/>
        <v>2031</v>
      </c>
      <c r="F64" s="9">
        <f t="shared" si="0"/>
        <v>59</v>
      </c>
      <c r="G64" s="10">
        <f t="shared" si="9"/>
        <v>29.145679447786708</v>
      </c>
      <c r="H64" s="8">
        <f t="shared" si="10"/>
        <v>1.5363633228846442E-3</v>
      </c>
      <c r="I64" s="8">
        <f t="shared" si="11"/>
        <v>1.7802300014838888E-3</v>
      </c>
      <c r="J64" s="7">
        <f t="shared" si="8"/>
        <v>2031</v>
      </c>
      <c r="K64" s="9">
        <f t="shared" si="4"/>
        <v>59</v>
      </c>
      <c r="L64" s="8">
        <f t="shared" si="12"/>
        <v>25.180018992644023</v>
      </c>
      <c r="M64" s="8">
        <f t="shared" si="13"/>
        <v>24.931926940113168</v>
      </c>
    </row>
    <row r="65" spans="1:13" s="1" customFormat="1" ht="15.75">
      <c r="A65" s="7">
        <v>60</v>
      </c>
      <c r="B65" s="8">
        <v>3.6803947185391006E-3</v>
      </c>
      <c r="C65" s="8">
        <v>4.3112299955034659E-3</v>
      </c>
      <c r="D65" s="8">
        <v>2.8381441805664032E-2</v>
      </c>
      <c r="E65" s="7">
        <f t="shared" si="7"/>
        <v>2032</v>
      </c>
      <c r="F65" s="9">
        <f t="shared" si="0"/>
        <v>60</v>
      </c>
      <c r="G65" s="10">
        <f t="shared" si="9"/>
        <v>30.060567004239541</v>
      </c>
      <c r="H65" s="8">
        <f t="shared" si="10"/>
        <v>1.5680891463087333E-3</v>
      </c>
      <c r="I65" s="8">
        <f t="shared" si="11"/>
        <v>1.8368662820690902E-3</v>
      </c>
      <c r="J65" s="7">
        <f t="shared" si="8"/>
        <v>2032</v>
      </c>
      <c r="K65" s="9">
        <f t="shared" si="4"/>
        <v>60</v>
      </c>
      <c r="L65" s="8">
        <f t="shared" si="12"/>
        <v>24.701569958598963</v>
      </c>
      <c r="M65" s="8">
        <f t="shared" si="13"/>
        <v>24.454099400327163</v>
      </c>
    </row>
    <row r="66" spans="1:13" s="1" customFormat="1" ht="15.75">
      <c r="A66" s="7">
        <v>61</v>
      </c>
      <c r="B66" s="8">
        <v>3.971652606297226E-3</v>
      </c>
      <c r="C66" s="8">
        <v>4.6515960902583278E-3</v>
      </c>
      <c r="D66" s="8">
        <v>2.8318106001308387E-2</v>
      </c>
      <c r="E66" s="7">
        <f t="shared" si="7"/>
        <v>2033</v>
      </c>
      <c r="F66" s="9">
        <f t="shared" si="0"/>
        <v>61</v>
      </c>
      <c r="G66" s="10">
        <f t="shared" si="9"/>
        <v>30.970294454245622</v>
      </c>
      <c r="H66" s="8">
        <f t="shared" si="10"/>
        <v>1.6522899933477545E-3</v>
      </c>
      <c r="I66" s="8">
        <f t="shared" si="11"/>
        <v>1.9351606081667941E-3</v>
      </c>
      <c r="J66" s="7">
        <f t="shared" si="8"/>
        <v>2033</v>
      </c>
      <c r="K66" s="9">
        <f t="shared" si="4"/>
        <v>61</v>
      </c>
      <c r="L66" s="8">
        <f t="shared" si="12"/>
        <v>24.213570394700255</v>
      </c>
      <c r="M66" s="8">
        <f t="shared" si="13"/>
        <v>23.967205940801772</v>
      </c>
    </row>
    <row r="67" spans="1:13" s="1" customFormat="1" ht="15.75">
      <c r="A67" s="7">
        <v>62</v>
      </c>
      <c r="B67" s="8">
        <v>4.3199951784926834E-3</v>
      </c>
      <c r="C67" s="8">
        <v>5.0568811624494567E-3</v>
      </c>
      <c r="D67" s="8">
        <v>2.8254355489708127E-2</v>
      </c>
      <c r="E67" s="7">
        <f t="shared" si="7"/>
        <v>2034</v>
      </c>
      <c r="F67" s="9">
        <f t="shared" si="0"/>
        <v>62</v>
      </c>
      <c r="G67" s="10">
        <f t="shared" si="9"/>
        <v>31.874756042064444</v>
      </c>
      <c r="H67" s="8">
        <f t="shared" si="10"/>
        <v>1.7553242502081261E-3</v>
      </c>
      <c r="I67" s="8">
        <f t="shared" si="11"/>
        <v>2.0547398244933537E-3</v>
      </c>
      <c r="J67" s="7">
        <f t="shared" si="8"/>
        <v>2034</v>
      </c>
      <c r="K67" s="9">
        <f t="shared" si="4"/>
        <v>62</v>
      </c>
      <c r="L67" s="8">
        <f t="shared" si="12"/>
        <v>23.717029212634234</v>
      </c>
      <c r="M67" s="8">
        <f t="shared" si="13"/>
        <v>23.471972095412841</v>
      </c>
    </row>
    <row r="68" spans="1:13" s="1" customFormat="1" ht="15.75">
      <c r="A68" s="7">
        <v>63</v>
      </c>
      <c r="B68" s="8">
        <v>4.7386232429923857E-3</v>
      </c>
      <c r="C68" s="8">
        <v>5.5420569856421079E-3</v>
      </c>
      <c r="D68" s="8">
        <v>2.8223193626778637E-2</v>
      </c>
      <c r="E68" s="7">
        <f t="shared" si="7"/>
        <v>2035</v>
      </c>
      <c r="F68" s="9">
        <f t="shared" si="0"/>
        <v>63</v>
      </c>
      <c r="G68" s="10">
        <f t="shared" si="9"/>
        <v>32.773850678055553</v>
      </c>
      <c r="H68" s="8">
        <f t="shared" si="10"/>
        <v>1.8790454431096822E-3</v>
      </c>
      <c r="I68" s="8">
        <f t="shared" si="11"/>
        <v>2.197637666114347E-3</v>
      </c>
      <c r="J68" s="7">
        <f t="shared" si="8"/>
        <v>2035</v>
      </c>
      <c r="K68" s="9">
        <f t="shared" si="4"/>
        <v>63</v>
      </c>
      <c r="L68" s="8">
        <f t="shared" si="12"/>
        <v>23.212114584515728</v>
      </c>
      <c r="M68" s="8">
        <f t="shared" si="13"/>
        <v>22.968606046878719</v>
      </c>
    </row>
    <row r="69" spans="1:13" s="1" customFormat="1" ht="15.75">
      <c r="A69" s="7">
        <v>64</v>
      </c>
      <c r="B69" s="8">
        <v>5.2338536140489039E-3</v>
      </c>
      <c r="C69" s="8">
        <v>6.1138058213889698E-3</v>
      </c>
      <c r="D69" s="8">
        <v>2.823143460990361E-2</v>
      </c>
      <c r="E69" s="7">
        <f t="shared" si="7"/>
        <v>2036</v>
      </c>
      <c r="F69" s="9">
        <f t="shared" ref="F69:F125" si="14">E69-$G$2</f>
        <v>64</v>
      </c>
      <c r="G69" s="10">
        <f t="shared" ref="G69:G100" si="15">$I$2*ATAN((E69-2001)/$I$2)</f>
        <v>33.667481938672715</v>
      </c>
      <c r="H69" s="8">
        <f t="shared" ref="H69:H100" si="16">B69*EXP(-$G69*$D69)</f>
        <v>2.0231718862866489E-3</v>
      </c>
      <c r="I69" s="8">
        <f t="shared" ref="I69:I100" si="17">C69*EXP(-$G69*$D69)</f>
        <v>2.3633217449658384E-3</v>
      </c>
      <c r="J69" s="7">
        <f t="shared" si="8"/>
        <v>2036</v>
      </c>
      <c r="K69" s="9">
        <f t="shared" ref="K69:K125" si="18">J69-$G$2</f>
        <v>64</v>
      </c>
      <c r="L69" s="8">
        <f t="shared" ref="L69:L100" si="19">1+(1-H69)*L70/(1+$L$2)</f>
        <v>22.699009346281276</v>
      </c>
      <c r="M69" s="8">
        <f t="shared" ref="M69:M100" si="20">1+(1-I69)*M70/(1+$L$2)</f>
        <v>22.457331244840361</v>
      </c>
    </row>
    <row r="70" spans="1:13" s="1" customFormat="1" ht="15.75">
      <c r="A70" s="7">
        <v>65</v>
      </c>
      <c r="B70" s="8">
        <v>5.8079657917056108E-3</v>
      </c>
      <c r="C70" s="8">
        <v>6.7738649890187073E-3</v>
      </c>
      <c r="D70" s="8">
        <v>2.8280371170259239E-2</v>
      </c>
      <c r="E70" s="7">
        <f t="shared" ref="E70:E125" si="21">E69+1</f>
        <v>2037</v>
      </c>
      <c r="F70" s="9">
        <f t="shared" si="14"/>
        <v>65</v>
      </c>
      <c r="G70" s="10">
        <f t="shared" si="15"/>
        <v>34.555558058171215</v>
      </c>
      <c r="H70" s="8">
        <f t="shared" si="16"/>
        <v>2.1858098044417462E-3</v>
      </c>
      <c r="I70" s="8">
        <f t="shared" si="17"/>
        <v>2.5493229536762852E-3</v>
      </c>
      <c r="J70" s="7">
        <f t="shared" ref="J70:J125" si="22">J69+1</f>
        <v>2037</v>
      </c>
      <c r="K70" s="9">
        <f t="shared" si="18"/>
        <v>65</v>
      </c>
      <c r="L70" s="8">
        <f t="shared" si="19"/>
        <v>22.177859154345999</v>
      </c>
      <c r="M70" s="8">
        <f t="shared" si="20"/>
        <v>21.938325190708504</v>
      </c>
    </row>
    <row r="71" spans="1:13" s="1" customFormat="1" ht="15.75">
      <c r="A71" s="7">
        <v>66</v>
      </c>
      <c r="B71" s="8">
        <v>6.4695167892061386E-3</v>
      </c>
      <c r="C71" s="8">
        <v>7.530689257208352E-3</v>
      </c>
      <c r="D71" s="8">
        <v>2.8293193823009995E-2</v>
      </c>
      <c r="E71" s="7">
        <f t="shared" si="21"/>
        <v>2038</v>
      </c>
      <c r="F71" s="9">
        <f t="shared" si="14"/>
        <v>66</v>
      </c>
      <c r="G71" s="10">
        <f t="shared" si="15"/>
        <v>35.437991912343783</v>
      </c>
      <c r="H71" s="8">
        <f t="shared" si="16"/>
        <v>2.3736941318018455E-3</v>
      </c>
      <c r="I71" s="8">
        <f t="shared" si="17"/>
        <v>2.7630429722483394E-3</v>
      </c>
      <c r="J71" s="7">
        <f t="shared" si="22"/>
        <v>2038</v>
      </c>
      <c r="K71" s="9">
        <f t="shared" si="18"/>
        <v>66</v>
      </c>
      <c r="L71" s="8">
        <f t="shared" si="19"/>
        <v>21.648736357617175</v>
      </c>
      <c r="M71" s="8">
        <f t="shared" si="20"/>
        <v>21.411676974109472</v>
      </c>
    </row>
    <row r="72" spans="1:13" s="1" customFormat="1" ht="15.75">
      <c r="A72" s="7">
        <v>67</v>
      </c>
      <c r="B72" s="8">
        <v>7.2254068249854473E-3</v>
      </c>
      <c r="C72" s="8">
        <v>8.3912107125140786E-3</v>
      </c>
      <c r="D72" s="8">
        <v>2.8311927089804997E-2</v>
      </c>
      <c r="E72" s="7">
        <f t="shared" si="21"/>
        <v>2039</v>
      </c>
      <c r="F72" s="9">
        <f t="shared" si="14"/>
        <v>67</v>
      </c>
      <c r="G72" s="10">
        <f t="shared" si="15"/>
        <v>36.314700994617624</v>
      </c>
      <c r="H72" s="8">
        <f t="shared" si="16"/>
        <v>2.5843250556063136E-3</v>
      </c>
      <c r="I72" s="8">
        <f t="shared" si="17"/>
        <v>3.0013003580965725E-3</v>
      </c>
      <c r="J72" s="7">
        <f t="shared" si="22"/>
        <v>2039</v>
      </c>
      <c r="K72" s="9">
        <f t="shared" si="18"/>
        <v>67</v>
      </c>
      <c r="L72" s="8">
        <f t="shared" si="19"/>
        <v>21.111824097741959</v>
      </c>
      <c r="M72" s="8">
        <f t="shared" si="20"/>
        <v>20.877596209074586</v>
      </c>
    </row>
    <row r="73" spans="1:13" s="1" customFormat="1" ht="15.75">
      <c r="A73" s="7">
        <v>68</v>
      </c>
      <c r="B73" s="8">
        <v>8.081447830416871E-3</v>
      </c>
      <c r="C73" s="8">
        <v>9.3609139393850127E-3</v>
      </c>
      <c r="D73" s="8">
        <v>2.8354028557295387E-2</v>
      </c>
      <c r="E73" s="7">
        <f t="shared" si="21"/>
        <v>2040</v>
      </c>
      <c r="F73" s="9">
        <f t="shared" si="14"/>
        <v>68</v>
      </c>
      <c r="G73" s="10">
        <f t="shared" si="15"/>
        <v>37.18560738485813</v>
      </c>
      <c r="H73" s="8">
        <f t="shared" si="16"/>
        <v>2.815695413716551E-3</v>
      </c>
      <c r="I73" s="8">
        <f t="shared" si="17"/>
        <v>3.2614802446806236E-3</v>
      </c>
      <c r="J73" s="7">
        <f t="shared" si="22"/>
        <v>2040</v>
      </c>
      <c r="K73" s="9">
        <f t="shared" si="18"/>
        <v>68</v>
      </c>
      <c r="L73" s="8">
        <f t="shared" si="19"/>
        <v>20.567212943430498</v>
      </c>
      <c r="M73" s="8">
        <f t="shared" si="20"/>
        <v>20.33618312695733</v>
      </c>
    </row>
    <row r="74" spans="1:13" s="1" customFormat="1" ht="15.75">
      <c r="A74" s="7">
        <v>69</v>
      </c>
      <c r="B74" s="8">
        <v>9.0486255090422713E-3</v>
      </c>
      <c r="C74" s="8">
        <v>1.0451260598858972E-2</v>
      </c>
      <c r="D74" s="8">
        <v>2.8477184787073312E-2</v>
      </c>
      <c r="E74" s="7">
        <f t="shared" si="21"/>
        <v>2041</v>
      </c>
      <c r="F74" s="9">
        <f t="shared" si="14"/>
        <v>69</v>
      </c>
      <c r="G74" s="10">
        <f t="shared" si="15"/>
        <v>38.05063771123649</v>
      </c>
      <c r="H74" s="8">
        <f t="shared" si="16"/>
        <v>3.0619067026458869E-3</v>
      </c>
      <c r="I74" s="8">
        <f t="shared" si="17"/>
        <v>3.5365354491427273E-3</v>
      </c>
      <c r="J74" s="7">
        <f t="shared" si="22"/>
        <v>2041</v>
      </c>
      <c r="K74" s="9">
        <f t="shared" si="18"/>
        <v>69</v>
      </c>
      <c r="L74" s="8">
        <f t="shared" si="19"/>
        <v>20.014913101324442</v>
      </c>
      <c r="M74" s="8">
        <f t="shared" si="20"/>
        <v>19.787443144404694</v>
      </c>
    </row>
    <row r="75" spans="1:13" s="1" customFormat="1" ht="15.75">
      <c r="A75" s="7">
        <v>70</v>
      </c>
      <c r="B75" s="8">
        <v>1.0147127363858678E-2</v>
      </c>
      <c r="C75" s="8">
        <v>1.1683182327235619E-2</v>
      </c>
      <c r="D75" s="8">
        <v>2.8613275722319514E-2</v>
      </c>
      <c r="E75" s="7">
        <f t="shared" si="21"/>
        <v>2042</v>
      </c>
      <c r="F75" s="9">
        <f t="shared" si="14"/>
        <v>70</v>
      </c>
      <c r="G75" s="10">
        <f t="shared" si="15"/>
        <v>38.909723105527839</v>
      </c>
      <c r="H75" s="8">
        <f t="shared" si="16"/>
        <v>3.3329440469599893E-3</v>
      </c>
      <c r="I75" s="8">
        <f t="shared" si="17"/>
        <v>3.8374794748117277E-3</v>
      </c>
      <c r="J75" s="7">
        <f t="shared" si="22"/>
        <v>2042</v>
      </c>
      <c r="K75" s="9">
        <f t="shared" si="18"/>
        <v>70</v>
      </c>
      <c r="L75" s="8">
        <f t="shared" si="19"/>
        <v>19.454780084891361</v>
      </c>
      <c r="M75" s="8">
        <f t="shared" si="20"/>
        <v>19.231203841407616</v>
      </c>
    </row>
    <row r="76" spans="1:13" s="1" customFormat="1" ht="15.75">
      <c r="A76" s="7">
        <v>71</v>
      </c>
      <c r="B76" s="8">
        <v>1.1399661615165989E-2</v>
      </c>
      <c r="C76" s="8">
        <v>1.3080583405827023E-2</v>
      </c>
      <c r="D76" s="8">
        <v>2.8773345437525643E-2</v>
      </c>
      <c r="E76" s="7">
        <f t="shared" si="21"/>
        <v>2043</v>
      </c>
      <c r="F76" s="9">
        <f t="shared" si="14"/>
        <v>71</v>
      </c>
      <c r="G76" s="10">
        <f t="shared" si="15"/>
        <v>39.762799152212928</v>
      </c>
      <c r="H76" s="8">
        <f t="shared" si="16"/>
        <v>3.6308795402252474E-3</v>
      </c>
      <c r="I76" s="8">
        <f t="shared" si="17"/>
        <v>4.1662660055840316E-3</v>
      </c>
      <c r="J76" s="7">
        <f t="shared" si="22"/>
        <v>2043</v>
      </c>
      <c r="K76" s="9">
        <f t="shared" si="18"/>
        <v>71</v>
      </c>
      <c r="L76" s="8">
        <f t="shared" si="19"/>
        <v>18.886824415591111</v>
      </c>
      <c r="M76" s="8">
        <f t="shared" si="20"/>
        <v>18.667463927905896</v>
      </c>
    </row>
    <row r="77" spans="1:13" s="1" customFormat="1" ht="15.75">
      <c r="A77" s="7">
        <v>72</v>
      </c>
      <c r="B77" s="8">
        <v>1.2837397226871041E-2</v>
      </c>
      <c r="C77" s="8">
        <v>1.4675945336936077E-2</v>
      </c>
      <c r="D77" s="8">
        <v>2.8894343520534427E-2</v>
      </c>
      <c r="E77" s="7">
        <f t="shared" si="21"/>
        <v>2044</v>
      </c>
      <c r="F77" s="9">
        <f t="shared" si="14"/>
        <v>72</v>
      </c>
      <c r="G77" s="10">
        <f t="shared" si="15"/>
        <v>40.609805831761562</v>
      </c>
      <c r="H77" s="8">
        <f t="shared" si="16"/>
        <v>3.9708051770830548E-3</v>
      </c>
      <c r="I77" s="8">
        <f t="shared" si="17"/>
        <v>4.5394964954821758E-3</v>
      </c>
      <c r="J77" s="7">
        <f t="shared" si="22"/>
        <v>2044</v>
      </c>
      <c r="K77" s="9">
        <f t="shared" si="18"/>
        <v>72</v>
      </c>
      <c r="L77" s="8">
        <f t="shared" si="19"/>
        <v>18.311046106571403</v>
      </c>
      <c r="M77" s="8">
        <f t="shared" si="20"/>
        <v>18.096206817758858</v>
      </c>
    </row>
    <row r="78" spans="1:13" s="1" customFormat="1" ht="15.75">
      <c r="A78" s="7">
        <v>73</v>
      </c>
      <c r="B78" s="8">
        <v>1.4495924383880131E-2</v>
      </c>
      <c r="C78" s="8">
        <v>1.6506707254628904E-2</v>
      </c>
      <c r="D78" s="8">
        <v>2.898901471934354E-2</v>
      </c>
      <c r="E78" s="7">
        <f t="shared" si="21"/>
        <v>2045</v>
      </c>
      <c r="F78" s="9">
        <f t="shared" si="14"/>
        <v>73</v>
      </c>
      <c r="G78" s="10">
        <f t="shared" si="15"/>
        <v>41.450687458478598</v>
      </c>
      <c r="H78" s="8">
        <f t="shared" si="16"/>
        <v>4.3590447707613569E-3</v>
      </c>
      <c r="I78" s="8">
        <f t="shared" si="17"/>
        <v>4.9637038684330424E-3</v>
      </c>
      <c r="J78" s="7">
        <f t="shared" si="22"/>
        <v>2045</v>
      </c>
      <c r="K78" s="9">
        <f t="shared" si="18"/>
        <v>73</v>
      </c>
      <c r="L78" s="8">
        <f t="shared" si="19"/>
        <v>17.727660113258128</v>
      </c>
      <c r="M78" s="8">
        <f t="shared" si="20"/>
        <v>17.517652275226503</v>
      </c>
    </row>
    <row r="79" spans="1:13" s="1" customFormat="1" ht="15.75">
      <c r="A79" s="7">
        <v>74</v>
      </c>
      <c r="B79" s="8">
        <v>1.6420377623141576E-2</v>
      </c>
      <c r="C79" s="8">
        <v>1.8619844927671103E-2</v>
      </c>
      <c r="D79" s="8">
        <v>2.9028867302595483E-2</v>
      </c>
      <c r="E79" s="7">
        <f t="shared" si="21"/>
        <v>2046</v>
      </c>
      <c r="F79" s="9">
        <f t="shared" si="14"/>
        <v>74</v>
      </c>
      <c r="G79" s="10">
        <f t="shared" si="15"/>
        <v>42.285392613294071</v>
      </c>
      <c r="H79" s="8">
        <f t="shared" si="16"/>
        <v>4.8115825886211223E-3</v>
      </c>
      <c r="I79" s="8">
        <f t="shared" si="17"/>
        <v>5.4560816878258186E-3</v>
      </c>
      <c r="J79" s="7">
        <f t="shared" si="22"/>
        <v>2046</v>
      </c>
      <c r="K79" s="9">
        <f t="shared" si="18"/>
        <v>74</v>
      </c>
      <c r="L79" s="8">
        <f t="shared" si="19"/>
        <v>17.136913890404244</v>
      </c>
      <c r="M79" s="8">
        <f t="shared" si="20"/>
        <v>16.932051007819052</v>
      </c>
    </row>
    <row r="80" spans="1:13" s="1" customFormat="1" ht="15.75">
      <c r="A80" s="7">
        <v>75</v>
      </c>
      <c r="B80" s="8">
        <v>1.8657853384942667E-2</v>
      </c>
      <c r="C80" s="8">
        <v>2.1064035498248663E-2</v>
      </c>
      <c r="D80" s="8">
        <v>2.9040924706381352E-2</v>
      </c>
      <c r="E80" s="7">
        <f t="shared" si="21"/>
        <v>2047</v>
      </c>
      <c r="F80" s="9">
        <f t="shared" si="14"/>
        <v>75</v>
      </c>
      <c r="G80" s="10">
        <f t="shared" si="15"/>
        <v>43.113874071878222</v>
      </c>
      <c r="H80" s="8">
        <f t="shared" si="16"/>
        <v>5.3345278467508226E-3</v>
      </c>
      <c r="I80" s="8">
        <f t="shared" si="17"/>
        <v>6.0224872396648765E-3</v>
      </c>
      <c r="J80" s="7">
        <f t="shared" si="22"/>
        <v>2047</v>
      </c>
      <c r="K80" s="9">
        <f t="shared" si="18"/>
        <v>75</v>
      </c>
      <c r="L80" s="8">
        <f t="shared" si="19"/>
        <v>16.539232049169279</v>
      </c>
      <c r="M80" s="8">
        <f t="shared" si="20"/>
        <v>16.339843549145868</v>
      </c>
    </row>
    <row r="81" spans="1:13" s="1" customFormat="1" ht="15.75">
      <c r="A81" s="7">
        <v>76</v>
      </c>
      <c r="B81" s="8">
        <v>2.1254708768630861E-2</v>
      </c>
      <c r="C81" s="8">
        <v>2.3886736933543241E-2</v>
      </c>
      <c r="D81" s="8">
        <v>2.9052990497373549E-2</v>
      </c>
      <c r="E81" s="7">
        <f t="shared" si="21"/>
        <v>2048</v>
      </c>
      <c r="F81" s="9">
        <f t="shared" si="14"/>
        <v>76</v>
      </c>
      <c r="G81" s="10">
        <f t="shared" si="15"/>
        <v>43.936088728459147</v>
      </c>
      <c r="H81" s="8">
        <f t="shared" si="16"/>
        <v>5.9304713268629782E-3</v>
      </c>
      <c r="I81" s="8">
        <f t="shared" si="17"/>
        <v>6.6648576566604358E-3</v>
      </c>
      <c r="J81" s="7">
        <f t="shared" si="22"/>
        <v>2048</v>
      </c>
      <c r="K81" s="9">
        <f t="shared" si="18"/>
        <v>76</v>
      </c>
      <c r="L81" s="8">
        <f t="shared" si="19"/>
        <v>15.935022511478751</v>
      </c>
      <c r="M81" s="8">
        <f t="shared" si="20"/>
        <v>15.741443060092104</v>
      </c>
    </row>
    <row r="82" spans="1:13" s="1" customFormat="1" ht="15.75">
      <c r="A82" s="7">
        <v>77</v>
      </c>
      <c r="B82" s="8">
        <v>2.4266910899859783E-2</v>
      </c>
      <c r="C82" s="8">
        <v>2.7144488070343198E-2</v>
      </c>
      <c r="D82" s="8">
        <v>2.9064429555122243E-2</v>
      </c>
      <c r="E82" s="7">
        <f t="shared" si="21"/>
        <v>2049</v>
      </c>
      <c r="F82" s="9">
        <f t="shared" si="14"/>
        <v>77</v>
      </c>
      <c r="G82" s="10">
        <f t="shared" si="15"/>
        <v>44.751997515716987</v>
      </c>
      <c r="H82" s="8">
        <f t="shared" si="16"/>
        <v>6.6089345401861149E-3</v>
      </c>
      <c r="I82" s="8">
        <f t="shared" si="17"/>
        <v>7.3926238705890532E-3</v>
      </c>
      <c r="J82" s="7">
        <f t="shared" si="22"/>
        <v>2049</v>
      </c>
      <c r="K82" s="9">
        <f t="shared" si="18"/>
        <v>77</v>
      </c>
      <c r="L82" s="8">
        <f t="shared" si="19"/>
        <v>15.324605092806713</v>
      </c>
      <c r="M82" s="8">
        <f t="shared" si="20"/>
        <v>15.137158930894607</v>
      </c>
    </row>
    <row r="83" spans="1:13" s="1" customFormat="1" ht="15.75">
      <c r="A83" s="7">
        <v>78</v>
      </c>
      <c r="B83" s="8">
        <v>2.7759168913583879E-2</v>
      </c>
      <c r="C83" s="8">
        <v>3.0902376843694918E-2</v>
      </c>
      <c r="D83" s="8">
        <v>2.9068182761594868E-2</v>
      </c>
      <c r="E83" s="7">
        <f t="shared" si="21"/>
        <v>2050</v>
      </c>
      <c r="F83" s="9">
        <f t="shared" si="14"/>
        <v>78</v>
      </c>
      <c r="G83" s="10">
        <f t="shared" si="15"/>
        <v>45.561565321122451</v>
      </c>
      <c r="H83" s="8">
        <f t="shared" si="16"/>
        <v>7.3829573941825892E-3</v>
      </c>
      <c r="I83" s="8">
        <f t="shared" si="17"/>
        <v>8.2189395628602252E-3</v>
      </c>
      <c r="J83" s="7">
        <f t="shared" si="22"/>
        <v>2050</v>
      </c>
      <c r="K83" s="9">
        <f t="shared" si="18"/>
        <v>78</v>
      </c>
      <c r="L83" s="8">
        <f t="shared" si="19"/>
        <v>14.708303409090725</v>
      </c>
      <c r="M83" s="8">
        <f t="shared" si="20"/>
        <v>14.527296951733016</v>
      </c>
    </row>
    <row r="84" spans="1:13" s="1" customFormat="1" ht="15.75">
      <c r="A84" s="7">
        <v>79</v>
      </c>
      <c r="B84" s="8">
        <v>3.1798170199371575E-2</v>
      </c>
      <c r="C84" s="8">
        <v>3.5227248937401978E-2</v>
      </c>
      <c r="D84" s="8">
        <v>2.891509921894923E-2</v>
      </c>
      <c r="E84" s="7">
        <f t="shared" si="21"/>
        <v>2051</v>
      </c>
      <c r="F84" s="9">
        <f t="shared" si="14"/>
        <v>79</v>
      </c>
      <c r="G84" s="10">
        <f t="shared" si="15"/>
        <v>46.364760900080611</v>
      </c>
      <c r="H84" s="8">
        <f t="shared" si="16"/>
        <v>8.3208722372127043E-3</v>
      </c>
      <c r="I84" s="8">
        <f t="shared" si="17"/>
        <v>9.2181856955530668E-3</v>
      </c>
      <c r="J84" s="7">
        <f t="shared" si="22"/>
        <v>2051</v>
      </c>
      <c r="K84" s="9">
        <f t="shared" si="18"/>
        <v>79</v>
      </c>
      <c r="L84" s="8">
        <f t="shared" si="19"/>
        <v>14.086469279799763</v>
      </c>
      <c r="M84" s="8">
        <f t="shared" si="20"/>
        <v>13.912186309230492</v>
      </c>
    </row>
    <row r="85" spans="1:13" s="1" customFormat="1" ht="15.75">
      <c r="A85" s="7">
        <v>80</v>
      </c>
      <c r="B85" s="8">
        <v>3.6477213195966009E-2</v>
      </c>
      <c r="C85" s="8">
        <v>4.0211573531657434E-2</v>
      </c>
      <c r="D85" s="8">
        <v>2.861056399720429E-2</v>
      </c>
      <c r="E85" s="7">
        <f t="shared" si="21"/>
        <v>2052</v>
      </c>
      <c r="F85" s="9">
        <f t="shared" si="14"/>
        <v>80</v>
      </c>
      <c r="G85" s="10">
        <f t="shared" si="15"/>
        <v>47.161556786232765</v>
      </c>
      <c r="H85" s="8">
        <f t="shared" si="16"/>
        <v>9.4628067056945729E-3</v>
      </c>
      <c r="I85" s="8">
        <f t="shared" si="17"/>
        <v>1.0431563003940752E-2</v>
      </c>
      <c r="J85" s="7">
        <f t="shared" si="22"/>
        <v>2052</v>
      </c>
      <c r="K85" s="9">
        <f t="shared" si="18"/>
        <v>80</v>
      </c>
      <c r="L85" s="8">
        <f t="shared" si="19"/>
        <v>13.460199263756904</v>
      </c>
      <c r="M85" s="8">
        <f t="shared" si="20"/>
        <v>13.292967074351346</v>
      </c>
    </row>
    <row r="86" spans="1:13" s="1" customFormat="1" ht="15.75">
      <c r="A86" s="7">
        <v>81</v>
      </c>
      <c r="B86" s="8">
        <v>4.1900327093718222E-2</v>
      </c>
      <c r="C86" s="8">
        <v>4.5958071880562786E-2</v>
      </c>
      <c r="D86" s="8">
        <v>2.81647044046223E-2</v>
      </c>
      <c r="E86" s="7">
        <f t="shared" si="21"/>
        <v>2053</v>
      </c>
      <c r="F86" s="9">
        <f t="shared" si="14"/>
        <v>81</v>
      </c>
      <c r="G86" s="10">
        <f t="shared" si="15"/>
        <v>47.951929199259617</v>
      </c>
      <c r="H86" s="8">
        <f t="shared" si="16"/>
        <v>1.0856258369026355E-2</v>
      </c>
      <c r="I86" s="8">
        <f t="shared" si="17"/>
        <v>1.1907608772640715E-2</v>
      </c>
      <c r="J86" s="7">
        <f t="shared" si="22"/>
        <v>2053</v>
      </c>
      <c r="K86" s="9">
        <f t="shared" si="18"/>
        <v>81</v>
      </c>
      <c r="L86" s="8">
        <f t="shared" si="19"/>
        <v>12.830818807281133</v>
      </c>
      <c r="M86" s="8">
        <f t="shared" si="20"/>
        <v>12.671004800740533</v>
      </c>
    </row>
    <row r="87" spans="1:13" s="1" customFormat="1" ht="15.75">
      <c r="A87" s="7">
        <v>82</v>
      </c>
      <c r="B87" s="8">
        <v>4.817376231343308E-2</v>
      </c>
      <c r="C87" s="8">
        <v>5.2570330306596649E-2</v>
      </c>
      <c r="D87" s="8">
        <v>2.7622532047491724E-2</v>
      </c>
      <c r="E87" s="7">
        <f t="shared" si="21"/>
        <v>2054</v>
      </c>
      <c r="F87" s="9">
        <f t="shared" si="14"/>
        <v>82</v>
      </c>
      <c r="G87" s="10">
        <f t="shared" si="15"/>
        <v>48.735857950519026</v>
      </c>
      <c r="H87" s="8">
        <f t="shared" si="16"/>
        <v>1.2536027821758219E-2</v>
      </c>
      <c r="I87" s="8">
        <f t="shared" si="17"/>
        <v>1.3680125688226527E-2</v>
      </c>
      <c r="J87" s="7">
        <f t="shared" si="22"/>
        <v>2054</v>
      </c>
      <c r="K87" s="9">
        <f t="shared" si="18"/>
        <v>82</v>
      </c>
      <c r="L87" s="8">
        <f t="shared" si="19"/>
        <v>12.199880235332706</v>
      </c>
      <c r="M87" s="8">
        <f t="shared" si="20"/>
        <v>12.047886414719033</v>
      </c>
    </row>
    <row r="88" spans="1:13" s="1" customFormat="1" ht="15.75">
      <c r="A88" s="7">
        <v>83</v>
      </c>
      <c r="B88" s="8">
        <v>5.5336519202461985E-2</v>
      </c>
      <c r="C88" s="8">
        <v>6.0074592070255686E-2</v>
      </c>
      <c r="D88" s="8">
        <v>2.6995462935333961E-2</v>
      </c>
      <c r="E88" s="7">
        <f t="shared" si="21"/>
        <v>2055</v>
      </c>
      <c r="F88" s="9">
        <f t="shared" si="14"/>
        <v>83</v>
      </c>
      <c r="G88" s="10">
        <f t="shared" si="15"/>
        <v>49.513326346840415</v>
      </c>
      <c r="H88" s="8">
        <f t="shared" si="16"/>
        <v>1.4538465175691103E-2</v>
      </c>
      <c r="I88" s="8">
        <f t="shared" si="17"/>
        <v>1.5783290625161022E-2</v>
      </c>
      <c r="J88" s="7">
        <f t="shared" si="22"/>
        <v>2055</v>
      </c>
      <c r="K88" s="9">
        <f t="shared" si="18"/>
        <v>83</v>
      </c>
      <c r="L88" s="8">
        <f t="shared" si="19"/>
        <v>11.568905967110362</v>
      </c>
      <c r="M88" s="8">
        <f t="shared" si="20"/>
        <v>11.425141514943617</v>
      </c>
    </row>
    <row r="89" spans="1:13" s="1" customFormat="1" ht="15.75">
      <c r="A89" s="7">
        <v>84</v>
      </c>
      <c r="B89" s="8">
        <v>6.3434923657566367E-2</v>
      </c>
      <c r="C89" s="8">
        <v>6.8506711734267658E-2</v>
      </c>
      <c r="D89" s="8">
        <v>2.62368859759128E-2</v>
      </c>
      <c r="E89" s="7">
        <f t="shared" si="21"/>
        <v>2056</v>
      </c>
      <c r="F89" s="9">
        <f t="shared" si="14"/>
        <v>84</v>
      </c>
      <c r="G89" s="10">
        <f t="shared" si="15"/>
        <v>50.284321092786087</v>
      </c>
      <c r="H89" s="8">
        <f t="shared" si="16"/>
        <v>1.6957505823056794E-2</v>
      </c>
      <c r="I89" s="8">
        <f t="shared" si="17"/>
        <v>1.8313302770306902E-2</v>
      </c>
      <c r="J89" s="7">
        <f t="shared" si="22"/>
        <v>2056</v>
      </c>
      <c r="K89" s="9">
        <f t="shared" si="18"/>
        <v>84</v>
      </c>
      <c r="L89" s="8">
        <f t="shared" si="19"/>
        <v>10.939325083220536</v>
      </c>
      <c r="M89" s="8">
        <f t="shared" si="20"/>
        <v>10.804169695510286</v>
      </c>
    </row>
    <row r="90" spans="1:13" s="1" customFormat="1" ht="15.75">
      <c r="A90" s="7">
        <v>85</v>
      </c>
      <c r="B90" s="8">
        <v>7.2660385457678542E-2</v>
      </c>
      <c r="C90" s="8">
        <v>7.8058834508757641E-2</v>
      </c>
      <c r="D90" s="8">
        <v>2.5360463658711828E-2</v>
      </c>
      <c r="E90" s="7">
        <f t="shared" si="21"/>
        <v>2057</v>
      </c>
      <c r="F90" s="9">
        <f t="shared" si="14"/>
        <v>85</v>
      </c>
      <c r="G90" s="10">
        <f t="shared" si="15"/>
        <v>51.048832191677583</v>
      </c>
      <c r="H90" s="8">
        <f t="shared" si="16"/>
        <v>1.9909047529106414E-2</v>
      </c>
      <c r="I90" s="8">
        <f t="shared" si="17"/>
        <v>2.1388230140984992E-2</v>
      </c>
      <c r="J90" s="7">
        <f t="shared" si="22"/>
        <v>2057</v>
      </c>
      <c r="K90" s="9">
        <f t="shared" si="18"/>
        <v>85</v>
      </c>
      <c r="L90" s="8">
        <f t="shared" si="19"/>
        <v>10.31299424484506</v>
      </c>
      <c r="M90" s="8">
        <f t="shared" si="20"/>
        <v>10.186807173450626</v>
      </c>
    </row>
    <row r="91" spans="1:13" s="1" customFormat="1" ht="15.75">
      <c r="A91" s="7">
        <v>86</v>
      </c>
      <c r="B91" s="8">
        <v>8.3210745136327133E-2</v>
      </c>
      <c r="C91" s="8">
        <v>8.8925315067086008E-2</v>
      </c>
      <c r="D91" s="8">
        <v>2.4354009081271794E-2</v>
      </c>
      <c r="E91" s="7">
        <f t="shared" si="21"/>
        <v>2058</v>
      </c>
      <c r="F91" s="9">
        <f t="shared" si="14"/>
        <v>86</v>
      </c>
      <c r="G91" s="10">
        <f t="shared" si="15"/>
        <v>51.80685284567209</v>
      </c>
      <c r="H91" s="8">
        <f t="shared" si="16"/>
        <v>2.3562864229055253E-2</v>
      </c>
      <c r="I91" s="8">
        <f t="shared" si="17"/>
        <v>2.5181064320705777E-2</v>
      </c>
      <c r="J91" s="7">
        <f t="shared" si="22"/>
        <v>2058</v>
      </c>
      <c r="K91" s="9">
        <f t="shared" si="18"/>
        <v>86</v>
      </c>
      <c r="L91" s="8">
        <f t="shared" si="19"/>
        <v>9.6922169374112936</v>
      </c>
      <c r="M91" s="8">
        <f t="shared" si="20"/>
        <v>9.5753429557357759</v>
      </c>
    </row>
    <row r="92" spans="1:13" s="1" customFormat="1" ht="15.75">
      <c r="A92" s="7">
        <v>87</v>
      </c>
      <c r="B92" s="8">
        <v>9.4955441381713843E-2</v>
      </c>
      <c r="C92" s="8">
        <v>0.10094754162821039</v>
      </c>
      <c r="D92" s="8">
        <v>2.3239692386413466E-2</v>
      </c>
      <c r="E92" s="7">
        <f t="shared" si="21"/>
        <v>2059</v>
      </c>
      <c r="F92" s="9">
        <f t="shared" si="14"/>
        <v>87</v>
      </c>
      <c r="G92" s="10">
        <f t="shared" si="15"/>
        <v>52.558379355161023</v>
      </c>
      <c r="H92" s="8">
        <f t="shared" si="16"/>
        <v>2.7993355401893162E-2</v>
      </c>
      <c r="I92" s="8">
        <f t="shared" si="17"/>
        <v>2.9759857556621201E-2</v>
      </c>
      <c r="J92" s="7">
        <f t="shared" si="22"/>
        <v>2059</v>
      </c>
      <c r="K92" s="9">
        <f t="shared" si="18"/>
        <v>87</v>
      </c>
      <c r="L92" s="8">
        <f t="shared" si="19"/>
        <v>9.0800123749485753</v>
      </c>
      <c r="M92" s="8">
        <f t="shared" si="20"/>
        <v>8.9727943259076355</v>
      </c>
    </row>
    <row r="93" spans="1:13" s="1" customFormat="1" ht="15.75">
      <c r="A93" s="7">
        <v>88</v>
      </c>
      <c r="B93" s="8">
        <v>0.10802507265655657</v>
      </c>
      <c r="C93" s="8">
        <v>0.11424689972368431</v>
      </c>
      <c r="D93" s="8">
        <v>2.2022524128970131E-2</v>
      </c>
      <c r="E93" s="7">
        <f t="shared" si="21"/>
        <v>2060</v>
      </c>
      <c r="F93" s="9">
        <f t="shared" si="14"/>
        <v>88</v>
      </c>
      <c r="G93" s="10">
        <f t="shared" si="15"/>
        <v>53.303411017748999</v>
      </c>
      <c r="H93" s="8">
        <f t="shared" si="16"/>
        <v>3.3397722168635569E-2</v>
      </c>
      <c r="I93" s="8">
        <f t="shared" si="17"/>
        <v>3.53213020067151E-2</v>
      </c>
      <c r="J93" s="7">
        <f t="shared" si="22"/>
        <v>2060</v>
      </c>
      <c r="K93" s="9">
        <f t="shared" si="18"/>
        <v>88</v>
      </c>
      <c r="L93" s="8">
        <f t="shared" si="19"/>
        <v>8.4789673694619516</v>
      </c>
      <c r="M93" s="8">
        <f t="shared" si="20"/>
        <v>8.3816880550274391</v>
      </c>
    </row>
    <row r="94" spans="1:13" s="1" customFormat="1" ht="15.75">
      <c r="A94" s="7">
        <v>89</v>
      </c>
      <c r="B94" s="8">
        <v>0.12293235634878119</v>
      </c>
      <c r="C94" s="8">
        <v>0.1293459968465141</v>
      </c>
      <c r="D94" s="8">
        <v>2.0760290919838383E-2</v>
      </c>
      <c r="E94" s="7">
        <f t="shared" si="21"/>
        <v>2061</v>
      </c>
      <c r="F94" s="9">
        <f t="shared" si="14"/>
        <v>89</v>
      </c>
      <c r="G94" s="10">
        <f t="shared" si="15"/>
        <v>54.041950027058419</v>
      </c>
      <c r="H94" s="8">
        <f t="shared" si="16"/>
        <v>4.0033141608415035E-2</v>
      </c>
      <c r="I94" s="8">
        <f t="shared" si="17"/>
        <v>4.2121755102023976E-2</v>
      </c>
      <c r="J94" s="7">
        <f t="shared" si="22"/>
        <v>2061</v>
      </c>
      <c r="K94" s="9">
        <f t="shared" si="18"/>
        <v>89</v>
      </c>
      <c r="L94" s="8">
        <f t="shared" si="19"/>
        <v>7.8921257396230606</v>
      </c>
      <c r="M94" s="8">
        <f t="shared" si="20"/>
        <v>7.8050047459225649</v>
      </c>
    </row>
    <row r="95" spans="1:13" s="1" customFormat="1" ht="15.75">
      <c r="A95" s="7">
        <v>90</v>
      </c>
      <c r="B95" s="8">
        <v>0.13988207123688851</v>
      </c>
      <c r="C95" s="8">
        <v>0.14643499706873908</v>
      </c>
      <c r="D95" s="8">
        <v>1.9516399267993832E-2</v>
      </c>
      <c r="E95" s="7">
        <f t="shared" si="21"/>
        <v>2062</v>
      </c>
      <c r="F95" s="9">
        <f t="shared" si="14"/>
        <v>90</v>
      </c>
      <c r="G95" s="10">
        <f t="shared" si="15"/>
        <v>54.774001371590245</v>
      </c>
      <c r="H95" s="8">
        <f t="shared" si="16"/>
        <v>4.8029165408016994E-2</v>
      </c>
      <c r="I95" s="8">
        <f t="shared" si="17"/>
        <v>5.0279143235064071E-2</v>
      </c>
      <c r="J95" s="7">
        <f t="shared" si="22"/>
        <v>2062</v>
      </c>
      <c r="K95" s="9">
        <f t="shared" si="18"/>
        <v>90</v>
      </c>
      <c r="L95" s="8">
        <f t="shared" si="19"/>
        <v>7.3231364113904558</v>
      </c>
      <c r="M95" s="8">
        <f t="shared" si="20"/>
        <v>7.2463331094656152</v>
      </c>
    </row>
    <row r="96" spans="1:13" s="1" customFormat="1" ht="15.75">
      <c r="A96" s="7">
        <v>91</v>
      </c>
      <c r="B96" s="8">
        <v>0.15896686413231972</v>
      </c>
      <c r="C96" s="8">
        <v>0.16558255519514192</v>
      </c>
      <c r="D96" s="8">
        <v>1.8282270774391575E-2</v>
      </c>
      <c r="E96" s="7">
        <f t="shared" si="21"/>
        <v>2063</v>
      </c>
      <c r="F96" s="9">
        <f t="shared" si="14"/>
        <v>91</v>
      </c>
      <c r="G96" s="10">
        <f t="shared" si="15"/>
        <v>55.49957273385867</v>
      </c>
      <c r="H96" s="8">
        <f t="shared" si="16"/>
        <v>5.7629671324716768E-2</v>
      </c>
      <c r="I96" s="8">
        <f t="shared" si="17"/>
        <v>6.0028033421228644E-2</v>
      </c>
      <c r="J96" s="7">
        <f t="shared" si="22"/>
        <v>2063</v>
      </c>
      <c r="K96" s="9">
        <f t="shared" si="18"/>
        <v>91</v>
      </c>
      <c r="L96" s="8">
        <f t="shared" si="19"/>
        <v>6.774996570543653</v>
      </c>
      <c r="M96" s="8">
        <f t="shared" si="20"/>
        <v>6.7085604430732948</v>
      </c>
    </row>
    <row r="97" spans="1:13" s="1" customFormat="1" ht="15.75">
      <c r="A97" s="7">
        <v>92</v>
      </c>
      <c r="B97" s="8">
        <v>0.18033378027442118</v>
      </c>
      <c r="C97" s="8">
        <v>0.18691656292492861</v>
      </c>
      <c r="D97" s="8">
        <v>1.7092040344309195E-2</v>
      </c>
      <c r="E97" s="7">
        <f t="shared" si="21"/>
        <v>2064</v>
      </c>
      <c r="F97" s="9">
        <f t="shared" si="14"/>
        <v>92</v>
      </c>
      <c r="G97" s="10">
        <f t="shared" si="15"/>
        <v>56.218674390002917</v>
      </c>
      <c r="H97" s="8">
        <f t="shared" si="16"/>
        <v>6.8986968042787977E-2</v>
      </c>
      <c r="I97" s="8">
        <f t="shared" si="17"/>
        <v>7.1505221781228506E-2</v>
      </c>
      <c r="J97" s="7">
        <f t="shared" si="22"/>
        <v>2064</v>
      </c>
      <c r="K97" s="9">
        <f t="shared" si="18"/>
        <v>92</v>
      </c>
      <c r="L97" s="8">
        <f t="shared" si="19"/>
        <v>6.2507236515340683</v>
      </c>
      <c r="M97" s="8">
        <f t="shared" si="20"/>
        <v>6.194580114051524</v>
      </c>
    </row>
    <row r="98" spans="1:13" s="1" customFormat="1" ht="15.75">
      <c r="A98" s="7">
        <v>93</v>
      </c>
      <c r="B98" s="8">
        <v>0.20389653402899077</v>
      </c>
      <c r="C98" s="8">
        <v>0.21031505237999473</v>
      </c>
      <c r="D98" s="8">
        <v>1.5929963482809957E-2</v>
      </c>
      <c r="E98" s="7">
        <f t="shared" si="21"/>
        <v>2065</v>
      </c>
      <c r="F98" s="9">
        <f t="shared" si="14"/>
        <v>93</v>
      </c>
      <c r="G98" s="10">
        <f t="shared" si="15"/>
        <v>56.931319110066191</v>
      </c>
      <c r="H98" s="8">
        <f t="shared" si="16"/>
        <v>8.2326977168557428E-2</v>
      </c>
      <c r="I98" s="8">
        <f t="shared" si="17"/>
        <v>8.4918572049046848E-2</v>
      </c>
      <c r="J98" s="7">
        <f t="shared" si="22"/>
        <v>2065</v>
      </c>
      <c r="K98" s="9">
        <f t="shared" si="18"/>
        <v>93</v>
      </c>
      <c r="L98" s="8">
        <f t="shared" si="19"/>
        <v>5.752592005404809</v>
      </c>
      <c r="M98" s="8">
        <f t="shared" si="20"/>
        <v>5.7065175169828803</v>
      </c>
    </row>
    <row r="99" spans="1:13" s="1" customFormat="1" ht="15.75">
      <c r="A99" s="7">
        <v>94</v>
      </c>
      <c r="B99" s="8">
        <v>0.22945396341534141</v>
      </c>
      <c r="C99" s="8">
        <v>0.23553894169970271</v>
      </c>
      <c r="D99" s="8">
        <v>1.4806521056698899E-2</v>
      </c>
      <c r="E99" s="7">
        <f t="shared" si="21"/>
        <v>2066</v>
      </c>
      <c r="F99" s="9">
        <f t="shared" si="14"/>
        <v>94</v>
      </c>
      <c r="G99" s="10">
        <f t="shared" si="15"/>
        <v>57.637522059118375</v>
      </c>
      <c r="H99" s="8">
        <f t="shared" si="16"/>
        <v>9.7738078291399355E-2</v>
      </c>
      <c r="I99" s="8">
        <f t="shared" si="17"/>
        <v>0.10033003214177509</v>
      </c>
      <c r="J99" s="7">
        <f t="shared" si="22"/>
        <v>2066</v>
      </c>
      <c r="K99" s="9">
        <f t="shared" si="18"/>
        <v>94</v>
      </c>
      <c r="L99" s="8">
        <f t="shared" si="19"/>
        <v>5.2825393412521802</v>
      </c>
      <c r="M99" s="8">
        <f t="shared" si="20"/>
        <v>5.246142824767114</v>
      </c>
    </row>
    <row r="100" spans="1:13" s="1" customFormat="1" ht="15.75">
      <c r="A100" s="7">
        <v>95</v>
      </c>
      <c r="B100" s="8">
        <v>0.25657137019752158</v>
      </c>
      <c r="C100" s="8">
        <v>0.26210626173492718</v>
      </c>
      <c r="D100" s="8">
        <v>1.3699500972249225E-2</v>
      </c>
      <c r="E100" s="7">
        <f t="shared" si="21"/>
        <v>2067</v>
      </c>
      <c r="F100" s="9">
        <f t="shared" si="14"/>
        <v>95</v>
      </c>
      <c r="G100" s="10">
        <f t="shared" si="15"/>
        <v>58.337300699385594</v>
      </c>
      <c r="H100" s="8">
        <f t="shared" si="16"/>
        <v>0.11537814652901504</v>
      </c>
      <c r="I100" s="8">
        <f t="shared" si="17"/>
        <v>0.11786714413749083</v>
      </c>
      <c r="J100" s="7">
        <f t="shared" si="22"/>
        <v>2067</v>
      </c>
      <c r="K100" s="9">
        <f t="shared" si="18"/>
        <v>95</v>
      </c>
      <c r="L100" s="8">
        <f t="shared" si="19"/>
        <v>4.8413770136782937</v>
      </c>
      <c r="M100" s="8">
        <f t="shared" si="20"/>
        <v>4.8140605288549203</v>
      </c>
    </row>
    <row r="101" spans="1:13" s="1" customFormat="1" ht="15.75">
      <c r="A101" s="7">
        <v>96</v>
      </c>
      <c r="B101" s="8">
        <v>0.28508760827958401</v>
      </c>
      <c r="C101" s="8">
        <v>0.28984459376292121</v>
      </c>
      <c r="D101" s="8">
        <v>1.2516145836446019E-2</v>
      </c>
      <c r="E101" s="7">
        <f t="shared" si="21"/>
        <v>2068</v>
      </c>
      <c r="F101" s="9">
        <f t="shared" si="14"/>
        <v>96</v>
      </c>
      <c r="G101" s="10">
        <f t="shared" ref="G101:G125" si="23">$I$2*ATAN((E101-2001)/$I$2)</f>
        <v>59.0306746935372</v>
      </c>
      <c r="H101" s="8">
        <f t="shared" ref="H101:H125" si="24">B101*EXP(-$G101*$D101)</f>
        <v>0.1361776110371419</v>
      </c>
      <c r="I101" s="8">
        <f t="shared" ref="I101:I125" si="25">C101*EXP(-$G101*$D101)</f>
        <v>0.13844987717585086</v>
      </c>
      <c r="J101" s="7">
        <f t="shared" si="22"/>
        <v>2068</v>
      </c>
      <c r="K101" s="9">
        <f t="shared" si="18"/>
        <v>96</v>
      </c>
      <c r="L101" s="8">
        <f t="shared" ref="L101:L125" si="26">1+(1-H101)*L102/(1+$L$2)</f>
        <v>4.4292423237997411</v>
      </c>
      <c r="M101" s="8">
        <f t="shared" ref="M101:M125" si="27">1+(1-I101)*M102/(1+$L$2)</f>
        <v>4.4101539961667351</v>
      </c>
    </row>
    <row r="102" spans="1:13" s="1" customFormat="1" ht="15.75">
      <c r="A102" s="7">
        <v>97</v>
      </c>
      <c r="B102" s="8">
        <v>0.31506661237043171</v>
      </c>
      <c r="C102" s="8">
        <v>0.31881272811722544</v>
      </c>
      <c r="D102" s="8">
        <v>1.1288690369950604E-2</v>
      </c>
      <c r="E102" s="7">
        <f t="shared" si="21"/>
        <v>2069</v>
      </c>
      <c r="F102" s="9">
        <f t="shared" si="14"/>
        <v>97</v>
      </c>
      <c r="G102" s="10">
        <f t="shared" si="23"/>
        <v>59.717665809267764</v>
      </c>
      <c r="H102" s="8">
        <f t="shared" si="24"/>
        <v>0.16055713256642309</v>
      </c>
      <c r="I102" s="8">
        <f t="shared" si="25"/>
        <v>0.16246614348332714</v>
      </c>
      <c r="J102" s="7">
        <f t="shared" si="22"/>
        <v>2069</v>
      </c>
      <c r="K102" s="9">
        <f t="shared" si="18"/>
        <v>97</v>
      </c>
      <c r="L102" s="8">
        <f t="shared" si="26"/>
        <v>4.0492434729266229</v>
      </c>
      <c r="M102" s="8">
        <f t="shared" si="27"/>
        <v>4.0373241021521356</v>
      </c>
    </row>
    <row r="103" spans="1:13" s="1" customFormat="1" ht="15.75">
      <c r="A103" s="7">
        <v>98</v>
      </c>
      <c r="B103" s="8">
        <v>0.34695495837205215</v>
      </c>
      <c r="C103" s="8">
        <v>0.34948049670324499</v>
      </c>
      <c r="D103" s="8">
        <v>1.015948581981911E-2</v>
      </c>
      <c r="E103" s="7">
        <f t="shared" si="21"/>
        <v>2070</v>
      </c>
      <c r="F103" s="9">
        <f t="shared" si="14"/>
        <v>98</v>
      </c>
      <c r="G103" s="10">
        <f t="shared" si="23"/>
        <v>60.398297825299785</v>
      </c>
      <c r="H103" s="8">
        <f t="shared" si="24"/>
        <v>0.18783789275174598</v>
      </c>
      <c r="I103" s="8">
        <f t="shared" si="25"/>
        <v>0.18920519356918036</v>
      </c>
      <c r="J103" s="7">
        <f t="shared" si="22"/>
        <v>2070</v>
      </c>
      <c r="K103" s="9">
        <f t="shared" si="18"/>
        <v>98</v>
      </c>
      <c r="L103" s="8">
        <f t="shared" si="26"/>
        <v>3.7051102142234367</v>
      </c>
      <c r="M103" s="8">
        <f t="shared" si="27"/>
        <v>3.6990392210293943</v>
      </c>
    </row>
    <row r="104" spans="1:13" s="1" customFormat="1" ht="15.75">
      <c r="A104" s="7">
        <v>99</v>
      </c>
      <c r="B104" s="8">
        <v>0.38075917182013957</v>
      </c>
      <c r="C104" s="8">
        <v>0.38184500628003032</v>
      </c>
      <c r="D104" s="8">
        <v>9.1155104340108067E-3</v>
      </c>
      <c r="E104" s="7">
        <f t="shared" si="21"/>
        <v>2071</v>
      </c>
      <c r="F104" s="9">
        <f t="shared" si="14"/>
        <v>99</v>
      </c>
      <c r="G104" s="10">
        <f t="shared" si="23"/>
        <v>61.072596438920854</v>
      </c>
      <c r="H104" s="8">
        <f t="shared" si="24"/>
        <v>0.21821028113671745</v>
      </c>
      <c r="I104" s="8">
        <f t="shared" si="25"/>
        <v>0.21883256488008221</v>
      </c>
      <c r="J104" s="7">
        <f t="shared" si="22"/>
        <v>2071</v>
      </c>
      <c r="K104" s="9">
        <f t="shared" si="18"/>
        <v>99</v>
      </c>
      <c r="L104" s="8">
        <f t="shared" si="26"/>
        <v>3.3973666019171906</v>
      </c>
      <c r="M104" s="8">
        <f t="shared" si="27"/>
        <v>3.3954583621088856</v>
      </c>
    </row>
    <row r="105" spans="1:13" s="1" customFormat="1" ht="15.75">
      <c r="A105" s="7">
        <v>100</v>
      </c>
      <c r="B105" s="8">
        <v>0.41627359925774499</v>
      </c>
      <c r="C105" s="13">
        <v>0.41627359925774499</v>
      </c>
      <c r="D105" s="8">
        <v>8.1374413739061791E-3</v>
      </c>
      <c r="E105" s="7">
        <f t="shared" si="21"/>
        <v>2072</v>
      </c>
      <c r="F105" s="9">
        <f t="shared" si="14"/>
        <v>100</v>
      </c>
      <c r="G105" s="10">
        <f t="shared" si="23"/>
        <v>61.740589175157268</v>
      </c>
      <c r="H105" s="8">
        <f t="shared" si="24"/>
        <v>0.25187484310631625</v>
      </c>
      <c r="I105" s="8">
        <f t="shared" si="25"/>
        <v>0.25187484310631625</v>
      </c>
      <c r="J105" s="7">
        <f t="shared" si="22"/>
        <v>2072</v>
      </c>
      <c r="K105" s="9">
        <f t="shared" si="18"/>
        <v>100</v>
      </c>
      <c r="L105" s="8">
        <f t="shared" si="26"/>
        <v>3.127840997334943</v>
      </c>
      <c r="M105" s="8">
        <f t="shared" si="27"/>
        <v>3.127840997334943</v>
      </c>
    </row>
    <row r="106" spans="1:13" s="1" customFormat="1" ht="15.75">
      <c r="A106" s="7">
        <v>101</v>
      </c>
      <c r="B106" s="8">
        <v>0.44326874786543657</v>
      </c>
      <c r="C106" s="13">
        <v>0.44326874786543657</v>
      </c>
      <c r="D106" s="8">
        <v>7.2801265018959558E-3</v>
      </c>
      <c r="E106" s="7">
        <f t="shared" si="21"/>
        <v>2073</v>
      </c>
      <c r="F106" s="9">
        <f t="shared" si="14"/>
        <v>101</v>
      </c>
      <c r="G106" s="10">
        <f t="shared" si="23"/>
        <v>62.402305297675689</v>
      </c>
      <c r="H106" s="8">
        <f t="shared" si="24"/>
        <v>0.28142882223074595</v>
      </c>
      <c r="I106" s="8">
        <f t="shared" si="25"/>
        <v>0.28142882223074595</v>
      </c>
      <c r="J106" s="7">
        <f t="shared" si="22"/>
        <v>2073</v>
      </c>
      <c r="K106" s="9">
        <f t="shared" si="18"/>
        <v>101</v>
      </c>
      <c r="L106" s="8">
        <f t="shared" si="26"/>
        <v>2.9011159393348374</v>
      </c>
      <c r="M106" s="8">
        <f t="shared" si="27"/>
        <v>2.9011159393348374</v>
      </c>
    </row>
    <row r="107" spans="1:13" s="1" customFormat="1" ht="15.75">
      <c r="A107" s="7">
        <v>102</v>
      </c>
      <c r="B107" s="8">
        <v>0.47045938012113953</v>
      </c>
      <c r="C107" s="13">
        <v>0.47045938012113953</v>
      </c>
      <c r="D107" s="8">
        <v>6.5237802521132095E-3</v>
      </c>
      <c r="E107" s="7">
        <f t="shared" si="21"/>
        <v>2074</v>
      </c>
      <c r="F107" s="9">
        <f t="shared" si="14"/>
        <v>102</v>
      </c>
      <c r="G107" s="10">
        <f t="shared" si="23"/>
        <v>63.057775721493478</v>
      </c>
      <c r="H107" s="8">
        <f t="shared" si="24"/>
        <v>0.31179145469265385</v>
      </c>
      <c r="I107" s="8">
        <f t="shared" si="25"/>
        <v>0.31179145469265385</v>
      </c>
      <c r="J107" s="7">
        <f t="shared" si="22"/>
        <v>2074</v>
      </c>
      <c r="K107" s="9">
        <f t="shared" si="18"/>
        <v>102</v>
      </c>
      <c r="L107" s="8">
        <f t="shared" si="26"/>
        <v>2.6986028915624356</v>
      </c>
      <c r="M107" s="8">
        <f t="shared" si="27"/>
        <v>2.6986028915624356</v>
      </c>
    </row>
    <row r="108" spans="1:13" s="1" customFormat="1" ht="15.75">
      <c r="A108" s="7">
        <v>103</v>
      </c>
      <c r="B108" s="8">
        <v>0.49779678622371193</v>
      </c>
      <c r="C108" s="13">
        <v>0.49779678622371193</v>
      </c>
      <c r="D108" s="8">
        <v>5.8548647148630147E-3</v>
      </c>
      <c r="E108" s="7">
        <f t="shared" si="21"/>
        <v>2075</v>
      </c>
      <c r="F108" s="9">
        <f t="shared" si="14"/>
        <v>103</v>
      </c>
      <c r="G108" s="10">
        <f t="shared" si="23"/>
        <v>63.707032927568349</v>
      </c>
      <c r="H108" s="8">
        <f t="shared" si="24"/>
        <v>0.34281669067122472</v>
      </c>
      <c r="I108" s="8">
        <f t="shared" si="25"/>
        <v>0.34281669067122472</v>
      </c>
      <c r="J108" s="7">
        <f t="shared" si="22"/>
        <v>2075</v>
      </c>
      <c r="K108" s="9">
        <f t="shared" si="18"/>
        <v>103</v>
      </c>
      <c r="L108" s="8">
        <f t="shared" si="26"/>
        <v>2.5175144383305157</v>
      </c>
      <c r="M108" s="8">
        <f t="shared" si="27"/>
        <v>2.5175144383305157</v>
      </c>
    </row>
    <row r="109" spans="1:13" s="1" customFormat="1" ht="15.75">
      <c r="A109" s="7">
        <v>104</v>
      </c>
      <c r="B109" s="8">
        <v>0.52524964029142074</v>
      </c>
      <c r="C109" s="13">
        <v>0.52524964029142074</v>
      </c>
      <c r="D109" s="8">
        <v>5.2615271279864732E-3</v>
      </c>
      <c r="E109" s="7">
        <f t="shared" si="21"/>
        <v>2076</v>
      </c>
      <c r="F109" s="9">
        <f t="shared" si="14"/>
        <v>104</v>
      </c>
      <c r="G109" s="10">
        <f t="shared" si="23"/>
        <v>64.35011087932844</v>
      </c>
      <c r="H109" s="8">
        <f t="shared" si="24"/>
        <v>0.37438841482345592</v>
      </c>
      <c r="I109" s="8">
        <f t="shared" si="25"/>
        <v>0.37438841482345592</v>
      </c>
      <c r="J109" s="7">
        <f t="shared" si="22"/>
        <v>2076</v>
      </c>
      <c r="K109" s="9">
        <f t="shared" si="18"/>
        <v>104</v>
      </c>
      <c r="L109" s="8">
        <f t="shared" si="26"/>
        <v>2.3553013369710536</v>
      </c>
      <c r="M109" s="8">
        <f t="shared" si="27"/>
        <v>2.3553013369710536</v>
      </c>
    </row>
    <row r="110" spans="1:13" s="1" customFormat="1" ht="15.75">
      <c r="A110" s="7">
        <v>105</v>
      </c>
      <c r="B110" s="8">
        <v>0.55278922695617549</v>
      </c>
      <c r="C110" s="13">
        <v>0.55278922695617549</v>
      </c>
      <c r="D110" s="8">
        <v>4.733472020197557E-3</v>
      </c>
      <c r="E110" s="7">
        <f t="shared" si="21"/>
        <v>2077</v>
      </c>
      <c r="F110" s="9">
        <f t="shared" si="14"/>
        <v>105</v>
      </c>
      <c r="G110" s="10">
        <f t="shared" si="23"/>
        <v>64.987044941194767</v>
      </c>
      <c r="H110" s="8">
        <f t="shared" si="24"/>
        <v>0.40640996868947726</v>
      </c>
      <c r="I110" s="8">
        <f t="shared" si="25"/>
        <v>0.40640996868947726</v>
      </c>
      <c r="J110" s="7">
        <f t="shared" si="22"/>
        <v>2077</v>
      </c>
      <c r="K110" s="9">
        <f t="shared" si="18"/>
        <v>105</v>
      </c>
      <c r="L110" s="8">
        <f t="shared" si="26"/>
        <v>2.2096895205678888</v>
      </c>
      <c r="M110" s="8">
        <f t="shared" si="27"/>
        <v>2.2096895205678888</v>
      </c>
    </row>
    <row r="111" spans="1:13" s="1" customFormat="1" ht="15.75">
      <c r="A111" s="7">
        <v>106</v>
      </c>
      <c r="B111" s="8">
        <v>0.5803800849633477</v>
      </c>
      <c r="C111" s="13">
        <v>0.5803800849633477</v>
      </c>
      <c r="D111" s="8">
        <v>4.2618516269906414E-3</v>
      </c>
      <c r="E111" s="7">
        <f t="shared" si="21"/>
        <v>2078</v>
      </c>
      <c r="F111" s="9">
        <f t="shared" si="14"/>
        <v>106</v>
      </c>
      <c r="G111" s="10">
        <f t="shared" si="23"/>
        <v>65.617871799139493</v>
      </c>
      <c r="H111" s="8">
        <f t="shared" si="24"/>
        <v>0.43879378914905792</v>
      </c>
      <c r="I111" s="8">
        <f t="shared" si="25"/>
        <v>0.43879378914905792</v>
      </c>
      <c r="J111" s="7">
        <f t="shared" si="22"/>
        <v>2078</v>
      </c>
      <c r="K111" s="9">
        <f t="shared" si="18"/>
        <v>106</v>
      </c>
      <c r="L111" s="8">
        <f t="shared" si="26"/>
        <v>2.0786793003499238</v>
      </c>
      <c r="M111" s="8">
        <f t="shared" si="27"/>
        <v>2.0786793003499238</v>
      </c>
    </row>
    <row r="112" spans="1:13" s="1" customFormat="1" ht="15.75">
      <c r="A112" s="7">
        <v>107</v>
      </c>
      <c r="B112" s="8">
        <v>0.6079890257656857</v>
      </c>
      <c r="C112" s="13">
        <v>0.6079890257656857</v>
      </c>
      <c r="D112" s="8">
        <v>3.8391659162081808E-3</v>
      </c>
      <c r="E112" s="7">
        <f t="shared" si="21"/>
        <v>2079</v>
      </c>
      <c r="F112" s="9">
        <f t="shared" si="14"/>
        <v>107</v>
      </c>
      <c r="G112" s="10">
        <f t="shared" si="23"/>
        <v>66.242629383315119</v>
      </c>
      <c r="H112" s="8">
        <f t="shared" si="24"/>
        <v>0.47146288737298975</v>
      </c>
      <c r="I112" s="8">
        <f t="shared" si="25"/>
        <v>0.47146288737298975</v>
      </c>
      <c r="J112" s="7">
        <f t="shared" si="22"/>
        <v>2079</v>
      </c>
      <c r="K112" s="9">
        <f t="shared" si="18"/>
        <v>107</v>
      </c>
      <c r="L112" s="8">
        <f t="shared" si="26"/>
        <v>1.9605144509869872</v>
      </c>
      <c r="M112" s="8">
        <f t="shared" si="27"/>
        <v>1.9605144509869872</v>
      </c>
    </row>
    <row r="113" spans="1:13" s="1" customFormat="1" ht="15.75">
      <c r="A113" s="7">
        <v>108</v>
      </c>
      <c r="B113" s="8">
        <v>0.63558788864328386</v>
      </c>
      <c r="C113" s="13">
        <v>0.63558788864328386</v>
      </c>
      <c r="D113" s="8">
        <v>3.4591219113575319E-3</v>
      </c>
      <c r="E113" s="7">
        <f t="shared" si="21"/>
        <v>2080</v>
      </c>
      <c r="F113" s="9">
        <f t="shared" si="14"/>
        <v>108</v>
      </c>
      <c r="G113" s="10">
        <f t="shared" si="23"/>
        <v>66.86135679278209</v>
      </c>
      <c r="H113" s="8">
        <f t="shared" si="24"/>
        <v>0.50434915454729512</v>
      </c>
      <c r="I113" s="8">
        <f t="shared" si="25"/>
        <v>0.50434915454729512</v>
      </c>
      <c r="J113" s="7">
        <f t="shared" si="22"/>
        <v>2080</v>
      </c>
      <c r="K113" s="9">
        <f t="shared" si="18"/>
        <v>108</v>
      </c>
      <c r="L113" s="8">
        <f t="shared" si="26"/>
        <v>1.8536536349115766</v>
      </c>
      <c r="M113" s="8">
        <f t="shared" si="27"/>
        <v>1.8536536349115766</v>
      </c>
    </row>
    <row r="114" spans="1:13" s="1" customFormat="1" ht="15.75">
      <c r="A114" s="7">
        <v>109</v>
      </c>
      <c r="B114" s="8">
        <v>0.66315427442184394</v>
      </c>
      <c r="C114" s="13">
        <v>0.66315427442184394</v>
      </c>
      <c r="D114" s="8">
        <v>3.1164805083072492E-3</v>
      </c>
      <c r="E114" s="7">
        <f t="shared" si="21"/>
        <v>2081</v>
      </c>
      <c r="F114" s="9">
        <f t="shared" si="14"/>
        <v>109</v>
      </c>
      <c r="G114" s="10">
        <f t="shared" si="23"/>
        <v>67.474094222355276</v>
      </c>
      <c r="H114" s="8">
        <f t="shared" si="24"/>
        <v>0.53739100341462798</v>
      </c>
      <c r="I114" s="8">
        <f t="shared" si="25"/>
        <v>0.53739100341462798</v>
      </c>
      <c r="J114" s="7">
        <f t="shared" si="22"/>
        <v>2081</v>
      </c>
      <c r="K114" s="9">
        <f t="shared" si="18"/>
        <v>109</v>
      </c>
      <c r="L114" s="8">
        <f t="shared" si="26"/>
        <v>1.756734030816645</v>
      </c>
      <c r="M114" s="8">
        <f t="shared" si="27"/>
        <v>1.756734030816645</v>
      </c>
    </row>
    <row r="115" spans="1:13" s="1" customFormat="1" ht="15.75">
      <c r="A115" s="7">
        <v>110</v>
      </c>
      <c r="B115" s="8">
        <v>0.69067271341842362</v>
      </c>
      <c r="C115" s="13">
        <v>0.69067271341842362</v>
      </c>
      <c r="D115" s="8">
        <v>2.8068975473848445E-3</v>
      </c>
      <c r="E115" s="7">
        <f t="shared" si="21"/>
        <v>2082</v>
      </c>
      <c r="F115" s="9">
        <f t="shared" si="14"/>
        <v>110</v>
      </c>
      <c r="G115" s="10">
        <f t="shared" si="23"/>
        <v>68.08088289158276</v>
      </c>
      <c r="H115" s="8">
        <f t="shared" si="24"/>
        <v>0.57053242649166824</v>
      </c>
      <c r="I115" s="8">
        <f t="shared" si="25"/>
        <v>0.57053242649166824</v>
      </c>
      <c r="J115" s="7">
        <f t="shared" si="22"/>
        <v>2082</v>
      </c>
      <c r="K115" s="9">
        <f t="shared" si="18"/>
        <v>110</v>
      </c>
      <c r="L115" s="8">
        <f t="shared" si="26"/>
        <v>1.6685121066177397</v>
      </c>
      <c r="M115" s="8">
        <f t="shared" si="27"/>
        <v>1.6685121066177397</v>
      </c>
    </row>
    <row r="116" spans="1:13" s="1" customFormat="1" ht="15.75">
      <c r="A116" s="7">
        <v>111</v>
      </c>
      <c r="B116" s="8">
        <v>0.71813445496016703</v>
      </c>
      <c r="C116" s="13">
        <v>0.71813445496016703</v>
      </c>
      <c r="D116" s="8">
        <v>2.5267684267573525E-3</v>
      </c>
      <c r="E116" s="7">
        <f t="shared" si="21"/>
        <v>2083</v>
      </c>
      <c r="F116" s="9">
        <f t="shared" si="14"/>
        <v>111</v>
      </c>
      <c r="G116" s="10">
        <f t="shared" si="23"/>
        <v>68.681764975864525</v>
      </c>
      <c r="H116" s="8">
        <f t="shared" si="24"/>
        <v>0.60372204369598137</v>
      </c>
      <c r="I116" s="8">
        <f t="shared" si="25"/>
        <v>0.60372204369598137</v>
      </c>
      <c r="J116" s="7">
        <f t="shared" si="22"/>
        <v>2083</v>
      </c>
      <c r="K116" s="9">
        <f t="shared" si="18"/>
        <v>111</v>
      </c>
      <c r="L116" s="8">
        <f t="shared" si="26"/>
        <v>1.5877388441222233</v>
      </c>
      <c r="M116" s="8">
        <f t="shared" si="27"/>
        <v>1.5877388441222233</v>
      </c>
    </row>
    <row r="117" spans="1:13" s="1" customFormat="1" ht="15.75">
      <c r="A117" s="7">
        <v>112</v>
      </c>
      <c r="B117" s="8">
        <v>0.74553695040617773</v>
      </c>
      <c r="C117" s="13">
        <v>0.74553695040617773</v>
      </c>
      <c r="D117" s="8">
        <v>2.2730826417302042E-3</v>
      </c>
      <c r="E117" s="7">
        <f t="shared" si="21"/>
        <v>2084</v>
      </c>
      <c r="F117" s="9">
        <f t="shared" si="14"/>
        <v>112</v>
      </c>
      <c r="G117" s="10">
        <f t="shared" si="23"/>
        <v>69.276783539712213</v>
      </c>
      <c r="H117" s="8">
        <f t="shared" si="24"/>
        <v>0.63691285662881569</v>
      </c>
      <c r="I117" s="8">
        <f t="shared" si="25"/>
        <v>0.63691285662881569</v>
      </c>
      <c r="J117" s="7">
        <f t="shared" si="22"/>
        <v>2084</v>
      </c>
      <c r="K117" s="9">
        <f t="shared" si="18"/>
        <v>112</v>
      </c>
      <c r="L117" s="8">
        <f t="shared" si="26"/>
        <v>1.5128109234134264</v>
      </c>
      <c r="M117" s="8">
        <f t="shared" si="27"/>
        <v>1.5128109234134264</v>
      </c>
    </row>
    <row r="118" spans="1:13" s="1" customFormat="1" ht="15.75">
      <c r="A118" s="7">
        <v>113</v>
      </c>
      <c r="B118" s="8">
        <v>0.7787444862400803</v>
      </c>
      <c r="C118" s="13">
        <v>0.7787444862400803</v>
      </c>
      <c r="D118" s="8">
        <v>2.0428433423522957E-3</v>
      </c>
      <c r="E118" s="7">
        <f t="shared" si="21"/>
        <v>2085</v>
      </c>
      <c r="F118" s="9">
        <f t="shared" si="14"/>
        <v>113</v>
      </c>
      <c r="G118" s="10">
        <f t="shared" si="23"/>
        <v>69.865982472146314</v>
      </c>
      <c r="H118" s="8">
        <f t="shared" si="24"/>
        <v>0.67516542347146125</v>
      </c>
      <c r="I118" s="8">
        <f t="shared" si="25"/>
        <v>0.67516542347146125</v>
      </c>
      <c r="J118" s="7">
        <f t="shared" si="22"/>
        <v>2085</v>
      </c>
      <c r="K118" s="9">
        <f t="shared" si="18"/>
        <v>113</v>
      </c>
      <c r="L118" s="8">
        <f t="shared" si="26"/>
        <v>1.4406104744583668</v>
      </c>
      <c r="M118" s="8">
        <f t="shared" si="27"/>
        <v>1.4406104744583668</v>
      </c>
    </row>
    <row r="119" spans="1:13" s="1" customFormat="1" ht="15.75">
      <c r="A119" s="7">
        <v>114</v>
      </c>
      <c r="B119" s="8">
        <v>0.80394197151112856</v>
      </c>
      <c r="C119" s="13">
        <v>0.80394197151112856</v>
      </c>
      <c r="D119" s="8">
        <v>1.8344610605180367E-3</v>
      </c>
      <c r="E119" s="7">
        <f t="shared" si="21"/>
        <v>2086</v>
      </c>
      <c r="F119" s="9">
        <f t="shared" si="14"/>
        <v>114</v>
      </c>
      <c r="G119" s="10">
        <f t="shared" si="23"/>
        <v>70.449406424221777</v>
      </c>
      <c r="H119" s="8">
        <f t="shared" si="24"/>
        <v>0.70647682498318742</v>
      </c>
      <c r="I119" s="8">
        <f t="shared" si="25"/>
        <v>0.70647682498318742</v>
      </c>
      <c r="J119" s="7">
        <f t="shared" si="22"/>
        <v>2086</v>
      </c>
      <c r="K119" s="9">
        <f t="shared" si="18"/>
        <v>114</v>
      </c>
      <c r="L119" s="8">
        <f t="shared" si="26"/>
        <v>1.3835432445352676</v>
      </c>
      <c r="M119" s="8">
        <f t="shared" si="27"/>
        <v>1.3835432445352676</v>
      </c>
    </row>
    <row r="120" spans="1:13" s="1" customFormat="1" ht="15.75">
      <c r="A120" s="7">
        <v>115</v>
      </c>
      <c r="B120" s="8">
        <v>0.82772259041352259</v>
      </c>
      <c r="C120" s="13">
        <v>0.82772259041352259</v>
      </c>
      <c r="D120" s="8">
        <v>1.6459114307680624E-3</v>
      </c>
      <c r="E120" s="7">
        <f t="shared" si="21"/>
        <v>2087</v>
      </c>
      <c r="F120" s="9">
        <f t="shared" si="14"/>
        <v>115</v>
      </c>
      <c r="G120" s="10">
        <f t="shared" si="23"/>
        <v>71.02710074866863</v>
      </c>
      <c r="H120" s="8">
        <f t="shared" si="24"/>
        <v>0.73640021807776235</v>
      </c>
      <c r="I120" s="8">
        <f t="shared" si="25"/>
        <v>0.73640021807776235</v>
      </c>
      <c r="J120" s="7">
        <f t="shared" si="22"/>
        <v>2087</v>
      </c>
      <c r="K120" s="9">
        <f t="shared" si="18"/>
        <v>115</v>
      </c>
      <c r="L120" s="8">
        <f t="shared" si="26"/>
        <v>1.3328218782164809</v>
      </c>
      <c r="M120" s="8">
        <f t="shared" si="27"/>
        <v>1.3328218782164809</v>
      </c>
    </row>
    <row r="121" spans="1:13" s="1" customFormat="1" ht="15.75">
      <c r="A121" s="7">
        <v>116</v>
      </c>
      <c r="B121" s="8">
        <v>0.84996260071958085</v>
      </c>
      <c r="C121" s="13">
        <v>0.84996260071958085</v>
      </c>
      <c r="D121" s="8">
        <v>1.475560453504978E-3</v>
      </c>
      <c r="E121" s="7">
        <f t="shared" si="21"/>
        <v>2088</v>
      </c>
      <c r="F121" s="9">
        <f t="shared" si="14"/>
        <v>116</v>
      </c>
      <c r="G121" s="10">
        <f t="shared" si="23"/>
        <v>71.599111441630015</v>
      </c>
      <c r="H121" s="8">
        <f t="shared" si="24"/>
        <v>0.76474583134577356</v>
      </c>
      <c r="I121" s="8">
        <f t="shared" si="25"/>
        <v>0.76474583134577356</v>
      </c>
      <c r="J121" s="7">
        <f t="shared" si="22"/>
        <v>2088</v>
      </c>
      <c r="K121" s="9">
        <f t="shared" si="18"/>
        <v>116</v>
      </c>
      <c r="L121" s="8">
        <f t="shared" si="26"/>
        <v>1.2878550706880216</v>
      </c>
      <c r="M121" s="8">
        <f t="shared" si="27"/>
        <v>1.2878550706880216</v>
      </c>
    </row>
    <row r="122" spans="1:13" s="1" customFormat="1" ht="15.75">
      <c r="A122" s="7">
        <v>117</v>
      </c>
      <c r="B122" s="8">
        <v>0.87056280823480947</v>
      </c>
      <c r="C122" s="13">
        <v>0.87056280823480947</v>
      </c>
      <c r="D122" s="8">
        <v>1.3218982650606698E-3</v>
      </c>
      <c r="E122" s="7">
        <f t="shared" si="21"/>
        <v>2089</v>
      </c>
      <c r="F122" s="9">
        <f t="shared" si="14"/>
        <v>117</v>
      </c>
      <c r="G122" s="10">
        <f t="shared" si="23"/>
        <v>72.165485086476124</v>
      </c>
      <c r="H122" s="8">
        <f t="shared" si="24"/>
        <v>0.79135326923170257</v>
      </c>
      <c r="I122" s="8">
        <f t="shared" si="25"/>
        <v>0.79135326923170257</v>
      </c>
      <c r="J122" s="7">
        <f t="shared" si="22"/>
        <v>2089</v>
      </c>
      <c r="K122" s="9">
        <f t="shared" si="18"/>
        <v>117</v>
      </c>
      <c r="L122" s="8">
        <f t="shared" si="26"/>
        <v>1.2480636316941502</v>
      </c>
      <c r="M122" s="8">
        <f t="shared" si="27"/>
        <v>1.2480636316941502</v>
      </c>
    </row>
    <row r="123" spans="1:13" s="1" customFormat="1" ht="15.75">
      <c r="A123" s="7">
        <v>118</v>
      </c>
      <c r="B123" s="8">
        <v>0.88945101228805512</v>
      </c>
      <c r="C123" s="13">
        <v>0.88945101228805512</v>
      </c>
      <c r="D123" s="8">
        <v>1.1835113832222809E-3</v>
      </c>
      <c r="E123" s="7">
        <f t="shared" si="21"/>
        <v>2090</v>
      </c>
      <c r="F123" s="9">
        <f t="shared" si="14"/>
        <v>118</v>
      </c>
      <c r="G123" s="10">
        <f t="shared" si="23"/>
        <v>72.726268799669043</v>
      </c>
      <c r="H123" s="8">
        <f t="shared" si="24"/>
        <v>0.81609605728138379</v>
      </c>
      <c r="I123" s="8">
        <f t="shared" si="25"/>
        <v>0.81609605728138379</v>
      </c>
      <c r="J123" s="7">
        <f t="shared" si="22"/>
        <v>2090</v>
      </c>
      <c r="K123" s="9">
        <f t="shared" si="18"/>
        <v>118</v>
      </c>
      <c r="L123" s="8">
        <f t="shared" si="26"/>
        <v>1.2126952739509633</v>
      </c>
      <c r="M123" s="8">
        <f t="shared" si="27"/>
        <v>1.2126952739509633</v>
      </c>
    </row>
    <row r="124" spans="1:13" s="1" customFormat="1" ht="15.75">
      <c r="A124" s="7">
        <v>119</v>
      </c>
      <c r="B124" s="8">
        <v>0.9065839403826057</v>
      </c>
      <c r="C124" s="13">
        <v>0.9065839403826057</v>
      </c>
      <c r="D124" s="8">
        <v>1.0590688219273457E-3</v>
      </c>
      <c r="E124" s="7">
        <f t="shared" si="21"/>
        <v>2091</v>
      </c>
      <c r="F124" s="9">
        <f t="shared" si="14"/>
        <v>119</v>
      </c>
      <c r="G124" s="10">
        <f t="shared" si="23"/>
        <v>73.281510178650649</v>
      </c>
      <c r="H124" s="8">
        <f t="shared" si="24"/>
        <v>0.83888485944110902</v>
      </c>
      <c r="I124" s="8">
        <f t="shared" si="25"/>
        <v>0.83888485944110902</v>
      </c>
      <c r="J124" s="7">
        <f t="shared" si="22"/>
        <v>2091</v>
      </c>
      <c r="K124" s="9">
        <f t="shared" si="18"/>
        <v>119</v>
      </c>
      <c r="L124" s="8">
        <f t="shared" si="26"/>
        <v>1.1796874837095119</v>
      </c>
      <c r="M124" s="8">
        <f t="shared" si="27"/>
        <v>1.1796874837095119</v>
      </c>
    </row>
    <row r="125" spans="1:13" s="1" customFormat="1" ht="15.75">
      <c r="A125" s="7">
        <v>120</v>
      </c>
      <c r="B125" s="8">
        <v>0.92194842657631204</v>
      </c>
      <c r="C125" s="13">
        <v>0.92194842657631204</v>
      </c>
      <c r="D125" s="8">
        <v>9.4731703653932033E-4</v>
      </c>
      <c r="E125" s="7">
        <f t="shared" si="21"/>
        <v>2092</v>
      </c>
      <c r="F125" s="9">
        <f t="shared" si="14"/>
        <v>120</v>
      </c>
      <c r="G125" s="10">
        <f t="shared" si="23"/>
        <v>73.831257251722803</v>
      </c>
      <c r="H125" s="8">
        <f t="shared" si="24"/>
        <v>0.8596692117024024</v>
      </c>
      <c r="I125" s="8">
        <f t="shared" si="25"/>
        <v>0.8596692117024024</v>
      </c>
      <c r="J125" s="7">
        <f t="shared" si="22"/>
        <v>2092</v>
      </c>
      <c r="K125" s="9">
        <f t="shared" si="18"/>
        <v>120</v>
      </c>
      <c r="L125" s="8">
        <f t="shared" si="26"/>
        <v>1.137579204213331</v>
      </c>
      <c r="M125" s="8">
        <f t="shared" si="27"/>
        <v>1.137579204213331</v>
      </c>
    </row>
    <row r="126" spans="1:13" s="1" customFormat="1">
      <c r="C126" s="16" t="s">
        <v>18</v>
      </c>
      <c r="D126" s="12"/>
      <c r="L126" s="1">
        <v>1</v>
      </c>
      <c r="M126" s="1">
        <v>1</v>
      </c>
    </row>
  </sheetData>
  <mergeCells count="6">
    <mergeCell ref="A1:D1"/>
    <mergeCell ref="E1:I1"/>
    <mergeCell ref="J1:M1"/>
    <mergeCell ref="A2:D2"/>
    <mergeCell ref="E2:F2"/>
    <mergeCell ref="J2:K2"/>
  </mergeCells>
  <printOptions horizontalCentered="1"/>
  <pageMargins left="0.78749999999999998" right="0.78749999999999998" top="0.78749999999999998" bottom="0.78749999999999998" header="9.8611111111111108E-2" footer="9.8611111111111108E-2"/>
  <pageSetup paperSize="9" scale="75" fitToHeight="0" orientation="portrait" useFirstPageNumber="1" horizontalDpi="300" verticalDpi="300" r:id="rId1"/>
  <headerFooter alignWithMargins="0"/>
  <colBreaks count="2" manualBreakCount="2">
    <brk id="4" max="1048575" man="1"/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FQ126"/>
  <sheetViews>
    <sheetView workbookViewId="0">
      <pane ySplit="4" topLeftCell="A5" activePane="bottomLeft" state="frozen"/>
      <selection pane="bottomLeft" activeCell="J35" sqref="J35"/>
    </sheetView>
  </sheetViews>
  <sheetFormatPr baseColWidth="10" defaultColWidth="9.140625" defaultRowHeight="12.75"/>
  <cols>
    <col min="1" max="1" width="8.140625" style="1" customWidth="1"/>
    <col min="2" max="3" width="18" style="1" customWidth="1"/>
    <col min="4" max="173" width="11.7109375" style="1" customWidth="1"/>
    <col min="174" max="180" width="11.7109375" style="17" customWidth="1"/>
    <col min="181" max="16384" width="9.140625" style="17"/>
  </cols>
  <sheetData>
    <row r="1" spans="1:7" s="1" customFormat="1" ht="27">
      <c r="A1" s="18" t="s">
        <v>19</v>
      </c>
      <c r="B1" s="18"/>
      <c r="C1" s="18"/>
    </row>
    <row r="2" spans="1:7" s="1" customFormat="1" ht="17.850000000000001" customHeight="1">
      <c r="A2" s="23" t="s">
        <v>22</v>
      </c>
      <c r="B2" s="23"/>
      <c r="C2" s="23"/>
      <c r="E2" s="23" t="s">
        <v>24</v>
      </c>
      <c r="F2" s="23"/>
      <c r="G2" s="23"/>
    </row>
    <row r="3" spans="1:7" s="1" customFormat="1">
      <c r="C3" s="15"/>
    </row>
    <row r="4" spans="1:7" s="1" customFormat="1" ht="15.75">
      <c r="A4" s="5" t="s">
        <v>5</v>
      </c>
      <c r="B4" s="5" t="s">
        <v>20</v>
      </c>
      <c r="C4" s="5" t="s">
        <v>21</v>
      </c>
      <c r="E4" s="5" t="s">
        <v>6</v>
      </c>
      <c r="F4" s="6" t="s">
        <v>23</v>
      </c>
      <c r="G4" s="6" t="s">
        <v>7</v>
      </c>
    </row>
    <row r="5" spans="1:7" s="1" customFormat="1" ht="15.75">
      <c r="A5" s="7">
        <v>0</v>
      </c>
      <c r="B5" s="8">
        <v>1.3896249341596117E-2</v>
      </c>
      <c r="C5" s="8">
        <v>1.3896249341596117E-2</v>
      </c>
      <c r="E5" s="7">
        <v>1930</v>
      </c>
      <c r="F5" s="11">
        <v>5</v>
      </c>
      <c r="G5" s="11">
        <v>5</v>
      </c>
    </row>
    <row r="6" spans="1:7" s="1" customFormat="1" ht="15.75">
      <c r="A6" s="7">
        <v>1</v>
      </c>
      <c r="B6" s="8">
        <v>1.0406251889997734E-3</v>
      </c>
      <c r="C6" s="8">
        <v>1.0406251889997734E-3</v>
      </c>
      <c r="E6" s="7">
        <f t="shared" ref="E6:E25" si="0">E5+1</f>
        <v>1931</v>
      </c>
      <c r="F6" s="11">
        <v>5</v>
      </c>
      <c r="G6" s="11">
        <v>5</v>
      </c>
    </row>
    <row r="7" spans="1:7" s="1" customFormat="1" ht="15.75">
      <c r="A7" s="7">
        <v>2</v>
      </c>
      <c r="B7" s="8">
        <v>6.780191302400789E-4</v>
      </c>
      <c r="C7" s="8">
        <v>6.780191302400789E-4</v>
      </c>
      <c r="E7" s="7">
        <f t="shared" si="0"/>
        <v>1932</v>
      </c>
      <c r="F7" s="11">
        <v>4</v>
      </c>
      <c r="G7" s="11">
        <v>5</v>
      </c>
    </row>
    <row r="8" spans="1:7" s="1" customFormat="1" ht="15.75">
      <c r="A8" s="7">
        <v>3</v>
      </c>
      <c r="B8" s="8">
        <v>4.3316938696813501E-4</v>
      </c>
      <c r="C8" s="8">
        <v>4.3316938696813501E-4</v>
      </c>
      <c r="E8" s="7">
        <f t="shared" si="0"/>
        <v>1933</v>
      </c>
      <c r="F8" s="11">
        <v>4</v>
      </c>
      <c r="G8" s="11">
        <v>5</v>
      </c>
    </row>
    <row r="9" spans="1:7" s="1" customFormat="1" ht="15.75">
      <c r="A9" s="7">
        <v>4</v>
      </c>
      <c r="B9" s="8">
        <v>3.1355832599112453E-4</v>
      </c>
      <c r="C9" s="8">
        <v>3.1355832599112453E-4</v>
      </c>
      <c r="E9" s="7">
        <f t="shared" si="0"/>
        <v>1934</v>
      </c>
      <c r="F9" s="11">
        <v>4</v>
      </c>
      <c r="G9" s="11">
        <v>5</v>
      </c>
    </row>
    <row r="10" spans="1:7" s="1" customFormat="1" ht="15.75">
      <c r="A10" s="7">
        <v>5</v>
      </c>
      <c r="B10" s="8">
        <v>2.5692692297025137E-4</v>
      </c>
      <c r="C10" s="8">
        <v>2.5692692297025137E-4</v>
      </c>
      <c r="E10" s="7">
        <f t="shared" si="0"/>
        <v>1935</v>
      </c>
      <c r="F10" s="11">
        <v>4</v>
      </c>
      <c r="G10" s="11">
        <v>4</v>
      </c>
    </row>
    <row r="11" spans="1:7" s="1" customFormat="1" ht="15.75">
      <c r="A11" s="7">
        <v>6</v>
      </c>
      <c r="B11" s="8">
        <v>2.386948083722289E-4</v>
      </c>
      <c r="C11" s="8">
        <v>2.386948083722289E-4</v>
      </c>
      <c r="E11" s="7">
        <f t="shared" si="0"/>
        <v>1936</v>
      </c>
      <c r="F11" s="11">
        <v>4</v>
      </c>
      <c r="G11" s="11">
        <v>4</v>
      </c>
    </row>
    <row r="12" spans="1:7" s="1" customFormat="1" ht="15.75">
      <c r="A12" s="7">
        <v>7</v>
      </c>
      <c r="B12" s="8">
        <v>2.2817496071484423E-4</v>
      </c>
      <c r="C12" s="8">
        <v>2.2817496071484423E-4</v>
      </c>
      <c r="E12" s="7">
        <f t="shared" si="0"/>
        <v>1937</v>
      </c>
      <c r="F12" s="11">
        <v>4</v>
      </c>
      <c r="G12" s="11">
        <v>4</v>
      </c>
    </row>
    <row r="13" spans="1:7" s="1" customFormat="1" ht="15.75">
      <c r="A13" s="7">
        <v>8</v>
      </c>
      <c r="B13" s="8">
        <v>2.0499467055215038E-4</v>
      </c>
      <c r="C13" s="8">
        <v>2.0499467055215038E-4</v>
      </c>
      <c r="E13" s="7">
        <f t="shared" si="0"/>
        <v>1938</v>
      </c>
      <c r="F13" s="11">
        <v>4</v>
      </c>
      <c r="G13" s="11">
        <v>4</v>
      </c>
    </row>
    <row r="14" spans="1:7" s="1" customFormat="1" ht="15.75">
      <c r="A14" s="7">
        <v>9</v>
      </c>
      <c r="B14" s="8">
        <v>1.8993394129366653E-4</v>
      </c>
      <c r="C14" s="8">
        <v>1.8993394129366653E-4</v>
      </c>
      <c r="E14" s="7">
        <f t="shared" si="0"/>
        <v>1939</v>
      </c>
      <c r="F14" s="11">
        <v>4</v>
      </c>
      <c r="G14" s="11">
        <v>4</v>
      </c>
    </row>
    <row r="15" spans="1:7" s="1" customFormat="1" ht="15.75">
      <c r="A15" s="7">
        <v>10</v>
      </c>
      <c r="B15" s="8">
        <v>1.8253036684768944E-4</v>
      </c>
      <c r="C15" s="8">
        <v>1.8253036684768944E-4</v>
      </c>
      <c r="E15" s="7">
        <f t="shared" si="0"/>
        <v>1940</v>
      </c>
      <c r="F15" s="11">
        <v>4</v>
      </c>
      <c r="G15" s="11">
        <v>4</v>
      </c>
    </row>
    <row r="16" spans="1:7" s="1" customFormat="1" ht="15.75">
      <c r="A16" s="7">
        <v>11</v>
      </c>
      <c r="B16" s="8">
        <v>1.7670283933139967E-4</v>
      </c>
      <c r="C16" s="8">
        <v>1.7670283933139967E-4</v>
      </c>
      <c r="E16" s="7">
        <f t="shared" si="0"/>
        <v>1941</v>
      </c>
      <c r="F16" s="11">
        <v>4</v>
      </c>
      <c r="G16" s="11">
        <v>4</v>
      </c>
    </row>
    <row r="17" spans="1:7" s="1" customFormat="1" ht="15.75">
      <c r="A17" s="7">
        <v>12</v>
      </c>
      <c r="B17" s="8">
        <v>1.744744942694889E-4</v>
      </c>
      <c r="C17" s="8">
        <v>1.744744942694889E-4</v>
      </c>
      <c r="E17" s="7">
        <f t="shared" si="0"/>
        <v>1942</v>
      </c>
      <c r="F17" s="11">
        <v>4</v>
      </c>
      <c r="G17" s="11">
        <v>4</v>
      </c>
    </row>
    <row r="18" spans="1:7" s="1" customFormat="1" ht="15.75">
      <c r="A18" s="7">
        <v>13</v>
      </c>
      <c r="B18" s="8">
        <v>1.9753145486560089E-4</v>
      </c>
      <c r="C18" s="8">
        <v>1.9753145486560089E-4</v>
      </c>
      <c r="E18" s="7">
        <f t="shared" si="0"/>
        <v>1943</v>
      </c>
      <c r="F18" s="11">
        <v>4</v>
      </c>
      <c r="G18" s="11">
        <v>4</v>
      </c>
    </row>
    <row r="19" spans="1:7" s="1" customFormat="1" ht="15.75">
      <c r="A19" s="7">
        <v>14</v>
      </c>
      <c r="B19" s="8">
        <v>2.5933147288064194E-4</v>
      </c>
      <c r="C19" s="8">
        <v>2.5933147288064194E-4</v>
      </c>
      <c r="E19" s="7">
        <f t="shared" si="0"/>
        <v>1944</v>
      </c>
      <c r="F19" s="11">
        <v>4</v>
      </c>
      <c r="G19" s="11">
        <v>4</v>
      </c>
    </row>
    <row r="20" spans="1:7" s="1" customFormat="1" ht="15.75">
      <c r="A20" s="7">
        <v>15</v>
      </c>
      <c r="B20" s="8">
        <v>3.4622443319815477E-4</v>
      </c>
      <c r="C20" s="8">
        <v>3.4622443319815477E-4</v>
      </c>
      <c r="E20" s="7">
        <f t="shared" si="0"/>
        <v>1945</v>
      </c>
      <c r="F20" s="11">
        <v>4</v>
      </c>
      <c r="G20" s="11">
        <v>4</v>
      </c>
    </row>
    <row r="21" spans="1:7" s="1" customFormat="1" ht="15.75">
      <c r="A21" s="7">
        <v>16</v>
      </c>
      <c r="B21" s="8">
        <v>4.400806778850727E-4</v>
      </c>
      <c r="C21" s="8">
        <v>4.400806778850727E-4</v>
      </c>
      <c r="E21" s="7">
        <f t="shared" si="0"/>
        <v>1946</v>
      </c>
      <c r="F21" s="11">
        <v>3</v>
      </c>
      <c r="G21" s="11">
        <v>4</v>
      </c>
    </row>
    <row r="22" spans="1:7" s="1" customFormat="1" ht="15.75">
      <c r="A22" s="7">
        <v>17</v>
      </c>
      <c r="B22" s="8">
        <v>5.3329359417272101E-4</v>
      </c>
      <c r="C22" s="8">
        <v>5.3329359417272101E-4</v>
      </c>
      <c r="E22" s="7">
        <f t="shared" si="0"/>
        <v>1947</v>
      </c>
      <c r="F22" s="11">
        <v>3</v>
      </c>
      <c r="G22" s="11">
        <v>4</v>
      </c>
    </row>
    <row r="23" spans="1:7" s="1" customFormat="1" ht="15.75">
      <c r="A23" s="7">
        <v>18</v>
      </c>
      <c r="B23" s="8">
        <v>5.9437044415806253E-4</v>
      </c>
      <c r="C23" s="8">
        <v>5.9437044415806253E-4</v>
      </c>
      <c r="E23" s="7">
        <f t="shared" si="0"/>
        <v>1948</v>
      </c>
      <c r="F23" s="11">
        <v>3</v>
      </c>
      <c r="G23" s="11">
        <v>3</v>
      </c>
    </row>
    <row r="24" spans="1:7" s="1" customFormat="1" ht="15.75">
      <c r="A24" s="7">
        <v>19</v>
      </c>
      <c r="B24" s="8">
        <v>5.9447303645632124E-4</v>
      </c>
      <c r="C24" s="8">
        <v>5.9447303645632124E-4</v>
      </c>
      <c r="E24" s="7">
        <f t="shared" si="0"/>
        <v>1949</v>
      </c>
      <c r="F24" s="11">
        <v>3</v>
      </c>
      <c r="G24" s="11">
        <v>3</v>
      </c>
    </row>
    <row r="25" spans="1:7" s="1" customFormat="1" ht="15.75">
      <c r="A25" s="7">
        <v>20</v>
      </c>
      <c r="B25" s="8">
        <v>5.6249904110062577E-4</v>
      </c>
      <c r="C25" s="8">
        <v>5.6249904110062577E-4</v>
      </c>
      <c r="E25" s="7">
        <f t="shared" si="0"/>
        <v>1950</v>
      </c>
      <c r="F25" s="11">
        <v>3</v>
      </c>
      <c r="G25" s="11">
        <v>3</v>
      </c>
    </row>
    <row r="26" spans="1:7" s="1" customFormat="1" ht="15.75">
      <c r="A26" s="7">
        <v>21</v>
      </c>
      <c r="B26" s="8">
        <v>5.3365754019134445E-4</v>
      </c>
      <c r="C26" s="8">
        <v>5.3365754019134445E-4</v>
      </c>
      <c r="E26" s="7">
        <f t="shared" ref="E26:E86" si="1">E25+1</f>
        <v>1951</v>
      </c>
      <c r="F26" s="11">
        <v>3</v>
      </c>
      <c r="G26" s="11">
        <v>3</v>
      </c>
    </row>
    <row r="27" spans="1:7" s="1" customFormat="1" ht="15.75">
      <c r="A27" s="7">
        <v>22</v>
      </c>
      <c r="B27" s="8">
        <v>5.077755419770338E-4</v>
      </c>
      <c r="C27" s="8">
        <v>5.077755419770338E-4</v>
      </c>
      <c r="E27" s="7">
        <f t="shared" si="1"/>
        <v>1952</v>
      </c>
      <c r="F27" s="11">
        <v>3</v>
      </c>
      <c r="G27" s="11">
        <v>3</v>
      </c>
    </row>
    <row r="28" spans="1:7" s="1" customFormat="1" ht="15.75">
      <c r="A28" s="7">
        <v>23</v>
      </c>
      <c r="B28" s="8">
        <v>4.7986706537820798E-4</v>
      </c>
      <c r="C28" s="8">
        <v>4.7986706537820798E-4</v>
      </c>
      <c r="E28" s="7">
        <f t="shared" si="1"/>
        <v>1953</v>
      </c>
      <c r="F28" s="11">
        <v>3</v>
      </c>
      <c r="G28" s="11">
        <v>3</v>
      </c>
    </row>
    <row r="29" spans="1:7" s="1" customFormat="1" ht="15.75">
      <c r="A29" s="7">
        <v>24</v>
      </c>
      <c r="B29" s="8">
        <v>4.5495260252476088E-4</v>
      </c>
      <c r="C29" s="8">
        <v>4.5495260252476088E-4</v>
      </c>
      <c r="E29" s="7">
        <f t="shared" si="1"/>
        <v>1954</v>
      </c>
      <c r="F29" s="11">
        <v>2</v>
      </c>
      <c r="G29" s="11">
        <v>3</v>
      </c>
    </row>
    <row r="30" spans="1:7" s="1" customFormat="1" ht="15.75">
      <c r="A30" s="7">
        <v>25</v>
      </c>
      <c r="B30" s="8">
        <v>4.4045900498205923E-4</v>
      </c>
      <c r="C30" s="8">
        <v>4.4045900498205923E-4</v>
      </c>
      <c r="E30" s="7">
        <f t="shared" si="1"/>
        <v>1955</v>
      </c>
      <c r="F30" s="11">
        <v>2</v>
      </c>
      <c r="G30" s="11">
        <v>2</v>
      </c>
    </row>
    <row r="31" spans="1:7" s="1" customFormat="1" ht="15.75">
      <c r="A31" s="7">
        <v>26</v>
      </c>
      <c r="B31" s="8">
        <v>4.3058981164076495E-4</v>
      </c>
      <c r="C31" s="8">
        <v>4.3058981164076495E-4</v>
      </c>
      <c r="E31" s="7">
        <f t="shared" si="1"/>
        <v>1956</v>
      </c>
      <c r="F31" s="11">
        <v>2</v>
      </c>
      <c r="G31" s="11">
        <v>2</v>
      </c>
    </row>
    <row r="32" spans="1:7" s="1" customFormat="1" ht="15.75">
      <c r="A32" s="7">
        <v>27</v>
      </c>
      <c r="B32" s="8">
        <v>4.1827286019576452E-4</v>
      </c>
      <c r="C32" s="8">
        <v>4.1827286019576452E-4</v>
      </c>
      <c r="E32" s="7">
        <f t="shared" si="1"/>
        <v>1957</v>
      </c>
      <c r="F32" s="11">
        <v>2</v>
      </c>
      <c r="G32" s="11">
        <v>2</v>
      </c>
    </row>
    <row r="33" spans="1:7" s="1" customFormat="1" ht="15.75">
      <c r="A33" s="7">
        <v>28</v>
      </c>
      <c r="B33" s="8">
        <v>4.0304938626602811E-4</v>
      </c>
      <c r="C33" s="8">
        <v>4.0304938626602811E-4</v>
      </c>
      <c r="E33" s="7">
        <f t="shared" si="1"/>
        <v>1958</v>
      </c>
      <c r="F33" s="11">
        <v>2</v>
      </c>
      <c r="G33" s="11">
        <v>2</v>
      </c>
    </row>
    <row r="34" spans="1:7" s="1" customFormat="1" ht="15.75">
      <c r="A34" s="7">
        <v>29</v>
      </c>
      <c r="B34" s="8">
        <v>3.8821652460746585E-4</v>
      </c>
      <c r="C34" s="8">
        <v>3.8821652460746585E-4</v>
      </c>
      <c r="E34" s="7">
        <f t="shared" si="1"/>
        <v>1959</v>
      </c>
      <c r="F34" s="11">
        <v>2</v>
      </c>
      <c r="G34" s="11">
        <v>2</v>
      </c>
    </row>
    <row r="35" spans="1:7" s="1" customFormat="1" ht="15.75">
      <c r="A35" s="7">
        <v>30</v>
      </c>
      <c r="B35" s="8">
        <v>3.8004436241645048E-4</v>
      </c>
      <c r="C35" s="8">
        <v>3.8004436241645048E-4</v>
      </c>
      <c r="E35" s="7">
        <f t="shared" si="1"/>
        <v>1960</v>
      </c>
      <c r="F35" s="11">
        <v>2</v>
      </c>
      <c r="G35" s="11">
        <v>2</v>
      </c>
    </row>
    <row r="36" spans="1:7" s="1" customFormat="1" ht="17.25" customHeight="1">
      <c r="A36" s="7">
        <v>31</v>
      </c>
      <c r="B36" s="8">
        <v>3.8750255026052434E-4</v>
      </c>
      <c r="C36" s="8">
        <v>3.8750255026052434E-4</v>
      </c>
      <c r="E36" s="7">
        <f t="shared" si="1"/>
        <v>1961</v>
      </c>
      <c r="F36" s="11">
        <v>1</v>
      </c>
      <c r="G36" s="11">
        <v>2</v>
      </c>
    </row>
    <row r="37" spans="1:7" s="1" customFormat="1" ht="15.75">
      <c r="A37" s="7">
        <v>32</v>
      </c>
      <c r="B37" s="8">
        <v>4.0798598257353689E-4</v>
      </c>
      <c r="C37" s="8">
        <v>4.0798598257353689E-4</v>
      </c>
      <c r="E37" s="7">
        <f t="shared" si="1"/>
        <v>1962</v>
      </c>
      <c r="F37" s="11">
        <v>1</v>
      </c>
      <c r="G37" s="11">
        <v>1</v>
      </c>
    </row>
    <row r="38" spans="1:7" s="1" customFormat="1" ht="15.75">
      <c r="A38" s="7">
        <v>33</v>
      </c>
      <c r="B38" s="8">
        <v>4.3520337921979787E-4</v>
      </c>
      <c r="C38" s="8">
        <v>4.3520337921979787E-4</v>
      </c>
      <c r="E38" s="7">
        <f t="shared" si="1"/>
        <v>1963</v>
      </c>
      <c r="F38" s="11">
        <v>1</v>
      </c>
      <c r="G38" s="11">
        <v>1</v>
      </c>
    </row>
    <row r="39" spans="1:7" s="1" customFormat="1" ht="15.75">
      <c r="A39" s="7">
        <v>34</v>
      </c>
      <c r="B39" s="8">
        <v>4.588645715021618E-4</v>
      </c>
      <c r="C39" s="8">
        <v>4.588645715021618E-4</v>
      </c>
      <c r="E39" s="7">
        <f t="shared" si="1"/>
        <v>1964</v>
      </c>
      <c r="F39" s="11">
        <v>1</v>
      </c>
      <c r="G39" s="11">
        <v>1</v>
      </c>
    </row>
    <row r="40" spans="1:7" s="1" customFormat="1" ht="15.75">
      <c r="A40" s="7">
        <v>35</v>
      </c>
      <c r="B40" s="8">
        <v>4.7677510236654393E-4</v>
      </c>
      <c r="C40" s="8">
        <v>4.7677510236654393E-4</v>
      </c>
      <c r="E40" s="7">
        <f t="shared" si="1"/>
        <v>1965</v>
      </c>
      <c r="F40" s="11">
        <v>1</v>
      </c>
      <c r="G40" s="11">
        <v>1</v>
      </c>
    </row>
    <row r="41" spans="1:7" s="1" customFormat="1" ht="15.75">
      <c r="A41" s="7">
        <v>36</v>
      </c>
      <c r="B41" s="8">
        <v>4.995275205992635E-4</v>
      </c>
      <c r="C41" s="8">
        <v>4.995275205992635E-4</v>
      </c>
      <c r="E41" s="7">
        <f t="shared" si="1"/>
        <v>1966</v>
      </c>
      <c r="F41" s="11">
        <v>1</v>
      </c>
      <c r="G41" s="11">
        <v>1</v>
      </c>
    </row>
    <row r="42" spans="1:7" s="1" customFormat="1" ht="15.75">
      <c r="A42" s="7">
        <v>37</v>
      </c>
      <c r="B42" s="8">
        <v>5.3781307833762767E-4</v>
      </c>
      <c r="C42" s="8">
        <v>5.3781307833762767E-4</v>
      </c>
      <c r="E42" s="7">
        <f t="shared" si="1"/>
        <v>1967</v>
      </c>
      <c r="F42" s="11">
        <v>1</v>
      </c>
      <c r="G42" s="11">
        <v>1</v>
      </c>
    </row>
    <row r="43" spans="1:7" s="1" customFormat="1" ht="15.75">
      <c r="A43" s="7">
        <v>38</v>
      </c>
      <c r="B43" s="8">
        <v>5.8844554068797404E-4</v>
      </c>
      <c r="C43" s="8">
        <v>5.8844554068797404E-4</v>
      </c>
      <c r="E43" s="7">
        <f t="shared" si="1"/>
        <v>1968</v>
      </c>
      <c r="F43" s="11">
        <v>1</v>
      </c>
      <c r="G43" s="11">
        <v>1</v>
      </c>
    </row>
    <row r="44" spans="1:7" s="1" customFormat="1" ht="15.75">
      <c r="A44" s="7">
        <v>39</v>
      </c>
      <c r="B44" s="8">
        <v>6.4520462261988645E-4</v>
      </c>
      <c r="C44" s="8">
        <v>6.4520462261988645E-4</v>
      </c>
      <c r="E44" s="7">
        <f t="shared" si="1"/>
        <v>1969</v>
      </c>
      <c r="F44" s="11">
        <v>0</v>
      </c>
      <c r="G44" s="11">
        <v>0</v>
      </c>
    </row>
    <row r="45" spans="1:7" s="1" customFormat="1" ht="15.75">
      <c r="A45" s="7">
        <v>40</v>
      </c>
      <c r="B45" s="8">
        <v>7.0459980678752782E-4</v>
      </c>
      <c r="C45" s="8">
        <v>7.0459980678752782E-4</v>
      </c>
      <c r="E45" s="7">
        <f t="shared" si="1"/>
        <v>1970</v>
      </c>
      <c r="F45" s="11">
        <v>0</v>
      </c>
      <c r="G45" s="11">
        <v>0</v>
      </c>
    </row>
    <row r="46" spans="1:7" s="1" customFormat="1" ht="15.75">
      <c r="A46" s="7">
        <v>41</v>
      </c>
      <c r="B46" s="8">
        <v>7.4993667948400778E-4</v>
      </c>
      <c r="C46" s="8">
        <v>7.5424734085518098E-4</v>
      </c>
      <c r="E46" s="7">
        <f t="shared" si="1"/>
        <v>1971</v>
      </c>
      <c r="F46" s="11">
        <v>0</v>
      </c>
      <c r="G46" s="11">
        <v>0</v>
      </c>
    </row>
    <row r="47" spans="1:7" s="1" customFormat="1" ht="15.75">
      <c r="A47" s="7">
        <v>42</v>
      </c>
      <c r="B47" s="8">
        <v>7.9112494417808352E-4</v>
      </c>
      <c r="C47" s="8">
        <v>8.0037329277134423E-4</v>
      </c>
      <c r="E47" s="7">
        <f t="shared" si="1"/>
        <v>1972</v>
      </c>
      <c r="F47" s="11">
        <v>0</v>
      </c>
      <c r="G47" s="11">
        <v>0</v>
      </c>
    </row>
    <row r="48" spans="1:7" s="1" customFormat="1" ht="15.75">
      <c r="A48" s="7">
        <v>43</v>
      </c>
      <c r="B48" s="8">
        <v>8.3053814153927468E-4</v>
      </c>
      <c r="C48" s="8">
        <v>8.4535308285011638E-4</v>
      </c>
      <c r="E48" s="7">
        <f t="shared" si="1"/>
        <v>1973</v>
      </c>
      <c r="F48" s="11">
        <v>0</v>
      </c>
      <c r="G48" s="11">
        <v>0</v>
      </c>
    </row>
    <row r="49" spans="1:7" s="1" customFormat="1" ht="15.75">
      <c r="A49" s="7">
        <v>44</v>
      </c>
      <c r="B49" s="8">
        <v>8.6997529285853152E-4</v>
      </c>
      <c r="C49" s="8">
        <v>8.9103716352603973E-4</v>
      </c>
      <c r="E49" s="7">
        <f t="shared" si="1"/>
        <v>1974</v>
      </c>
      <c r="F49" s="11">
        <v>0</v>
      </c>
      <c r="G49" s="11">
        <v>0</v>
      </c>
    </row>
    <row r="50" spans="1:7" s="1" customFormat="1" ht="15.75">
      <c r="A50" s="7">
        <v>45</v>
      </c>
      <c r="B50" s="8">
        <v>9.1286381907780502E-4</v>
      </c>
      <c r="C50" s="8">
        <v>9.4099709866067918E-4</v>
      </c>
      <c r="E50" s="7">
        <f t="shared" si="1"/>
        <v>1975</v>
      </c>
      <c r="F50" s="11">
        <v>0</v>
      </c>
      <c r="G50" s="11">
        <v>0</v>
      </c>
    </row>
    <row r="51" spans="1:7" s="1" customFormat="1" ht="15.75">
      <c r="A51" s="7">
        <v>46</v>
      </c>
      <c r="B51" s="8">
        <v>9.6313977315913265E-4</v>
      </c>
      <c r="C51" s="8">
        <v>9.9941881328275491E-4</v>
      </c>
      <c r="E51" s="7">
        <f t="shared" si="1"/>
        <v>1976</v>
      </c>
      <c r="F51" s="11">
        <v>0</v>
      </c>
      <c r="G51" s="11">
        <v>-1</v>
      </c>
    </row>
    <row r="52" spans="1:7" s="1" customFormat="1" ht="15.75">
      <c r="A52" s="7">
        <v>47</v>
      </c>
      <c r="B52" s="8">
        <v>1.0187684325603545E-3</v>
      </c>
      <c r="C52" s="8">
        <v>1.0643770103261714E-3</v>
      </c>
      <c r="E52" s="7">
        <f t="shared" si="1"/>
        <v>1977</v>
      </c>
      <c r="F52" s="11">
        <v>-1</v>
      </c>
      <c r="G52" s="11">
        <v>-1</v>
      </c>
    </row>
    <row r="53" spans="1:7" s="1" customFormat="1" ht="15.75">
      <c r="A53" s="7">
        <v>48</v>
      </c>
      <c r="B53" s="8">
        <v>1.0762832418073432E-3</v>
      </c>
      <c r="C53" s="8">
        <v>1.1324195338529204E-3</v>
      </c>
      <c r="E53" s="7">
        <f t="shared" si="1"/>
        <v>1978</v>
      </c>
      <c r="F53" s="11">
        <v>-1</v>
      </c>
      <c r="G53" s="11">
        <v>-1</v>
      </c>
    </row>
    <row r="54" spans="1:7" s="1" customFormat="1" ht="15.75">
      <c r="A54" s="7">
        <v>49</v>
      </c>
      <c r="B54" s="8">
        <v>1.1349630780363863E-3</v>
      </c>
      <c r="C54" s="8">
        <v>1.202908008378376E-3</v>
      </c>
      <c r="E54" s="7">
        <f t="shared" si="1"/>
        <v>1979</v>
      </c>
      <c r="F54" s="11">
        <v>-1</v>
      </c>
      <c r="G54" s="11">
        <v>-1</v>
      </c>
    </row>
    <row r="55" spans="1:7" s="1" customFormat="1" ht="15.75">
      <c r="A55" s="7">
        <v>50</v>
      </c>
      <c r="B55" s="8">
        <v>1.1962496576414909E-3</v>
      </c>
      <c r="C55" s="8">
        <v>1.2774775547899182E-3</v>
      </c>
      <c r="E55" s="7">
        <f t="shared" si="1"/>
        <v>1980</v>
      </c>
      <c r="F55" s="11">
        <v>-1</v>
      </c>
      <c r="G55" s="11">
        <v>-1</v>
      </c>
    </row>
    <row r="56" spans="1:7" s="1" customFormat="1" ht="15.75">
      <c r="A56" s="7">
        <v>51</v>
      </c>
      <c r="B56" s="8">
        <v>1.2569364197255696E-3</v>
      </c>
      <c r="C56" s="8">
        <v>1.3528251575264819E-3</v>
      </c>
      <c r="E56" s="7">
        <f t="shared" si="1"/>
        <v>1981</v>
      </c>
      <c r="F56" s="11">
        <v>-1</v>
      </c>
      <c r="G56" s="11">
        <v>-1</v>
      </c>
    </row>
    <row r="57" spans="1:7" s="1" customFormat="1" ht="15.75">
      <c r="A57" s="7">
        <v>52</v>
      </c>
      <c r="B57" s="8">
        <v>1.3128676964222533E-3</v>
      </c>
      <c r="C57" s="8">
        <v>1.4245146388529447E-3</v>
      </c>
      <c r="E57" s="7">
        <f t="shared" si="1"/>
        <v>1982</v>
      </c>
      <c r="F57" s="11">
        <v>-1</v>
      </c>
      <c r="G57" s="11">
        <v>-1</v>
      </c>
    </row>
    <row r="58" spans="1:7" s="1" customFormat="1" ht="15.75">
      <c r="A58" s="7">
        <v>53</v>
      </c>
      <c r="B58" s="8">
        <v>1.3609425006515742E-3</v>
      </c>
      <c r="C58" s="8">
        <v>1.4891249319174437E-3</v>
      </c>
      <c r="E58" s="7">
        <f t="shared" si="1"/>
        <v>1983</v>
      </c>
      <c r="F58" s="11">
        <v>-1</v>
      </c>
      <c r="G58" s="11">
        <v>-1</v>
      </c>
    </row>
    <row r="59" spans="1:7" s="1" customFormat="1" ht="15.75">
      <c r="A59" s="7">
        <v>54</v>
      </c>
      <c r="B59" s="8">
        <v>1.4011001102403056E-3</v>
      </c>
      <c r="C59" s="8">
        <v>1.5464567726148869E-3</v>
      </c>
      <c r="E59" s="7">
        <f t="shared" si="1"/>
        <v>1984</v>
      </c>
      <c r="F59" s="11">
        <v>-1</v>
      </c>
      <c r="G59" s="11">
        <v>-1</v>
      </c>
    </row>
    <row r="60" spans="1:7" s="1" customFormat="1" ht="15.75">
      <c r="A60" s="7">
        <v>55</v>
      </c>
      <c r="B60" s="8">
        <v>1.4349981301502305E-3</v>
      </c>
      <c r="C60" s="8">
        <v>1.5982048027726014E-3</v>
      </c>
      <c r="E60" s="7">
        <f t="shared" si="1"/>
        <v>1985</v>
      </c>
      <c r="F60" s="11">
        <v>-2</v>
      </c>
      <c r="G60" s="11">
        <v>-2</v>
      </c>
    </row>
    <row r="61" spans="1:7" s="1" customFormat="1" ht="15.75">
      <c r="A61" s="7">
        <v>56</v>
      </c>
      <c r="B61" s="8">
        <v>1.4644616224119924E-3</v>
      </c>
      <c r="C61" s="8">
        <v>1.6463226181190813E-3</v>
      </c>
      <c r="E61" s="7">
        <f t="shared" si="1"/>
        <v>1986</v>
      </c>
      <c r="F61" s="11">
        <v>-2</v>
      </c>
      <c r="G61" s="11">
        <v>-2</v>
      </c>
    </row>
    <row r="62" spans="1:7" s="1" customFormat="1" ht="15.75">
      <c r="A62" s="7">
        <v>57</v>
      </c>
      <c r="B62" s="8">
        <v>1.4895206547248516E-3</v>
      </c>
      <c r="C62" s="8">
        <v>1.6908198890662229E-3</v>
      </c>
      <c r="E62" s="7">
        <f t="shared" si="1"/>
        <v>1987</v>
      </c>
      <c r="F62" s="11">
        <v>-2</v>
      </c>
      <c r="G62" s="11">
        <v>-2</v>
      </c>
    </row>
    <row r="63" spans="1:7" s="1" customFormat="1" ht="15.75">
      <c r="A63" s="7">
        <v>58</v>
      </c>
      <c r="B63" s="8">
        <v>1.5119860899216896E-3</v>
      </c>
      <c r="C63" s="8">
        <v>1.7337219419715859E-3</v>
      </c>
      <c r="E63" s="7">
        <f t="shared" si="1"/>
        <v>1988</v>
      </c>
      <c r="F63" s="11">
        <v>-2</v>
      </c>
      <c r="G63" s="11">
        <v>-2</v>
      </c>
    </row>
    <row r="64" spans="1:7" s="1" customFormat="1" ht="15.75">
      <c r="A64" s="7">
        <v>59</v>
      </c>
      <c r="B64" s="8">
        <v>1.5363633228846442E-3</v>
      </c>
      <c r="C64" s="8">
        <v>1.7802300014838888E-3</v>
      </c>
      <c r="E64" s="7">
        <f t="shared" si="1"/>
        <v>1989</v>
      </c>
      <c r="F64" s="11">
        <v>-2</v>
      </c>
      <c r="G64" s="11">
        <v>-2</v>
      </c>
    </row>
    <row r="65" spans="1:7" s="1" customFormat="1" ht="15.75">
      <c r="A65" s="7">
        <v>60</v>
      </c>
      <c r="B65" s="8">
        <v>1.5680891463087333E-3</v>
      </c>
      <c r="C65" s="8">
        <v>1.8368662820690902E-3</v>
      </c>
      <c r="E65" s="7">
        <f t="shared" si="1"/>
        <v>1990</v>
      </c>
      <c r="F65" s="11">
        <v>-2</v>
      </c>
      <c r="G65" s="11">
        <v>-2</v>
      </c>
    </row>
    <row r="66" spans="1:7" s="1" customFormat="1" ht="15.75">
      <c r="A66" s="7">
        <v>61</v>
      </c>
      <c r="B66" s="8">
        <v>1.6522899933477545E-3</v>
      </c>
      <c r="C66" s="8">
        <v>1.9351606081667941E-3</v>
      </c>
      <c r="E66" s="7">
        <f t="shared" si="1"/>
        <v>1991</v>
      </c>
      <c r="F66" s="11">
        <v>-2</v>
      </c>
      <c r="G66" s="11">
        <v>-2</v>
      </c>
    </row>
    <row r="67" spans="1:7" s="1" customFormat="1" ht="15.75">
      <c r="A67" s="7">
        <v>62</v>
      </c>
      <c r="B67" s="8">
        <v>1.7553242502081261E-3</v>
      </c>
      <c r="C67" s="8">
        <v>2.0547398244933537E-3</v>
      </c>
      <c r="E67" s="7">
        <f t="shared" si="1"/>
        <v>1992</v>
      </c>
      <c r="F67" s="11">
        <v>-2</v>
      </c>
      <c r="G67" s="11">
        <v>-2</v>
      </c>
    </row>
    <row r="68" spans="1:7" s="1" customFormat="1" ht="15.75">
      <c r="A68" s="7">
        <v>63</v>
      </c>
      <c r="B68" s="8">
        <v>1.8790454431096822E-3</v>
      </c>
      <c r="C68" s="8">
        <v>2.197637666114347E-3</v>
      </c>
      <c r="E68" s="7">
        <f t="shared" si="1"/>
        <v>1993</v>
      </c>
      <c r="F68" s="11">
        <v>-2</v>
      </c>
      <c r="G68" s="11">
        <v>-2</v>
      </c>
    </row>
    <row r="69" spans="1:7" s="1" customFormat="1" ht="15.75">
      <c r="A69" s="7">
        <v>64</v>
      </c>
      <c r="B69" s="8">
        <v>2.0231718862866489E-3</v>
      </c>
      <c r="C69" s="8">
        <v>2.3633217449658384E-3</v>
      </c>
      <c r="E69" s="7">
        <f t="shared" si="1"/>
        <v>1994</v>
      </c>
      <c r="F69" s="11">
        <v>-2</v>
      </c>
      <c r="G69" s="11">
        <v>-3</v>
      </c>
    </row>
    <row r="70" spans="1:7" s="1" customFormat="1" ht="15.75">
      <c r="A70" s="7">
        <v>65</v>
      </c>
      <c r="B70" s="8">
        <v>2.1858098044417462E-3</v>
      </c>
      <c r="C70" s="8">
        <v>2.5493229536762852E-3</v>
      </c>
      <c r="E70" s="7">
        <f t="shared" si="1"/>
        <v>1995</v>
      </c>
      <c r="F70" s="11">
        <v>-3</v>
      </c>
      <c r="G70" s="11">
        <v>-3</v>
      </c>
    </row>
    <row r="71" spans="1:7" s="1" customFormat="1" ht="15.75">
      <c r="A71" s="7">
        <v>66</v>
      </c>
      <c r="B71" s="8">
        <v>2.3736941318018455E-3</v>
      </c>
      <c r="C71" s="8">
        <v>2.7630429722483394E-3</v>
      </c>
      <c r="E71" s="7">
        <f t="shared" si="1"/>
        <v>1996</v>
      </c>
      <c r="F71" s="11">
        <v>-3</v>
      </c>
      <c r="G71" s="11">
        <v>-3</v>
      </c>
    </row>
    <row r="72" spans="1:7" s="1" customFormat="1" ht="15.75">
      <c r="A72" s="7">
        <v>67</v>
      </c>
      <c r="B72" s="8">
        <v>2.5843250556063136E-3</v>
      </c>
      <c r="C72" s="8">
        <v>3.0013003580965725E-3</v>
      </c>
      <c r="E72" s="7">
        <f t="shared" si="1"/>
        <v>1997</v>
      </c>
      <c r="F72" s="11">
        <v>-3</v>
      </c>
      <c r="G72" s="11">
        <v>-3</v>
      </c>
    </row>
    <row r="73" spans="1:7" s="1" customFormat="1" ht="15.75">
      <c r="A73" s="7">
        <v>68</v>
      </c>
      <c r="B73" s="8">
        <v>2.815695413716551E-3</v>
      </c>
      <c r="C73" s="8">
        <v>3.2614802446806236E-3</v>
      </c>
      <c r="E73" s="7">
        <f t="shared" si="1"/>
        <v>1998</v>
      </c>
      <c r="F73" s="11">
        <v>-3</v>
      </c>
      <c r="G73" s="11">
        <v>-3</v>
      </c>
    </row>
    <row r="74" spans="1:7" s="1" customFormat="1" ht="15.75">
      <c r="A74" s="7">
        <v>69</v>
      </c>
      <c r="B74" s="8">
        <v>3.0619067026458869E-3</v>
      </c>
      <c r="C74" s="8">
        <v>3.5365354491427273E-3</v>
      </c>
      <c r="E74" s="7">
        <f t="shared" si="1"/>
        <v>1999</v>
      </c>
      <c r="F74" s="11">
        <v>-3</v>
      </c>
      <c r="G74" s="11">
        <v>-3</v>
      </c>
    </row>
    <row r="75" spans="1:7" s="1" customFormat="1" ht="15.75">
      <c r="A75" s="7">
        <v>70</v>
      </c>
      <c r="B75" s="8">
        <v>3.3329440469599893E-3</v>
      </c>
      <c r="C75" s="8">
        <v>3.8374794748117277E-3</v>
      </c>
      <c r="E75" s="7">
        <f t="shared" si="1"/>
        <v>2000</v>
      </c>
      <c r="F75" s="11">
        <v>-3</v>
      </c>
      <c r="G75" s="11">
        <v>-3</v>
      </c>
    </row>
    <row r="76" spans="1:7" s="1" customFormat="1" ht="15.75">
      <c r="A76" s="7">
        <v>71</v>
      </c>
      <c r="B76" s="8">
        <v>3.6308795402252474E-3</v>
      </c>
      <c r="C76" s="8">
        <v>4.1662660055840316E-3</v>
      </c>
      <c r="E76" s="7">
        <f t="shared" si="1"/>
        <v>2001</v>
      </c>
      <c r="F76" s="11">
        <v>-3</v>
      </c>
      <c r="G76" s="11">
        <v>-3</v>
      </c>
    </row>
    <row r="77" spans="1:7" s="1" customFormat="1" ht="15.75">
      <c r="A77" s="7">
        <v>72</v>
      </c>
      <c r="B77" s="8">
        <v>3.9708051770830548E-3</v>
      </c>
      <c r="C77" s="8">
        <v>4.5394964954821758E-3</v>
      </c>
      <c r="E77" s="7">
        <f t="shared" si="1"/>
        <v>2002</v>
      </c>
      <c r="F77" s="11">
        <v>-3</v>
      </c>
      <c r="G77" s="11">
        <v>-3</v>
      </c>
    </row>
    <row r="78" spans="1:7" s="1" customFormat="1" ht="15.75">
      <c r="A78" s="7">
        <v>73</v>
      </c>
      <c r="B78" s="8">
        <v>4.3590447707613569E-3</v>
      </c>
      <c r="C78" s="8">
        <v>4.9637038684330424E-3</v>
      </c>
      <c r="E78" s="7">
        <f t="shared" si="1"/>
        <v>2003</v>
      </c>
      <c r="F78" s="11">
        <v>-3</v>
      </c>
      <c r="G78" s="11">
        <v>-3</v>
      </c>
    </row>
    <row r="79" spans="1:7" s="1" customFormat="1" ht="15.75">
      <c r="A79" s="7">
        <v>74</v>
      </c>
      <c r="B79" s="8">
        <v>4.8115825886211223E-3</v>
      </c>
      <c r="C79" s="8">
        <v>5.4560816878258186E-3</v>
      </c>
      <c r="E79" s="7">
        <f t="shared" si="1"/>
        <v>2004</v>
      </c>
      <c r="F79" s="11">
        <v>-3</v>
      </c>
      <c r="G79" s="11">
        <v>-4</v>
      </c>
    </row>
    <row r="80" spans="1:7" s="1" customFormat="1" ht="15.75">
      <c r="A80" s="7">
        <v>75</v>
      </c>
      <c r="B80" s="8">
        <v>5.3345278467508226E-3</v>
      </c>
      <c r="C80" s="8">
        <v>6.0224872396648765E-3</v>
      </c>
      <c r="E80" s="7">
        <f t="shared" si="1"/>
        <v>2005</v>
      </c>
      <c r="F80" s="11">
        <v>-3</v>
      </c>
      <c r="G80" s="11">
        <v>-4</v>
      </c>
    </row>
    <row r="81" spans="1:7" s="1" customFormat="1" ht="15.75">
      <c r="A81" s="7">
        <v>76</v>
      </c>
      <c r="B81" s="8">
        <v>5.9304713268629782E-3</v>
      </c>
      <c r="C81" s="8">
        <v>6.6648576566604358E-3</v>
      </c>
      <c r="E81" s="7">
        <f t="shared" si="1"/>
        <v>2006</v>
      </c>
      <c r="F81" s="11">
        <v>-4</v>
      </c>
      <c r="G81" s="11">
        <v>-4</v>
      </c>
    </row>
    <row r="82" spans="1:7" s="1" customFormat="1" ht="15.75">
      <c r="A82" s="7">
        <v>77</v>
      </c>
      <c r="B82" s="8">
        <v>6.6089345401861149E-3</v>
      </c>
      <c r="C82" s="8">
        <v>7.3926238705890532E-3</v>
      </c>
      <c r="E82" s="7">
        <f t="shared" si="1"/>
        <v>2007</v>
      </c>
      <c r="F82" s="11">
        <v>-4</v>
      </c>
      <c r="G82" s="11">
        <v>-4</v>
      </c>
    </row>
    <row r="83" spans="1:7" s="1" customFormat="1" ht="15.75">
      <c r="A83" s="7">
        <v>78</v>
      </c>
      <c r="B83" s="8">
        <v>7.3829573941825892E-3</v>
      </c>
      <c r="C83" s="8">
        <v>8.2189395628602252E-3</v>
      </c>
      <c r="E83" s="7">
        <f t="shared" si="1"/>
        <v>2008</v>
      </c>
      <c r="F83" s="11">
        <v>-4</v>
      </c>
      <c r="G83" s="11">
        <v>-4</v>
      </c>
    </row>
    <row r="84" spans="1:7" s="1" customFormat="1" ht="15.75">
      <c r="A84" s="7">
        <v>79</v>
      </c>
      <c r="B84" s="8">
        <v>8.3208722372127043E-3</v>
      </c>
      <c r="C84" s="8">
        <v>9.2181856955530668E-3</v>
      </c>
      <c r="E84" s="7">
        <f t="shared" si="1"/>
        <v>2009</v>
      </c>
      <c r="F84" s="11">
        <v>-4</v>
      </c>
      <c r="G84" s="11">
        <v>-4</v>
      </c>
    </row>
    <row r="85" spans="1:7" s="1" customFormat="1" ht="15.75">
      <c r="A85" s="7">
        <v>80</v>
      </c>
      <c r="B85" s="8">
        <v>9.4628067056945729E-3</v>
      </c>
      <c r="C85" s="8">
        <v>1.0431563003940752E-2</v>
      </c>
      <c r="E85" s="7">
        <f t="shared" si="1"/>
        <v>2010</v>
      </c>
      <c r="F85" s="11">
        <v>-4</v>
      </c>
      <c r="G85" s="11">
        <v>-4</v>
      </c>
    </row>
    <row r="86" spans="1:7" s="1" customFormat="1" ht="15.75">
      <c r="A86" s="7">
        <v>81</v>
      </c>
      <c r="B86" s="8">
        <v>1.0856258369026355E-2</v>
      </c>
      <c r="C86" s="8">
        <v>1.1907608772640715E-2</v>
      </c>
      <c r="E86" s="7">
        <f t="shared" si="1"/>
        <v>2011</v>
      </c>
      <c r="F86" s="11">
        <v>-4</v>
      </c>
      <c r="G86" s="11">
        <v>-4</v>
      </c>
    </row>
    <row r="87" spans="1:7" s="1" customFormat="1" ht="15.75">
      <c r="A87" s="7">
        <v>82</v>
      </c>
      <c r="B87" s="8">
        <v>1.2536027821758219E-2</v>
      </c>
      <c r="C87" s="8">
        <v>1.3680125688226527E-2</v>
      </c>
      <c r="E87" s="7">
        <f t="shared" ref="E87:E97" si="2">E86+1</f>
        <v>2012</v>
      </c>
      <c r="F87" s="11">
        <v>-4</v>
      </c>
      <c r="G87" s="11">
        <v>-4</v>
      </c>
    </row>
    <row r="88" spans="1:7" s="1" customFormat="1" ht="15.75">
      <c r="A88" s="7">
        <v>83</v>
      </c>
      <c r="B88" s="8">
        <v>1.4538465175691103E-2</v>
      </c>
      <c r="C88" s="8">
        <v>1.5783290625161022E-2</v>
      </c>
      <c r="E88" s="7">
        <f t="shared" si="2"/>
        <v>2013</v>
      </c>
      <c r="F88" s="11">
        <v>-4</v>
      </c>
      <c r="G88" s="11">
        <v>-4</v>
      </c>
    </row>
    <row r="89" spans="1:7" s="1" customFormat="1" ht="15.75">
      <c r="A89" s="7">
        <v>84</v>
      </c>
      <c r="B89" s="8">
        <v>1.6957505823056794E-2</v>
      </c>
      <c r="C89" s="8">
        <v>1.8313302770306902E-2</v>
      </c>
      <c r="E89" s="7">
        <f t="shared" si="2"/>
        <v>2014</v>
      </c>
      <c r="F89" s="11">
        <v>-4</v>
      </c>
      <c r="G89" s="11">
        <v>-4</v>
      </c>
    </row>
    <row r="90" spans="1:7" s="1" customFormat="1" ht="15.75">
      <c r="A90" s="7">
        <v>85</v>
      </c>
      <c r="B90" s="8">
        <v>1.9909047529106414E-2</v>
      </c>
      <c r="C90" s="8">
        <v>2.1388230140984992E-2</v>
      </c>
      <c r="E90" s="7">
        <f t="shared" si="2"/>
        <v>2015</v>
      </c>
      <c r="F90" s="11">
        <v>-4</v>
      </c>
      <c r="G90" s="11">
        <v>-5</v>
      </c>
    </row>
    <row r="91" spans="1:7" s="1" customFormat="1" ht="15.75">
      <c r="A91" s="7">
        <v>86</v>
      </c>
      <c r="B91" s="8">
        <v>2.3562864229055253E-2</v>
      </c>
      <c r="C91" s="8">
        <v>2.5181064320705777E-2</v>
      </c>
      <c r="E91" s="7">
        <f t="shared" si="2"/>
        <v>2016</v>
      </c>
      <c r="F91" s="11">
        <v>-4</v>
      </c>
      <c r="G91" s="11">
        <v>-5</v>
      </c>
    </row>
    <row r="92" spans="1:7" s="1" customFormat="1" ht="15.75">
      <c r="A92" s="7">
        <v>87</v>
      </c>
      <c r="B92" s="8">
        <v>2.7993355401893162E-2</v>
      </c>
      <c r="C92" s="8">
        <v>2.9759857556621201E-2</v>
      </c>
      <c r="E92" s="7">
        <f t="shared" si="2"/>
        <v>2017</v>
      </c>
      <c r="F92" s="11">
        <v>-4</v>
      </c>
      <c r="G92" s="11">
        <v>-5</v>
      </c>
    </row>
    <row r="93" spans="1:7" s="1" customFormat="1" ht="15.75">
      <c r="A93" s="7">
        <v>88</v>
      </c>
      <c r="B93" s="8">
        <v>3.3397722168635569E-2</v>
      </c>
      <c r="C93" s="8">
        <v>3.53213020067151E-2</v>
      </c>
      <c r="E93" s="7">
        <f t="shared" si="2"/>
        <v>2018</v>
      </c>
      <c r="F93" s="11">
        <v>-5</v>
      </c>
      <c r="G93" s="11">
        <v>-5</v>
      </c>
    </row>
    <row r="94" spans="1:7" s="1" customFormat="1" ht="15.75">
      <c r="A94" s="7">
        <v>89</v>
      </c>
      <c r="B94" s="8">
        <v>4.0033141608415035E-2</v>
      </c>
      <c r="C94" s="8">
        <v>4.2121755102023976E-2</v>
      </c>
      <c r="E94" s="7">
        <f t="shared" si="2"/>
        <v>2019</v>
      </c>
      <c r="F94" s="11">
        <v>-5</v>
      </c>
      <c r="G94" s="11">
        <v>-5</v>
      </c>
    </row>
    <row r="95" spans="1:7" s="1" customFormat="1" ht="15.75">
      <c r="A95" s="7">
        <v>90</v>
      </c>
      <c r="B95" s="8">
        <v>4.8029165408016994E-2</v>
      </c>
      <c r="C95" s="8">
        <v>5.0279143235064071E-2</v>
      </c>
      <c r="E95" s="7">
        <f t="shared" si="2"/>
        <v>2020</v>
      </c>
      <c r="F95" s="11">
        <v>-5</v>
      </c>
      <c r="G95" s="11">
        <v>-5</v>
      </c>
    </row>
    <row r="96" spans="1:7" s="1" customFormat="1" ht="15.75">
      <c r="A96" s="7">
        <v>91</v>
      </c>
      <c r="B96" s="8">
        <v>5.7629671324716768E-2</v>
      </c>
      <c r="C96" s="8">
        <v>6.0028033421228644E-2</v>
      </c>
      <c r="E96" s="7">
        <f t="shared" si="2"/>
        <v>2021</v>
      </c>
      <c r="F96" s="11">
        <v>-5</v>
      </c>
      <c r="G96" s="11">
        <v>-5</v>
      </c>
    </row>
    <row r="97" spans="1:7" s="1" customFormat="1" ht="15.75">
      <c r="A97" s="7">
        <v>92</v>
      </c>
      <c r="B97" s="8">
        <v>6.8986968042787977E-2</v>
      </c>
      <c r="C97" s="8">
        <v>7.1505221781228506E-2</v>
      </c>
      <c r="E97" s="7">
        <f t="shared" si="2"/>
        <v>2022</v>
      </c>
      <c r="F97" s="11">
        <v>-5</v>
      </c>
      <c r="G97" s="11">
        <v>-5</v>
      </c>
    </row>
    <row r="98" spans="1:7" s="1" customFormat="1" ht="15.75">
      <c r="A98" s="7">
        <v>93</v>
      </c>
      <c r="B98" s="8">
        <v>8.2326977168557428E-2</v>
      </c>
      <c r="C98" s="8">
        <v>8.4918572049046848E-2</v>
      </c>
    </row>
    <row r="99" spans="1:7" s="1" customFormat="1" ht="15.75">
      <c r="A99" s="7">
        <v>94</v>
      </c>
      <c r="B99" s="8">
        <v>9.7738078291399355E-2</v>
      </c>
      <c r="C99" s="8">
        <v>0.10033003214177509</v>
      </c>
    </row>
    <row r="100" spans="1:7" s="1" customFormat="1" ht="15.75">
      <c r="A100" s="7">
        <v>95</v>
      </c>
      <c r="B100" s="8">
        <v>0.11537814652901504</v>
      </c>
      <c r="C100" s="8">
        <v>0.11786714413749083</v>
      </c>
    </row>
    <row r="101" spans="1:7" s="1" customFormat="1" ht="15.75">
      <c r="A101" s="7">
        <v>96</v>
      </c>
      <c r="B101" s="8">
        <v>0.1361776110371419</v>
      </c>
      <c r="C101" s="8">
        <v>0.13844987717585086</v>
      </c>
    </row>
    <row r="102" spans="1:7" s="1" customFormat="1" ht="15.75">
      <c r="A102" s="7">
        <v>97</v>
      </c>
      <c r="B102" s="8">
        <v>0.16055713256642309</v>
      </c>
      <c r="C102" s="8">
        <v>0.16246614348332714</v>
      </c>
    </row>
    <row r="103" spans="1:7" s="1" customFormat="1" ht="15.75">
      <c r="A103" s="7">
        <v>98</v>
      </c>
      <c r="B103" s="8">
        <v>0.18783789275174598</v>
      </c>
      <c r="C103" s="8">
        <v>0.18920519356918036</v>
      </c>
    </row>
    <row r="104" spans="1:7" s="1" customFormat="1" ht="15.75">
      <c r="A104" s="7">
        <v>99</v>
      </c>
      <c r="B104" s="8">
        <v>0.21821028113671745</v>
      </c>
      <c r="C104" s="8">
        <v>0.21883256488008221</v>
      </c>
    </row>
    <row r="105" spans="1:7" s="1" customFormat="1" ht="15.75">
      <c r="A105" s="7">
        <v>100</v>
      </c>
      <c r="B105" s="8">
        <v>0.25187484310631625</v>
      </c>
      <c r="C105" s="13">
        <v>0.25187484310631625</v>
      </c>
    </row>
    <row r="106" spans="1:7" s="1" customFormat="1" ht="15.75">
      <c r="A106" s="7">
        <v>101</v>
      </c>
      <c r="B106" s="8">
        <v>0.28142882223074595</v>
      </c>
      <c r="C106" s="13">
        <v>0.28142882223074595</v>
      </c>
    </row>
    <row r="107" spans="1:7" s="1" customFormat="1" ht="15.75">
      <c r="A107" s="7">
        <v>102</v>
      </c>
      <c r="B107" s="8">
        <v>0.31179145469265385</v>
      </c>
      <c r="C107" s="13">
        <v>0.31179145469265385</v>
      </c>
    </row>
    <row r="108" spans="1:7" s="1" customFormat="1" ht="15.75">
      <c r="A108" s="7">
        <v>103</v>
      </c>
      <c r="B108" s="8">
        <v>0.34281669067122472</v>
      </c>
      <c r="C108" s="13">
        <v>0.34281669067122472</v>
      </c>
    </row>
    <row r="109" spans="1:7" s="1" customFormat="1" ht="15.75">
      <c r="A109" s="7">
        <v>104</v>
      </c>
      <c r="B109" s="8">
        <v>0.37438841482345592</v>
      </c>
      <c r="C109" s="13">
        <v>0.37438841482345592</v>
      </c>
    </row>
    <row r="110" spans="1:7" s="1" customFormat="1" ht="15.75">
      <c r="A110" s="7">
        <v>105</v>
      </c>
      <c r="B110" s="8">
        <v>0.40640996868947726</v>
      </c>
      <c r="C110" s="13">
        <v>0.40640996868947726</v>
      </c>
    </row>
    <row r="111" spans="1:7" s="1" customFormat="1" ht="15.75">
      <c r="A111" s="7">
        <v>106</v>
      </c>
      <c r="B111" s="8">
        <v>0.43879378914905792</v>
      </c>
      <c r="C111" s="13">
        <v>0.43879378914905792</v>
      </c>
    </row>
    <row r="112" spans="1:7" s="1" customFormat="1" ht="15.75">
      <c r="A112" s="7">
        <v>107</v>
      </c>
      <c r="B112" s="8">
        <v>0.47146288737298975</v>
      </c>
      <c r="C112" s="13">
        <v>0.47146288737298975</v>
      </c>
    </row>
    <row r="113" spans="1:3" s="1" customFormat="1" ht="15.75">
      <c r="A113" s="7">
        <v>108</v>
      </c>
      <c r="B113" s="8">
        <v>0.50434915454729512</v>
      </c>
      <c r="C113" s="13">
        <v>0.50434915454729512</v>
      </c>
    </row>
    <row r="114" spans="1:3" s="1" customFormat="1" ht="15.75">
      <c r="A114" s="7">
        <v>109</v>
      </c>
      <c r="B114" s="8">
        <v>0.53739100341462798</v>
      </c>
      <c r="C114" s="13">
        <v>0.53739100341462798</v>
      </c>
    </row>
    <row r="115" spans="1:3" s="1" customFormat="1" ht="15.75">
      <c r="A115" s="7">
        <v>110</v>
      </c>
      <c r="B115" s="8">
        <v>0.57053242649166824</v>
      </c>
      <c r="C115" s="13">
        <v>0.57053242649166824</v>
      </c>
    </row>
    <row r="116" spans="1:3" s="1" customFormat="1" ht="15.75">
      <c r="A116" s="7">
        <v>111</v>
      </c>
      <c r="B116" s="8">
        <v>0.60372204369598137</v>
      </c>
      <c r="C116" s="13">
        <v>0.60372204369598137</v>
      </c>
    </row>
    <row r="117" spans="1:3" s="1" customFormat="1" ht="15.75">
      <c r="A117" s="7">
        <v>112</v>
      </c>
      <c r="B117" s="8">
        <v>0.63691285662881569</v>
      </c>
      <c r="C117" s="13">
        <v>0.63691285662881569</v>
      </c>
    </row>
    <row r="118" spans="1:3" s="1" customFormat="1" ht="15.75">
      <c r="A118" s="7">
        <v>113</v>
      </c>
      <c r="B118" s="8">
        <v>0.67516542347146125</v>
      </c>
      <c r="C118" s="13">
        <v>0.67516542347146125</v>
      </c>
    </row>
    <row r="119" spans="1:3" s="1" customFormat="1" ht="15.75">
      <c r="A119" s="7">
        <v>114</v>
      </c>
      <c r="B119" s="8">
        <v>0.70647682498318742</v>
      </c>
      <c r="C119" s="13">
        <v>0.70647682498318742</v>
      </c>
    </row>
    <row r="120" spans="1:3" s="1" customFormat="1" ht="15.75">
      <c r="A120" s="7">
        <v>115</v>
      </c>
      <c r="B120" s="8">
        <v>0.73640021807776235</v>
      </c>
      <c r="C120" s="13">
        <v>0.73640021807776235</v>
      </c>
    </row>
    <row r="121" spans="1:3" s="1" customFormat="1" ht="15.75">
      <c r="A121" s="7">
        <v>116</v>
      </c>
      <c r="B121" s="8">
        <v>0.76474583134577356</v>
      </c>
      <c r="C121" s="13">
        <v>0.76474583134577356</v>
      </c>
    </row>
    <row r="122" spans="1:3" s="1" customFormat="1" ht="15.75">
      <c r="A122" s="7">
        <v>117</v>
      </c>
      <c r="B122" s="8">
        <v>0.79135326923170257</v>
      </c>
      <c r="C122" s="13">
        <v>0.79135326923170257</v>
      </c>
    </row>
    <row r="123" spans="1:3" s="1" customFormat="1" ht="15.75">
      <c r="A123" s="7">
        <v>118</v>
      </c>
      <c r="B123" s="8">
        <v>0.81609605728138379</v>
      </c>
      <c r="C123" s="13">
        <v>0.81609605728138379</v>
      </c>
    </row>
    <row r="124" spans="1:3" s="1" customFormat="1" ht="15.75">
      <c r="A124" s="7">
        <v>119</v>
      </c>
      <c r="B124" s="8">
        <v>0.83888485944110902</v>
      </c>
      <c r="C124" s="13">
        <v>0.83888485944110902</v>
      </c>
    </row>
    <row r="125" spans="1:3" s="1" customFormat="1" ht="15.75">
      <c r="A125" s="7">
        <v>120</v>
      </c>
      <c r="B125" s="8">
        <v>0.8596692117024024</v>
      </c>
      <c r="C125" s="13">
        <v>0.8596692117024024</v>
      </c>
    </row>
    <row r="126" spans="1:3" s="1" customFormat="1">
      <c r="C126" s="16" t="s">
        <v>18</v>
      </c>
    </row>
  </sheetData>
  <mergeCells count="2">
    <mergeCell ref="A2:C2"/>
    <mergeCell ref="E2:G2"/>
  </mergeCells>
  <printOptions horizontalCentered="1"/>
  <pageMargins left="0.78749999999999998" right="0.78749999999999998" top="0.78749999999999998" bottom="0.78749999999999998" header="9.8611111111111108E-2" footer="9.8611111111111108E-2"/>
  <pageSetup paperSize="9" scale="75" fitToHeight="0" orientation="portrait" useFirstPageNumber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AVÖ 2005R unisex exakt</vt:lpstr>
      <vt:lpstr>AVÖ 2005R unisex mit AV</vt:lpstr>
      <vt:lpstr>'AVÖ 2005R unisex exakt'!Druckbereich</vt:lpstr>
      <vt:lpstr>'AVÖ 2005R unisex mit AV'!Druckbereich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es30766</cp:lastModifiedBy>
  <cp:revision>32</cp:revision>
  <cp:lastPrinted>2005-06-30T14:08:16Z</cp:lastPrinted>
  <dcterms:created xsi:type="dcterms:W3CDTF">2005-04-01T15:59:30Z</dcterms:created>
  <dcterms:modified xsi:type="dcterms:W3CDTF">2012-04-23T06:47:54Z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24789354</vt:i4>
  </property>
  <property fmtid="{D5CDD505-2E9C-101B-9397-08002B2CF9AE}" pid="3" name="_NewReviewCycle">
    <vt:lpwstr/>
  </property>
  <property fmtid="{D5CDD505-2E9C-101B-9397-08002B2CF9AE}" pid="4" name="_EmailSubject">
    <vt:lpwstr>Rententafel AVÖ 2005 R unisex</vt:lpwstr>
  </property>
  <property fmtid="{D5CDD505-2E9C-101B-9397-08002B2CF9AE}" pid="5" name="_AuthorEmail">
    <vt:lpwstr>klaus.wegenkittl@ergo-austria.at</vt:lpwstr>
  </property>
  <property fmtid="{D5CDD505-2E9C-101B-9397-08002B2CF9AE}" pid="6" name="_AuthorEmailDisplayName">
    <vt:lpwstr>Wegenkittl, Klaus, Mag. Dr. (ERGO IS)</vt:lpwstr>
  </property>
  <property fmtid="{D5CDD505-2E9C-101B-9397-08002B2CF9AE}" pid="7" name="_ReviewingToolsShownOnce">
    <vt:lpwstr/>
  </property>
</Properties>
</file>