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\Documents\UQ\UQ 2022 - Sixth Year\METR4911_ML_Python\MaskRCNN-Notebook\"/>
    </mc:Choice>
  </mc:AlternateContent>
  <xr:revisionPtr revIDLastSave="0" documentId="13_ncr:1_{43C315D7-2C4B-4151-8D77-554D16B223F8}" xr6:coauthVersionLast="47" xr6:coauthVersionMax="47" xr10:uidLastSave="{00000000-0000-0000-0000-000000000000}"/>
  <bookViews>
    <workbookView xWindow="-96" yWindow="-96" windowWidth="23232" windowHeight="13152" activeTab="1" xr2:uid="{54FBAA27-63C1-4064-AD0E-3C44315E280C}"/>
  </bookViews>
  <sheets>
    <sheet name="Sheet1" sheetId="1" r:id="rId1"/>
    <sheet name="Tables" sheetId="5" r:id="rId2"/>
    <sheet name="Apple" sheetId="2" r:id="rId3"/>
    <sheet name="Orange" sheetId="3" r:id="rId4"/>
    <sheet name="Banan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5" l="1"/>
  <c r="J24" i="5"/>
  <c r="K18" i="5"/>
  <c r="J37" i="5"/>
  <c r="K33" i="5" s="1"/>
  <c r="J36" i="5"/>
  <c r="J10" i="5"/>
  <c r="K5" i="5" s="1"/>
  <c r="J9" i="5"/>
  <c r="G28" i="2"/>
  <c r="G29" i="2"/>
  <c r="H15" i="4"/>
  <c r="H14" i="4"/>
  <c r="H15" i="3"/>
  <c r="H14" i="3"/>
  <c r="K29" i="5" l="1"/>
  <c r="K30" i="5"/>
  <c r="K28" i="5"/>
  <c r="K32" i="5"/>
  <c r="K31" i="5"/>
  <c r="K4" i="5"/>
  <c r="K17" i="5"/>
  <c r="K14" i="5"/>
  <c r="K16" i="5"/>
  <c r="K35" i="5"/>
  <c r="K23" i="5"/>
  <c r="K15" i="5"/>
  <c r="K3" i="5"/>
  <c r="K34" i="5"/>
  <c r="K22" i="5"/>
  <c r="K8" i="5"/>
  <c r="K21" i="5"/>
  <c r="K7" i="5"/>
  <c r="K20" i="5"/>
  <c r="K6" i="5"/>
  <c r="K19" i="5"/>
</calcChain>
</file>

<file path=xl/sharedStrings.xml><?xml version="1.0" encoding="utf-8"?>
<sst xmlns="http://schemas.openxmlformats.org/spreadsheetml/2006/main" count="320" uniqueCount="142">
  <si>
    <t>apple</t>
  </si>
  <si>
    <t>banana</t>
  </si>
  <si>
    <t>orange</t>
  </si>
  <si>
    <t>carrot</t>
  </si>
  <si>
    <t>fruit</t>
  </si>
  <si>
    <t>vegetable</t>
  </si>
  <si>
    <t>person</t>
  </si>
  <si>
    <t>-</t>
  </si>
  <si>
    <t>calibration</t>
  </si>
  <si>
    <t>Object</t>
  </si>
  <si>
    <t>Type</t>
  </si>
  <si>
    <t>Density (g/cm3)</t>
  </si>
  <si>
    <t>Calories per 100 gram</t>
  </si>
  <si>
    <t>Color</t>
  </si>
  <si>
    <t>72, 216, 255</t>
  </si>
  <si>
    <t>33, 145, 237</t>
  </si>
  <si>
    <t>179, 179, 255</t>
  </si>
  <si>
    <t>0, 255, 74</t>
  </si>
  <si>
    <t>0, 126, 255</t>
  </si>
  <si>
    <t>0, 8, 255</t>
  </si>
  <si>
    <t>Shape</t>
  </si>
  <si>
    <t>Label-coco_dataset</t>
  </si>
  <si>
    <t>TODO</t>
  </si>
  <si>
    <t>Sphere</t>
  </si>
  <si>
    <t>broccoli</t>
  </si>
  <si>
    <t>Equation</t>
  </si>
  <si>
    <t>Alpha</t>
  </si>
  <si>
    <t>Volume of sphere</t>
  </si>
  <si>
    <t>Fruit/Vegetable Experiment</t>
  </si>
  <si>
    <t>Image_File_Path</t>
  </si>
  <si>
    <t>Number</t>
  </si>
  <si>
    <t>Apple</t>
  </si>
  <si>
    <t>View</t>
  </si>
  <si>
    <t>Side</t>
  </si>
  <si>
    <t>Top</t>
  </si>
  <si>
    <t>Actual Mass (grams)</t>
  </si>
  <si>
    <t>date:24-sept-22</t>
  </si>
  <si>
    <t>ver3</t>
  </si>
  <si>
    <t>ver2</t>
  </si>
  <si>
    <t>photo_ver (best)</t>
  </si>
  <si>
    <t>Estimated Mass (grams) [Best]</t>
  </si>
  <si>
    <t>(Adjustment, mass)</t>
  </si>
  <si>
    <t>using sphere volume equation</t>
  </si>
  <si>
    <r>
      <t xml:space="preserve">[2.15, 146], </t>
    </r>
    <r>
      <rPr>
        <b/>
        <sz val="11"/>
        <color theme="1"/>
        <rFont val="Calibri"/>
        <family val="2"/>
        <scheme val="minor"/>
      </rPr>
      <t>[3.5, 238.6]</t>
    </r>
  </si>
  <si>
    <r>
      <t xml:space="preserve">[1.0, 88], [2.0, 176.8], </t>
    </r>
    <r>
      <rPr>
        <b/>
        <sz val="11"/>
        <color theme="1"/>
        <rFont val="Calibri"/>
        <family val="2"/>
        <scheme val="minor"/>
      </rPr>
      <t>[2.15, 190]</t>
    </r>
  </si>
  <si>
    <r>
      <t xml:space="preserve">[3.5, 506], [2.15, 311], </t>
    </r>
    <r>
      <rPr>
        <b/>
        <sz val="11"/>
        <color theme="1"/>
        <rFont val="Calibri"/>
        <family val="2"/>
        <scheme val="minor"/>
      </rPr>
      <t>[2.065, 299]</t>
    </r>
  </si>
  <si>
    <r>
      <t xml:space="preserve">[2.065, 217], </t>
    </r>
    <r>
      <rPr>
        <b/>
        <sz val="11"/>
        <color theme="1"/>
        <rFont val="Calibri"/>
        <family val="2"/>
        <scheme val="minor"/>
      </rPr>
      <t>[2.475, 260]</t>
    </r>
  </si>
  <si>
    <t>apple 3 Side</t>
  </si>
  <si>
    <r>
      <t xml:space="preserve">[2.475, 292], </t>
    </r>
    <r>
      <rPr>
        <b/>
        <sz val="11"/>
        <color theme="1"/>
        <rFont val="Calibri"/>
        <family val="2"/>
        <scheme val="minor"/>
      </rPr>
      <t>[2.15, 253]</t>
    </r>
  </si>
  <si>
    <t>apple 1 side</t>
  </si>
  <si>
    <r>
      <t xml:space="preserve">[2.475, 236], [2.15, 205], </t>
    </r>
    <r>
      <rPr>
        <b/>
        <sz val="11"/>
        <color theme="1"/>
        <rFont val="Calibri"/>
        <family val="2"/>
        <scheme val="minor"/>
      </rPr>
      <t>[2.78, 265]</t>
    </r>
  </si>
  <si>
    <t>orange_test2.jpg</t>
  </si>
  <si>
    <r>
      <t xml:space="preserve">[1, 220], </t>
    </r>
    <r>
      <rPr>
        <b/>
        <sz val="11"/>
        <color theme="1"/>
        <rFont val="Calibri"/>
        <family val="2"/>
        <scheme val="minor"/>
      </rPr>
      <t>[1.62, 357]</t>
    </r>
  </si>
  <si>
    <t>orange2_327gram.jpg</t>
  </si>
  <si>
    <r>
      <t xml:space="preserve">[1.62, 355], </t>
    </r>
    <r>
      <rPr>
        <b/>
        <sz val="11"/>
        <color theme="1"/>
        <rFont val="Calibri"/>
        <family val="2"/>
        <scheme val="minor"/>
      </rPr>
      <t>[1.5, 328]</t>
    </r>
  </si>
  <si>
    <t>orange3_333gram.jpg</t>
  </si>
  <si>
    <r>
      <t xml:space="preserve">[1.5, 276], </t>
    </r>
    <r>
      <rPr>
        <b/>
        <sz val="11"/>
        <color theme="1"/>
        <rFont val="Calibri"/>
        <family val="2"/>
        <scheme val="minor"/>
      </rPr>
      <t>[1.81, 332]</t>
    </r>
  </si>
  <si>
    <t>orange4_339gram.jpg</t>
  </si>
  <si>
    <r>
      <t xml:space="preserve">[1.81, 293], </t>
    </r>
    <r>
      <rPr>
        <b/>
        <sz val="11"/>
        <color theme="1"/>
        <rFont val="Calibri"/>
        <family val="2"/>
        <scheme val="minor"/>
      </rPr>
      <t>[2.1, 340]</t>
    </r>
  </si>
  <si>
    <t>examples of bad finger image segmentation and also the square block problems</t>
  </si>
  <si>
    <r>
      <t xml:space="preserve">[2.1, 457], [1.62, 353], </t>
    </r>
    <r>
      <rPr>
        <b/>
        <sz val="11"/>
        <color theme="1"/>
        <rFont val="Calibri"/>
        <family val="2"/>
        <scheme val="minor"/>
      </rPr>
      <t>[1.435, 312]</t>
    </r>
  </si>
  <si>
    <t>orange5_312gram_ver4.jpg</t>
  </si>
  <si>
    <r>
      <t xml:space="preserve">[1.435, 286], </t>
    </r>
    <r>
      <rPr>
        <b/>
        <sz val="11"/>
        <color theme="1"/>
        <rFont val="Calibri"/>
        <family val="2"/>
        <scheme val="minor"/>
      </rPr>
      <t>[1.6, 318]</t>
    </r>
  </si>
  <si>
    <t>orange6_319gram.jpg</t>
  </si>
  <si>
    <r>
      <t xml:space="preserve">[1.6, 270], </t>
    </r>
    <r>
      <rPr>
        <b/>
        <sz val="11"/>
        <color theme="1"/>
        <rFont val="Calibri"/>
        <family val="2"/>
        <scheme val="minor"/>
      </rPr>
      <t>[1.92, 323]</t>
    </r>
  </si>
  <si>
    <t>[1.92, 315]</t>
  </si>
  <si>
    <t>:o</t>
  </si>
  <si>
    <t>good</t>
  </si>
  <si>
    <t>orange8_315gram.jpg</t>
  </si>
  <si>
    <t>orange7_324gram.jpg</t>
  </si>
  <si>
    <r>
      <t xml:space="preserve">[1.92, 385], [1.62, 325], </t>
    </r>
    <r>
      <rPr>
        <b/>
        <sz val="11"/>
        <color theme="1"/>
        <rFont val="Calibri"/>
        <family val="2"/>
        <scheme val="minor"/>
      </rPr>
      <t>[1.54, 309]</t>
    </r>
  </si>
  <si>
    <t>orange9_308gram.jpg</t>
  </si>
  <si>
    <r>
      <t xml:space="preserve">[1.54, 303], </t>
    </r>
    <r>
      <rPr>
        <b/>
        <sz val="11"/>
        <color theme="1"/>
        <rFont val="Calibri"/>
        <family val="2"/>
        <scheme val="minor"/>
      </rPr>
      <t>[1.72, 338]</t>
    </r>
  </si>
  <si>
    <t>orange10_338gram.jpg</t>
  </si>
  <si>
    <t>date:26-sept-22</t>
  </si>
  <si>
    <t>using cylinder volume equation</t>
  </si>
  <si>
    <t>banana1_153grams_ver3.jpg</t>
  </si>
  <si>
    <t>banana2_145grams_ver3.jpg</t>
  </si>
  <si>
    <t>banana3_139grams_ver2.jpg</t>
  </si>
  <si>
    <t>banana4_139grams_ver2.jpg</t>
  </si>
  <si>
    <t>banana5_171grams_ver5.jpg</t>
  </si>
  <si>
    <t>ver5</t>
  </si>
  <si>
    <t>banana6_144grams_ver13.jpg</t>
  </si>
  <si>
    <t>ver13</t>
  </si>
  <si>
    <t>banana7_170grams_ver2.jpg</t>
  </si>
  <si>
    <t>banana8_166grams_ver3.jpg</t>
  </si>
  <si>
    <t>[2.27, 166] (square bottom)</t>
  </si>
  <si>
    <r>
      <t xml:space="preserve">[2.27, 191], </t>
    </r>
    <r>
      <rPr>
        <b/>
        <sz val="11"/>
        <color theme="1"/>
        <rFont val="Calibri"/>
        <family val="2"/>
        <scheme val="minor"/>
      </rPr>
      <t>[2.02, 170]</t>
    </r>
  </si>
  <si>
    <r>
      <t xml:space="preserve">[2.02, 133], </t>
    </r>
    <r>
      <rPr>
        <b/>
        <sz val="11"/>
        <color theme="1"/>
        <rFont val="Calibri"/>
        <family val="2"/>
        <scheme val="minor"/>
      </rPr>
      <t>[2.18, 144]</t>
    </r>
  </si>
  <si>
    <r>
      <t xml:space="preserve">[2.18, 200], </t>
    </r>
    <r>
      <rPr>
        <b/>
        <sz val="11"/>
        <color theme="1"/>
        <rFont val="Calibri"/>
        <family val="2"/>
        <scheme val="minor"/>
      </rPr>
      <t>[1.87, 171]</t>
    </r>
  </si>
  <si>
    <r>
      <t xml:space="preserve">[1.87, 113], </t>
    </r>
    <r>
      <rPr>
        <b/>
        <sz val="11"/>
        <color theme="1"/>
        <rFont val="Calibri"/>
        <family val="2"/>
        <scheme val="minor"/>
      </rPr>
      <t>[2.3, 139]</t>
    </r>
  </si>
  <si>
    <r>
      <t xml:space="preserve">[2.3, 156], </t>
    </r>
    <r>
      <rPr>
        <b/>
        <sz val="11"/>
        <color theme="1"/>
        <rFont val="Calibri"/>
        <family val="2"/>
        <scheme val="minor"/>
      </rPr>
      <t>[2.05,139]</t>
    </r>
  </si>
  <si>
    <r>
      <t xml:space="preserve">[2.05, 133], </t>
    </r>
    <r>
      <rPr>
        <b/>
        <sz val="11"/>
        <color theme="1"/>
        <rFont val="Calibri"/>
        <family val="2"/>
        <scheme val="minor"/>
      </rPr>
      <t>[2.23, 145]</t>
    </r>
  </si>
  <si>
    <r>
      <t xml:space="preserve">[2.23, 110], </t>
    </r>
    <r>
      <rPr>
        <b/>
        <sz val="11"/>
        <color theme="1"/>
        <rFont val="Calibri"/>
        <family val="2"/>
        <scheme val="minor"/>
      </rPr>
      <t>[3.1, 153]</t>
    </r>
  </si>
  <si>
    <t>Best Adjustment</t>
  </si>
  <si>
    <t>average</t>
  </si>
  <si>
    <t>median</t>
  </si>
  <si>
    <t>Average</t>
  </si>
  <si>
    <t>Median</t>
  </si>
  <si>
    <t>p</t>
  </si>
  <si>
    <t>x</t>
  </si>
  <si>
    <t>Name</t>
  </si>
  <si>
    <t>Apple1</t>
  </si>
  <si>
    <t>Apple2</t>
  </si>
  <si>
    <t>Apple3</t>
  </si>
  <si>
    <t>Apple4</t>
  </si>
  <si>
    <t>Apple5</t>
  </si>
  <si>
    <t>Apple6</t>
  </si>
  <si>
    <t>Orange1</t>
  </si>
  <si>
    <t>Orange2</t>
  </si>
  <si>
    <t>Orange3</t>
  </si>
  <si>
    <t>Orange4</t>
  </si>
  <si>
    <t>Orange5</t>
  </si>
  <si>
    <t>Orange6</t>
  </si>
  <si>
    <t>Orange7</t>
  </si>
  <si>
    <t>Orange8</t>
  </si>
  <si>
    <t>Orange9</t>
  </si>
  <si>
    <t>Orange10</t>
  </si>
  <si>
    <t>Banana1</t>
  </si>
  <si>
    <t>Banana2</t>
  </si>
  <si>
    <t>Banana3</t>
  </si>
  <si>
    <t>Banana4</t>
  </si>
  <si>
    <t>Banana5</t>
  </si>
  <si>
    <t>Banana6</t>
  </si>
  <si>
    <t>Banana7</t>
  </si>
  <si>
    <t>Banana8</t>
  </si>
  <si>
    <t>Adjustment Constant Value β</t>
  </si>
  <si>
    <t>Estimated Radius (cm)</t>
  </si>
  <si>
    <t>Estimated Cross Sectional Area (cm^2)</t>
  </si>
  <si>
    <t>Average (β)</t>
  </si>
  <si>
    <t>Median (β)</t>
  </si>
  <si>
    <t>Number of pixels per cm</t>
  </si>
  <si>
    <t>Estimated Mass (grams)</t>
  </si>
  <si>
    <t>Estimated Volume (cm^3)</t>
  </si>
  <si>
    <t>Estimated Calories (kcal)</t>
  </si>
  <si>
    <t>apple3_sideview_260gram_1</t>
  </si>
  <si>
    <t>apple1_sideview_264gram_3</t>
  </si>
  <si>
    <t>apple5_sideview_237gram_2</t>
  </si>
  <si>
    <t>apple6_sideview_189gram_2</t>
  </si>
  <si>
    <t>apple2_sideview_254gram_1</t>
  </si>
  <si>
    <t>apple4_sideview_298gram_3</t>
  </si>
  <si>
    <t>Percentage change from median (β)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</si>
</sst>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26" xfId="0" applyFont="1" applyFill="1" applyBorder="1" applyAlignment="1">
      <alignment horizontal="center" vertical="center" wrapText="1"/>
    </xf>
    <xf numFmtId="9" fontId="0" fillId="0" borderId="26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31</xdr:row>
      <xdr:rowOff>88899</xdr:rowOff>
    </xdr:from>
    <xdr:to>
      <xdr:col>5</xdr:col>
      <xdr:colOff>47625</xdr:colOff>
      <xdr:row>57</xdr:row>
      <xdr:rowOff>32807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85402-4D74-7784-F7EE-5B1D6064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283199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4</xdr:col>
      <xdr:colOff>2374901</xdr:colOff>
      <xdr:row>31</xdr:row>
      <xdr:rowOff>105832</xdr:rowOff>
    </xdr:from>
    <xdr:to>
      <xdr:col>7</xdr:col>
      <xdr:colOff>1453093</xdr:colOff>
      <xdr:row>57</xdr:row>
      <xdr:rowOff>49740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D25275-E677-BA84-A1F9-A3DD5FF8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134" y="5300132"/>
          <a:ext cx="6181725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17</xdr:row>
      <xdr:rowOff>64770</xdr:rowOff>
    </xdr:from>
    <xdr:to>
      <xdr:col>7</xdr:col>
      <xdr:colOff>81915</xdr:colOff>
      <xdr:row>42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326A2-4102-76D4-22C4-8F63717A0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18516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255270</xdr:colOff>
      <xdr:row>17</xdr:row>
      <xdr:rowOff>83820</xdr:rowOff>
    </xdr:from>
    <xdr:to>
      <xdr:col>12</xdr:col>
      <xdr:colOff>260985</xdr:colOff>
      <xdr:row>43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5C6C6-4638-A626-C8C4-6120EDA9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2280" y="3204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47</xdr:row>
      <xdr:rowOff>144780</xdr:rowOff>
    </xdr:from>
    <xdr:to>
      <xdr:col>6</xdr:col>
      <xdr:colOff>1133475</xdr:colOff>
      <xdr:row>73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76067B-620E-76E4-834C-1C923426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751570"/>
          <a:ext cx="6181725" cy="467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605790</xdr:colOff>
      <xdr:row>18</xdr:row>
      <xdr:rowOff>30480</xdr:rowOff>
    </xdr:from>
    <xdr:to>
      <xdr:col>6</xdr:col>
      <xdr:colOff>150495</xdr:colOff>
      <xdr:row>43</xdr:row>
      <xdr:rowOff>135255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79D6-6756-2B96-DCC8-3B806789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" y="333375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262890</xdr:colOff>
      <xdr:row>18</xdr:row>
      <xdr:rowOff>53340</xdr:rowOff>
    </xdr:from>
    <xdr:to>
      <xdr:col>10</xdr:col>
      <xdr:colOff>24765</xdr:colOff>
      <xdr:row>43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07D45-5D43-D608-9A56-320F6BB5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9910" y="33566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44</xdr:row>
      <xdr:rowOff>15240</xdr:rowOff>
    </xdr:from>
    <xdr:to>
      <xdr:col>6</xdr:col>
      <xdr:colOff>180975</xdr:colOff>
      <xdr:row>69</xdr:row>
      <xdr:rowOff>120015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6E4B-48E9-E637-803A-122FCBF2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" y="807339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44</xdr:row>
      <xdr:rowOff>99060</xdr:rowOff>
    </xdr:from>
    <xdr:to>
      <xdr:col>10</xdr:col>
      <xdr:colOff>59055</xdr:colOff>
      <xdr:row>70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6DF6A9-AE80-87DF-C0C2-9E93920B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0" y="8157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69</xdr:row>
      <xdr:rowOff>129540</xdr:rowOff>
    </xdr:from>
    <xdr:to>
      <xdr:col>6</xdr:col>
      <xdr:colOff>211455</xdr:colOff>
      <xdr:row>95</xdr:row>
      <xdr:rowOff>51435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A228E9-5ABA-90E7-99D5-CB36D93D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12759690"/>
          <a:ext cx="618172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25A3-6185-408F-A960-F2F45C042592}">
  <dimension ref="B1:I12"/>
  <sheetViews>
    <sheetView workbookViewId="0">
      <selection activeCell="F16" sqref="F16"/>
    </sheetView>
  </sheetViews>
  <sheetFormatPr defaultRowHeight="14.4" x14ac:dyDescent="0.55000000000000004"/>
  <cols>
    <col min="2" max="2" width="10.3671875" customWidth="1"/>
    <col min="3" max="3" width="14.62890625" bestFit="1" customWidth="1"/>
    <col min="4" max="4" width="10.3125" customWidth="1"/>
    <col min="5" max="5" width="17.3671875" bestFit="1" customWidth="1"/>
    <col min="6" max="6" width="23.47265625" bestFit="1" customWidth="1"/>
    <col min="7" max="7" width="20.734375" bestFit="1" customWidth="1"/>
    <col min="8" max="8" width="13.5234375" customWidth="1"/>
  </cols>
  <sheetData>
    <row r="1" spans="2:9" ht="14.7" thickBot="1" x14ac:dyDescent="0.6"/>
    <row r="2" spans="2:9" ht="18.600000000000001" thickBot="1" x14ac:dyDescent="0.6">
      <c r="B2" s="3" t="s">
        <v>9</v>
      </c>
      <c r="C2" s="7" t="s">
        <v>10</v>
      </c>
      <c r="D2" s="11" t="s">
        <v>20</v>
      </c>
      <c r="E2" s="7" t="s">
        <v>11</v>
      </c>
      <c r="F2" s="11" t="s">
        <v>12</v>
      </c>
      <c r="G2" s="7" t="s">
        <v>21</v>
      </c>
      <c r="H2" s="16" t="s">
        <v>13</v>
      </c>
      <c r="I2" s="7" t="s">
        <v>26</v>
      </c>
    </row>
    <row r="3" spans="2:9" x14ac:dyDescent="0.55000000000000004">
      <c r="B3" s="4" t="s">
        <v>0</v>
      </c>
      <c r="C3" s="8" t="s">
        <v>4</v>
      </c>
      <c r="D3" s="12" t="s">
        <v>23</v>
      </c>
      <c r="E3" s="8">
        <v>0.53</v>
      </c>
      <c r="F3" s="12">
        <v>52</v>
      </c>
      <c r="G3" s="8">
        <v>52</v>
      </c>
      <c r="H3" s="17" t="s">
        <v>19</v>
      </c>
      <c r="I3" s="20" t="s">
        <v>22</v>
      </c>
    </row>
    <row r="4" spans="2:9" x14ac:dyDescent="0.55000000000000004">
      <c r="B4" s="5" t="s">
        <v>1</v>
      </c>
      <c r="C4" s="9" t="s">
        <v>4</v>
      </c>
      <c r="D4" s="13" t="s">
        <v>22</v>
      </c>
      <c r="E4" s="9">
        <v>0.63</v>
      </c>
      <c r="F4" s="14">
        <v>89</v>
      </c>
      <c r="G4" s="9">
        <v>51</v>
      </c>
      <c r="H4" s="18" t="s">
        <v>14</v>
      </c>
      <c r="I4" s="2" t="s">
        <v>22</v>
      </c>
    </row>
    <row r="5" spans="2:9" x14ac:dyDescent="0.55000000000000004">
      <c r="B5" s="5" t="s">
        <v>2</v>
      </c>
      <c r="C5" s="9" t="s">
        <v>4</v>
      </c>
      <c r="D5" s="14" t="s">
        <v>23</v>
      </c>
      <c r="E5" s="9">
        <v>0.76</v>
      </c>
      <c r="F5" s="14">
        <v>47</v>
      </c>
      <c r="G5" s="9">
        <v>54</v>
      </c>
      <c r="H5" s="18" t="s">
        <v>18</v>
      </c>
      <c r="I5" s="2" t="s">
        <v>22</v>
      </c>
    </row>
    <row r="6" spans="2:9" x14ac:dyDescent="0.55000000000000004">
      <c r="B6" s="5" t="s">
        <v>3</v>
      </c>
      <c r="C6" s="9" t="s">
        <v>5</v>
      </c>
      <c r="D6" s="13" t="s">
        <v>22</v>
      </c>
      <c r="E6" s="2" t="s">
        <v>22</v>
      </c>
      <c r="F6" s="14">
        <v>41</v>
      </c>
      <c r="G6" s="9">
        <v>56</v>
      </c>
      <c r="H6" s="18" t="s">
        <v>15</v>
      </c>
      <c r="I6" s="2" t="s">
        <v>22</v>
      </c>
    </row>
    <row r="7" spans="2:9" x14ac:dyDescent="0.55000000000000004">
      <c r="B7" s="5" t="s">
        <v>24</v>
      </c>
      <c r="C7" s="9" t="s">
        <v>5</v>
      </c>
      <c r="D7" s="13" t="s">
        <v>22</v>
      </c>
      <c r="E7" s="2" t="s">
        <v>22</v>
      </c>
      <c r="F7" s="14">
        <v>34</v>
      </c>
      <c r="G7" s="9">
        <v>55</v>
      </c>
      <c r="H7" s="18" t="s">
        <v>17</v>
      </c>
      <c r="I7" s="2" t="s">
        <v>22</v>
      </c>
    </row>
    <row r="8" spans="2:9" ht="14.7" thickBot="1" x14ac:dyDescent="0.6">
      <c r="B8" s="6" t="s">
        <v>6</v>
      </c>
      <c r="C8" s="10" t="s">
        <v>8</v>
      </c>
      <c r="D8" s="15" t="s">
        <v>7</v>
      </c>
      <c r="E8" s="15" t="s">
        <v>7</v>
      </c>
      <c r="F8" s="15" t="s">
        <v>7</v>
      </c>
      <c r="G8" s="10">
        <v>0</v>
      </c>
      <c r="H8" s="19" t="s">
        <v>16</v>
      </c>
      <c r="I8" s="21" t="s">
        <v>7</v>
      </c>
    </row>
    <row r="11" spans="2:9" x14ac:dyDescent="0.55000000000000004">
      <c r="B11" s="1" t="s">
        <v>20</v>
      </c>
      <c r="C11" s="1" t="s">
        <v>25</v>
      </c>
    </row>
    <row r="12" spans="2:9" x14ac:dyDescent="0.55000000000000004">
      <c r="B12" s="1" t="s">
        <v>23</v>
      </c>
      <c r="C12" s="1" t="s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7484-1236-4C87-B23A-4EAA744D8DA1}">
  <dimension ref="B1:L37"/>
  <sheetViews>
    <sheetView tabSelected="1" topLeftCell="A4" zoomScaleNormal="100" workbookViewId="0">
      <selection activeCell="N13" sqref="N13"/>
    </sheetView>
  </sheetViews>
  <sheetFormatPr defaultRowHeight="14.4" x14ac:dyDescent="0.55000000000000004"/>
  <cols>
    <col min="3" max="3" width="9.62890625" customWidth="1"/>
    <col min="4" max="4" width="11.1015625" customWidth="1"/>
    <col min="5" max="5" width="10" customWidth="1"/>
    <col min="6" max="6" width="12.9453125" customWidth="1"/>
    <col min="7" max="7" width="9.20703125" customWidth="1"/>
    <col min="8" max="8" width="9.26171875" customWidth="1"/>
    <col min="9" max="9" width="11.41796875" customWidth="1"/>
    <col min="10" max="10" width="13.68359375" customWidth="1"/>
    <col min="11" max="11" width="12.9453125" customWidth="1"/>
    <col min="12" max="12" width="26.1015625" customWidth="1"/>
  </cols>
  <sheetData>
    <row r="1" spans="2:12" ht="14.7" thickBot="1" x14ac:dyDescent="0.6"/>
    <row r="2" spans="2:12" ht="53.4" customHeight="1" thickBot="1" x14ac:dyDescent="0.6">
      <c r="B2" s="69" t="s">
        <v>101</v>
      </c>
      <c r="C2" s="70" t="s">
        <v>35</v>
      </c>
      <c r="D2" s="67" t="s">
        <v>131</v>
      </c>
      <c r="E2" s="68" t="s">
        <v>127</v>
      </c>
      <c r="F2" s="67" t="s">
        <v>128</v>
      </c>
      <c r="G2" s="68" t="s">
        <v>133</v>
      </c>
      <c r="H2" s="68" t="s">
        <v>132</v>
      </c>
      <c r="I2" s="67" t="s">
        <v>134</v>
      </c>
      <c r="J2" s="59" t="s">
        <v>126</v>
      </c>
      <c r="K2" s="59" t="s">
        <v>141</v>
      </c>
    </row>
    <row r="3" spans="2:12" x14ac:dyDescent="0.55000000000000004">
      <c r="B3" s="56" t="s">
        <v>102</v>
      </c>
      <c r="C3" s="24">
        <v>298</v>
      </c>
      <c r="D3" s="23">
        <v>18</v>
      </c>
      <c r="E3" s="24">
        <v>4.0199999999999996</v>
      </c>
      <c r="F3" s="25">
        <v>50.86</v>
      </c>
      <c r="G3" s="24">
        <v>563.51</v>
      </c>
      <c r="H3" s="24">
        <v>298.66000000000003</v>
      </c>
      <c r="I3" s="26">
        <v>155.30000000000001</v>
      </c>
      <c r="J3" s="26">
        <v>2.0649999999999999</v>
      </c>
      <c r="K3" s="60">
        <f>(J3-$J$10)/$J$10</f>
        <v>-0.17068273092369488</v>
      </c>
      <c r="L3" t="s">
        <v>140</v>
      </c>
    </row>
    <row r="4" spans="2:12" x14ac:dyDescent="0.55000000000000004">
      <c r="B4" s="57" t="s">
        <v>103</v>
      </c>
      <c r="C4" s="35">
        <v>254</v>
      </c>
      <c r="D4" s="31">
        <v>22</v>
      </c>
      <c r="E4" s="35">
        <v>3.76</v>
      </c>
      <c r="F4" s="65">
        <v>44.26</v>
      </c>
      <c r="G4" s="35">
        <v>478.91</v>
      </c>
      <c r="H4" s="35">
        <v>253.82</v>
      </c>
      <c r="I4" s="36">
        <v>131.99</v>
      </c>
      <c r="J4" s="36">
        <v>2.15</v>
      </c>
      <c r="K4" s="61">
        <f>(J4-$J$10)/$J$10</f>
        <v>-0.13654618473895594</v>
      </c>
      <c r="L4" t="s">
        <v>139</v>
      </c>
    </row>
    <row r="5" spans="2:12" x14ac:dyDescent="0.55000000000000004">
      <c r="B5" s="57" t="s">
        <v>104</v>
      </c>
      <c r="C5" s="35">
        <v>189</v>
      </c>
      <c r="D5" s="31">
        <v>21</v>
      </c>
      <c r="E5" s="35">
        <v>3.09</v>
      </c>
      <c r="F5" s="65">
        <v>29.99</v>
      </c>
      <c r="G5" s="35">
        <v>265.61</v>
      </c>
      <c r="H5" s="35">
        <v>140.77000000000001</v>
      </c>
      <c r="I5" s="36">
        <v>73.2</v>
      </c>
      <c r="J5" s="36">
        <v>2.15</v>
      </c>
      <c r="K5" s="61">
        <f>(J5-$J$10)/$J$10</f>
        <v>-0.13654618473895594</v>
      </c>
      <c r="L5" t="s">
        <v>138</v>
      </c>
    </row>
    <row r="6" spans="2:12" x14ac:dyDescent="0.55000000000000004">
      <c r="B6" s="57" t="s">
        <v>105</v>
      </c>
      <c r="C6" s="35">
        <v>260</v>
      </c>
      <c r="D6" s="31">
        <v>23</v>
      </c>
      <c r="E6" s="35">
        <v>3.46</v>
      </c>
      <c r="F6" s="65">
        <v>37.619999999999997</v>
      </c>
      <c r="G6" s="35">
        <v>491.22</v>
      </c>
      <c r="H6" s="35">
        <v>260.35000000000002</v>
      </c>
      <c r="I6" s="36">
        <v>135.38</v>
      </c>
      <c r="J6" s="1">
        <v>2.83</v>
      </c>
      <c r="K6" s="61">
        <f>(J6-$J$10)/$J$10</f>
        <v>0.13654618473895574</v>
      </c>
      <c r="L6" t="s">
        <v>135</v>
      </c>
    </row>
    <row r="7" spans="2:12" x14ac:dyDescent="0.55000000000000004">
      <c r="B7" s="57" t="s">
        <v>106</v>
      </c>
      <c r="C7" s="35">
        <v>264</v>
      </c>
      <c r="D7" s="31">
        <v>18</v>
      </c>
      <c r="E7" s="35">
        <v>3.31</v>
      </c>
      <c r="F7" s="65">
        <v>34.369999999999997</v>
      </c>
      <c r="G7" s="35">
        <v>498.7</v>
      </c>
      <c r="H7" s="35">
        <v>264.31</v>
      </c>
      <c r="I7" s="36">
        <v>137.44</v>
      </c>
      <c r="J7" s="1">
        <v>3.29</v>
      </c>
      <c r="K7" s="61">
        <f>(J7-$J$10)/$J$10</f>
        <v>0.32128514056224888</v>
      </c>
      <c r="L7" t="s">
        <v>136</v>
      </c>
    </row>
    <row r="8" spans="2:12" ht="14.7" thickBot="1" x14ac:dyDescent="0.6">
      <c r="B8" s="58" t="s">
        <v>107</v>
      </c>
      <c r="C8" s="21">
        <v>237</v>
      </c>
      <c r="D8" s="30">
        <v>27</v>
      </c>
      <c r="E8" s="21">
        <v>3.01</v>
      </c>
      <c r="F8" s="33">
        <v>28.57</v>
      </c>
      <c r="G8" s="21">
        <v>447.93</v>
      </c>
      <c r="H8" s="21">
        <v>237.41</v>
      </c>
      <c r="I8" s="34">
        <v>123.45</v>
      </c>
      <c r="J8" s="33">
        <v>3.9</v>
      </c>
      <c r="K8" s="62">
        <f>(J8-$J$10)/$J$10</f>
        <v>0.56626506024096368</v>
      </c>
      <c r="L8" t="s">
        <v>137</v>
      </c>
    </row>
    <row r="9" spans="2:12" ht="14.7" thickBot="1" x14ac:dyDescent="0.6">
      <c r="I9" s="40" t="s">
        <v>129</v>
      </c>
      <c r="J9" s="64">
        <f>AVERAGE(J3:J8)</f>
        <v>2.730833333333333</v>
      </c>
    </row>
    <row r="10" spans="2:12" ht="14.7" thickBot="1" x14ac:dyDescent="0.6">
      <c r="I10" s="40" t="s">
        <v>130</v>
      </c>
      <c r="J10" s="64">
        <f>MEDIAN(J3:J8)</f>
        <v>2.4900000000000002</v>
      </c>
    </row>
    <row r="12" spans="2:12" ht="14.7" thickBot="1" x14ac:dyDescent="0.6"/>
    <row r="13" spans="2:12" ht="43.5" thickBot="1" x14ac:dyDescent="0.6">
      <c r="B13" s="55" t="s">
        <v>101</v>
      </c>
      <c r="C13" s="66" t="s">
        <v>35</v>
      </c>
      <c r="D13" s="68" t="s">
        <v>131</v>
      </c>
      <c r="E13" s="68" t="s">
        <v>127</v>
      </c>
      <c r="F13" s="67" t="s">
        <v>128</v>
      </c>
      <c r="G13" s="68" t="s">
        <v>133</v>
      </c>
      <c r="H13" s="67" t="s">
        <v>132</v>
      </c>
      <c r="I13" s="68" t="s">
        <v>134</v>
      </c>
      <c r="J13" s="59" t="s">
        <v>126</v>
      </c>
      <c r="K13" s="59" t="s">
        <v>141</v>
      </c>
    </row>
    <row r="14" spans="2:12" x14ac:dyDescent="0.55000000000000004">
      <c r="B14" s="24" t="s">
        <v>108</v>
      </c>
      <c r="C14" s="24">
        <v>357</v>
      </c>
      <c r="D14" s="24">
        <v>18</v>
      </c>
      <c r="E14" s="24">
        <v>4.1100000000000003</v>
      </c>
      <c r="F14" s="25">
        <v>52.95</v>
      </c>
      <c r="G14" s="24">
        <v>469.55</v>
      </c>
      <c r="H14" s="25">
        <v>356.86</v>
      </c>
      <c r="I14" s="24">
        <v>167.72</v>
      </c>
      <c r="J14" s="25">
        <v>1.62</v>
      </c>
      <c r="K14" s="60">
        <f>(J14-$J$25)/$J$25</f>
        <v>-0.16923076923076924</v>
      </c>
      <c r="L14" s="25" t="s">
        <v>51</v>
      </c>
    </row>
    <row r="15" spans="2:12" x14ac:dyDescent="0.55000000000000004">
      <c r="B15" s="35" t="s">
        <v>109</v>
      </c>
      <c r="C15" s="35">
        <v>312</v>
      </c>
      <c r="D15" s="35">
        <v>18</v>
      </c>
      <c r="E15" s="35">
        <v>3.86</v>
      </c>
      <c r="F15" s="65">
        <v>46.9</v>
      </c>
      <c r="G15" s="35">
        <v>410.76</v>
      </c>
      <c r="H15" s="65">
        <v>312.18</v>
      </c>
      <c r="I15" s="35">
        <v>146.72</v>
      </c>
      <c r="J15" s="65">
        <v>1.7</v>
      </c>
      <c r="K15" s="61">
        <f>(J15-$J$25)/$J$25</f>
        <v>-0.1282051282051283</v>
      </c>
      <c r="L15" s="65" t="s">
        <v>61</v>
      </c>
    </row>
    <row r="16" spans="2:12" x14ac:dyDescent="0.55000000000000004">
      <c r="B16" s="35" t="s">
        <v>110</v>
      </c>
      <c r="C16" s="35">
        <v>327</v>
      </c>
      <c r="D16" s="35">
        <v>17</v>
      </c>
      <c r="E16" s="35">
        <v>3.86</v>
      </c>
      <c r="F16" s="65">
        <v>46.71</v>
      </c>
      <c r="G16" s="35">
        <v>432.21</v>
      </c>
      <c r="H16" s="65">
        <v>328.48</v>
      </c>
      <c r="I16" s="35">
        <v>154.38999999999999</v>
      </c>
      <c r="J16" s="1">
        <v>1.8</v>
      </c>
      <c r="K16" s="61">
        <f>(J16-$J$25)/$J$25</f>
        <v>-7.6923076923076983E-2</v>
      </c>
      <c r="L16" s="1" t="s">
        <v>53</v>
      </c>
    </row>
    <row r="17" spans="2:12" x14ac:dyDescent="0.55000000000000004">
      <c r="B17" s="35" t="s">
        <v>111</v>
      </c>
      <c r="C17" s="35">
        <v>308</v>
      </c>
      <c r="D17" s="35">
        <v>17</v>
      </c>
      <c r="E17" s="35">
        <v>3.75</v>
      </c>
      <c r="F17" s="65">
        <v>44.08</v>
      </c>
      <c r="G17" s="35">
        <v>405.08</v>
      </c>
      <c r="H17" s="65">
        <v>307.86</v>
      </c>
      <c r="I17" s="35">
        <v>144.69</v>
      </c>
      <c r="J17" s="1">
        <v>1.84</v>
      </c>
      <c r="K17" s="61">
        <f>(J17-$J$25)/$J$25</f>
        <v>-5.6410256410256453E-2</v>
      </c>
      <c r="L17" s="1" t="s">
        <v>71</v>
      </c>
    </row>
    <row r="18" spans="2:12" x14ac:dyDescent="0.55000000000000004">
      <c r="B18" s="35" t="s">
        <v>112</v>
      </c>
      <c r="C18" s="35">
        <v>319</v>
      </c>
      <c r="D18" s="35">
        <v>21</v>
      </c>
      <c r="E18" s="35">
        <v>3.78</v>
      </c>
      <c r="F18" s="65">
        <v>44.89</v>
      </c>
      <c r="G18" s="35">
        <v>420.84</v>
      </c>
      <c r="H18" s="65">
        <v>319.83999999999997</v>
      </c>
      <c r="I18" s="35">
        <v>150.32</v>
      </c>
      <c r="J18" s="1">
        <v>1.86</v>
      </c>
      <c r="K18" s="61">
        <f>(J18-$J$25)/$J$25</f>
        <v>-4.6153846153846191E-2</v>
      </c>
      <c r="L18" s="1" t="s">
        <v>63</v>
      </c>
    </row>
    <row r="19" spans="2:12" x14ac:dyDescent="0.55000000000000004">
      <c r="B19" s="35" t="s">
        <v>113</v>
      </c>
      <c r="C19" s="35">
        <v>338</v>
      </c>
      <c r="D19" s="35">
        <v>18</v>
      </c>
      <c r="E19" s="35">
        <v>3.73</v>
      </c>
      <c r="F19" s="65">
        <v>43.78</v>
      </c>
      <c r="G19" s="35">
        <v>444.5</v>
      </c>
      <c r="H19" s="65">
        <v>337.82</v>
      </c>
      <c r="I19" s="35">
        <v>158.78</v>
      </c>
      <c r="J19" s="1">
        <v>2.04</v>
      </c>
      <c r="K19" s="61">
        <f>(J19-$J$25)/$J$25</f>
        <v>4.615384615384608E-2</v>
      </c>
      <c r="L19" s="1" t="s">
        <v>73</v>
      </c>
    </row>
    <row r="20" spans="2:12" x14ac:dyDescent="0.55000000000000004">
      <c r="B20" s="35" t="s">
        <v>114</v>
      </c>
      <c r="C20" s="35">
        <v>333</v>
      </c>
      <c r="D20" s="35">
        <v>17</v>
      </c>
      <c r="E20" s="35">
        <v>3.64</v>
      </c>
      <c r="F20" s="65">
        <v>41.55</v>
      </c>
      <c r="G20" s="35">
        <v>439.27</v>
      </c>
      <c r="H20" s="65">
        <v>333.85</v>
      </c>
      <c r="I20" s="35">
        <v>156.91</v>
      </c>
      <c r="J20" s="1">
        <v>2.1800000000000002</v>
      </c>
      <c r="K20" s="61">
        <f>(J20-$J$25)/$J$25</f>
        <v>0.11794871794871793</v>
      </c>
      <c r="L20" s="1" t="s">
        <v>55</v>
      </c>
    </row>
    <row r="21" spans="2:12" x14ac:dyDescent="0.55000000000000004">
      <c r="B21" s="35" t="s">
        <v>115</v>
      </c>
      <c r="C21" s="35">
        <v>315</v>
      </c>
      <c r="D21" s="35">
        <v>19</v>
      </c>
      <c r="E21" s="35">
        <v>3.53</v>
      </c>
      <c r="F21" s="65">
        <v>39.08</v>
      </c>
      <c r="G21" s="35">
        <v>413.55</v>
      </c>
      <c r="H21" s="65">
        <v>314.3</v>
      </c>
      <c r="I21" s="35">
        <v>147.72</v>
      </c>
      <c r="J21" s="35">
        <v>2.25</v>
      </c>
      <c r="K21" s="61">
        <f>(J21-$J$25)/$J$25</f>
        <v>0.15384615384615374</v>
      </c>
      <c r="L21" s="1" t="s">
        <v>68</v>
      </c>
    </row>
    <row r="22" spans="2:12" x14ac:dyDescent="0.55000000000000004">
      <c r="B22" s="35" t="s">
        <v>116</v>
      </c>
      <c r="C22" s="35">
        <v>339</v>
      </c>
      <c r="D22" s="35">
        <v>17</v>
      </c>
      <c r="E22" s="35">
        <v>3.49</v>
      </c>
      <c r="F22" s="65">
        <v>38.17</v>
      </c>
      <c r="G22" s="35">
        <v>446.98</v>
      </c>
      <c r="H22" s="65">
        <v>339.7</v>
      </c>
      <c r="I22" s="35">
        <v>159.66</v>
      </c>
      <c r="J22" s="65">
        <v>2.52</v>
      </c>
      <c r="K22" s="61">
        <f>(J22-$J$25)/$J$25</f>
        <v>0.29230769230769221</v>
      </c>
      <c r="L22" s="65" t="s">
        <v>57</v>
      </c>
    </row>
    <row r="23" spans="2:12" ht="14.7" thickBot="1" x14ac:dyDescent="0.6">
      <c r="B23" s="21" t="s">
        <v>117</v>
      </c>
      <c r="C23" s="21">
        <v>324</v>
      </c>
      <c r="D23" s="21">
        <v>20</v>
      </c>
      <c r="E23" s="21">
        <v>3.38</v>
      </c>
      <c r="F23" s="33">
        <v>35.909999999999997</v>
      </c>
      <c r="G23" s="21">
        <v>427.31</v>
      </c>
      <c r="H23" s="33">
        <v>324.76</v>
      </c>
      <c r="I23" s="21">
        <v>152.63999999999999</v>
      </c>
      <c r="J23" s="33">
        <v>2.64</v>
      </c>
      <c r="K23" s="62">
        <f>(J23-$J$25)/$J$25</f>
        <v>0.35384615384615381</v>
      </c>
      <c r="L23" s="33" t="s">
        <v>69</v>
      </c>
    </row>
    <row r="24" spans="2:12" ht="14.7" thickBot="1" x14ac:dyDescent="0.6">
      <c r="I24" s="40" t="s">
        <v>129</v>
      </c>
      <c r="J24" s="63">
        <f>AVERAGE(J14:J23)</f>
        <v>2.0449999999999999</v>
      </c>
    </row>
    <row r="25" spans="2:12" ht="14.7" thickBot="1" x14ac:dyDescent="0.6">
      <c r="I25" s="40" t="s">
        <v>130</v>
      </c>
      <c r="J25" s="64">
        <f>MEDIAN(J14:J23)</f>
        <v>1.9500000000000002</v>
      </c>
    </row>
    <row r="26" spans="2:12" ht="14.7" thickBot="1" x14ac:dyDescent="0.6"/>
    <row r="27" spans="2:12" ht="43.5" thickBot="1" x14ac:dyDescent="0.6">
      <c r="B27" s="28" t="s">
        <v>101</v>
      </c>
      <c r="C27" s="66" t="s">
        <v>35</v>
      </c>
      <c r="D27" s="71" t="s">
        <v>131</v>
      </c>
      <c r="E27" s="68" t="s">
        <v>127</v>
      </c>
      <c r="F27" s="67" t="s">
        <v>128</v>
      </c>
      <c r="G27" s="68" t="s">
        <v>133</v>
      </c>
      <c r="H27" s="67" t="s">
        <v>132</v>
      </c>
      <c r="I27" s="68" t="s">
        <v>134</v>
      </c>
      <c r="J27" s="59" t="s">
        <v>126</v>
      </c>
      <c r="K27" s="59" t="s">
        <v>141</v>
      </c>
    </row>
    <row r="28" spans="2:12" x14ac:dyDescent="0.55000000000000004">
      <c r="B28" s="56" t="s">
        <v>118</v>
      </c>
      <c r="C28" s="24">
        <v>171</v>
      </c>
      <c r="D28" s="25">
        <v>17</v>
      </c>
      <c r="E28" s="24">
        <v>1.85</v>
      </c>
      <c r="F28" s="25">
        <v>50.09</v>
      </c>
      <c r="G28" s="24">
        <v>272.64999999999998</v>
      </c>
      <c r="H28" s="25">
        <v>171.77</v>
      </c>
      <c r="I28" s="24">
        <v>152.87</v>
      </c>
      <c r="J28" s="25">
        <v>1.87</v>
      </c>
      <c r="K28" s="60">
        <f>(J28-$J$37)/$J$37</f>
        <v>-0.26522593320235749</v>
      </c>
      <c r="L28" s="25" t="s">
        <v>80</v>
      </c>
    </row>
    <row r="29" spans="2:12" x14ac:dyDescent="0.55000000000000004">
      <c r="B29" s="57" t="s">
        <v>119</v>
      </c>
      <c r="C29" s="35">
        <v>145</v>
      </c>
      <c r="D29" s="65">
        <v>18</v>
      </c>
      <c r="E29" s="35">
        <v>1.64</v>
      </c>
      <c r="F29" s="65">
        <v>40.119999999999997</v>
      </c>
      <c r="G29" s="35">
        <v>230.34</v>
      </c>
      <c r="H29" s="65">
        <v>145.12</v>
      </c>
      <c r="I29" s="35">
        <v>129.15</v>
      </c>
      <c r="J29" s="1">
        <v>2.23</v>
      </c>
      <c r="K29" s="61">
        <f>(J29-$J$37)/$J$37</f>
        <v>-0.12377210216110018</v>
      </c>
      <c r="L29" s="1" t="s">
        <v>77</v>
      </c>
    </row>
    <row r="30" spans="2:12" x14ac:dyDescent="0.55000000000000004">
      <c r="B30" s="57" t="s">
        <v>120</v>
      </c>
      <c r="C30" s="35">
        <v>170</v>
      </c>
      <c r="D30" s="65">
        <v>19</v>
      </c>
      <c r="E30" s="35">
        <v>1.63</v>
      </c>
      <c r="F30" s="65">
        <v>44.41</v>
      </c>
      <c r="G30" s="35">
        <v>270.89999999999998</v>
      </c>
      <c r="H30" s="65">
        <v>170.67</v>
      </c>
      <c r="I30" s="35">
        <v>151.9</v>
      </c>
      <c r="J30" s="1">
        <v>2.38</v>
      </c>
      <c r="K30" s="61">
        <f>(J30-$J$37)/$J$37</f>
        <v>-6.483300589390964E-2</v>
      </c>
      <c r="L30" s="1" t="s">
        <v>84</v>
      </c>
    </row>
    <row r="31" spans="2:12" x14ac:dyDescent="0.55000000000000004">
      <c r="B31" s="57" t="s">
        <v>121</v>
      </c>
      <c r="C31" s="35">
        <v>139</v>
      </c>
      <c r="D31" s="65">
        <v>18</v>
      </c>
      <c r="E31" s="35">
        <v>1.61</v>
      </c>
      <c r="F31" s="65">
        <v>35.86</v>
      </c>
      <c r="G31" s="35">
        <v>221.59</v>
      </c>
      <c r="H31" s="65">
        <v>139.6</v>
      </c>
      <c r="I31" s="35">
        <v>124.25</v>
      </c>
      <c r="J31" s="1">
        <v>2.44</v>
      </c>
      <c r="K31" s="61">
        <f>(J31-$J$37)/$J$37</f>
        <v>-4.1257367387033395E-2</v>
      </c>
      <c r="L31" s="1" t="s">
        <v>78</v>
      </c>
    </row>
    <row r="32" spans="2:12" x14ac:dyDescent="0.55000000000000004">
      <c r="B32" s="57" t="s">
        <v>122</v>
      </c>
      <c r="C32" s="35">
        <v>166</v>
      </c>
      <c r="D32" s="65">
        <v>20</v>
      </c>
      <c r="E32" s="35">
        <v>1.65</v>
      </c>
      <c r="F32" s="65">
        <v>38.42</v>
      </c>
      <c r="G32" s="35">
        <v>263.85000000000002</v>
      </c>
      <c r="H32" s="65">
        <v>166.22</v>
      </c>
      <c r="I32" s="35">
        <v>147.94</v>
      </c>
      <c r="J32" s="1">
        <v>2.65</v>
      </c>
      <c r="K32" s="61">
        <f>(J32-$J$37)/$J$37</f>
        <v>4.1257367387033395E-2</v>
      </c>
      <c r="L32" s="1" t="s">
        <v>85</v>
      </c>
    </row>
    <row r="33" spans="2:12" x14ac:dyDescent="0.55000000000000004">
      <c r="B33" s="57" t="s">
        <v>123</v>
      </c>
      <c r="C33" s="35">
        <v>139</v>
      </c>
      <c r="D33" s="65">
        <v>19</v>
      </c>
      <c r="E33" s="35">
        <v>1.42</v>
      </c>
      <c r="F33" s="65">
        <v>26.6</v>
      </c>
      <c r="G33" s="35">
        <v>220.57</v>
      </c>
      <c r="H33" s="65">
        <v>138.96</v>
      </c>
      <c r="I33" s="35">
        <v>123.68</v>
      </c>
      <c r="J33" s="1">
        <v>2.7</v>
      </c>
      <c r="K33" s="61">
        <f>(J33-$J$37)/$J$37</f>
        <v>6.0903732809430358E-2</v>
      </c>
      <c r="L33" s="1" t="s">
        <v>79</v>
      </c>
    </row>
    <row r="34" spans="2:12" x14ac:dyDescent="0.55000000000000004">
      <c r="B34" s="57" t="s">
        <v>124</v>
      </c>
      <c r="C34" s="35">
        <v>144</v>
      </c>
      <c r="D34" s="65">
        <v>22</v>
      </c>
      <c r="E34" s="35">
        <v>1.52</v>
      </c>
      <c r="F34" s="65">
        <v>32.96</v>
      </c>
      <c r="G34" s="35">
        <v>228.65</v>
      </c>
      <c r="H34" s="65">
        <v>144.05000000000001</v>
      </c>
      <c r="I34" s="35">
        <v>128.19999999999999</v>
      </c>
      <c r="J34" s="1">
        <v>2.9</v>
      </c>
      <c r="K34" s="61">
        <f>(J34-$J$37)/$J$37</f>
        <v>0.13948919449901767</v>
      </c>
      <c r="L34" s="1" t="s">
        <v>82</v>
      </c>
    </row>
    <row r="35" spans="2:12" ht="14.7" thickBot="1" x14ac:dyDescent="0.6">
      <c r="B35" s="58" t="s">
        <v>125</v>
      </c>
      <c r="C35" s="21">
        <v>153</v>
      </c>
      <c r="D35" s="33">
        <v>19</v>
      </c>
      <c r="E35" s="21">
        <v>1.37</v>
      </c>
      <c r="F35" s="33">
        <v>31.15</v>
      </c>
      <c r="G35" s="21">
        <v>243.74</v>
      </c>
      <c r="H35" s="33">
        <v>153.56</v>
      </c>
      <c r="I35" s="21">
        <v>136.66999999999999</v>
      </c>
      <c r="J35" s="35">
        <v>3.64</v>
      </c>
      <c r="K35" s="62">
        <f>(J35-$J$37)/$J$37</f>
        <v>0.43025540275049123</v>
      </c>
      <c r="L35" s="1" t="s">
        <v>76</v>
      </c>
    </row>
    <row r="36" spans="2:12" ht="14.7" thickBot="1" x14ac:dyDescent="0.6">
      <c r="I36" s="40" t="s">
        <v>129</v>
      </c>
      <c r="J36" s="63">
        <f>AVERAGE(J28:J35)</f>
        <v>2.6012499999999998</v>
      </c>
    </row>
    <row r="37" spans="2:12" ht="14.7" thickBot="1" x14ac:dyDescent="0.6">
      <c r="I37" s="40" t="s">
        <v>130</v>
      </c>
      <c r="J37" s="64">
        <f>MEDIAN(J28:J35)</f>
        <v>2.5449999999999999</v>
      </c>
    </row>
  </sheetData>
  <phoneticPr fontId="4" type="noConversion"/>
  <conditionalFormatting sqref="J3: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 J9:J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16E-CE9D-42FE-966E-DE59EE79D51D}">
  <dimension ref="A1:J32"/>
  <sheetViews>
    <sheetView topLeftCell="B1" zoomScale="90" zoomScaleNormal="90" workbookViewId="0">
      <selection activeCell="J4" sqref="J4:J9"/>
    </sheetView>
  </sheetViews>
  <sheetFormatPr defaultRowHeight="14.4" x14ac:dyDescent="0.55000000000000004"/>
  <cols>
    <col min="2" max="2" width="13" customWidth="1"/>
    <col min="3" max="3" width="17.20703125" customWidth="1"/>
    <col min="4" max="4" width="13.20703125" customWidth="1"/>
    <col min="5" max="5" width="37.26171875" customWidth="1"/>
    <col min="6" max="6" width="33.20703125" bestFit="1" customWidth="1"/>
    <col min="7" max="7" width="27.68359375" customWidth="1"/>
    <col min="8" max="8" width="28.7890625" customWidth="1"/>
    <col min="9" max="9" width="31.734375" customWidth="1"/>
  </cols>
  <sheetData>
    <row r="1" spans="1:10" x14ac:dyDescent="0.55000000000000004">
      <c r="A1" t="s">
        <v>28</v>
      </c>
    </row>
    <row r="2" spans="1:10" ht="14.7" thickBot="1" x14ac:dyDescent="0.6">
      <c r="B2" t="s">
        <v>100</v>
      </c>
      <c r="C2" t="s">
        <v>100</v>
      </c>
      <c r="G2" t="s">
        <v>100</v>
      </c>
      <c r="H2" t="s">
        <v>100</v>
      </c>
    </row>
    <row r="3" spans="1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1:10" ht="14.7" thickBot="1" x14ac:dyDescent="0.6">
      <c r="B4" s="23">
        <v>4</v>
      </c>
      <c r="C4" s="24" t="s">
        <v>31</v>
      </c>
      <c r="D4" s="24" t="s">
        <v>33</v>
      </c>
      <c r="E4" s="24"/>
      <c r="F4" s="25"/>
      <c r="G4" s="25">
        <v>298</v>
      </c>
      <c r="H4" s="25">
        <v>2.0649999999999999</v>
      </c>
      <c r="I4" s="26" t="s">
        <v>45</v>
      </c>
      <c r="J4" t="s">
        <v>140</v>
      </c>
    </row>
    <row r="5" spans="1:10" ht="14.7" thickBot="1" x14ac:dyDescent="0.6">
      <c r="B5" s="31">
        <v>2</v>
      </c>
      <c r="C5" s="24" t="s">
        <v>31</v>
      </c>
      <c r="D5" s="24" t="s">
        <v>33</v>
      </c>
      <c r="E5" s="35"/>
      <c r="F5" s="1"/>
      <c r="G5" s="35">
        <v>254</v>
      </c>
      <c r="H5" s="1">
        <v>2.15</v>
      </c>
      <c r="I5" s="36" t="s">
        <v>48</v>
      </c>
      <c r="J5" t="s">
        <v>139</v>
      </c>
    </row>
    <row r="6" spans="1:10" ht="14.7" thickBot="1" x14ac:dyDescent="0.6">
      <c r="B6" s="31">
        <v>6</v>
      </c>
      <c r="C6" s="24" t="s">
        <v>31</v>
      </c>
      <c r="D6" s="24" t="s">
        <v>33</v>
      </c>
      <c r="E6" s="35"/>
      <c r="F6" s="1"/>
      <c r="G6" s="35">
        <v>189</v>
      </c>
      <c r="H6" s="1">
        <v>2.15</v>
      </c>
      <c r="I6" s="26" t="s">
        <v>44</v>
      </c>
      <c r="J6" t="s">
        <v>138</v>
      </c>
    </row>
    <row r="7" spans="1:10" ht="14.7" thickBot="1" x14ac:dyDescent="0.6">
      <c r="B7" s="31">
        <v>3</v>
      </c>
      <c r="C7" s="24" t="s">
        <v>31</v>
      </c>
      <c r="D7" s="24" t="s">
        <v>33</v>
      </c>
      <c r="E7" s="35"/>
      <c r="F7" s="1"/>
      <c r="G7" s="35">
        <v>260</v>
      </c>
      <c r="H7" s="1">
        <v>2.83</v>
      </c>
      <c r="I7" s="24" t="s">
        <v>46</v>
      </c>
      <c r="J7" t="s">
        <v>135</v>
      </c>
    </row>
    <row r="8" spans="1:10" ht="14.7" thickBot="1" x14ac:dyDescent="0.6">
      <c r="B8" s="31">
        <v>1</v>
      </c>
      <c r="C8" s="24" t="s">
        <v>31</v>
      </c>
      <c r="D8" s="24" t="s">
        <v>33</v>
      </c>
      <c r="E8" s="35"/>
      <c r="F8" s="1"/>
      <c r="G8" s="35">
        <v>264</v>
      </c>
      <c r="H8" s="1">
        <v>3.29</v>
      </c>
      <c r="I8" s="26" t="s">
        <v>50</v>
      </c>
      <c r="J8" t="s">
        <v>136</v>
      </c>
    </row>
    <row r="9" spans="1:10" ht="14.7" thickBot="1" x14ac:dyDescent="0.6">
      <c r="B9" s="30">
        <v>5</v>
      </c>
      <c r="C9" s="50" t="s">
        <v>31</v>
      </c>
      <c r="D9" s="50" t="s">
        <v>33</v>
      </c>
      <c r="E9" s="21"/>
      <c r="F9" s="33"/>
      <c r="G9" s="21">
        <v>237</v>
      </c>
      <c r="H9" s="33">
        <v>3.9</v>
      </c>
      <c r="I9" s="34" t="s">
        <v>43</v>
      </c>
      <c r="J9" t="s">
        <v>137</v>
      </c>
    </row>
    <row r="10" spans="1:10" x14ac:dyDescent="0.55000000000000004">
      <c r="B10" s="31"/>
      <c r="C10" s="31"/>
      <c r="D10" s="35"/>
      <c r="E10" s="35"/>
      <c r="F10" s="1"/>
      <c r="G10" s="35"/>
      <c r="H10" s="1"/>
      <c r="I10" s="35"/>
    </row>
    <row r="11" spans="1:10" x14ac:dyDescent="0.55000000000000004">
      <c r="B11" s="31"/>
      <c r="C11" s="31"/>
      <c r="D11" s="35"/>
      <c r="E11" s="35"/>
      <c r="F11" s="1"/>
      <c r="G11" s="35"/>
      <c r="H11" s="35"/>
      <c r="I11" s="35"/>
    </row>
    <row r="12" spans="1:10" x14ac:dyDescent="0.55000000000000004">
      <c r="B12" s="31"/>
      <c r="C12" s="1"/>
      <c r="D12" s="35"/>
      <c r="E12" s="35"/>
      <c r="F12" s="1"/>
      <c r="G12" s="35"/>
      <c r="H12" s="36"/>
      <c r="I12" s="1"/>
    </row>
    <row r="13" spans="1:10" x14ac:dyDescent="0.55000000000000004">
      <c r="B13" s="31"/>
      <c r="C13" s="1"/>
      <c r="D13" s="35"/>
      <c r="E13" s="35"/>
      <c r="F13" s="1"/>
      <c r="G13" s="35"/>
      <c r="H13" s="36"/>
      <c r="I13" s="1"/>
    </row>
    <row r="14" spans="1:10" ht="14.7" thickBot="1" x14ac:dyDescent="0.6">
      <c r="B14" s="31"/>
      <c r="C14" s="1"/>
      <c r="D14" s="35"/>
      <c r="E14" s="35"/>
      <c r="F14" s="1"/>
      <c r="G14" s="35"/>
      <c r="H14" s="36"/>
      <c r="I14" s="1"/>
    </row>
    <row r="15" spans="1:10" ht="14.7" thickBot="1" x14ac:dyDescent="0.6">
      <c r="A15" s="27" t="s">
        <v>30</v>
      </c>
      <c r="B15" s="28" t="s">
        <v>9</v>
      </c>
      <c r="C15" s="29" t="s">
        <v>32</v>
      </c>
      <c r="D15" s="28" t="s">
        <v>39</v>
      </c>
      <c r="E15" s="28" t="s">
        <v>29</v>
      </c>
      <c r="F15" s="29" t="s">
        <v>35</v>
      </c>
      <c r="G15" s="37" t="s">
        <v>40</v>
      </c>
      <c r="H15" s="38" t="s">
        <v>41</v>
      </c>
      <c r="I15" s="51" t="s">
        <v>99</v>
      </c>
    </row>
    <row r="16" spans="1:10" x14ac:dyDescent="0.55000000000000004">
      <c r="A16" s="54">
        <v>1</v>
      </c>
      <c r="B16" s="24" t="s">
        <v>31</v>
      </c>
      <c r="C16" s="25" t="s">
        <v>33</v>
      </c>
      <c r="D16" s="24">
        <v>3</v>
      </c>
      <c r="E16" s="24"/>
      <c r="F16" s="25">
        <v>264</v>
      </c>
      <c r="G16" s="24">
        <v>2.78</v>
      </c>
      <c r="H16" s="26" t="s">
        <v>50</v>
      </c>
    </row>
    <row r="17" spans="1:9" ht="14.7" thickBot="1" x14ac:dyDescent="0.6">
      <c r="A17" s="53"/>
      <c r="B17" s="21" t="s">
        <v>31</v>
      </c>
      <c r="C17" s="33" t="s">
        <v>34</v>
      </c>
      <c r="D17" s="21">
        <v>1</v>
      </c>
      <c r="E17" s="21"/>
      <c r="F17" s="33">
        <v>264</v>
      </c>
      <c r="G17" s="21"/>
      <c r="H17" s="34"/>
    </row>
    <row r="18" spans="1:9" x14ac:dyDescent="0.55000000000000004">
      <c r="A18" s="52">
        <v>2</v>
      </c>
      <c r="B18" s="35" t="s">
        <v>31</v>
      </c>
      <c r="C18" s="1" t="s">
        <v>33</v>
      </c>
      <c r="D18" s="35">
        <v>1</v>
      </c>
      <c r="E18" s="35"/>
      <c r="F18" s="1">
        <v>254</v>
      </c>
      <c r="G18" s="35">
        <v>2.15</v>
      </c>
      <c r="H18" s="36" t="s">
        <v>48</v>
      </c>
    </row>
    <row r="19" spans="1:9" ht="14.7" thickBot="1" x14ac:dyDescent="0.6">
      <c r="A19" s="52"/>
      <c r="B19" s="35" t="s">
        <v>31</v>
      </c>
      <c r="C19" s="1" t="s">
        <v>34</v>
      </c>
      <c r="D19" s="35">
        <v>2</v>
      </c>
      <c r="E19" s="35"/>
      <c r="F19" s="1">
        <v>254</v>
      </c>
      <c r="G19" s="35"/>
      <c r="H19" s="36"/>
    </row>
    <row r="20" spans="1:9" x14ac:dyDescent="0.55000000000000004">
      <c r="A20" s="54">
        <v>3</v>
      </c>
      <c r="B20" s="24" t="s">
        <v>31</v>
      </c>
      <c r="C20" s="25" t="s">
        <v>33</v>
      </c>
      <c r="D20" s="24">
        <v>1</v>
      </c>
      <c r="E20" s="24"/>
      <c r="F20" s="25">
        <v>260</v>
      </c>
      <c r="G20" s="24">
        <v>2.4750000000000001</v>
      </c>
      <c r="H20" s="26" t="s">
        <v>46</v>
      </c>
      <c r="I20" t="s">
        <v>135</v>
      </c>
    </row>
    <row r="21" spans="1:9" ht="14.7" thickBot="1" x14ac:dyDescent="0.6">
      <c r="A21" s="53"/>
      <c r="B21" s="21" t="s">
        <v>31</v>
      </c>
      <c r="C21" s="33" t="s">
        <v>34</v>
      </c>
      <c r="D21" s="21">
        <v>1</v>
      </c>
      <c r="E21" s="21"/>
      <c r="F21" s="33">
        <v>260</v>
      </c>
      <c r="G21" s="21"/>
      <c r="H21" s="34"/>
    </row>
    <row r="22" spans="1:9" x14ac:dyDescent="0.55000000000000004">
      <c r="A22" s="52">
        <v>4</v>
      </c>
      <c r="B22" s="35" t="s">
        <v>31</v>
      </c>
      <c r="C22" s="1" t="s">
        <v>33</v>
      </c>
      <c r="D22" s="35">
        <v>3</v>
      </c>
      <c r="E22" s="35"/>
      <c r="F22" s="1">
        <v>298</v>
      </c>
      <c r="G22" s="35">
        <v>2.0649999999999999</v>
      </c>
      <c r="H22" s="24" t="s">
        <v>45</v>
      </c>
    </row>
    <row r="23" spans="1:9" ht="14.7" thickBot="1" x14ac:dyDescent="0.6">
      <c r="A23" s="52"/>
      <c r="B23" s="35" t="s">
        <v>31</v>
      </c>
      <c r="C23" s="1" t="s">
        <v>34</v>
      </c>
      <c r="D23" s="35">
        <v>1</v>
      </c>
      <c r="E23" s="35"/>
      <c r="F23" s="1">
        <v>298</v>
      </c>
      <c r="G23" s="35"/>
      <c r="H23" s="22"/>
    </row>
    <row r="24" spans="1:9" x14ac:dyDescent="0.55000000000000004">
      <c r="A24" s="54">
        <v>5</v>
      </c>
      <c r="B24" s="24" t="s">
        <v>31</v>
      </c>
      <c r="C24" s="25" t="s">
        <v>33</v>
      </c>
      <c r="D24" s="24">
        <v>2</v>
      </c>
      <c r="E24" s="24"/>
      <c r="F24" s="25">
        <v>237</v>
      </c>
      <c r="G24" s="24">
        <v>3.5</v>
      </c>
      <c r="H24" s="26" t="s">
        <v>43</v>
      </c>
    </row>
    <row r="25" spans="1:9" ht="14.7" thickBot="1" x14ac:dyDescent="0.6">
      <c r="A25" s="53"/>
      <c r="B25" s="21" t="s">
        <v>31</v>
      </c>
      <c r="C25" s="33" t="s">
        <v>34</v>
      </c>
      <c r="D25" s="21">
        <v>2</v>
      </c>
      <c r="E25" s="21"/>
      <c r="F25" s="33">
        <v>237</v>
      </c>
      <c r="G25" s="21"/>
      <c r="H25" s="34"/>
    </row>
    <row r="26" spans="1:9" x14ac:dyDescent="0.55000000000000004">
      <c r="A26" s="52">
        <v>6</v>
      </c>
      <c r="B26" s="35" t="s">
        <v>31</v>
      </c>
      <c r="C26" s="1" t="s">
        <v>33</v>
      </c>
      <c r="D26" s="35">
        <v>2</v>
      </c>
      <c r="E26" s="35"/>
      <c r="F26" s="1">
        <v>189</v>
      </c>
      <c r="G26" s="35">
        <v>2.15</v>
      </c>
      <c r="H26" s="36" t="s">
        <v>44</v>
      </c>
    </row>
    <row r="27" spans="1:9" ht="14.7" thickBot="1" x14ac:dyDescent="0.6">
      <c r="A27" s="53"/>
      <c r="B27" s="21" t="s">
        <v>31</v>
      </c>
      <c r="C27" s="33" t="s">
        <v>34</v>
      </c>
      <c r="D27" s="21">
        <v>1</v>
      </c>
      <c r="E27" s="21"/>
      <c r="F27" s="33">
        <v>189</v>
      </c>
      <c r="G27" s="21"/>
      <c r="H27" s="34"/>
    </row>
    <row r="28" spans="1:9" x14ac:dyDescent="0.55000000000000004">
      <c r="F28" s="43" t="s">
        <v>97</v>
      </c>
      <c r="G28" s="44">
        <f>AVERAGE(G16:G27)</f>
        <v>2.52</v>
      </c>
    </row>
    <row r="29" spans="1:9" ht="14.7" thickBot="1" x14ac:dyDescent="0.6">
      <c r="F29" s="45" t="s">
        <v>98</v>
      </c>
      <c r="G29" s="46">
        <f>MEDIAN(G16:G26)</f>
        <v>2.3125</v>
      </c>
    </row>
    <row r="32" spans="1:9" x14ac:dyDescent="0.55000000000000004">
      <c r="B32" t="s">
        <v>47</v>
      </c>
      <c r="F32" t="s">
        <v>49</v>
      </c>
    </row>
  </sheetData>
  <sortState xmlns:xlrd2="http://schemas.microsoft.com/office/spreadsheetml/2017/richdata2" ref="B4:I9">
    <sortCondition ref="H4:H9"/>
  </sortState>
  <mergeCells count="6">
    <mergeCell ref="A26:A27"/>
    <mergeCell ref="A16:A17"/>
    <mergeCell ref="A18:A19"/>
    <mergeCell ref="A20:A21"/>
    <mergeCell ref="A22:A23"/>
    <mergeCell ref="A24:A25"/>
  </mergeCells>
  <conditionalFormatting sqref="G16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72A5-CB46-4719-AE6C-EB285C769064}">
  <dimension ref="B2:J48"/>
  <sheetViews>
    <sheetView workbookViewId="0">
      <selection activeCell="G4" sqref="G4:G13"/>
    </sheetView>
  </sheetViews>
  <sheetFormatPr defaultRowHeight="14.4" x14ac:dyDescent="0.55000000000000004"/>
  <cols>
    <col min="5" max="5" width="14.41796875" bestFit="1" customWidth="1"/>
    <col min="6" max="6" width="23.62890625" customWidth="1"/>
    <col min="7" max="7" width="17.15625" bestFit="1" customWidth="1"/>
    <col min="8" max="8" width="25.578125" bestFit="1" customWidth="1"/>
    <col min="9" max="9" width="33.20703125" customWidth="1"/>
  </cols>
  <sheetData>
    <row r="2" spans="2:10" ht="14.7" thickBot="1" x14ac:dyDescent="0.6">
      <c r="C2" t="s">
        <v>2</v>
      </c>
      <c r="D2" t="s">
        <v>36</v>
      </c>
      <c r="I2" t="s">
        <v>42</v>
      </c>
    </row>
    <row r="3" spans="2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94</v>
      </c>
      <c r="I3" s="38" t="s">
        <v>41</v>
      </c>
    </row>
    <row r="4" spans="2:10" x14ac:dyDescent="0.55000000000000004">
      <c r="B4" s="23">
        <v>1</v>
      </c>
      <c r="C4" s="24" t="s">
        <v>2</v>
      </c>
      <c r="D4" s="25" t="s">
        <v>33</v>
      </c>
      <c r="E4" s="24">
        <v>2</v>
      </c>
      <c r="F4" s="25" t="s">
        <v>51</v>
      </c>
      <c r="G4" s="24">
        <v>357</v>
      </c>
      <c r="H4" s="25">
        <v>1.62</v>
      </c>
      <c r="I4" s="24" t="s">
        <v>52</v>
      </c>
    </row>
    <row r="5" spans="2:10" x14ac:dyDescent="0.55000000000000004">
      <c r="B5" s="31">
        <v>5</v>
      </c>
      <c r="C5" s="35" t="s">
        <v>2</v>
      </c>
      <c r="D5" s="65" t="s">
        <v>33</v>
      </c>
      <c r="E5" s="35"/>
      <c r="F5" s="65" t="s">
        <v>61</v>
      </c>
      <c r="G5" s="35">
        <v>312</v>
      </c>
      <c r="H5" s="65">
        <v>1.7</v>
      </c>
      <c r="I5" s="35" t="s">
        <v>60</v>
      </c>
    </row>
    <row r="6" spans="2:10" x14ac:dyDescent="0.55000000000000004">
      <c r="B6" s="31">
        <v>2</v>
      </c>
      <c r="C6" s="35" t="s">
        <v>2</v>
      </c>
      <c r="D6" s="1" t="s">
        <v>33</v>
      </c>
      <c r="E6" s="35"/>
      <c r="F6" s="1" t="s">
        <v>53</v>
      </c>
      <c r="G6" s="35">
        <v>327</v>
      </c>
      <c r="H6" s="1">
        <v>1.8</v>
      </c>
      <c r="I6" s="35" t="s">
        <v>54</v>
      </c>
    </row>
    <row r="7" spans="2:10" x14ac:dyDescent="0.55000000000000004">
      <c r="B7" s="31">
        <v>9</v>
      </c>
      <c r="C7" s="35" t="s">
        <v>2</v>
      </c>
      <c r="D7" s="1" t="s">
        <v>33</v>
      </c>
      <c r="E7" s="35"/>
      <c r="F7" s="1" t="s">
        <v>71</v>
      </c>
      <c r="G7" s="35">
        <v>308</v>
      </c>
      <c r="H7" s="1">
        <v>1.84</v>
      </c>
      <c r="I7" s="35" t="s">
        <v>70</v>
      </c>
    </row>
    <row r="8" spans="2:10" x14ac:dyDescent="0.55000000000000004">
      <c r="B8" s="31">
        <v>6</v>
      </c>
      <c r="C8" s="35" t="s">
        <v>2</v>
      </c>
      <c r="D8" s="1" t="s">
        <v>33</v>
      </c>
      <c r="E8" s="35"/>
      <c r="F8" s="1" t="s">
        <v>63</v>
      </c>
      <c r="G8" s="35">
        <v>319</v>
      </c>
      <c r="H8" s="1">
        <v>1.86</v>
      </c>
      <c r="I8" s="35" t="s">
        <v>62</v>
      </c>
    </row>
    <row r="9" spans="2:10" x14ac:dyDescent="0.55000000000000004">
      <c r="B9" s="31">
        <v>10</v>
      </c>
      <c r="C9" s="35" t="s">
        <v>2</v>
      </c>
      <c r="D9" s="1" t="s">
        <v>33</v>
      </c>
      <c r="E9" s="35"/>
      <c r="F9" s="1" t="s">
        <v>73</v>
      </c>
      <c r="G9" s="35">
        <v>338</v>
      </c>
      <c r="H9" s="1">
        <v>2.04</v>
      </c>
      <c r="I9" s="35" t="s">
        <v>72</v>
      </c>
    </row>
    <row r="10" spans="2:10" x14ac:dyDescent="0.55000000000000004">
      <c r="B10" s="31">
        <v>3</v>
      </c>
      <c r="C10" s="35" t="s">
        <v>2</v>
      </c>
      <c r="D10" s="1" t="s">
        <v>33</v>
      </c>
      <c r="E10" s="35"/>
      <c r="F10" s="1" t="s">
        <v>55</v>
      </c>
      <c r="G10" s="35">
        <v>333</v>
      </c>
      <c r="H10" s="1">
        <v>2.1800000000000002</v>
      </c>
      <c r="I10" s="35" t="s">
        <v>56</v>
      </c>
    </row>
    <row r="11" spans="2:10" x14ac:dyDescent="0.55000000000000004">
      <c r="B11" s="31">
        <v>8</v>
      </c>
      <c r="C11" s="35" t="s">
        <v>2</v>
      </c>
      <c r="D11" s="1" t="s">
        <v>33</v>
      </c>
      <c r="E11" s="35"/>
      <c r="F11" s="1" t="s">
        <v>68</v>
      </c>
      <c r="G11" s="35">
        <v>315</v>
      </c>
      <c r="H11" s="35">
        <v>2.25</v>
      </c>
      <c r="I11" s="39" t="s">
        <v>65</v>
      </c>
      <c r="J11" t="s">
        <v>66</v>
      </c>
    </row>
    <row r="12" spans="2:10" x14ac:dyDescent="0.55000000000000004">
      <c r="B12" s="31">
        <v>4</v>
      </c>
      <c r="C12" s="35" t="s">
        <v>2</v>
      </c>
      <c r="D12" s="65" t="s">
        <v>33</v>
      </c>
      <c r="E12" s="35"/>
      <c r="F12" s="65" t="s">
        <v>57</v>
      </c>
      <c r="G12" s="35">
        <v>339</v>
      </c>
      <c r="H12" s="65">
        <v>2.52</v>
      </c>
      <c r="I12" s="35" t="s">
        <v>58</v>
      </c>
    </row>
    <row r="13" spans="2:10" ht="14.7" thickBot="1" x14ac:dyDescent="0.6">
      <c r="B13" s="30">
        <v>7</v>
      </c>
      <c r="C13" s="21" t="s">
        <v>2</v>
      </c>
      <c r="D13" s="33" t="s">
        <v>33</v>
      </c>
      <c r="E13" s="21"/>
      <c r="F13" s="33" t="s">
        <v>69</v>
      </c>
      <c r="G13" s="21">
        <v>324</v>
      </c>
      <c r="H13" s="33">
        <v>2.64</v>
      </c>
      <c r="I13" s="21" t="s">
        <v>64</v>
      </c>
    </row>
    <row r="14" spans="2:10" ht="14.7" thickBot="1" x14ac:dyDescent="0.6">
      <c r="B14" s="32"/>
      <c r="C14" s="1"/>
      <c r="D14" s="1"/>
      <c r="E14" s="1"/>
      <c r="F14" s="1"/>
      <c r="G14" s="41" t="s">
        <v>95</v>
      </c>
      <c r="H14" s="42">
        <f>AVERAGE(H4:H13)</f>
        <v>2.0449999999999999</v>
      </c>
      <c r="I14" s="1"/>
    </row>
    <row r="15" spans="2:10" ht="14.7" thickBot="1" x14ac:dyDescent="0.6">
      <c r="B15" s="32"/>
      <c r="C15" s="1"/>
      <c r="D15" s="1"/>
      <c r="E15" s="1"/>
      <c r="F15" s="1"/>
      <c r="G15" s="40" t="s">
        <v>96</v>
      </c>
      <c r="H15" s="34">
        <f>MEDIAN(H4:H13)</f>
        <v>1.9500000000000002</v>
      </c>
      <c r="I15" s="1"/>
    </row>
    <row r="17" spans="3:3" x14ac:dyDescent="0.55000000000000004">
      <c r="C17" t="s">
        <v>59</v>
      </c>
    </row>
    <row r="48" spans="2:2" x14ac:dyDescent="0.55000000000000004">
      <c r="B48" t="s">
        <v>67</v>
      </c>
    </row>
  </sheetData>
  <sortState xmlns:xlrd2="http://schemas.microsoft.com/office/spreadsheetml/2017/richdata2" ref="B4:I13">
    <sortCondition ref="H4:H13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0D0B-08F6-45E3-BE4C-20D60B51B25E}">
  <dimension ref="B2:I15"/>
  <sheetViews>
    <sheetView topLeftCell="D1" workbookViewId="0">
      <selection activeCell="G4" sqref="G4:G11"/>
    </sheetView>
  </sheetViews>
  <sheetFormatPr defaultRowHeight="14.4" x14ac:dyDescent="0.55000000000000004"/>
  <cols>
    <col min="3" max="3" width="13.3125" customWidth="1"/>
    <col min="5" max="5" width="22.1015625" customWidth="1"/>
    <col min="6" max="6" width="29.734375" customWidth="1"/>
    <col min="7" max="7" width="18.3671875" customWidth="1"/>
    <col min="8" max="8" width="25.578125" bestFit="1" customWidth="1"/>
    <col min="9" max="9" width="35.89453125" customWidth="1"/>
  </cols>
  <sheetData>
    <row r="2" spans="2:9" ht="14.7" thickBot="1" x14ac:dyDescent="0.6">
      <c r="C2" t="s">
        <v>2</v>
      </c>
      <c r="D2" t="s">
        <v>74</v>
      </c>
      <c r="I2" t="s">
        <v>75</v>
      </c>
    </row>
    <row r="3" spans="2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2:9" x14ac:dyDescent="0.55000000000000004">
      <c r="B4" s="23">
        <v>5</v>
      </c>
      <c r="C4" s="23" t="s">
        <v>1</v>
      </c>
      <c r="D4" s="24" t="s">
        <v>34</v>
      </c>
      <c r="E4" s="24" t="s">
        <v>81</v>
      </c>
      <c r="F4" s="25" t="s">
        <v>80</v>
      </c>
      <c r="G4" s="24">
        <v>171</v>
      </c>
      <c r="H4" s="25">
        <v>1.87</v>
      </c>
      <c r="I4" s="24" t="s">
        <v>89</v>
      </c>
    </row>
    <row r="5" spans="2:9" x14ac:dyDescent="0.55000000000000004">
      <c r="B5" s="31">
        <v>2</v>
      </c>
      <c r="C5" s="31" t="s">
        <v>1</v>
      </c>
      <c r="D5" s="35" t="s">
        <v>34</v>
      </c>
      <c r="E5" s="35" t="s">
        <v>37</v>
      </c>
      <c r="F5" s="1" t="s">
        <v>77</v>
      </c>
      <c r="G5" s="35">
        <v>145</v>
      </c>
      <c r="H5" s="1">
        <v>2.23</v>
      </c>
      <c r="I5" s="35" t="s">
        <v>92</v>
      </c>
    </row>
    <row r="6" spans="2:9" x14ac:dyDescent="0.55000000000000004">
      <c r="B6" s="31">
        <v>7</v>
      </c>
      <c r="C6" s="31" t="s">
        <v>1</v>
      </c>
      <c r="D6" s="35" t="s">
        <v>34</v>
      </c>
      <c r="E6" s="35" t="s">
        <v>38</v>
      </c>
      <c r="F6" s="1" t="s">
        <v>84</v>
      </c>
      <c r="G6" s="35">
        <v>170</v>
      </c>
      <c r="H6" s="1">
        <v>2.38</v>
      </c>
      <c r="I6" s="35" t="s">
        <v>87</v>
      </c>
    </row>
    <row r="7" spans="2:9" x14ac:dyDescent="0.55000000000000004">
      <c r="B7" s="31">
        <v>3</v>
      </c>
      <c r="C7" s="31" t="s">
        <v>1</v>
      </c>
      <c r="D7" s="35" t="s">
        <v>34</v>
      </c>
      <c r="E7" s="35" t="s">
        <v>38</v>
      </c>
      <c r="F7" s="1" t="s">
        <v>78</v>
      </c>
      <c r="G7" s="35">
        <v>139</v>
      </c>
      <c r="H7" s="1">
        <v>2.44</v>
      </c>
      <c r="I7" s="35" t="s">
        <v>91</v>
      </c>
    </row>
    <row r="8" spans="2:9" x14ac:dyDescent="0.55000000000000004">
      <c r="B8" s="31">
        <v>8</v>
      </c>
      <c r="C8" s="31" t="s">
        <v>1</v>
      </c>
      <c r="D8" s="35" t="s">
        <v>34</v>
      </c>
      <c r="E8" s="35" t="s">
        <v>37</v>
      </c>
      <c r="F8" s="1" t="s">
        <v>85</v>
      </c>
      <c r="G8" s="35">
        <v>166</v>
      </c>
      <c r="H8" s="1">
        <v>2.65</v>
      </c>
      <c r="I8" s="39" t="s">
        <v>86</v>
      </c>
    </row>
    <row r="9" spans="2:9" x14ac:dyDescent="0.55000000000000004">
      <c r="B9" s="31">
        <v>4</v>
      </c>
      <c r="C9" s="31" t="s">
        <v>1</v>
      </c>
      <c r="D9" s="35" t="s">
        <v>34</v>
      </c>
      <c r="E9" s="35" t="s">
        <v>38</v>
      </c>
      <c r="F9" s="1" t="s">
        <v>79</v>
      </c>
      <c r="G9" s="35">
        <v>139</v>
      </c>
      <c r="H9" s="1">
        <v>2.7</v>
      </c>
      <c r="I9" s="35" t="s">
        <v>90</v>
      </c>
    </row>
    <row r="10" spans="2:9" x14ac:dyDescent="0.55000000000000004">
      <c r="B10" s="31">
        <v>6</v>
      </c>
      <c r="C10" s="31" t="s">
        <v>1</v>
      </c>
      <c r="D10" s="35" t="s">
        <v>34</v>
      </c>
      <c r="E10" s="35" t="s">
        <v>83</v>
      </c>
      <c r="F10" s="1" t="s">
        <v>82</v>
      </c>
      <c r="G10" s="35">
        <v>144</v>
      </c>
      <c r="H10" s="1">
        <v>2.9</v>
      </c>
      <c r="I10" s="35" t="s">
        <v>88</v>
      </c>
    </row>
    <row r="11" spans="2:9" x14ac:dyDescent="0.55000000000000004">
      <c r="B11" s="31">
        <v>1</v>
      </c>
      <c r="C11" s="31" t="s">
        <v>1</v>
      </c>
      <c r="D11" s="35" t="s">
        <v>34</v>
      </c>
      <c r="E11" s="35" t="s">
        <v>37</v>
      </c>
      <c r="F11" s="1" t="s">
        <v>76</v>
      </c>
      <c r="G11" s="35">
        <v>153</v>
      </c>
      <c r="H11" s="35">
        <v>3.64</v>
      </c>
      <c r="I11" s="35" t="s">
        <v>93</v>
      </c>
    </row>
    <row r="12" spans="2:9" x14ac:dyDescent="0.55000000000000004">
      <c r="B12" s="31"/>
      <c r="C12" s="31"/>
      <c r="D12" s="35"/>
      <c r="E12" s="35"/>
      <c r="F12" s="1"/>
      <c r="G12" s="35"/>
      <c r="H12" s="1"/>
      <c r="I12" s="35"/>
    </row>
    <row r="13" spans="2:9" ht="14.7" thickBot="1" x14ac:dyDescent="0.6">
      <c r="B13" s="30"/>
      <c r="C13" s="30"/>
      <c r="D13" s="21"/>
      <c r="E13" s="21"/>
      <c r="F13" s="33"/>
      <c r="G13" s="21"/>
      <c r="H13" s="33"/>
      <c r="I13" s="21"/>
    </row>
    <row r="14" spans="2:9" ht="14.7" thickBot="1" x14ac:dyDescent="0.6">
      <c r="G14" s="48" t="s">
        <v>97</v>
      </c>
      <c r="H14" s="49">
        <f>AVERAGE(H4:H11)</f>
        <v>2.6012499999999998</v>
      </c>
    </row>
    <row r="15" spans="2:9" ht="14.7" thickBot="1" x14ac:dyDescent="0.6">
      <c r="G15" s="47" t="s">
        <v>98</v>
      </c>
      <c r="H15" s="46">
        <f>MEDIAN(H4:H11)</f>
        <v>2.5449999999999999</v>
      </c>
    </row>
  </sheetData>
  <sortState xmlns:xlrd2="http://schemas.microsoft.com/office/spreadsheetml/2017/richdata2" ref="B4:I11">
    <sortCondition ref="H4:H11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Tables</vt:lpstr>
      <vt:lpstr>Apple</vt:lpstr>
      <vt:lpstr>Orange</vt:lpstr>
      <vt:lpstr>Banana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2022-08-22T05:49:45Z</dcterms:created>
  <dcterms:modified xsi:type="dcterms:W3CDTF">2022-11-04T05:58:27Z</dcterms:modified>
</cp:coreProperties>
</file>