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FCD33011-881E-4566-B83F-321F893FCFB7}" xr6:coauthVersionLast="47" xr6:coauthVersionMax="47" xr10:uidLastSave="{00000000-0000-0000-0000-000000000000}"/>
  <bookViews>
    <workbookView xWindow="342" yWindow="3006" windowWidth="7674" windowHeight="6000" activeTab="1" xr2:uid="{54FBAA27-63C1-4064-AD0E-3C44315E280C}"/>
  </bookViews>
  <sheets>
    <sheet name="Sheet1" sheetId="1" r:id="rId1"/>
    <sheet name="Tables" sheetId="5" r:id="rId2"/>
    <sheet name="Apple" sheetId="2" r:id="rId3"/>
    <sheet name="Orange" sheetId="3" r:id="rId4"/>
    <sheet name="Bana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5" l="1"/>
  <c r="J24" i="5"/>
  <c r="K18" i="5"/>
  <c r="J37" i="5"/>
  <c r="K33" i="5" s="1"/>
  <c r="J36" i="5"/>
  <c r="J10" i="5"/>
  <c r="K6" i="5" s="1"/>
  <c r="J9" i="5"/>
  <c r="G28" i="2"/>
  <c r="G29" i="2"/>
  <c r="H15" i="4"/>
  <c r="H14" i="4"/>
  <c r="H15" i="3"/>
  <c r="H14" i="3"/>
  <c r="K29" i="5" l="1"/>
  <c r="K30" i="5"/>
  <c r="K28" i="5"/>
  <c r="K32" i="5"/>
  <c r="K31" i="5"/>
  <c r="K4" i="5"/>
  <c r="K17" i="5"/>
  <c r="K14" i="5"/>
  <c r="K16" i="5"/>
  <c r="K35" i="5"/>
  <c r="K23" i="5"/>
  <c r="K15" i="5"/>
  <c r="K3" i="5"/>
  <c r="K34" i="5"/>
  <c r="K22" i="5"/>
  <c r="K8" i="5"/>
  <c r="K21" i="5"/>
  <c r="K7" i="5"/>
  <c r="K20" i="5"/>
  <c r="K5" i="5"/>
  <c r="K19" i="5"/>
</calcChain>
</file>

<file path=xl/sharedStrings.xml><?xml version="1.0" encoding="utf-8"?>
<sst xmlns="http://schemas.openxmlformats.org/spreadsheetml/2006/main" count="320" uniqueCount="142">
  <si>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</si>
  <si>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</si>
  <si>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</si>
  <si>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</si>
  <si>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</si>
  <si>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</si>
  <si>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</si>
  <si>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</si>
  <si>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</si>
  <si>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</si>
  <si>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</si>
  <si>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</si>
  <si>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</si>
  <si>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</si>
  <si>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</si>
  <si>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</si>
  <si>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</si>
  <si>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</si>
  <si>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</si>
  <si>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</si>
  <si>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</si>
  <si>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</si>
  <si>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</si>
  <si>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</si>
  <si>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</si>
  <si>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</si>
  <si>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</si>
  <si>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</si>
  <si>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</si>
  <si>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</si>
  <si>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</si>
  <si>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</si>
  <si>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</si>
  <si>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</si>
  <si>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</si>
  <si>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</si>
  <si>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</si>
  <si>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</si>
  <si>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</si>
  <si>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</si>
  <si>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</si>
  <si>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</si>
  <si>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</si>
  <si>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</si>
  <si>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</si>
  <si>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</si>
  <si>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</si>
  <si>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</si>
  <si>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</si>
  <si>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</si>
  <si>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</si>
  <si>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</si>
  <si>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</si>
  <si>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</si>
  <si>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</si>
  <si>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</si>
  <si>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</si>
  <si>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</si>
  <si>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</si>
  <si>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</si>
  <si>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</si>
  <si>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</si>
  <si>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</si>
  <si>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</si>
  <si>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</si>
  <si>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</si>
  <si>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</si>
  <si>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</si>
  <si>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</si>
  <si>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</si>
  <si>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</si>
  <si>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</si>
  <si>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</si>
  <si>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</si>
  <si>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</si>
  <si>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</si>
  <si>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</si>
  <si>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</si>
  <si>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</si>
  <si>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</si>
  <si>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</si>
  <si>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</si>
  <si>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</si>
  <si>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</si>
  <si>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</si>
  <si>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</si>
  <si>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</si>
  <si>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</si>
  <si>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</si>
  <si>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</si>
  <si>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</si>
  <si>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</si>
  <si>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</si>
  <si>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</si>
  <si>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</si>
  <si>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</si>
  <si>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</si>
  <si>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</si>
  <si>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</si>
  <si>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</si>
  <si>
    <t>x</t>
  </si>
  <si>
    <t>Name</t>
  </si>
  <si>
    <t>Apple1</t>
  </si>
  <si>
    <t>Apple2</t>
  </si>
  <si>
    <t>Apple3</t>
  </si>
  <si>
    <t>Apple4</t>
  </si>
  <si>
    <t>Apple5</t>
  </si>
  <si>
    <t>Apple6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</si>
  <si>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</si>
  <si>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</si>
  <si>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</si>
  <si>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</si>
  <si>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</si>
  <si>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</si>
  <si>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</si>
  <si>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</si>
  <si>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</si>
  <si>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</si>
  <si>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Banana1</t>
  </si>
  <si>
    <t>Banana2</t>
  </si>
  <si>
    <t>Banana3</t>
  </si>
  <si>
    <t>Banana4</t>
  </si>
  <si>
    <t>Banana5</t>
  </si>
  <si>
    <t>Banana6</t>
  </si>
  <si>
    <t>Banana7</t>
  </si>
  <si>
    <t>Banana8</t>
  </si>
  <si>
    <t>Adjustment Constant Value β</t>
  </si>
  <si>
    <t>Estimated Radius (cm)</t>
  </si>
  <si>
    <t>Estimated Cross Sectional Area (cm^2)</t>
  </si>
  <si>
    <t>Average (β)</t>
  </si>
  <si>
    <t>Median (β)</t>
  </si>
  <si>
    <t>Number of pixels per cm</t>
  </si>
  <si>
    <t>Estimated Mass (grams)</t>
  </si>
  <si>
    <t>Estimated Volume (cm^3)</t>
  </si>
  <si>
    <t>Estimated Calories (kcal)</t>
  </si>
  <si>
    <t>apple3_sideview_260gram_1</t>
  </si>
  <si>
    <t>apple1_sideview_264gram_3</t>
  </si>
  <si>
    <t>apple5_sideview_237gram_2</t>
  </si>
  <si>
    <t>apple6_sideview_189gram_2</t>
  </si>
  <si>
    <t>apple2_sideview_254gram_1</t>
  </si>
  <si>
    <t>apple4_sideview_298gram_3</t>
  </si>
  <si>
    <t>Percentage change from median (β)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</si>
</sst>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484-1236-4C87-B23A-4EAA744D8DA1}">
  <dimension ref="B1:L37"/>
  <sheetViews>
    <sheetView tabSelected="1" topLeftCell="G17" zoomScaleNormal="100" workbookViewId="0">
      <selection activeCell="L25" sqref="L25"/>
    </sheetView>
  </sheetViews>
  <sheetFormatPr defaultRowHeight="14.4" x14ac:dyDescent="0.55000000000000004"/>
  <cols>
    <col min="3" max="3" width="9.62890625" customWidth="1"/>
    <col min="4" max="4" width="11.1015625" customWidth="1"/>
    <col min="5" max="5" width="10" customWidth="1"/>
    <col min="6" max="6" width="12.9453125" customWidth="1"/>
    <col min="7" max="7" width="9.20703125" customWidth="1"/>
    <col min="8" max="8" width="9.26171875" customWidth="1"/>
    <col min="9" max="9" width="11.41796875" customWidth="1"/>
    <col min="10" max="10" width="13.68359375" customWidth="1"/>
    <col min="11" max="11" width="12.9453125" customWidth="1"/>
    <col min="12" max="12" width="26.1015625" customWidth="1"/>
  </cols>
  <sheetData>
    <row r="1" spans="2:12" ht="14.7" thickBot="1" x14ac:dyDescent="0.6"/>
    <row r="2" spans="2:12" ht="53.4" customHeight="1" thickBot="1" x14ac:dyDescent="0.6">
      <c r="B2" s="69" t="s">
        <v>101</v>
      </c>
      <c r="C2" s="70" t="s">
        <v>35</v>
      </c>
      <c r="D2" s="67" t="s">
        <v>131</v>
      </c>
      <c r="E2" s="68" t="s">
        <v>127</v>
      </c>
      <c r="F2" s="67" t="s">
        <v>128</v>
      </c>
      <c r="G2" s="68" t="s">
        <v>133</v>
      </c>
      <c r="H2" s="68" t="s">
        <v>132</v>
      </c>
      <c r="I2" s="67" t="s">
        <v>134</v>
      </c>
      <c r="J2" s="59" t="s">
        <v>126</v>
      </c>
      <c r="K2" s="59" t="s">
        <v>141</v>
      </c>
    </row>
    <row r="3" spans="2:12" x14ac:dyDescent="0.55000000000000004">
      <c r="B3" s="56" t="s">
        <v>102</v>
      </c>
      <c r="C3" s="24">
        <v>298</v>
      </c>
      <c r="D3" s="23">
        <v>18</v>
      </c>
      <c r="E3" s="24">
        <v>4.0199999999999996</v>
      </c>
      <c r="F3" s="25">
        <v>50.86</v>
      </c>
      <c r="G3" s="24">
        <v>563.51</v>
      </c>
      <c r="H3" s="24">
        <v>298.66000000000003</v>
      </c>
      <c r="I3" s="26">
        <v>155.30000000000001</v>
      </c>
      <c r="J3" s="26">
        <v>2.0649999999999999</v>
      </c>
      <c r="K3" s="60">
        <f>(J3-$J$10)/$J$10</f>
        <v>-0.27797202797202808</v>
      </c>
      <c r="L3" t="s">
        <v>140</v>
      </c>
    </row>
    <row r="4" spans="2:12" x14ac:dyDescent="0.55000000000000004">
      <c r="B4" s="57" t="s">
        <v>103</v>
      </c>
      <c r="C4" s="35">
        <v>254</v>
      </c>
      <c r="D4" s="31">
        <v>22</v>
      </c>
      <c r="E4" s="35">
        <v>3.76</v>
      </c>
      <c r="F4" s="65">
        <v>44.26</v>
      </c>
      <c r="G4" s="35">
        <v>478.91</v>
      </c>
      <c r="H4" s="35">
        <v>253.82</v>
      </c>
      <c r="I4" s="36">
        <v>131.99</v>
      </c>
      <c r="J4" s="36">
        <v>2.15</v>
      </c>
      <c r="K4" s="61">
        <f>(J4-$J$10)/$J$10</f>
        <v>-0.24825174825174837</v>
      </c>
      <c r="L4" t="s">
        <v>139</v>
      </c>
    </row>
    <row r="5" spans="2:12" x14ac:dyDescent="0.55000000000000004">
      <c r="B5" s="57" t="s">
        <v>104</v>
      </c>
      <c r="C5" s="35">
        <v>260</v>
      </c>
      <c r="D5" s="31">
        <v>23</v>
      </c>
      <c r="E5" s="35">
        <v>3.46</v>
      </c>
      <c r="F5" s="65">
        <v>37.619999999999997</v>
      </c>
      <c r="G5" s="35">
        <v>491.22</v>
      </c>
      <c r="H5" s="35">
        <v>260.35000000000002</v>
      </c>
      <c r="I5" s="36">
        <v>135.38</v>
      </c>
      <c r="J5" s="36">
        <v>2.83</v>
      </c>
      <c r="K5" s="61">
        <f>(J5-$J$10)/$J$10</f>
        <v>-1.0489510489510575E-2</v>
      </c>
      <c r="L5" t="s">
        <v>135</v>
      </c>
    </row>
    <row r="6" spans="2:12" x14ac:dyDescent="0.55000000000000004">
      <c r="B6" s="57" t="s">
        <v>105</v>
      </c>
      <c r="C6" s="35">
        <v>189</v>
      </c>
      <c r="D6" s="31">
        <v>21</v>
      </c>
      <c r="E6" s="35">
        <v>3.09</v>
      </c>
      <c r="F6" s="65">
        <v>29.99</v>
      </c>
      <c r="G6" s="35">
        <v>357.02</v>
      </c>
      <c r="H6" s="35">
        <v>189.22</v>
      </c>
      <c r="I6" s="36">
        <v>98.4</v>
      </c>
      <c r="J6" s="65">
        <v>2.89</v>
      </c>
      <c r="K6" s="61">
        <f>(J6-$J$10)/$J$10</f>
        <v>1.0489510489510421E-2</v>
      </c>
      <c r="L6" t="s">
        <v>138</v>
      </c>
    </row>
    <row r="7" spans="2:12" x14ac:dyDescent="0.55000000000000004">
      <c r="B7" s="57" t="s">
        <v>106</v>
      </c>
      <c r="C7" s="35">
        <v>264</v>
      </c>
      <c r="D7" s="31">
        <v>18</v>
      </c>
      <c r="E7" s="35">
        <v>3.31</v>
      </c>
      <c r="F7" s="65">
        <v>34.369999999999997</v>
      </c>
      <c r="G7" s="35">
        <v>498.7</v>
      </c>
      <c r="H7" s="35">
        <v>264.31</v>
      </c>
      <c r="I7" s="36">
        <v>137.44</v>
      </c>
      <c r="J7" s="1">
        <v>3.29</v>
      </c>
      <c r="K7" s="61">
        <f>(J7-$J$10)/$J$10</f>
        <v>0.15034965034965023</v>
      </c>
      <c r="L7" t="s">
        <v>136</v>
      </c>
    </row>
    <row r="8" spans="2:12" ht="14.7" thickBot="1" x14ac:dyDescent="0.6">
      <c r="B8" s="58" t="s">
        <v>107</v>
      </c>
      <c r="C8" s="21">
        <v>237</v>
      </c>
      <c r="D8" s="30">
        <v>27</v>
      </c>
      <c r="E8" s="21">
        <v>3.01</v>
      </c>
      <c r="F8" s="33">
        <v>28.57</v>
      </c>
      <c r="G8" s="21">
        <v>447.93</v>
      </c>
      <c r="H8" s="21">
        <v>237.41</v>
      </c>
      <c r="I8" s="34">
        <v>123.45</v>
      </c>
      <c r="J8" s="33">
        <v>3.9</v>
      </c>
      <c r="K8" s="62">
        <f>(J8-$J$10)/$J$10</f>
        <v>0.36363636363636348</v>
      </c>
      <c r="L8" t="s">
        <v>137</v>
      </c>
    </row>
    <row r="9" spans="2:12" ht="14.7" thickBot="1" x14ac:dyDescent="0.6">
      <c r="I9" s="40" t="s">
        <v>129</v>
      </c>
      <c r="J9" s="64">
        <f>AVERAGE(J3:J8)</f>
        <v>2.8541666666666665</v>
      </c>
    </row>
    <row r="10" spans="2:12" ht="14.7" thickBot="1" x14ac:dyDescent="0.6">
      <c r="I10" s="40" t="s">
        <v>130</v>
      </c>
      <c r="J10" s="64">
        <f>MEDIAN(J3:J8)</f>
        <v>2.8600000000000003</v>
      </c>
    </row>
    <row r="12" spans="2:12" ht="14.7" thickBot="1" x14ac:dyDescent="0.6"/>
    <row r="13" spans="2:12" ht="43.5" thickBot="1" x14ac:dyDescent="0.6">
      <c r="B13" s="55" t="s">
        <v>101</v>
      </c>
      <c r="C13" s="66" t="s">
        <v>35</v>
      </c>
      <c r="D13" s="68" t="s">
        <v>131</v>
      </c>
      <c r="E13" s="68" t="s">
        <v>127</v>
      </c>
      <c r="F13" s="67" t="s">
        <v>128</v>
      </c>
      <c r="G13" s="68" t="s">
        <v>133</v>
      </c>
      <c r="H13" s="67" t="s">
        <v>132</v>
      </c>
      <c r="I13" s="68" t="s">
        <v>134</v>
      </c>
      <c r="J13" s="59" t="s">
        <v>126</v>
      </c>
      <c r="K13" s="59" t="s">
        <v>141</v>
      </c>
    </row>
    <row r="14" spans="2:12" x14ac:dyDescent="0.55000000000000004">
      <c r="B14" s="24" t="s">
        <v>108</v>
      </c>
      <c r="C14" s="24">
        <v>357</v>
      </c>
      <c r="D14" s="24">
        <v>18</v>
      </c>
      <c r="E14" s="24">
        <v>4.1100000000000003</v>
      </c>
      <c r="F14" s="25">
        <v>52.95</v>
      </c>
      <c r="G14" s="24">
        <v>469.55</v>
      </c>
      <c r="H14" s="25">
        <v>356.86</v>
      </c>
      <c r="I14" s="24">
        <v>167.72</v>
      </c>
      <c r="J14" s="25">
        <v>1.62</v>
      </c>
      <c r="K14" s="60">
        <f>(J14-$J$25)/$J$25</f>
        <v>-0.16923076923076924</v>
      </c>
      <c r="L14" s="25" t="s">
        <v>51</v>
      </c>
    </row>
    <row r="15" spans="2:12" x14ac:dyDescent="0.55000000000000004">
      <c r="B15" s="35" t="s">
        <v>109</v>
      </c>
      <c r="C15" s="35">
        <v>312</v>
      </c>
      <c r="D15" s="35">
        <v>18</v>
      </c>
      <c r="E15" s="35">
        <v>3.86</v>
      </c>
      <c r="F15" s="65">
        <v>46.9</v>
      </c>
      <c r="G15" s="35">
        <v>410.76</v>
      </c>
      <c r="H15" s="65">
        <v>312.18</v>
      </c>
      <c r="I15" s="35">
        <v>146.72</v>
      </c>
      <c r="J15" s="65">
        <v>1.7</v>
      </c>
      <c r="K15" s="61">
        <f>(J15-$J$25)/$J$25</f>
        <v>-0.1282051282051283</v>
      </c>
      <c r="L15" s="65" t="s">
        <v>61</v>
      </c>
    </row>
    <row r="16" spans="2:12" x14ac:dyDescent="0.55000000000000004">
      <c r="B16" s="35" t="s">
        <v>110</v>
      </c>
      <c r="C16" s="35">
        <v>327</v>
      </c>
      <c r="D16" s="35">
        <v>17</v>
      </c>
      <c r="E16" s="35">
        <v>3.86</v>
      </c>
      <c r="F16" s="65">
        <v>46.71</v>
      </c>
      <c r="G16" s="35">
        <v>432.21</v>
      </c>
      <c r="H16" s="65">
        <v>328.48</v>
      </c>
      <c r="I16" s="35">
        <v>154.38999999999999</v>
      </c>
      <c r="J16" s="1">
        <v>1.8</v>
      </c>
      <c r="K16" s="61">
        <f>(J16-$J$25)/$J$25</f>
        <v>-7.6923076923076983E-2</v>
      </c>
      <c r="L16" s="1" t="s">
        <v>53</v>
      </c>
    </row>
    <row r="17" spans="2:12" x14ac:dyDescent="0.55000000000000004">
      <c r="B17" s="35" t="s">
        <v>111</v>
      </c>
      <c r="C17" s="35">
        <v>308</v>
      </c>
      <c r="D17" s="35">
        <v>17</v>
      </c>
      <c r="E17" s="35">
        <v>3.75</v>
      </c>
      <c r="F17" s="65">
        <v>44.08</v>
      </c>
      <c r="G17" s="35">
        <v>405.08</v>
      </c>
      <c r="H17" s="65">
        <v>307.86</v>
      </c>
      <c r="I17" s="35">
        <v>144.69</v>
      </c>
      <c r="J17" s="1">
        <v>1.84</v>
      </c>
      <c r="K17" s="61">
        <f>(J17-$J$25)/$J$25</f>
        <v>-5.6410256410256453E-2</v>
      </c>
      <c r="L17" s="1" t="s">
        <v>71</v>
      </c>
    </row>
    <row r="18" spans="2:12" x14ac:dyDescent="0.55000000000000004">
      <c r="B18" s="35" t="s">
        <v>112</v>
      </c>
      <c r="C18" s="35">
        <v>319</v>
      </c>
      <c r="D18" s="35">
        <v>21</v>
      </c>
      <c r="E18" s="35">
        <v>3.78</v>
      </c>
      <c r="F18" s="65">
        <v>44.89</v>
      </c>
      <c r="G18" s="35">
        <v>420.84</v>
      </c>
      <c r="H18" s="65">
        <v>319.83999999999997</v>
      </c>
      <c r="I18" s="35">
        <v>150.32</v>
      </c>
      <c r="J18" s="1">
        <v>1.86</v>
      </c>
      <c r="K18" s="61">
        <f>(J18-$J$25)/$J$25</f>
        <v>-4.6153846153846191E-2</v>
      </c>
      <c r="L18" s="1" t="s">
        <v>63</v>
      </c>
    </row>
    <row r="19" spans="2:12" x14ac:dyDescent="0.55000000000000004">
      <c r="B19" s="35" t="s">
        <v>113</v>
      </c>
      <c r="C19" s="35">
        <v>338</v>
      </c>
      <c r="D19" s="35">
        <v>18</v>
      </c>
      <c r="E19" s="35">
        <v>3.73</v>
      </c>
      <c r="F19" s="65">
        <v>43.78</v>
      </c>
      <c r="G19" s="35">
        <v>444.5</v>
      </c>
      <c r="H19" s="65">
        <v>337.82</v>
      </c>
      <c r="I19" s="35">
        <v>158.78</v>
      </c>
      <c r="J19" s="1">
        <v>2.04</v>
      </c>
      <c r="K19" s="61">
        <f>(J19-$J$25)/$J$25</f>
        <v>4.615384615384608E-2</v>
      </c>
      <c r="L19" s="1" t="s">
        <v>73</v>
      </c>
    </row>
    <row r="20" spans="2:12" x14ac:dyDescent="0.55000000000000004">
      <c r="B20" s="35" t="s">
        <v>114</v>
      </c>
      <c r="C20" s="35">
        <v>333</v>
      </c>
      <c r="D20" s="35">
        <v>17</v>
      </c>
      <c r="E20" s="35">
        <v>3.64</v>
      </c>
      <c r="F20" s="65">
        <v>41.55</v>
      </c>
      <c r="G20" s="35">
        <v>439.27</v>
      </c>
      <c r="H20" s="65">
        <v>333.85</v>
      </c>
      <c r="I20" s="35">
        <v>156.91</v>
      </c>
      <c r="J20" s="1">
        <v>2.1800000000000002</v>
      </c>
      <c r="K20" s="61">
        <f>(J20-$J$25)/$J$25</f>
        <v>0.11794871794871793</v>
      </c>
      <c r="L20" s="1" t="s">
        <v>55</v>
      </c>
    </row>
    <row r="21" spans="2:12" x14ac:dyDescent="0.55000000000000004">
      <c r="B21" s="35" t="s">
        <v>115</v>
      </c>
      <c r="C21" s="35">
        <v>315</v>
      </c>
      <c r="D21" s="35">
        <v>19</v>
      </c>
      <c r="E21" s="35">
        <v>3.53</v>
      </c>
      <c r="F21" s="65">
        <v>39.08</v>
      </c>
      <c r="G21" s="35">
        <v>413.55</v>
      </c>
      <c r="H21" s="65">
        <v>314.3</v>
      </c>
      <c r="I21" s="35">
        <v>147.72</v>
      </c>
      <c r="J21" s="35">
        <v>2.25</v>
      </c>
      <c r="K21" s="61">
        <f>(J21-$J$25)/$J$25</f>
        <v>0.15384615384615374</v>
      </c>
      <c r="L21" s="1" t="s">
        <v>68</v>
      </c>
    </row>
    <row r="22" spans="2:12" x14ac:dyDescent="0.55000000000000004">
      <c r="B22" s="35" t="s">
        <v>116</v>
      </c>
      <c r="C22" s="35">
        <v>339</v>
      </c>
      <c r="D22" s="35">
        <v>17</v>
      </c>
      <c r="E22" s="35">
        <v>3.49</v>
      </c>
      <c r="F22" s="65">
        <v>38.17</v>
      </c>
      <c r="G22" s="35">
        <v>446.98</v>
      </c>
      <c r="H22" s="65">
        <v>339.7</v>
      </c>
      <c r="I22" s="35">
        <v>159.66</v>
      </c>
      <c r="J22" s="65">
        <v>2.52</v>
      </c>
      <c r="K22" s="61">
        <f>(J22-$J$25)/$J$25</f>
        <v>0.29230769230769221</v>
      </c>
      <c r="L22" s="65" t="s">
        <v>57</v>
      </c>
    </row>
    <row r="23" spans="2:12" ht="14.7" thickBot="1" x14ac:dyDescent="0.6">
      <c r="B23" s="21" t="s">
        <v>117</v>
      </c>
      <c r="C23" s="21">
        <v>324</v>
      </c>
      <c r="D23" s="21">
        <v>20</v>
      </c>
      <c r="E23" s="21">
        <v>3.38</v>
      </c>
      <c r="F23" s="33">
        <v>35.909999999999997</v>
      </c>
      <c r="G23" s="21">
        <v>427.31</v>
      </c>
      <c r="H23" s="33">
        <v>324.76</v>
      </c>
      <c r="I23" s="21">
        <v>152.63999999999999</v>
      </c>
      <c r="J23" s="33">
        <v>2.64</v>
      </c>
      <c r="K23" s="62">
        <f>(J23-$J$25)/$J$25</f>
        <v>0.35384615384615381</v>
      </c>
      <c r="L23" s="33" t="s">
        <v>69</v>
      </c>
    </row>
    <row r="24" spans="2:12" ht="14.7" thickBot="1" x14ac:dyDescent="0.6">
      <c r="I24" s="40" t="s">
        <v>129</v>
      </c>
      <c r="J24" s="63">
        <f>AVERAGE(J14:J23)</f>
        <v>2.0449999999999999</v>
      </c>
    </row>
    <row r="25" spans="2:12" ht="14.7" thickBot="1" x14ac:dyDescent="0.6">
      <c r="I25" s="40" t="s">
        <v>130</v>
      </c>
      <c r="J25" s="64">
        <f>MEDIAN(J14:J23)</f>
        <v>1.9500000000000002</v>
      </c>
    </row>
    <row r="26" spans="2:12" ht="14.7" thickBot="1" x14ac:dyDescent="0.6"/>
    <row r="27" spans="2:12" ht="43.5" thickBot="1" x14ac:dyDescent="0.6">
      <c r="B27" s="28" t="s">
        <v>101</v>
      </c>
      <c r="C27" s="66" t="s">
        <v>35</v>
      </c>
      <c r="D27" s="71" t="s">
        <v>131</v>
      </c>
      <c r="E27" s="68" t="s">
        <v>127</v>
      </c>
      <c r="F27" s="67" t="s">
        <v>128</v>
      </c>
      <c r="G27" s="68" t="s">
        <v>133</v>
      </c>
      <c r="H27" s="67" t="s">
        <v>132</v>
      </c>
      <c r="I27" s="68" t="s">
        <v>134</v>
      </c>
      <c r="J27" s="59" t="s">
        <v>126</v>
      </c>
      <c r="K27" s="59" t="s">
        <v>141</v>
      </c>
    </row>
    <row r="28" spans="2:12" x14ac:dyDescent="0.55000000000000004">
      <c r="B28" s="56" t="s">
        <v>118</v>
      </c>
      <c r="C28" s="24">
        <v>171</v>
      </c>
      <c r="D28" s="25">
        <v>17</v>
      </c>
      <c r="E28" s="24">
        <v>1.85</v>
      </c>
      <c r="F28" s="25">
        <v>50.09</v>
      </c>
      <c r="G28" s="24">
        <v>272.64999999999998</v>
      </c>
      <c r="H28" s="25">
        <v>171.77</v>
      </c>
      <c r="I28" s="24">
        <v>152.87</v>
      </c>
      <c r="J28" s="25">
        <v>1.87</v>
      </c>
      <c r="K28" s="60">
        <f>(J28-$J$37)/$J$37</f>
        <v>-0.26522593320235749</v>
      </c>
      <c r="L28" s="25" t="s">
        <v>80</v>
      </c>
    </row>
    <row r="29" spans="2:12" x14ac:dyDescent="0.55000000000000004">
      <c r="B29" s="57" t="s">
        <v>119</v>
      </c>
      <c r="C29" s="35">
        <v>145</v>
      </c>
      <c r="D29" s="65">
        <v>18</v>
      </c>
      <c r="E29" s="35">
        <v>1.64</v>
      </c>
      <c r="F29" s="65">
        <v>40.119999999999997</v>
      </c>
      <c r="G29" s="35">
        <v>230.34</v>
      </c>
      <c r="H29" s="65">
        <v>145.12</v>
      </c>
      <c r="I29" s="35">
        <v>129.15</v>
      </c>
      <c r="J29" s="1">
        <v>2.23</v>
      </c>
      <c r="K29" s="61">
        <f>(J29-$J$37)/$J$37</f>
        <v>-0.12377210216110018</v>
      </c>
      <c r="L29" s="1" t="s">
        <v>77</v>
      </c>
    </row>
    <row r="30" spans="2:12" x14ac:dyDescent="0.55000000000000004">
      <c r="B30" s="57" t="s">
        <v>120</v>
      </c>
      <c r="C30" s="35">
        <v>170</v>
      </c>
      <c r="D30" s="65">
        <v>19</v>
      </c>
      <c r="E30" s="35">
        <v>1.63</v>
      </c>
      <c r="F30" s="65">
        <v>44.41</v>
      </c>
      <c r="G30" s="35">
        <v>270.89999999999998</v>
      </c>
      <c r="H30" s="65">
        <v>170.67</v>
      </c>
      <c r="I30" s="35">
        <v>151.9</v>
      </c>
      <c r="J30" s="1">
        <v>2.38</v>
      </c>
      <c r="K30" s="61">
        <f>(J30-$J$37)/$J$37</f>
        <v>-6.483300589390964E-2</v>
      </c>
      <c r="L30" s="1" t="s">
        <v>84</v>
      </c>
    </row>
    <row r="31" spans="2:12" x14ac:dyDescent="0.55000000000000004">
      <c r="B31" s="57" t="s">
        <v>121</v>
      </c>
      <c r="C31" s="35">
        <v>139</v>
      </c>
      <c r="D31" s="65">
        <v>18</v>
      </c>
      <c r="E31" s="35">
        <v>1.61</v>
      </c>
      <c r="F31" s="65">
        <v>35.86</v>
      </c>
      <c r="G31" s="35">
        <v>221.59</v>
      </c>
      <c r="H31" s="65">
        <v>139.6</v>
      </c>
      <c r="I31" s="35">
        <v>124.25</v>
      </c>
      <c r="J31" s="1">
        <v>2.44</v>
      </c>
      <c r="K31" s="61">
        <f>(J31-$J$37)/$J$37</f>
        <v>-4.1257367387033395E-2</v>
      </c>
      <c r="L31" s="1" t="s">
        <v>78</v>
      </c>
    </row>
    <row r="32" spans="2:12" x14ac:dyDescent="0.55000000000000004">
      <c r="B32" s="57" t="s">
        <v>122</v>
      </c>
      <c r="C32" s="35">
        <v>166</v>
      </c>
      <c r="D32" s="65">
        <v>20</v>
      </c>
      <c r="E32" s="35">
        <v>1.65</v>
      </c>
      <c r="F32" s="65">
        <v>38.42</v>
      </c>
      <c r="G32" s="35">
        <v>263.85000000000002</v>
      </c>
      <c r="H32" s="65">
        <v>166.22</v>
      </c>
      <c r="I32" s="35">
        <v>147.94</v>
      </c>
      <c r="J32" s="1">
        <v>2.65</v>
      </c>
      <c r="K32" s="61">
        <f>(J32-$J$37)/$J$37</f>
        <v>4.1257367387033395E-2</v>
      </c>
      <c r="L32" s="1" t="s">
        <v>85</v>
      </c>
    </row>
    <row r="33" spans="2:12" x14ac:dyDescent="0.55000000000000004">
      <c r="B33" s="57" t="s">
        <v>123</v>
      </c>
      <c r="C33" s="35">
        <v>139</v>
      </c>
      <c r="D33" s="65">
        <v>19</v>
      </c>
      <c r="E33" s="35">
        <v>1.42</v>
      </c>
      <c r="F33" s="65">
        <v>26.6</v>
      </c>
      <c r="G33" s="35">
        <v>220.57</v>
      </c>
      <c r="H33" s="65">
        <v>138.96</v>
      </c>
      <c r="I33" s="35">
        <v>123.68</v>
      </c>
      <c r="J33" s="1">
        <v>2.7</v>
      </c>
      <c r="K33" s="61">
        <f>(J33-$J$37)/$J$37</f>
        <v>6.0903732809430358E-2</v>
      </c>
      <c r="L33" s="1" t="s">
        <v>79</v>
      </c>
    </row>
    <row r="34" spans="2:12" x14ac:dyDescent="0.55000000000000004">
      <c r="B34" s="57" t="s">
        <v>124</v>
      </c>
      <c r="C34" s="35">
        <v>144</v>
      </c>
      <c r="D34" s="65">
        <v>22</v>
      </c>
      <c r="E34" s="35">
        <v>1.52</v>
      </c>
      <c r="F34" s="65">
        <v>32.96</v>
      </c>
      <c r="G34" s="35">
        <v>228.65</v>
      </c>
      <c r="H34" s="65">
        <v>144.05000000000001</v>
      </c>
      <c r="I34" s="35">
        <v>128.19999999999999</v>
      </c>
      <c r="J34" s="1">
        <v>2.9</v>
      </c>
      <c r="K34" s="61">
        <f>(J34-$J$37)/$J$37</f>
        <v>0.13948919449901767</v>
      </c>
      <c r="L34" s="1" t="s">
        <v>82</v>
      </c>
    </row>
    <row r="35" spans="2:12" ht="14.7" thickBot="1" x14ac:dyDescent="0.6">
      <c r="B35" s="58" t="s">
        <v>125</v>
      </c>
      <c r="C35" s="21">
        <v>153</v>
      </c>
      <c r="D35" s="33">
        <v>19</v>
      </c>
      <c r="E35" s="21">
        <v>1.37</v>
      </c>
      <c r="F35" s="33">
        <v>31.15</v>
      </c>
      <c r="G35" s="21">
        <v>243.74</v>
      </c>
      <c r="H35" s="33">
        <v>153.56</v>
      </c>
      <c r="I35" s="21">
        <v>136.66999999999999</v>
      </c>
      <c r="J35" s="35">
        <v>3.64</v>
      </c>
      <c r="K35" s="62">
        <f>(J35-$J$37)/$J$37</f>
        <v>0.43025540275049123</v>
      </c>
      <c r="L35" s="1" t="s">
        <v>76</v>
      </c>
    </row>
    <row r="36" spans="2:12" ht="14.7" thickBot="1" x14ac:dyDescent="0.6">
      <c r="I36" s="40" t="s">
        <v>129</v>
      </c>
      <c r="J36" s="63">
        <f>AVERAGE(J28:J35)</f>
        <v>2.6012499999999998</v>
      </c>
    </row>
    <row r="37" spans="2:12" ht="14.7" thickBot="1" x14ac:dyDescent="0.6">
      <c r="I37" s="40" t="s">
        <v>130</v>
      </c>
      <c r="J37" s="64">
        <f>MEDIAN(J28:J35)</f>
        <v>2.5449999999999999</v>
      </c>
    </row>
  </sheetData>
  <sortState xmlns:xlrd2="http://schemas.microsoft.com/office/spreadsheetml/2017/richdata2" ref="B3:L8">
    <sortCondition ref="J3:J8"/>
  </sortState>
  <phoneticPr fontId="4" type="noConversion"/>
  <conditionalFormatting sqref="J3: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 J9: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J32"/>
  <sheetViews>
    <sheetView topLeftCell="B1" zoomScale="90" zoomScaleNormal="90" workbookViewId="0">
      <selection activeCell="J4" sqref="J4:J9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10" x14ac:dyDescent="0.55000000000000004">
      <c r="A1" t="s">
        <v>28</v>
      </c>
    </row>
    <row r="2" spans="1:10" ht="14.7" thickBot="1" x14ac:dyDescent="0.6">
      <c r="B2" t="s">
        <v>100</v>
      </c>
      <c r="C2" t="s">
        <v>100</v>
      </c>
      <c r="G2" t="s">
        <v>100</v>
      </c>
      <c r="H2" t="s">
        <v>100</v>
      </c>
    </row>
    <row r="3" spans="1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10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  <c r="J4" t="s">
        <v>140</v>
      </c>
    </row>
    <row r="5" spans="1:10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  <c r="J5" t="s">
        <v>139</v>
      </c>
    </row>
    <row r="6" spans="1:10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  <c r="J6" t="s">
        <v>138</v>
      </c>
    </row>
    <row r="7" spans="1:10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2.83</v>
      </c>
      <c r="I7" s="24" t="s">
        <v>46</v>
      </c>
      <c r="J7" t="s">
        <v>135</v>
      </c>
    </row>
    <row r="8" spans="1:10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3.29</v>
      </c>
      <c r="I8" s="26" t="s">
        <v>50</v>
      </c>
      <c r="J8" t="s">
        <v>136</v>
      </c>
    </row>
    <row r="9" spans="1:10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3.9</v>
      </c>
      <c r="I9" s="34" t="s">
        <v>43</v>
      </c>
      <c r="J9" t="s">
        <v>137</v>
      </c>
    </row>
    <row r="10" spans="1:10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10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10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10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10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10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1" t="s">
        <v>99</v>
      </c>
    </row>
    <row r="16" spans="1:10" x14ac:dyDescent="0.55000000000000004">
      <c r="A16" s="54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9" ht="14.7" thickBot="1" x14ac:dyDescent="0.6">
      <c r="A17" s="53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9" x14ac:dyDescent="0.55000000000000004">
      <c r="A18" s="5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9" ht="14.7" thickBot="1" x14ac:dyDescent="0.6">
      <c r="A19" s="5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9" x14ac:dyDescent="0.55000000000000004">
      <c r="A20" s="54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  <c r="I20" t="s">
        <v>135</v>
      </c>
    </row>
    <row r="21" spans="1:9" ht="14.7" thickBot="1" x14ac:dyDescent="0.6">
      <c r="A21" s="53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9" x14ac:dyDescent="0.55000000000000004">
      <c r="A22" s="5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9" ht="14.7" thickBot="1" x14ac:dyDescent="0.6">
      <c r="A23" s="5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9" x14ac:dyDescent="0.55000000000000004">
      <c r="A24" s="54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9" ht="14.7" thickBot="1" x14ac:dyDescent="0.6">
      <c r="A25" s="53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9" x14ac:dyDescent="0.55000000000000004">
      <c r="A26" s="5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9" ht="14.7" thickBot="1" x14ac:dyDescent="0.6">
      <c r="A27" s="53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9" x14ac:dyDescent="0.55000000000000004">
      <c r="F28" s="43" t="s">
        <v>97</v>
      </c>
      <c r="G28" s="44">
        <f>AVERAGE(G16:G27)</f>
        <v>2.52</v>
      </c>
    </row>
    <row r="29" spans="1:9" ht="14.7" thickBot="1" x14ac:dyDescent="0.6">
      <c r="F29" s="45" t="s">
        <v>98</v>
      </c>
      <c r="G29" s="46">
        <f>MEDIAN(G16:G26)</f>
        <v>2.3125</v>
      </c>
    </row>
    <row r="32" spans="1:9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G4" sqref="G4:G13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1</v>
      </c>
      <c r="C4" s="24" t="s">
        <v>2</v>
      </c>
      <c r="D4" s="25" t="s">
        <v>33</v>
      </c>
      <c r="E4" s="24">
        <v>2</v>
      </c>
      <c r="F4" s="25" t="s">
        <v>51</v>
      </c>
      <c r="G4" s="24">
        <v>357</v>
      </c>
      <c r="H4" s="25">
        <v>1.62</v>
      </c>
      <c r="I4" s="24" t="s">
        <v>52</v>
      </c>
    </row>
    <row r="5" spans="2:10" x14ac:dyDescent="0.55000000000000004">
      <c r="B5" s="31">
        <v>5</v>
      </c>
      <c r="C5" s="35" t="s">
        <v>2</v>
      </c>
      <c r="D5" s="65" t="s">
        <v>33</v>
      </c>
      <c r="E5" s="35"/>
      <c r="F5" s="65" t="s">
        <v>61</v>
      </c>
      <c r="G5" s="35">
        <v>312</v>
      </c>
      <c r="H5" s="65">
        <v>1.7</v>
      </c>
      <c r="I5" s="35" t="s">
        <v>60</v>
      </c>
    </row>
    <row r="6" spans="2:10" x14ac:dyDescent="0.55000000000000004">
      <c r="B6" s="31">
        <v>2</v>
      </c>
      <c r="C6" s="35" t="s">
        <v>2</v>
      </c>
      <c r="D6" s="1" t="s">
        <v>33</v>
      </c>
      <c r="E6" s="35"/>
      <c r="F6" s="1" t="s">
        <v>53</v>
      </c>
      <c r="G6" s="35">
        <v>327</v>
      </c>
      <c r="H6" s="1">
        <v>1.8</v>
      </c>
      <c r="I6" s="35" t="s">
        <v>54</v>
      </c>
    </row>
    <row r="7" spans="2:10" x14ac:dyDescent="0.55000000000000004">
      <c r="B7" s="31">
        <v>9</v>
      </c>
      <c r="C7" s="35" t="s">
        <v>2</v>
      </c>
      <c r="D7" s="1" t="s">
        <v>33</v>
      </c>
      <c r="E7" s="35"/>
      <c r="F7" s="1" t="s">
        <v>71</v>
      </c>
      <c r="G7" s="35">
        <v>308</v>
      </c>
      <c r="H7" s="1">
        <v>1.84</v>
      </c>
      <c r="I7" s="35" t="s">
        <v>70</v>
      </c>
    </row>
    <row r="8" spans="2:10" x14ac:dyDescent="0.55000000000000004">
      <c r="B8" s="31">
        <v>6</v>
      </c>
      <c r="C8" s="35" t="s">
        <v>2</v>
      </c>
      <c r="D8" s="1" t="s">
        <v>33</v>
      </c>
      <c r="E8" s="35"/>
      <c r="F8" s="1" t="s">
        <v>63</v>
      </c>
      <c r="G8" s="35">
        <v>319</v>
      </c>
      <c r="H8" s="1">
        <v>1.86</v>
      </c>
      <c r="I8" s="35" t="s">
        <v>62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2.04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2.1800000000000002</v>
      </c>
      <c r="I10" s="35" t="s">
        <v>56</v>
      </c>
    </row>
    <row r="11" spans="2:10" x14ac:dyDescent="0.55000000000000004">
      <c r="B11" s="31">
        <v>8</v>
      </c>
      <c r="C11" s="35" t="s">
        <v>2</v>
      </c>
      <c r="D11" s="1" t="s">
        <v>33</v>
      </c>
      <c r="E11" s="35"/>
      <c r="F11" s="1" t="s">
        <v>68</v>
      </c>
      <c r="G11" s="35">
        <v>315</v>
      </c>
      <c r="H11" s="35">
        <v>2.25</v>
      </c>
      <c r="I11" s="39" t="s">
        <v>65</v>
      </c>
      <c r="J11" t="s">
        <v>66</v>
      </c>
    </row>
    <row r="12" spans="2:10" x14ac:dyDescent="0.55000000000000004">
      <c r="B12" s="31">
        <v>4</v>
      </c>
      <c r="C12" s="35" t="s">
        <v>2</v>
      </c>
      <c r="D12" s="65" t="s">
        <v>33</v>
      </c>
      <c r="E12" s="35"/>
      <c r="F12" s="65" t="s">
        <v>57</v>
      </c>
      <c r="G12" s="35">
        <v>339</v>
      </c>
      <c r="H12" s="65">
        <v>2.52</v>
      </c>
      <c r="I12" s="35" t="s">
        <v>58</v>
      </c>
    </row>
    <row r="13" spans="2:10" ht="14.7" thickBot="1" x14ac:dyDescent="0.6">
      <c r="B13" s="30">
        <v>7</v>
      </c>
      <c r="C13" s="21" t="s">
        <v>2</v>
      </c>
      <c r="D13" s="33" t="s">
        <v>33</v>
      </c>
      <c r="E13" s="21"/>
      <c r="F13" s="33" t="s">
        <v>69</v>
      </c>
      <c r="G13" s="21">
        <v>324</v>
      </c>
      <c r="H13" s="33">
        <v>2.64</v>
      </c>
      <c r="I13" s="21" t="s">
        <v>64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2.0449999999999999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1.9500000000000002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D1" workbookViewId="0">
      <selection activeCell="G4" sqref="G4:G11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2</v>
      </c>
      <c r="C5" s="31" t="s">
        <v>1</v>
      </c>
      <c r="D5" s="35" t="s">
        <v>34</v>
      </c>
      <c r="E5" s="35" t="s">
        <v>37</v>
      </c>
      <c r="F5" s="1" t="s">
        <v>77</v>
      </c>
      <c r="G5" s="35">
        <v>145</v>
      </c>
      <c r="H5" s="1">
        <v>2.23</v>
      </c>
      <c r="I5" s="35" t="s">
        <v>92</v>
      </c>
    </row>
    <row r="6" spans="2:9" x14ac:dyDescent="0.55000000000000004">
      <c r="B6" s="31">
        <v>7</v>
      </c>
      <c r="C6" s="31" t="s">
        <v>1</v>
      </c>
      <c r="D6" s="35" t="s">
        <v>34</v>
      </c>
      <c r="E6" s="35" t="s">
        <v>38</v>
      </c>
      <c r="F6" s="1" t="s">
        <v>84</v>
      </c>
      <c r="G6" s="35">
        <v>170</v>
      </c>
      <c r="H6" s="1">
        <v>2.38</v>
      </c>
      <c r="I6" s="35" t="s">
        <v>87</v>
      </c>
    </row>
    <row r="7" spans="2:9" x14ac:dyDescent="0.55000000000000004">
      <c r="B7" s="31">
        <v>3</v>
      </c>
      <c r="C7" s="31" t="s">
        <v>1</v>
      </c>
      <c r="D7" s="35" t="s">
        <v>34</v>
      </c>
      <c r="E7" s="35" t="s">
        <v>38</v>
      </c>
      <c r="F7" s="1" t="s">
        <v>78</v>
      </c>
      <c r="G7" s="35">
        <v>139</v>
      </c>
      <c r="H7" s="1">
        <v>2.44</v>
      </c>
      <c r="I7" s="35" t="s">
        <v>91</v>
      </c>
    </row>
    <row r="8" spans="2:9" x14ac:dyDescent="0.55000000000000004">
      <c r="B8" s="31">
        <v>8</v>
      </c>
      <c r="C8" s="31" t="s">
        <v>1</v>
      </c>
      <c r="D8" s="35" t="s">
        <v>34</v>
      </c>
      <c r="E8" s="35" t="s">
        <v>37</v>
      </c>
      <c r="F8" s="1" t="s">
        <v>85</v>
      </c>
      <c r="G8" s="35">
        <v>166</v>
      </c>
      <c r="H8" s="1">
        <v>2.65</v>
      </c>
      <c r="I8" s="39" t="s">
        <v>86</v>
      </c>
    </row>
    <row r="9" spans="2:9" x14ac:dyDescent="0.55000000000000004">
      <c r="B9" s="31">
        <v>4</v>
      </c>
      <c r="C9" s="31" t="s">
        <v>1</v>
      </c>
      <c r="D9" s="35" t="s">
        <v>34</v>
      </c>
      <c r="E9" s="35" t="s">
        <v>38</v>
      </c>
      <c r="F9" s="1" t="s">
        <v>79</v>
      </c>
      <c r="G9" s="35">
        <v>139</v>
      </c>
      <c r="H9" s="1">
        <v>2.7</v>
      </c>
      <c r="I9" s="35" t="s">
        <v>90</v>
      </c>
    </row>
    <row r="10" spans="2:9" x14ac:dyDescent="0.55000000000000004">
      <c r="B10" s="31">
        <v>6</v>
      </c>
      <c r="C10" s="31" t="s">
        <v>1</v>
      </c>
      <c r="D10" s="35" t="s">
        <v>34</v>
      </c>
      <c r="E10" s="35" t="s">
        <v>83</v>
      </c>
      <c r="F10" s="1" t="s">
        <v>82</v>
      </c>
      <c r="G10" s="35">
        <v>144</v>
      </c>
      <c r="H10" s="1">
        <v>2.9</v>
      </c>
      <c r="I10" s="35" t="s">
        <v>88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3.64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2.6012499999999998</v>
      </c>
    </row>
    <row r="15" spans="2:9" ht="14.7" thickBot="1" x14ac:dyDescent="0.6">
      <c r="G15" s="47" t="s">
        <v>98</v>
      </c>
      <c r="H15" s="46">
        <f>MEDIAN(H4:H11)</f>
        <v>2.5449999999999999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Tables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2022-11-04T08:21:15Z</dcterms:modified>
</cp:coreProperties>
</file>