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6608B2E5-720E-4DEA-9794-A0FB1A92B5C1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J37" i="5"/>
  <c r="K33" i="5" s="1"/>
  <c r="J36" i="5"/>
  <c r="J10" i="5"/>
  <c r="K5" i="5" s="1"/>
  <c r="J9" i="5"/>
  <c r="G28" i="2"/>
  <c r="G29" i="2"/>
  <c r="H15" i="4"/>
  <c r="H14" i="4"/>
  <c r="H15" i="3"/>
  <c r="H14" i="3"/>
  <c r="K29" i="5" l="1"/>
  <c r="K30" i="5"/>
  <c r="K28" i="5"/>
  <c r="K32" i="5"/>
  <c r="K31" i="5"/>
  <c r="K4" i="5"/>
  <c r="K17" i="5"/>
  <c r="K14" i="5"/>
  <c r="K16" i="5"/>
  <c r="K35" i="5"/>
  <c r="K23" i="5"/>
  <c r="K15" i="5"/>
  <c r="K3" i="5"/>
  <c r="K34" i="5"/>
  <c r="K22" i="5"/>
  <c r="K8" i="5"/>
  <c r="K21" i="5"/>
  <c r="K7" i="5"/>
  <c r="K20" i="5"/>
  <c r="K6" i="5"/>
  <c r="K19" i="5"/>
</calcChain>
</file>

<file path=xl/sharedStrings.xml><?xml version="1.0" encoding="utf-8"?>
<sst xmlns="http://schemas.openxmlformats.org/spreadsheetml/2006/main" count="320" uniqueCount="143">
  <si>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</si>
  <si>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</si>
  <si>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</si>
  <si>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</si>
  <si>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</si>
  <si>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</si>
  <si>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</si>
  <si>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</si>
  <si>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</si>
  <si>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</si>
  <si>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</si>
  <si>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</si>
  <si>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</si>
  <si>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</si>
  <si>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</si>
  <si>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</si>
  <si>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</si>
  <si>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</si>
  <si>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</si>
  <si>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</si>
  <si>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</si>
  <si>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</si>
  <si>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</si>
  <si>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</si>
  <si>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</si>
  <si>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</si>
  <si>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</si>
  <si>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</si>
  <si>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</si>
  <si>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</si>
  <si>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</si>
  <si>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</si>
  <si>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</si>
  <si>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</si>
  <si>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</si>
  <si>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</si>
  <si>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</si>
  <si>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</si>
  <si>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</si>
  <si>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</si>
  <si>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</si>
  <si>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</si>
  <si>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</si>
  <si>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</si>
  <si>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</si>
  <si>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</si>
  <si>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</si>
  <si>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</si>
  <si>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</si>
  <si>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</si>
  <si>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</si>
  <si>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</si>
  <si>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</si>
  <si>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</si>
  <si>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</si>
  <si>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</si>
  <si>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</si>
  <si>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</si>
  <si>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</si>
  <si>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</si>
  <si>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</si>
  <si>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</si>
  <si>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</si>
  <si>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</si>
  <si>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</si>
  <si>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</si>
  <si>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</si>
  <si>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</si>
  <si>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</si>
  <si>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</si>
  <si>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</si>
  <si>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</si>
  <si>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</si>
  <si>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</si>
  <si>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</si>
  <si>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</si>
  <si>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</si>
  <si>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</si>
  <si>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</si>
  <si>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</si>
  <si>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</si>
  <si>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</si>
  <si>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</si>
  <si>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</si>
  <si>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</si>
  <si>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</si>
  <si>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</si>
  <si>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</si>
  <si>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</si>
  <si>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</si>
  <si>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</si>
  <si>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</si>
  <si>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</si>
  <si>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</si>
  <si>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</si>
  <si>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</si>
  <si>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</si>
  <si>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</si>
  <si>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</si>
  <si>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</si>
  <si>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</si>
  <si>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</si>
  <si>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</si>
  <si>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</si>
  <si>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</si>
  <si>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</si>
  <si>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</si>
  <si>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</si>
  <si>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</si>
  <si>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</si>
  <si>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</si>
  <si>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</si>
  <si>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</si>
  <si>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</si>
  <si>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</si>
  <si>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</si>
  <si>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</si>
  <si>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</si>
  <si>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</si>
  <si>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</si>
  <si>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</si>
  <si>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</si>
  <si>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</si>
  <si>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</si>
  <si>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</si>
  <si>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</si>
  <si>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</si>
  <si>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Percentage change from median</t>
  </si>
  <si>
    <t>Estimated Radius (cm)</t>
  </si>
  <si>
    <t>Estimated Cross Sectional Area (cm^2)</t>
  </si>
  <si>
    <t>Percentage change from median β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</si>
  <si>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</si>
  <si>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</si>
  <si>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</si>
  <si>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</si>
  <si>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</si>
  <si>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</si>
  <si>
    <t>apple3_sideview_260gram_1</t>
  </si>
  <si>
    <t>apple1_sideview_264gram_3</t>
  </si>
  <si>
    <t>apple5_sideview_237gram_2</t>
  </si>
  <si>
    <t>apple6_sideview_189gram_2</t>
  </si>
  <si>
    <t>apple2_sideview_254gram_1</t>
  </si>
  <si>
    <t>apple4_sideview_298gram_3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</si>
</sst>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abSelected="1" topLeftCell="A10" zoomScaleNormal="100" workbookViewId="0">
      <selection activeCell="N21" sqref="N21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133</v>
      </c>
      <c r="E2" s="68" t="s">
        <v>128</v>
      </c>
      <c r="F2" s="67" t="s">
        <v>129</v>
      </c>
      <c r="G2" s="68" t="s">
        <v>135</v>
      </c>
      <c r="H2" s="68" t="s">
        <v>134</v>
      </c>
      <c r="I2" s="67" t="s">
        <v>136</v>
      </c>
      <c r="J2" s="59" t="s">
        <v>126</v>
      </c>
      <c r="K2" s="59" t="s">
        <v>130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-0.17068273092369488</v>
      </c>
      <c r="L3" t="s">
        <v>142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-0.13654618473895594</v>
      </c>
      <c r="L4" t="s">
        <v>141</v>
      </c>
    </row>
    <row r="5" spans="2:12" x14ac:dyDescent="0.55000000000000004">
      <c r="B5" s="57" t="s">
        <v>104</v>
      </c>
      <c r="C5" s="35">
        <v>189</v>
      </c>
      <c r="D5" s="31">
        <v>21</v>
      </c>
      <c r="E5" s="35">
        <v>3.09</v>
      </c>
      <c r="F5" s="65">
        <v>29.99</v>
      </c>
      <c r="G5" s="35">
        <v>265.61</v>
      </c>
      <c r="H5" s="35">
        <v>140.77000000000001</v>
      </c>
      <c r="I5" s="36">
        <v>73.2</v>
      </c>
      <c r="J5" s="36">
        <v>2.15</v>
      </c>
      <c r="K5" s="61">
        <f>(J5-$J$10)/$J$10</f>
        <v>-0.13654618473895594</v>
      </c>
      <c r="L5" t="s">
        <v>140</v>
      </c>
    </row>
    <row r="6" spans="2:12" x14ac:dyDescent="0.55000000000000004">
      <c r="B6" s="57" t="s">
        <v>105</v>
      </c>
      <c r="C6" s="35">
        <v>260</v>
      </c>
      <c r="D6" s="31">
        <v>23</v>
      </c>
      <c r="E6" s="35">
        <v>3.46</v>
      </c>
      <c r="F6" s="65">
        <v>37.619999999999997</v>
      </c>
      <c r="G6" s="35">
        <v>491.22</v>
      </c>
      <c r="H6" s="35">
        <v>260.35000000000002</v>
      </c>
      <c r="I6" s="36">
        <v>135.38</v>
      </c>
      <c r="J6" s="1">
        <v>2.83</v>
      </c>
      <c r="K6" s="61">
        <f>(J6-$J$10)/$J$10</f>
        <v>0.13654618473895574</v>
      </c>
      <c r="L6" t="s">
        <v>137</v>
      </c>
    </row>
    <row r="7" spans="2:12" x14ac:dyDescent="0.55000000000000004">
      <c r="B7" s="57" t="s">
        <v>106</v>
      </c>
      <c r="C7" s="35">
        <v>264</v>
      </c>
      <c r="D7" s="31">
        <v>18</v>
      </c>
      <c r="E7" s="35">
        <v>3.31</v>
      </c>
      <c r="F7" s="65">
        <v>34.369999999999997</v>
      </c>
      <c r="G7" s="35">
        <v>498.7</v>
      </c>
      <c r="H7" s="35">
        <v>264.31</v>
      </c>
      <c r="I7" s="36">
        <v>137.44</v>
      </c>
      <c r="J7" s="1">
        <v>3.29</v>
      </c>
      <c r="K7" s="61">
        <f>(J7-$J$10)/$J$10</f>
        <v>0.32128514056224888</v>
      </c>
      <c r="L7" t="s">
        <v>138</v>
      </c>
    </row>
    <row r="8" spans="2:12" ht="14.7" thickBot="1" x14ac:dyDescent="0.6">
      <c r="B8" s="58" t="s">
        <v>107</v>
      </c>
      <c r="C8" s="21">
        <v>237</v>
      </c>
      <c r="D8" s="30">
        <v>27</v>
      </c>
      <c r="E8" s="21">
        <v>3.01</v>
      </c>
      <c r="F8" s="33">
        <v>28.57</v>
      </c>
      <c r="G8" s="21">
        <v>447.93</v>
      </c>
      <c r="H8" s="21">
        <v>237.41</v>
      </c>
      <c r="I8" s="34">
        <v>123.45</v>
      </c>
      <c r="J8" s="33">
        <v>3.9</v>
      </c>
      <c r="K8" s="62">
        <f>(J8-$J$10)/$J$10</f>
        <v>0.56626506024096368</v>
      </c>
      <c r="L8" t="s">
        <v>139</v>
      </c>
    </row>
    <row r="9" spans="2:12" ht="14.7" thickBot="1" x14ac:dyDescent="0.6">
      <c r="I9" s="40" t="s">
        <v>131</v>
      </c>
      <c r="J9" s="34">
        <f>AVERAGE(J3:J8)</f>
        <v>2.730833333333333</v>
      </c>
    </row>
    <row r="10" spans="2:12" ht="14.7" thickBot="1" x14ac:dyDescent="0.6">
      <c r="I10" s="40" t="s">
        <v>132</v>
      </c>
      <c r="J10" s="34">
        <f>MEDIAN(J3:J8)</f>
        <v>2.4900000000000002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133</v>
      </c>
      <c r="E13" s="68" t="s">
        <v>128</v>
      </c>
      <c r="F13" s="67" t="s">
        <v>129</v>
      </c>
      <c r="G13" s="68" t="s">
        <v>135</v>
      </c>
      <c r="H13" s="67" t="s">
        <v>134</v>
      </c>
      <c r="I13" s="68" t="s">
        <v>136</v>
      </c>
      <c r="J13" s="59" t="s">
        <v>126</v>
      </c>
      <c r="K13" s="59" t="s">
        <v>127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131</v>
      </c>
      <c r="J24" s="42">
        <f>AVERAGE(J14:J23)</f>
        <v>2.0449999999999999</v>
      </c>
    </row>
    <row r="25" spans="2:12" ht="14.7" thickBot="1" x14ac:dyDescent="0.6">
      <c r="I25" s="40" t="s">
        <v>132</v>
      </c>
      <c r="J25" s="34">
        <f>MEDIAN(J14:J23)</f>
        <v>1.9500000000000002</v>
      </c>
    </row>
    <row r="26" spans="2:12" ht="14.7" thickBot="1" x14ac:dyDescent="0.6"/>
    <row r="27" spans="2:12" ht="43.5" thickBot="1" x14ac:dyDescent="0.6">
      <c r="B27" s="28" t="s">
        <v>101</v>
      </c>
      <c r="C27" s="66" t="s">
        <v>35</v>
      </c>
      <c r="D27" s="71" t="s">
        <v>133</v>
      </c>
      <c r="E27" s="68" t="s">
        <v>128</v>
      </c>
      <c r="F27" s="67" t="s">
        <v>129</v>
      </c>
      <c r="G27" s="68" t="s">
        <v>135</v>
      </c>
      <c r="H27" s="67" t="s">
        <v>134</v>
      </c>
      <c r="I27" s="68" t="s">
        <v>136</v>
      </c>
      <c r="J27" s="59" t="s">
        <v>126</v>
      </c>
      <c r="K27" s="59" t="s">
        <v>127</v>
      </c>
    </row>
    <row r="28" spans="2:12" x14ac:dyDescent="0.55000000000000004">
      <c r="B28" s="56" t="s">
        <v>118</v>
      </c>
      <c r="C28" s="24">
        <v>171</v>
      </c>
      <c r="D28" s="25">
        <v>17</v>
      </c>
      <c r="E28" s="24">
        <v>1.85</v>
      </c>
      <c r="F28" s="25">
        <v>50.09</v>
      </c>
      <c r="G28" s="24">
        <v>272.64999999999998</v>
      </c>
      <c r="H28" s="25">
        <v>171.77</v>
      </c>
      <c r="I28" s="24">
        <v>152.87</v>
      </c>
      <c r="J28" s="25">
        <v>1.87</v>
      </c>
      <c r="K28" s="60">
        <f>(J28-$J$37)/$J$37</f>
        <v>-0.26522593320235749</v>
      </c>
      <c r="L28" s="25" t="s">
        <v>80</v>
      </c>
    </row>
    <row r="29" spans="2:12" x14ac:dyDescent="0.55000000000000004">
      <c r="B29" s="57" t="s">
        <v>119</v>
      </c>
      <c r="C29" s="35">
        <v>145</v>
      </c>
      <c r="D29" s="65">
        <v>18</v>
      </c>
      <c r="E29" s="35">
        <v>1.64</v>
      </c>
      <c r="F29" s="65">
        <v>40.119999999999997</v>
      </c>
      <c r="G29" s="35">
        <v>230.34</v>
      </c>
      <c r="H29" s="65">
        <v>145.12</v>
      </c>
      <c r="I29" s="35">
        <v>129.15</v>
      </c>
      <c r="J29" s="1">
        <v>2.23</v>
      </c>
      <c r="K29" s="61">
        <f>(J29-$J$37)/$J$37</f>
        <v>-0.12377210216110018</v>
      </c>
      <c r="L29" s="1" t="s">
        <v>77</v>
      </c>
    </row>
    <row r="30" spans="2:12" x14ac:dyDescent="0.55000000000000004">
      <c r="B30" s="57" t="s">
        <v>120</v>
      </c>
      <c r="C30" s="35">
        <v>170</v>
      </c>
      <c r="D30" s="65">
        <v>19</v>
      </c>
      <c r="E30" s="35">
        <v>1.63</v>
      </c>
      <c r="F30" s="65">
        <v>44.41</v>
      </c>
      <c r="G30" s="35">
        <v>270.89999999999998</v>
      </c>
      <c r="H30" s="65">
        <v>170.67</v>
      </c>
      <c r="I30" s="35">
        <v>151.9</v>
      </c>
      <c r="J30" s="1">
        <v>2.38</v>
      </c>
      <c r="K30" s="61">
        <f>(J30-$J$37)/$J$37</f>
        <v>-6.483300589390964E-2</v>
      </c>
      <c r="L30" s="1" t="s">
        <v>84</v>
      </c>
    </row>
    <row r="31" spans="2:12" x14ac:dyDescent="0.55000000000000004">
      <c r="B31" s="57" t="s">
        <v>121</v>
      </c>
      <c r="C31" s="35">
        <v>139</v>
      </c>
      <c r="D31" s="65">
        <v>18</v>
      </c>
      <c r="E31" s="35">
        <v>1.61</v>
      </c>
      <c r="F31" s="65">
        <v>35.86</v>
      </c>
      <c r="G31" s="35">
        <v>221.59</v>
      </c>
      <c r="H31" s="65">
        <v>139.6</v>
      </c>
      <c r="I31" s="35">
        <v>124.25</v>
      </c>
      <c r="J31" s="1">
        <v>2.44</v>
      </c>
      <c r="K31" s="61">
        <f>(J31-$J$37)/$J$37</f>
        <v>-4.1257367387033395E-2</v>
      </c>
      <c r="L31" s="1" t="s">
        <v>78</v>
      </c>
    </row>
    <row r="32" spans="2:12" x14ac:dyDescent="0.55000000000000004">
      <c r="B32" s="57" t="s">
        <v>122</v>
      </c>
      <c r="C32" s="35">
        <v>166</v>
      </c>
      <c r="D32" s="65">
        <v>20</v>
      </c>
      <c r="E32" s="35">
        <v>1.65</v>
      </c>
      <c r="F32" s="65">
        <v>38.42</v>
      </c>
      <c r="G32" s="35">
        <v>263.85000000000002</v>
      </c>
      <c r="H32" s="65">
        <v>166.22</v>
      </c>
      <c r="I32" s="35">
        <v>147.94</v>
      </c>
      <c r="J32" s="1">
        <v>2.65</v>
      </c>
      <c r="K32" s="61">
        <f>(J32-$J$37)/$J$37</f>
        <v>4.1257367387033395E-2</v>
      </c>
      <c r="L32" s="1" t="s">
        <v>85</v>
      </c>
    </row>
    <row r="33" spans="2:12" x14ac:dyDescent="0.55000000000000004">
      <c r="B33" s="57" t="s">
        <v>123</v>
      </c>
      <c r="C33" s="35">
        <v>139</v>
      </c>
      <c r="D33" s="65">
        <v>19</v>
      </c>
      <c r="E33" s="35">
        <v>1.42</v>
      </c>
      <c r="F33" s="65">
        <v>26.6</v>
      </c>
      <c r="G33" s="35">
        <v>220.57</v>
      </c>
      <c r="H33" s="65">
        <v>138.96</v>
      </c>
      <c r="I33" s="35">
        <v>123.68</v>
      </c>
      <c r="J33" s="1">
        <v>2.7</v>
      </c>
      <c r="K33" s="61">
        <f>(J33-$J$37)/$J$37</f>
        <v>6.0903732809430358E-2</v>
      </c>
      <c r="L33" s="1" t="s">
        <v>79</v>
      </c>
    </row>
    <row r="34" spans="2:12" x14ac:dyDescent="0.55000000000000004">
      <c r="B34" s="57" t="s">
        <v>124</v>
      </c>
      <c r="C34" s="35">
        <v>144</v>
      </c>
      <c r="D34" s="65">
        <v>22</v>
      </c>
      <c r="E34" s="35">
        <v>1.52</v>
      </c>
      <c r="F34" s="65">
        <v>32.96</v>
      </c>
      <c r="G34" s="35">
        <v>228.65</v>
      </c>
      <c r="H34" s="65">
        <v>144.05000000000001</v>
      </c>
      <c r="I34" s="35">
        <v>128.19999999999999</v>
      </c>
      <c r="J34" s="1">
        <v>2.9</v>
      </c>
      <c r="K34" s="61">
        <f>(J34-$J$37)/$J$37</f>
        <v>0.13948919449901767</v>
      </c>
      <c r="L34" s="1" t="s">
        <v>82</v>
      </c>
    </row>
    <row r="35" spans="2:12" ht="14.7" thickBot="1" x14ac:dyDescent="0.6">
      <c r="B35" s="58" t="s">
        <v>125</v>
      </c>
      <c r="C35" s="21">
        <v>153</v>
      </c>
      <c r="D35" s="33">
        <v>19</v>
      </c>
      <c r="E35" s="21">
        <v>1.37</v>
      </c>
      <c r="F35" s="33">
        <v>31.15</v>
      </c>
      <c r="G35" s="21">
        <v>243.74</v>
      </c>
      <c r="H35" s="33">
        <v>153.56</v>
      </c>
      <c r="I35" s="21">
        <v>136.66999999999999</v>
      </c>
      <c r="J35" s="35">
        <v>3.64</v>
      </c>
      <c r="K35" s="62">
        <f>(J35-$J$37)/$J$37</f>
        <v>0.43025540275049123</v>
      </c>
      <c r="L35" s="1" t="s">
        <v>76</v>
      </c>
    </row>
    <row r="36" spans="2:12" ht="14.7" thickBot="1" x14ac:dyDescent="0.6">
      <c r="I36" s="40" t="s">
        <v>131</v>
      </c>
      <c r="J36" s="63">
        <f>AVERAGE(J28:J35)</f>
        <v>2.6012499999999998</v>
      </c>
    </row>
    <row r="37" spans="2:12" ht="14.7" thickBot="1" x14ac:dyDescent="0.6">
      <c r="I37" s="40" t="s">
        <v>132</v>
      </c>
      <c r="J37" s="64">
        <f>MEDIAN(J28:J35)</f>
        <v>2.5449999999999999</v>
      </c>
    </row>
  </sheetData>
  <phoneticPr fontId="4" type="noConversion"/>
  <conditionalFormatting sqref="J3: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 J9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J32"/>
  <sheetViews>
    <sheetView topLeftCell="B1" zoomScale="90" zoomScaleNormal="90" workbookViewId="0">
      <selection activeCell="J4" sqref="J4:J9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10" x14ac:dyDescent="0.55000000000000004">
      <c r="A1" t="s">
        <v>28</v>
      </c>
    </row>
    <row r="2" spans="1:10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10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  <c r="J4" t="s">
        <v>142</v>
      </c>
    </row>
    <row r="5" spans="1:10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  <c r="J5" t="s">
        <v>141</v>
      </c>
    </row>
    <row r="6" spans="1:10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  <c r="J6" t="s">
        <v>140</v>
      </c>
    </row>
    <row r="7" spans="1:10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2.83</v>
      </c>
      <c r="I7" s="24" t="s">
        <v>46</v>
      </c>
      <c r="J7" t="s">
        <v>137</v>
      </c>
    </row>
    <row r="8" spans="1:10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3.29</v>
      </c>
      <c r="I8" s="26" t="s">
        <v>50</v>
      </c>
      <c r="J8" t="s">
        <v>138</v>
      </c>
    </row>
    <row r="9" spans="1:10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3.9</v>
      </c>
      <c r="I9" s="34" t="s">
        <v>43</v>
      </c>
      <c r="J9" t="s">
        <v>139</v>
      </c>
    </row>
    <row r="10" spans="1:10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10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10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10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10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10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10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9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9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9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9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  <c r="I20" t="s">
        <v>137</v>
      </c>
    </row>
    <row r="21" spans="1:9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9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9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9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9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9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9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9" x14ac:dyDescent="0.55000000000000004">
      <c r="F28" s="43" t="s">
        <v>97</v>
      </c>
      <c r="G28" s="44">
        <f>AVERAGE(G16:G27)</f>
        <v>2.52</v>
      </c>
    </row>
    <row r="29" spans="1:9" ht="14.7" thickBot="1" x14ac:dyDescent="0.6">
      <c r="F29" s="45" t="s">
        <v>98</v>
      </c>
      <c r="G29" s="46">
        <f>MEDIAN(G16:G26)</f>
        <v>2.3125</v>
      </c>
    </row>
    <row r="32" spans="1:9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D1" workbookViewId="0">
      <selection activeCell="G4" sqref="G4:G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2</v>
      </c>
      <c r="C5" s="31" t="s">
        <v>1</v>
      </c>
      <c r="D5" s="35" t="s">
        <v>34</v>
      </c>
      <c r="E5" s="35" t="s">
        <v>37</v>
      </c>
      <c r="F5" s="1" t="s">
        <v>77</v>
      </c>
      <c r="G5" s="35">
        <v>145</v>
      </c>
      <c r="H5" s="1">
        <v>2.23</v>
      </c>
      <c r="I5" s="35" t="s">
        <v>92</v>
      </c>
    </row>
    <row r="6" spans="2:9" x14ac:dyDescent="0.55000000000000004">
      <c r="B6" s="31">
        <v>7</v>
      </c>
      <c r="C6" s="31" t="s">
        <v>1</v>
      </c>
      <c r="D6" s="35" t="s">
        <v>34</v>
      </c>
      <c r="E6" s="35" t="s">
        <v>38</v>
      </c>
      <c r="F6" s="1" t="s">
        <v>84</v>
      </c>
      <c r="G6" s="35">
        <v>170</v>
      </c>
      <c r="H6" s="1">
        <v>2.38</v>
      </c>
      <c r="I6" s="35" t="s">
        <v>87</v>
      </c>
    </row>
    <row r="7" spans="2:9" x14ac:dyDescent="0.55000000000000004">
      <c r="B7" s="31">
        <v>3</v>
      </c>
      <c r="C7" s="31" t="s">
        <v>1</v>
      </c>
      <c r="D7" s="35" t="s">
        <v>34</v>
      </c>
      <c r="E7" s="35" t="s">
        <v>38</v>
      </c>
      <c r="F7" s="1" t="s">
        <v>78</v>
      </c>
      <c r="G7" s="35">
        <v>139</v>
      </c>
      <c r="H7" s="1">
        <v>2.44</v>
      </c>
      <c r="I7" s="35" t="s">
        <v>91</v>
      </c>
    </row>
    <row r="8" spans="2:9" x14ac:dyDescent="0.55000000000000004">
      <c r="B8" s="31">
        <v>8</v>
      </c>
      <c r="C8" s="31" t="s">
        <v>1</v>
      </c>
      <c r="D8" s="35" t="s">
        <v>34</v>
      </c>
      <c r="E8" s="35" t="s">
        <v>37</v>
      </c>
      <c r="F8" s="1" t="s">
        <v>85</v>
      </c>
      <c r="G8" s="35">
        <v>166</v>
      </c>
      <c r="H8" s="1">
        <v>2.65</v>
      </c>
      <c r="I8" s="39" t="s">
        <v>86</v>
      </c>
    </row>
    <row r="9" spans="2:9" x14ac:dyDescent="0.55000000000000004">
      <c r="B9" s="31">
        <v>4</v>
      </c>
      <c r="C9" s="31" t="s">
        <v>1</v>
      </c>
      <c r="D9" s="35" t="s">
        <v>34</v>
      </c>
      <c r="E9" s="35" t="s">
        <v>38</v>
      </c>
      <c r="F9" s="1" t="s">
        <v>79</v>
      </c>
      <c r="G9" s="35">
        <v>139</v>
      </c>
      <c r="H9" s="1">
        <v>2.7</v>
      </c>
      <c r="I9" s="35" t="s">
        <v>90</v>
      </c>
    </row>
    <row r="10" spans="2:9" x14ac:dyDescent="0.55000000000000004">
      <c r="B10" s="31">
        <v>6</v>
      </c>
      <c r="C10" s="31" t="s">
        <v>1</v>
      </c>
      <c r="D10" s="35" t="s">
        <v>34</v>
      </c>
      <c r="E10" s="35" t="s">
        <v>83</v>
      </c>
      <c r="F10" s="1" t="s">
        <v>82</v>
      </c>
      <c r="G10" s="35">
        <v>144</v>
      </c>
      <c r="H10" s="1">
        <v>2.9</v>
      </c>
      <c r="I10" s="35" t="s">
        <v>88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3.64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2.6012499999999998</v>
      </c>
    </row>
    <row r="15" spans="2:9" ht="14.7" thickBot="1" x14ac:dyDescent="0.6">
      <c r="G15" s="47" t="s">
        <v>98</v>
      </c>
      <c r="H15" s="46">
        <f>MEDIAN(H4:H11)</f>
        <v>2.5449999999999999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2022-11-04T02:56:51Z</dcterms:modified>
</cp:coreProperties>
</file>