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13_ncr:1_{A1E75DDA-42EA-42D5-8E3B-6158092BC3FC}" xr6:coauthVersionLast="47" xr6:coauthVersionMax="47" xr10:uidLastSave="{00000000-0000-0000-0000-000000000000}"/>
  <bookViews>
    <workbookView xWindow="-120" yWindow="-120" windowWidth="29040" windowHeight="15840" xr2:uid="{CDDD89B0-BB73-4A24-95C8-5592308B5C18}"/>
  </bookViews>
  <sheets>
    <sheet name="pardais" sheetId="1" r:id="rId1"/>
    <sheet name="caes-pre-historicos" sheetId="2" r:id="rId2"/>
    <sheet name="empregados-europa" sheetId="3" r:id="rId3"/>
  </sheets>
  <definedNames>
    <definedName name="_xlchart.v1.0" hidden="1">pardais!$C$1</definedName>
    <definedName name="_xlchart.v1.1" hidden="1">pardais!$C$2:$C$50</definedName>
    <definedName name="_xlchart.v1.2" hidden="1">pardais!$E$2:$E$50</definedName>
    <definedName name="_xlchart.v1.3" hidden="1">pardais!$D$2:$D$50</definedName>
    <definedName name="_xlchart.v1.4" hidden="1">pardais!$G$2:$G$50</definedName>
    <definedName name="_xlchart.v1.5" hidden="1">pardais!$F$2:$F$50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N6" i="1"/>
  <c r="N5" i="1"/>
  <c r="L6" i="1"/>
  <c r="M6" i="1"/>
  <c r="M5" i="1"/>
  <c r="L5" i="1"/>
  <c r="L4" i="1"/>
  <c r="M4" i="1"/>
  <c r="L3" i="1"/>
  <c r="K2" i="1"/>
  <c r="K6" i="1"/>
  <c r="K4" i="1"/>
  <c r="K5" i="1"/>
  <c r="K3" i="1"/>
</calcChain>
</file>

<file path=xl/sharedStrings.xml><?xml version="1.0" encoding="utf-8"?>
<sst xmlns="http://schemas.openxmlformats.org/spreadsheetml/2006/main" count="208" uniqueCount="91">
  <si>
    <t>Pássaros</t>
  </si>
  <si>
    <t>X_2</t>
  </si>
  <si>
    <t>X_1</t>
  </si>
  <si>
    <t>X_3</t>
  </si>
  <si>
    <t>X_4</t>
  </si>
  <si>
    <t>X_5</t>
  </si>
  <si>
    <t>X_6</t>
  </si>
  <si>
    <t>comprimento total (mm)</t>
  </si>
  <si>
    <t>extensão alar (mm)</t>
  </si>
  <si>
    <t>comprimento do bico e cabeça (mm)</t>
  </si>
  <si>
    <t>comprimento do úmero (mm)</t>
  </si>
  <si>
    <t>comprimento da quilha do esterno (mm)</t>
  </si>
  <si>
    <t>Variável</t>
  </si>
  <si>
    <t>Descrição</t>
  </si>
  <si>
    <t>X_0</t>
  </si>
  <si>
    <t>Estado: Sobreviveu (S) / Morreu (M)</t>
  </si>
  <si>
    <t>S</t>
  </si>
  <si>
    <t>M</t>
  </si>
  <si>
    <t>Fonte:</t>
  </si>
  <si>
    <t>Tabela 1.1 Métodos Estatísticos Multivariados, F. Bryan, J. Manly</t>
  </si>
  <si>
    <t>Grupo</t>
  </si>
  <si>
    <t>Cão Moderno</t>
  </si>
  <si>
    <t>Chacal Dourado</t>
  </si>
  <si>
    <t>Lobo Chinês</t>
  </si>
  <si>
    <t>Lobo Indiano</t>
  </si>
  <si>
    <t>Cuon</t>
  </si>
  <si>
    <t>Dingo</t>
  </si>
  <si>
    <t>Cão pré-histórico</t>
  </si>
  <si>
    <t>Largura da mandíbula</t>
  </si>
  <si>
    <t>Altura da mandíbula abaixo do primeiro molar</t>
  </si>
  <si>
    <t>Comprimento do primeiro molar</t>
  </si>
  <si>
    <t>Largura do primeiro molar</t>
  </si>
  <si>
    <t>Comprimento do primeiro ao terceiro molar, inclusive</t>
  </si>
  <si>
    <t>Comprimento do primeiro ao quarto molar, inclusive</t>
  </si>
  <si>
    <t>Tabela 1.4 Métodos Estatísticos Multivariados, F. Bryan, J. Manly</t>
  </si>
  <si>
    <t>País</t>
  </si>
  <si>
    <t>AGR</t>
  </si>
  <si>
    <t>MIN</t>
  </si>
  <si>
    <t>FAB</t>
  </si>
  <si>
    <t>FE</t>
  </si>
  <si>
    <t>SER</t>
  </si>
  <si>
    <t>FIN</t>
  </si>
  <si>
    <t>SSP</t>
  </si>
  <si>
    <t>TC</t>
  </si>
  <si>
    <t>Bélgica</t>
  </si>
  <si>
    <t>Dinamarca</t>
  </si>
  <si>
    <t>França</t>
  </si>
  <si>
    <t>Alemanha</t>
  </si>
  <si>
    <t>Grécia</t>
  </si>
  <si>
    <t>Irlanda</t>
  </si>
  <si>
    <t>Itália</t>
  </si>
  <si>
    <t>Luxemburgo</t>
  </si>
  <si>
    <t>Países Baixos</t>
  </si>
  <si>
    <t>Portugal</t>
  </si>
  <si>
    <t>Espanha</t>
  </si>
  <si>
    <t>Reino Unido</t>
  </si>
  <si>
    <t>Áustria</t>
  </si>
  <si>
    <t>Finlândia</t>
  </si>
  <si>
    <t>Islândia</t>
  </si>
  <si>
    <t>Noruega</t>
  </si>
  <si>
    <t>Suécia</t>
  </si>
  <si>
    <t>Suiça</t>
  </si>
  <si>
    <t>Albânia</t>
  </si>
  <si>
    <t>Bulgária</t>
  </si>
  <si>
    <t>República Tcheca</t>
  </si>
  <si>
    <t>Hungria</t>
  </si>
  <si>
    <t>Polônia</t>
  </si>
  <si>
    <t>Romênia</t>
  </si>
  <si>
    <t>Chipre</t>
  </si>
  <si>
    <t>Iugoslávia (antiga)</t>
  </si>
  <si>
    <t>USSR (antiga)</t>
  </si>
  <si>
    <t>Gibraltar</t>
  </si>
  <si>
    <t>Malta</t>
  </si>
  <si>
    <t>Turquia</t>
  </si>
  <si>
    <t>UE</t>
  </si>
  <si>
    <t>AELC</t>
  </si>
  <si>
    <t>Leste</t>
  </si>
  <si>
    <t>Outro</t>
  </si>
  <si>
    <t>CON</t>
  </si>
  <si>
    <t>Agricultura florestal e pesca</t>
  </si>
  <si>
    <t>Mineração e exploração de pedreiras</t>
  </si>
  <si>
    <t>Fabricação</t>
  </si>
  <si>
    <t>Fornecimento de energia e água</t>
  </si>
  <si>
    <t>Construção</t>
  </si>
  <si>
    <t>Serviços</t>
  </si>
  <si>
    <t>Finanças</t>
  </si>
  <si>
    <t>Serviços sociais e pessoais</t>
  </si>
  <si>
    <t>Transporte e comunicação</t>
  </si>
  <si>
    <t>Tabela 1.5 Métodos Estatísticos Multivariados, F. Bryan, J. Manly</t>
  </si>
  <si>
    <t>Correlações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</si>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</sst>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4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43"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X_1</a:t>
            </a:r>
            <a:r>
              <a:rPr lang="pt-BR" baseline="0"/>
              <a:t> por X_3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pardais!$C$2:$C$50</c:f>
              <c:numCache>
                <c:formatCode>General</c:formatCode>
                <c:ptCount val="49"/>
                <c:pt idx="0">
                  <c:v>156</c:v>
                </c:pt>
                <c:pt idx="1">
                  <c:v>154</c:v>
                </c:pt>
                <c:pt idx="2">
                  <c:v>153</c:v>
                </c:pt>
                <c:pt idx="3">
                  <c:v>153</c:v>
                </c:pt>
                <c:pt idx="4">
                  <c:v>155</c:v>
                </c:pt>
                <c:pt idx="5">
                  <c:v>163</c:v>
                </c:pt>
                <c:pt idx="6">
                  <c:v>157</c:v>
                </c:pt>
                <c:pt idx="7">
                  <c:v>155</c:v>
                </c:pt>
                <c:pt idx="8">
                  <c:v>164</c:v>
                </c:pt>
                <c:pt idx="9">
                  <c:v>158</c:v>
                </c:pt>
                <c:pt idx="10">
                  <c:v>158</c:v>
                </c:pt>
                <c:pt idx="11">
                  <c:v>160</c:v>
                </c:pt>
                <c:pt idx="12">
                  <c:v>161</c:v>
                </c:pt>
                <c:pt idx="13">
                  <c:v>157</c:v>
                </c:pt>
                <c:pt idx="14">
                  <c:v>157</c:v>
                </c:pt>
                <c:pt idx="15">
                  <c:v>156</c:v>
                </c:pt>
                <c:pt idx="16">
                  <c:v>158</c:v>
                </c:pt>
                <c:pt idx="17">
                  <c:v>153</c:v>
                </c:pt>
                <c:pt idx="18">
                  <c:v>155</c:v>
                </c:pt>
                <c:pt idx="19">
                  <c:v>163</c:v>
                </c:pt>
                <c:pt idx="20">
                  <c:v>159</c:v>
                </c:pt>
                <c:pt idx="21">
                  <c:v>155</c:v>
                </c:pt>
                <c:pt idx="22">
                  <c:v>156</c:v>
                </c:pt>
                <c:pt idx="23">
                  <c:v>160</c:v>
                </c:pt>
                <c:pt idx="24">
                  <c:v>152</c:v>
                </c:pt>
                <c:pt idx="25">
                  <c:v>160</c:v>
                </c:pt>
                <c:pt idx="26">
                  <c:v>155</c:v>
                </c:pt>
                <c:pt idx="27">
                  <c:v>157</c:v>
                </c:pt>
                <c:pt idx="28">
                  <c:v>165</c:v>
                </c:pt>
                <c:pt idx="29">
                  <c:v>153</c:v>
                </c:pt>
                <c:pt idx="30">
                  <c:v>162</c:v>
                </c:pt>
                <c:pt idx="31">
                  <c:v>162</c:v>
                </c:pt>
                <c:pt idx="32">
                  <c:v>159</c:v>
                </c:pt>
                <c:pt idx="33">
                  <c:v>159</c:v>
                </c:pt>
                <c:pt idx="34">
                  <c:v>155</c:v>
                </c:pt>
                <c:pt idx="35">
                  <c:v>162</c:v>
                </c:pt>
                <c:pt idx="36">
                  <c:v>152</c:v>
                </c:pt>
                <c:pt idx="37">
                  <c:v>159</c:v>
                </c:pt>
                <c:pt idx="38">
                  <c:v>155</c:v>
                </c:pt>
                <c:pt idx="39">
                  <c:v>163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161</c:v>
                </c:pt>
                <c:pt idx="44">
                  <c:v>155</c:v>
                </c:pt>
                <c:pt idx="45">
                  <c:v>162</c:v>
                </c:pt>
                <c:pt idx="46">
                  <c:v>153</c:v>
                </c:pt>
                <c:pt idx="47">
                  <c:v>162</c:v>
                </c:pt>
                <c:pt idx="48">
                  <c:v>164</c:v>
                </c:pt>
              </c:numCache>
            </c:numRef>
          </c:xVal>
          <c:yVal>
            <c:numRef>
              <c:f>pardais!$E$2:$E$50</c:f>
              <c:numCache>
                <c:formatCode>General</c:formatCode>
                <c:ptCount val="49"/>
                <c:pt idx="0">
                  <c:v>31.6</c:v>
                </c:pt>
                <c:pt idx="1">
                  <c:v>30.4</c:v>
                </c:pt>
                <c:pt idx="2">
                  <c:v>31</c:v>
                </c:pt>
                <c:pt idx="3">
                  <c:v>30.9</c:v>
                </c:pt>
                <c:pt idx="4">
                  <c:v>31.5</c:v>
                </c:pt>
                <c:pt idx="5">
                  <c:v>32</c:v>
                </c:pt>
                <c:pt idx="6">
                  <c:v>30.9</c:v>
                </c:pt>
                <c:pt idx="7">
                  <c:v>32.799999999999997</c:v>
                </c:pt>
                <c:pt idx="8">
                  <c:v>32.700000000000003</c:v>
                </c:pt>
                <c:pt idx="9">
                  <c:v>31</c:v>
                </c:pt>
                <c:pt idx="10">
                  <c:v>31.3</c:v>
                </c:pt>
                <c:pt idx="11">
                  <c:v>31.1</c:v>
                </c:pt>
                <c:pt idx="12">
                  <c:v>32.299999999999997</c:v>
                </c:pt>
                <c:pt idx="13">
                  <c:v>32</c:v>
                </c:pt>
                <c:pt idx="14">
                  <c:v>31.5</c:v>
                </c:pt>
                <c:pt idx="15">
                  <c:v>30.9</c:v>
                </c:pt>
                <c:pt idx="16">
                  <c:v>31.4</c:v>
                </c:pt>
                <c:pt idx="17">
                  <c:v>30.5</c:v>
                </c:pt>
                <c:pt idx="18">
                  <c:v>30.3</c:v>
                </c:pt>
                <c:pt idx="19">
                  <c:v>32.5</c:v>
                </c:pt>
                <c:pt idx="20">
                  <c:v>31.5</c:v>
                </c:pt>
                <c:pt idx="21">
                  <c:v>31.4</c:v>
                </c:pt>
                <c:pt idx="22">
                  <c:v>31.5</c:v>
                </c:pt>
                <c:pt idx="23">
                  <c:v>32.6</c:v>
                </c:pt>
                <c:pt idx="24">
                  <c:v>30.3</c:v>
                </c:pt>
                <c:pt idx="25">
                  <c:v>31.7</c:v>
                </c:pt>
                <c:pt idx="26">
                  <c:v>31</c:v>
                </c:pt>
                <c:pt idx="27">
                  <c:v>32.200000000000003</c:v>
                </c:pt>
                <c:pt idx="28">
                  <c:v>33.1</c:v>
                </c:pt>
                <c:pt idx="29">
                  <c:v>30.1</c:v>
                </c:pt>
                <c:pt idx="30">
                  <c:v>30.3</c:v>
                </c:pt>
                <c:pt idx="31">
                  <c:v>31.6</c:v>
                </c:pt>
                <c:pt idx="32">
                  <c:v>31.8</c:v>
                </c:pt>
                <c:pt idx="33">
                  <c:v>30.9</c:v>
                </c:pt>
                <c:pt idx="34">
                  <c:v>30.9</c:v>
                </c:pt>
                <c:pt idx="35">
                  <c:v>31.9</c:v>
                </c:pt>
                <c:pt idx="36">
                  <c:v>30.4</c:v>
                </c:pt>
                <c:pt idx="37">
                  <c:v>30.8</c:v>
                </c:pt>
                <c:pt idx="38">
                  <c:v>31.2</c:v>
                </c:pt>
                <c:pt idx="39">
                  <c:v>33.4</c:v>
                </c:pt>
                <c:pt idx="40">
                  <c:v>31</c:v>
                </c:pt>
                <c:pt idx="41">
                  <c:v>31.7</c:v>
                </c:pt>
                <c:pt idx="42">
                  <c:v>31.5</c:v>
                </c:pt>
                <c:pt idx="43">
                  <c:v>32.1</c:v>
                </c:pt>
                <c:pt idx="44">
                  <c:v>30.7</c:v>
                </c:pt>
                <c:pt idx="45">
                  <c:v>31.9</c:v>
                </c:pt>
                <c:pt idx="46">
                  <c:v>30.6</c:v>
                </c:pt>
                <c:pt idx="47">
                  <c:v>32.5</c:v>
                </c:pt>
                <c:pt idx="48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7-49DA-BE89-7A694428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31776"/>
        <c:axId val="686034272"/>
      </c:scatterChart>
      <c:valAx>
        <c:axId val="6860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34272"/>
        <c:crosses val="autoZero"/>
        <c:crossBetween val="midCat"/>
      </c:valAx>
      <c:valAx>
        <c:axId val="686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X_1</a:t>
            </a:r>
            <a:r>
              <a:rPr lang="pt-BR" baseline="0"/>
              <a:t> por X_2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pardais!$C$2:$C$50</c:f>
              <c:numCache>
                <c:formatCode>General</c:formatCode>
                <c:ptCount val="49"/>
                <c:pt idx="0">
                  <c:v>156</c:v>
                </c:pt>
                <c:pt idx="1">
                  <c:v>154</c:v>
                </c:pt>
                <c:pt idx="2">
                  <c:v>153</c:v>
                </c:pt>
                <c:pt idx="3">
                  <c:v>153</c:v>
                </c:pt>
                <c:pt idx="4">
                  <c:v>155</c:v>
                </c:pt>
                <c:pt idx="5">
                  <c:v>163</c:v>
                </c:pt>
                <c:pt idx="6">
                  <c:v>157</c:v>
                </c:pt>
                <c:pt idx="7">
                  <c:v>155</c:v>
                </c:pt>
                <c:pt idx="8">
                  <c:v>164</c:v>
                </c:pt>
                <c:pt idx="9">
                  <c:v>158</c:v>
                </c:pt>
                <c:pt idx="10">
                  <c:v>158</c:v>
                </c:pt>
                <c:pt idx="11">
                  <c:v>160</c:v>
                </c:pt>
                <c:pt idx="12">
                  <c:v>161</c:v>
                </c:pt>
                <c:pt idx="13">
                  <c:v>157</c:v>
                </c:pt>
                <c:pt idx="14">
                  <c:v>157</c:v>
                </c:pt>
                <c:pt idx="15">
                  <c:v>156</c:v>
                </c:pt>
                <c:pt idx="16">
                  <c:v>158</c:v>
                </c:pt>
                <c:pt idx="17">
                  <c:v>153</c:v>
                </c:pt>
                <c:pt idx="18">
                  <c:v>155</c:v>
                </c:pt>
                <c:pt idx="19">
                  <c:v>163</c:v>
                </c:pt>
                <c:pt idx="20">
                  <c:v>159</c:v>
                </c:pt>
                <c:pt idx="21">
                  <c:v>155</c:v>
                </c:pt>
                <c:pt idx="22">
                  <c:v>156</c:v>
                </c:pt>
                <c:pt idx="23">
                  <c:v>160</c:v>
                </c:pt>
                <c:pt idx="24">
                  <c:v>152</c:v>
                </c:pt>
                <c:pt idx="25">
                  <c:v>160</c:v>
                </c:pt>
                <c:pt idx="26">
                  <c:v>155</c:v>
                </c:pt>
                <c:pt idx="27">
                  <c:v>157</c:v>
                </c:pt>
                <c:pt idx="28">
                  <c:v>165</c:v>
                </c:pt>
                <c:pt idx="29">
                  <c:v>153</c:v>
                </c:pt>
                <c:pt idx="30">
                  <c:v>162</c:v>
                </c:pt>
                <c:pt idx="31">
                  <c:v>162</c:v>
                </c:pt>
                <c:pt idx="32">
                  <c:v>159</c:v>
                </c:pt>
                <c:pt idx="33">
                  <c:v>159</c:v>
                </c:pt>
                <c:pt idx="34">
                  <c:v>155</c:v>
                </c:pt>
                <c:pt idx="35">
                  <c:v>162</c:v>
                </c:pt>
                <c:pt idx="36">
                  <c:v>152</c:v>
                </c:pt>
                <c:pt idx="37">
                  <c:v>159</c:v>
                </c:pt>
                <c:pt idx="38">
                  <c:v>155</c:v>
                </c:pt>
                <c:pt idx="39">
                  <c:v>163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161</c:v>
                </c:pt>
                <c:pt idx="44">
                  <c:v>155</c:v>
                </c:pt>
                <c:pt idx="45">
                  <c:v>162</c:v>
                </c:pt>
                <c:pt idx="46">
                  <c:v>153</c:v>
                </c:pt>
                <c:pt idx="47">
                  <c:v>162</c:v>
                </c:pt>
                <c:pt idx="48">
                  <c:v>164</c:v>
                </c:pt>
              </c:numCache>
            </c:numRef>
          </c:xVal>
          <c:yVal>
            <c:numRef>
              <c:f>pardais!$D$2:$D$50</c:f>
              <c:numCache>
                <c:formatCode>General</c:formatCode>
                <c:ptCount val="49"/>
                <c:pt idx="0">
                  <c:v>245</c:v>
                </c:pt>
                <c:pt idx="1">
                  <c:v>240</c:v>
                </c:pt>
                <c:pt idx="2">
                  <c:v>240</c:v>
                </c:pt>
                <c:pt idx="3">
                  <c:v>236</c:v>
                </c:pt>
                <c:pt idx="4">
                  <c:v>243</c:v>
                </c:pt>
                <c:pt idx="5">
                  <c:v>247</c:v>
                </c:pt>
                <c:pt idx="6">
                  <c:v>238</c:v>
                </c:pt>
                <c:pt idx="7">
                  <c:v>239</c:v>
                </c:pt>
                <c:pt idx="8">
                  <c:v>248</c:v>
                </c:pt>
                <c:pt idx="9">
                  <c:v>238</c:v>
                </c:pt>
                <c:pt idx="10">
                  <c:v>240</c:v>
                </c:pt>
                <c:pt idx="11">
                  <c:v>244</c:v>
                </c:pt>
                <c:pt idx="12">
                  <c:v>246</c:v>
                </c:pt>
                <c:pt idx="13">
                  <c:v>245</c:v>
                </c:pt>
                <c:pt idx="14">
                  <c:v>235</c:v>
                </c:pt>
                <c:pt idx="15">
                  <c:v>237</c:v>
                </c:pt>
                <c:pt idx="16">
                  <c:v>244</c:v>
                </c:pt>
                <c:pt idx="17">
                  <c:v>238</c:v>
                </c:pt>
                <c:pt idx="18">
                  <c:v>236</c:v>
                </c:pt>
                <c:pt idx="19">
                  <c:v>246</c:v>
                </c:pt>
                <c:pt idx="20">
                  <c:v>236</c:v>
                </c:pt>
                <c:pt idx="21">
                  <c:v>240</c:v>
                </c:pt>
                <c:pt idx="22">
                  <c:v>240</c:v>
                </c:pt>
                <c:pt idx="23">
                  <c:v>242</c:v>
                </c:pt>
                <c:pt idx="24">
                  <c:v>232</c:v>
                </c:pt>
                <c:pt idx="25">
                  <c:v>250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231</c:v>
                </c:pt>
                <c:pt idx="30">
                  <c:v>239</c:v>
                </c:pt>
                <c:pt idx="31">
                  <c:v>243</c:v>
                </c:pt>
                <c:pt idx="32">
                  <c:v>245</c:v>
                </c:pt>
                <c:pt idx="33">
                  <c:v>247</c:v>
                </c:pt>
                <c:pt idx="34">
                  <c:v>243</c:v>
                </c:pt>
                <c:pt idx="35">
                  <c:v>252</c:v>
                </c:pt>
                <c:pt idx="36">
                  <c:v>230</c:v>
                </c:pt>
                <c:pt idx="37">
                  <c:v>242</c:v>
                </c:pt>
                <c:pt idx="38">
                  <c:v>238</c:v>
                </c:pt>
                <c:pt idx="39">
                  <c:v>249</c:v>
                </c:pt>
                <c:pt idx="40">
                  <c:v>242</c:v>
                </c:pt>
                <c:pt idx="41">
                  <c:v>237</c:v>
                </c:pt>
                <c:pt idx="42">
                  <c:v>238</c:v>
                </c:pt>
                <c:pt idx="43">
                  <c:v>245</c:v>
                </c:pt>
                <c:pt idx="44">
                  <c:v>235</c:v>
                </c:pt>
                <c:pt idx="45">
                  <c:v>247</c:v>
                </c:pt>
                <c:pt idx="46">
                  <c:v>237</c:v>
                </c:pt>
                <c:pt idx="47">
                  <c:v>245</c:v>
                </c:pt>
                <c:pt idx="48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9-493E-B562-460A3AB8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97680"/>
        <c:axId val="534794352"/>
      </c:scatterChart>
      <c:valAx>
        <c:axId val="5347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94352"/>
        <c:crosses val="autoZero"/>
        <c:crossBetween val="midCat"/>
      </c:valAx>
      <c:valAx>
        <c:axId val="534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X_1</a:t>
            </a:r>
            <a:r>
              <a:rPr lang="pt-BR" baseline="0"/>
              <a:t> por X_4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pardais!$C$2:$C$50</c:f>
              <c:numCache>
                <c:formatCode>General</c:formatCode>
                <c:ptCount val="49"/>
                <c:pt idx="0">
                  <c:v>156</c:v>
                </c:pt>
                <c:pt idx="1">
                  <c:v>154</c:v>
                </c:pt>
                <c:pt idx="2">
                  <c:v>153</c:v>
                </c:pt>
                <c:pt idx="3">
                  <c:v>153</c:v>
                </c:pt>
                <c:pt idx="4">
                  <c:v>155</c:v>
                </c:pt>
                <c:pt idx="5">
                  <c:v>163</c:v>
                </c:pt>
                <c:pt idx="6">
                  <c:v>157</c:v>
                </c:pt>
                <c:pt idx="7">
                  <c:v>155</c:v>
                </c:pt>
                <c:pt idx="8">
                  <c:v>164</c:v>
                </c:pt>
                <c:pt idx="9">
                  <c:v>158</c:v>
                </c:pt>
                <c:pt idx="10">
                  <c:v>158</c:v>
                </c:pt>
                <c:pt idx="11">
                  <c:v>160</c:v>
                </c:pt>
                <c:pt idx="12">
                  <c:v>161</c:v>
                </c:pt>
                <c:pt idx="13">
                  <c:v>157</c:v>
                </c:pt>
                <c:pt idx="14">
                  <c:v>157</c:v>
                </c:pt>
                <c:pt idx="15">
                  <c:v>156</c:v>
                </c:pt>
                <c:pt idx="16">
                  <c:v>158</c:v>
                </c:pt>
                <c:pt idx="17">
                  <c:v>153</c:v>
                </c:pt>
                <c:pt idx="18">
                  <c:v>155</c:v>
                </c:pt>
                <c:pt idx="19">
                  <c:v>163</c:v>
                </c:pt>
                <c:pt idx="20">
                  <c:v>159</c:v>
                </c:pt>
                <c:pt idx="21">
                  <c:v>155</c:v>
                </c:pt>
                <c:pt idx="22">
                  <c:v>156</c:v>
                </c:pt>
                <c:pt idx="23">
                  <c:v>160</c:v>
                </c:pt>
                <c:pt idx="24">
                  <c:v>152</c:v>
                </c:pt>
                <c:pt idx="25">
                  <c:v>160</c:v>
                </c:pt>
                <c:pt idx="26">
                  <c:v>155</c:v>
                </c:pt>
                <c:pt idx="27">
                  <c:v>157</c:v>
                </c:pt>
                <c:pt idx="28">
                  <c:v>165</c:v>
                </c:pt>
                <c:pt idx="29">
                  <c:v>153</c:v>
                </c:pt>
                <c:pt idx="30">
                  <c:v>162</c:v>
                </c:pt>
                <c:pt idx="31">
                  <c:v>162</c:v>
                </c:pt>
                <c:pt idx="32">
                  <c:v>159</c:v>
                </c:pt>
                <c:pt idx="33">
                  <c:v>159</c:v>
                </c:pt>
                <c:pt idx="34">
                  <c:v>155</c:v>
                </c:pt>
                <c:pt idx="35">
                  <c:v>162</c:v>
                </c:pt>
                <c:pt idx="36">
                  <c:v>152</c:v>
                </c:pt>
                <c:pt idx="37">
                  <c:v>159</c:v>
                </c:pt>
                <c:pt idx="38">
                  <c:v>155</c:v>
                </c:pt>
                <c:pt idx="39">
                  <c:v>163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161</c:v>
                </c:pt>
                <c:pt idx="44">
                  <c:v>155</c:v>
                </c:pt>
                <c:pt idx="45">
                  <c:v>162</c:v>
                </c:pt>
                <c:pt idx="46">
                  <c:v>153</c:v>
                </c:pt>
                <c:pt idx="47">
                  <c:v>162</c:v>
                </c:pt>
                <c:pt idx="48">
                  <c:v>164</c:v>
                </c:pt>
              </c:numCache>
            </c:numRef>
          </c:xVal>
          <c:yVal>
            <c:numRef>
              <c:f>pardais!$F$2:$F$50</c:f>
              <c:numCache>
                <c:formatCode>General</c:formatCode>
                <c:ptCount val="49"/>
                <c:pt idx="0">
                  <c:v>18.5</c:v>
                </c:pt>
                <c:pt idx="1">
                  <c:v>17.899999999999999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18.600000000000001</c:v>
                </c:pt>
                <c:pt idx="5">
                  <c:v>19</c:v>
                </c:pt>
                <c:pt idx="6">
                  <c:v>18.399999999999999</c:v>
                </c:pt>
                <c:pt idx="7">
                  <c:v>18.600000000000001</c:v>
                </c:pt>
                <c:pt idx="8">
                  <c:v>19.100000000000001</c:v>
                </c:pt>
                <c:pt idx="9">
                  <c:v>18.8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19.3</c:v>
                </c:pt>
                <c:pt idx="13">
                  <c:v>19.100000000000001</c:v>
                </c:pt>
                <c:pt idx="14">
                  <c:v>18.100000000000001</c:v>
                </c:pt>
                <c:pt idx="15">
                  <c:v>18</c:v>
                </c:pt>
                <c:pt idx="16">
                  <c:v>18.5</c:v>
                </c:pt>
                <c:pt idx="17">
                  <c:v>18.2</c:v>
                </c:pt>
                <c:pt idx="18">
                  <c:v>18.5</c:v>
                </c:pt>
                <c:pt idx="19">
                  <c:v>18.600000000000001</c:v>
                </c:pt>
                <c:pt idx="20">
                  <c:v>18</c:v>
                </c:pt>
                <c:pt idx="21">
                  <c:v>18</c:v>
                </c:pt>
                <c:pt idx="22">
                  <c:v>18.2</c:v>
                </c:pt>
                <c:pt idx="23">
                  <c:v>18.8</c:v>
                </c:pt>
                <c:pt idx="24">
                  <c:v>17.2</c:v>
                </c:pt>
                <c:pt idx="25">
                  <c:v>18.8</c:v>
                </c:pt>
                <c:pt idx="26">
                  <c:v>18.5</c:v>
                </c:pt>
                <c:pt idx="27">
                  <c:v>19.5</c:v>
                </c:pt>
                <c:pt idx="28">
                  <c:v>19.8</c:v>
                </c:pt>
                <c:pt idx="29">
                  <c:v>17.3</c:v>
                </c:pt>
                <c:pt idx="30">
                  <c:v>18</c:v>
                </c:pt>
                <c:pt idx="31">
                  <c:v>18.8</c:v>
                </c:pt>
                <c:pt idx="32">
                  <c:v>18.5</c:v>
                </c:pt>
                <c:pt idx="33">
                  <c:v>18.100000000000001</c:v>
                </c:pt>
                <c:pt idx="34">
                  <c:v>18.5</c:v>
                </c:pt>
                <c:pt idx="35">
                  <c:v>19.100000000000001</c:v>
                </c:pt>
                <c:pt idx="36">
                  <c:v>17.3</c:v>
                </c:pt>
                <c:pt idx="37">
                  <c:v>18.2</c:v>
                </c:pt>
                <c:pt idx="38">
                  <c:v>17.899999999999999</c:v>
                </c:pt>
                <c:pt idx="39">
                  <c:v>19.5</c:v>
                </c:pt>
                <c:pt idx="40">
                  <c:v>18.100000000000001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19.100000000000001</c:v>
                </c:pt>
                <c:pt idx="44">
                  <c:v>17.7</c:v>
                </c:pt>
                <c:pt idx="45">
                  <c:v>19.100000000000001</c:v>
                </c:pt>
                <c:pt idx="46">
                  <c:v>18.600000000000001</c:v>
                </c:pt>
                <c:pt idx="47">
                  <c:v>18.5</c:v>
                </c:pt>
                <c:pt idx="48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A-4F40-84EA-C257920A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33856"/>
        <c:axId val="686031360"/>
      </c:scatterChart>
      <c:valAx>
        <c:axId val="6860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31360"/>
        <c:crosses val="autoZero"/>
        <c:crossBetween val="midCat"/>
      </c:valAx>
      <c:valAx>
        <c:axId val="6860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X_1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X_1</a:t>
          </a:r>
        </a:p>
      </cx:txPr>
    </cx:title>
    <cx:plotArea>
      <cx:plotAreaRegion>
        <cx:series layoutId="clusteredColumn" uniqueId="{D16F8993-C5B1-46FC-B21E-7DFAD3B51517}">
          <cx:tx>
            <cx:txData>
              <cx:f>_xlchart.v1.0</cx:f>
              <cx:v>X_1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X_2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X_2</a:t>
          </a:r>
        </a:p>
      </cx:txPr>
    </cx:title>
    <cx:plotArea>
      <cx:plotAreaRegion>
        <cx:series layoutId="clusteredColumn" uniqueId="{D8377793-B892-48A5-94F5-6321D9E844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X_3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X_3</a:t>
          </a:r>
        </a:p>
      </cx:txPr>
    </cx:title>
    <cx:plotArea>
      <cx:plotAreaRegion>
        <cx:series layoutId="clusteredColumn" uniqueId="{FBAD5B06-CA13-43DC-B3F1-ADE04DAA72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 X_5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X_5</a:t>
          </a:r>
        </a:p>
      </cx:txPr>
    </cx:title>
    <cx:plotArea>
      <cx:plotAreaRegion>
        <cx:series layoutId="clusteredColumn" uniqueId="{88210B10-4B9C-4486-BF21-4D43EF32E2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X_4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X_4</a:t>
          </a:r>
        </a:p>
      </cx:txPr>
    </cx:title>
    <cx:plotArea>
      <cx:plotAreaRegion>
        <cx:series layoutId="clusteredColumn" uniqueId="{BB705847-5668-44E8-90F7-56720EEE10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</xdr:row>
      <xdr:rowOff>261937</xdr:rowOff>
    </xdr:from>
    <xdr:to>
      <xdr:col>27</xdr:col>
      <xdr:colOff>123825</xdr:colOff>
      <xdr:row>12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1">
              <a:extLst>
                <a:ext uri="{FF2B5EF4-FFF2-40B4-BE49-F238E27FC236}">
                  <a16:creationId xmlns:a16="http://schemas.microsoft.com/office/drawing/2014/main" id="{45C01E1F-EC84-D4AB-E385-616C9D0A5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77950" y="528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13</xdr:row>
      <xdr:rowOff>42862</xdr:rowOff>
    </xdr:from>
    <xdr:to>
      <xdr:col>27</xdr:col>
      <xdr:colOff>95250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3C3AAA9-8017-AA7C-FCA6-82366B700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375" y="3509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390525</xdr:colOff>
      <xdr:row>24</xdr:row>
      <xdr:rowOff>52387</xdr:rowOff>
    </xdr:from>
    <xdr:to>
      <xdr:col>27</xdr:col>
      <xdr:colOff>85725</xdr:colOff>
      <xdr:row>34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490E097-4CBE-5142-3E86-A63C2C84A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9850" y="6453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276225</xdr:colOff>
      <xdr:row>46</xdr:row>
      <xdr:rowOff>14287</xdr:rowOff>
    </xdr:from>
    <xdr:to>
      <xdr:col>26</xdr:col>
      <xdr:colOff>581025</xdr:colOff>
      <xdr:row>56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306B90A-0E82-3651-18E2-B1495F369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12282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657225</xdr:colOff>
      <xdr:row>18</xdr:row>
      <xdr:rowOff>14287</xdr:rowOff>
    </xdr:from>
    <xdr:to>
      <xdr:col>15</xdr:col>
      <xdr:colOff>409575</xdr:colOff>
      <xdr:row>28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63A1EF-8979-9D63-F86C-A23A8B7A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7</xdr:row>
      <xdr:rowOff>14287</xdr:rowOff>
    </xdr:from>
    <xdr:to>
      <xdr:col>15</xdr:col>
      <xdr:colOff>438150</xdr:colOff>
      <xdr:row>17</xdr:row>
      <xdr:rowOff>90487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E8680972-F851-C487-96FE-CB86520AB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29</xdr:row>
      <xdr:rowOff>23812</xdr:rowOff>
    </xdr:from>
    <xdr:to>
      <xdr:col>15</xdr:col>
      <xdr:colOff>419100</xdr:colOff>
      <xdr:row>39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65DDAB-1E26-9B3D-07FF-1F17EB4AD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333375</xdr:colOff>
      <xdr:row>35</xdr:row>
      <xdr:rowOff>42862</xdr:rowOff>
    </xdr:from>
    <xdr:to>
      <xdr:col>27</xdr:col>
      <xdr:colOff>28575</xdr:colOff>
      <xdr:row>45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">
              <a:extLst>
                <a:ext uri="{FF2B5EF4-FFF2-40B4-BE49-F238E27FC236}">
                  <a16:creationId xmlns:a16="http://schemas.microsoft.com/office/drawing/2014/main" id="{8B9D2612-F861-4BFA-9FA5-E9CD36129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937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487CC-BD39-426B-80B3-5725F638A0C9}" name="Pardais" displayName="Pardais" ref="A1:G50" totalsRowShown="0" headerRowDxfId="5" dataDxfId="4">
  <autoFilter ref="A1:G50" xr:uid="{948487CC-BD39-426B-80B3-5725F638A0C9}"/>
  <tableColumns count="7">
    <tableColumn id="1" xr3:uid="{54861D46-CEC7-4B36-963C-2916BDF109A1}" name="Pássaros" dataDxfId="12"/>
    <tableColumn id="7" xr3:uid="{50B158E6-4B28-4C4A-8A58-093F8552A0CC}" name="X_0" dataDxfId="11"/>
    <tableColumn id="2" xr3:uid="{D758C719-B714-4124-890E-EBEE240FE51F}" name="X_1" dataDxfId="10"/>
    <tableColumn id="3" xr3:uid="{E84B6C0A-61DE-478D-B4AB-B57F539DDC63}" name="X_2" dataDxfId="9"/>
    <tableColumn id="4" xr3:uid="{D2682FA4-D0D9-4D62-B057-E57471AAA18D}" name="X_3" dataDxfId="8"/>
    <tableColumn id="5" xr3:uid="{3EF21A4A-1A15-4A39-992F-13CCAC1F99A6}" name="X_4" dataDxfId="7"/>
    <tableColumn id="6" xr3:uid="{D89B81DD-770F-4D3F-8CF7-BADAACC7C000}" name="X_5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3AE988-1000-4F7D-B0D8-53F320ED3D0B}" name="LegendaPardais" displayName="LegendaPardais" ref="A53:B59" totalsRowShown="0" headerRowDxfId="1" dataDxfId="0">
  <autoFilter ref="A53:B59" xr:uid="{4E3AE988-1000-4F7D-B0D8-53F320ED3D0B}"/>
  <sortState xmlns:xlrd2="http://schemas.microsoft.com/office/spreadsheetml/2017/richdata2" ref="A54:B59">
    <sortCondition ref="A53:A59"/>
  </sortState>
  <tableColumns count="2">
    <tableColumn id="1" xr3:uid="{B14551F1-BD17-45F8-9FAF-A70F8A87E1D2}" name="Variável" dataDxfId="3"/>
    <tableColumn id="2" xr3:uid="{028C7FB0-A982-434A-8BB0-988B1C0C2D92}" name="Descrição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59B63A-D218-4282-982F-90BDC04C6A88}" name="caes" displayName="caes" ref="A1:G8" totalsRowShown="0" headerRowDxfId="35" dataDxfId="34">
  <autoFilter ref="A1:G8" xr:uid="{9959B63A-D218-4282-982F-90BDC04C6A88}"/>
  <tableColumns count="7">
    <tableColumn id="1" xr3:uid="{BEB544AC-0ED3-48F0-A403-CC8303329CEE}" name="Grupo" dataDxfId="42"/>
    <tableColumn id="2" xr3:uid="{604DF6D9-DB8D-4252-8FF2-91525438B0EF}" name="X_1" dataDxfId="41"/>
    <tableColumn id="3" xr3:uid="{9525893A-B602-4C41-A3EC-D8800294319C}" name="X_2" dataDxfId="40"/>
    <tableColumn id="4" xr3:uid="{DAFE955E-195B-486E-9D53-10636143B166}" name="X_3" dataDxfId="39"/>
    <tableColumn id="5" xr3:uid="{9D110145-E39C-4E4D-9A40-87FB8432544A}" name="X_4" dataDxfId="38"/>
    <tableColumn id="6" xr3:uid="{157CDDBB-C1B1-47CA-A292-60F1FBEED8E4}" name="X_5" dataDxfId="37"/>
    <tableColumn id="7" xr3:uid="{EB4FCDD1-8CD9-447F-8D63-02514F79C979}" name="X_6" dataDxfId="3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AEEDC-0E8E-485F-9340-66DAC96F5EA5}" name="LegendaCaes" displayName="LegendaCaes" ref="K1:L7" totalsRowShown="0" headerRowDxfId="31" dataDxfId="30">
  <autoFilter ref="K1:L7" xr:uid="{B61AEEDC-0E8E-485F-9340-66DAC96F5EA5}"/>
  <tableColumns count="2">
    <tableColumn id="1" xr3:uid="{4785766E-92E0-4471-B367-E7ADA545EBB6}" name="Variável" dataDxfId="33"/>
    <tableColumn id="2" xr3:uid="{4738EAFC-E32D-486B-86FC-BAC98F410A34}" name="Descrição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7482C0-DB96-4ABD-964D-932D05B1A94D}" name="EmpregoEuropa" displayName="EmpregoEuropa" ref="A1:K31" totalsRowShown="0" headerRowDxfId="18" dataDxfId="17">
  <autoFilter ref="A1:K31" xr:uid="{397482C0-DB96-4ABD-964D-932D05B1A94D}"/>
  <tableColumns count="11">
    <tableColumn id="1" xr3:uid="{FE12C24F-F038-49D5-A2BF-821236D3663A}" name="País" dataDxfId="29"/>
    <tableColumn id="2" xr3:uid="{38D6003A-884A-4B51-87DF-6D6406488500}" name="Grupo" dataDxfId="28"/>
    <tableColumn id="3" xr3:uid="{8D0C5C8F-20F5-4E64-8967-3F30C9DDCA54}" name="AGR" dataDxfId="27"/>
    <tableColumn id="4" xr3:uid="{7F7D59B3-86ED-4EF8-96E2-799FC50BC424}" name="MIN" dataDxfId="26"/>
    <tableColumn id="5" xr3:uid="{BE4BCFE6-D6BA-4F0B-A2C7-E49ADB7AA106}" name="FAB" dataDxfId="25"/>
    <tableColumn id="6" xr3:uid="{DC54F93C-A0B4-4DD3-99A3-6D332B67D16F}" name="FE" dataDxfId="24"/>
    <tableColumn id="7" xr3:uid="{0DE21A06-D278-4AF1-9647-49448FD3BF36}" name="CON" dataDxfId="23"/>
    <tableColumn id="8" xr3:uid="{6A2B6E9E-EDF4-4653-B5D3-07CE00366194}" name="SER" dataDxfId="22"/>
    <tableColumn id="9" xr3:uid="{13A4C095-5288-48D4-BDF8-8A64B72B1A06}" name="FIN" dataDxfId="21"/>
    <tableColumn id="10" xr3:uid="{8B016A23-FBAE-4CE5-9467-C26B15E13748}" name="SSP" dataDxfId="20"/>
    <tableColumn id="11" xr3:uid="{5A059C4E-7A0F-4E96-AEA9-72CFA01C9647}" name="TC" dataDxfId="1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7D13B-6D83-4C51-B9D8-649B9F7B08E7}" name="LegendaEmpregoEuropa" displayName="LegendaEmpregoEuropa" ref="N1:O10" totalsRowShown="0" headerRowDxfId="14" dataDxfId="13">
  <autoFilter ref="N1:O10" xr:uid="{2F17D13B-6D83-4C51-B9D8-649B9F7B08E7}"/>
  <tableColumns count="2">
    <tableColumn id="1" xr3:uid="{ACA66DDA-4118-455C-B916-A729E3931447}" name="Variável" dataDxfId="16"/>
    <tableColumn id="2" xr3:uid="{6764A60B-2495-4140-9264-DDB22893B7EA}" name="Descrição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0429-488A-482E-ABCC-E2B3968F201E}">
  <dimension ref="A1:O62"/>
  <sheetViews>
    <sheetView tabSelected="1" workbookViewId="0">
      <selection activeCell="I14" sqref="I14"/>
    </sheetView>
  </sheetViews>
  <sheetFormatPr defaultRowHeight="21" x14ac:dyDescent="0.35"/>
  <cols>
    <col min="1" max="1" width="20.7109375" style="3" bestFit="1" customWidth="1"/>
    <col min="2" max="7" width="11" style="3" bestFit="1" customWidth="1"/>
    <col min="8" max="8" width="9.140625" style="3"/>
    <col min="9" max="9" width="10" style="3" customWidth="1"/>
    <col min="10" max="10" width="15.5703125" style="3" bestFit="1" customWidth="1"/>
    <col min="11" max="11" width="9.28515625" style="3" customWidth="1"/>
    <col min="12" max="12" width="10" style="3" customWidth="1"/>
    <col min="13" max="16384" width="9.140625" style="3"/>
  </cols>
  <sheetData>
    <row r="1" spans="1:15" x14ac:dyDescent="0.35">
      <c r="A1" s="3" t="s">
        <v>0</v>
      </c>
      <c r="B1" s="3" t="s">
        <v>14</v>
      </c>
      <c r="C1" s="3" t="s">
        <v>2</v>
      </c>
      <c r="D1" s="3" t="s">
        <v>1</v>
      </c>
      <c r="E1" s="3" t="s">
        <v>3</v>
      </c>
      <c r="F1" s="3" t="s">
        <v>4</v>
      </c>
      <c r="G1" s="4" t="s">
        <v>5</v>
      </c>
      <c r="J1" s="3" t="s">
        <v>89</v>
      </c>
      <c r="K1" s="3" t="s">
        <v>2</v>
      </c>
      <c r="L1" s="3" t="s">
        <v>1</v>
      </c>
      <c r="M1" s="3" t="s">
        <v>3</v>
      </c>
      <c r="N1" s="3" t="s">
        <v>4</v>
      </c>
      <c r="O1" s="3" t="s">
        <v>5</v>
      </c>
    </row>
    <row r="2" spans="1:15" x14ac:dyDescent="0.35">
      <c r="A2" s="3">
        <v>1</v>
      </c>
      <c r="B2" s="3" t="s">
        <v>16</v>
      </c>
      <c r="C2" s="3">
        <v>156</v>
      </c>
      <c r="D2" s="3">
        <v>245</v>
      </c>
      <c r="E2" s="3">
        <v>31.6</v>
      </c>
      <c r="F2" s="3">
        <v>18.5</v>
      </c>
      <c r="G2" s="3">
        <v>20.5</v>
      </c>
      <c r="J2" s="3" t="s">
        <v>2</v>
      </c>
      <c r="K2" s="3">
        <f>CORREL(Pardais[X_1],Pardais[X_1])</f>
        <v>1</v>
      </c>
    </row>
    <row r="3" spans="1:15" x14ac:dyDescent="0.35">
      <c r="A3" s="3">
        <v>2</v>
      </c>
      <c r="B3" s="3" t="s">
        <v>16</v>
      </c>
      <c r="C3" s="3">
        <v>154</v>
      </c>
      <c r="D3" s="3">
        <v>240</v>
      </c>
      <c r="E3" s="3">
        <v>30.4</v>
      </c>
      <c r="F3" s="3">
        <v>17.899999999999999</v>
      </c>
      <c r="G3" s="3">
        <v>19.600000000000001</v>
      </c>
      <c r="J3" s="3" t="s">
        <v>1</v>
      </c>
      <c r="K3" s="3">
        <f>CORREL(Pardais[X_1],Pardais[X_2])</f>
        <v>0.73496421550502766</v>
      </c>
      <c r="L3" s="3">
        <f>CORREL(Pardais[X_2],Pardais[X_2])</f>
        <v>1</v>
      </c>
    </row>
    <row r="4" spans="1:15" x14ac:dyDescent="0.35">
      <c r="A4" s="3">
        <v>3</v>
      </c>
      <c r="B4" s="3" t="s">
        <v>16</v>
      </c>
      <c r="C4" s="3">
        <v>153</v>
      </c>
      <c r="D4" s="3">
        <v>240</v>
      </c>
      <c r="E4" s="3">
        <v>31</v>
      </c>
      <c r="F4" s="3">
        <v>18.399999999999999</v>
      </c>
      <c r="G4" s="3">
        <v>20.6</v>
      </c>
      <c r="J4" s="3" t="s">
        <v>3</v>
      </c>
      <c r="K4" s="3">
        <f>CORREL(Pardais[X_1],Pardais[X_3])</f>
        <v>0.66181194447899871</v>
      </c>
      <c r="L4" s="3">
        <f>CORREL(Pardais[X_3],Pardais[X_2])</f>
        <v>0.67374108939314292</v>
      </c>
      <c r="M4" s="3">
        <f>CORREL(Pardais[X_3],Pardais[X_3])</f>
        <v>1</v>
      </c>
    </row>
    <row r="5" spans="1:15" x14ac:dyDescent="0.35">
      <c r="A5" s="3">
        <v>4</v>
      </c>
      <c r="B5" s="3" t="s">
        <v>16</v>
      </c>
      <c r="C5" s="3">
        <v>153</v>
      </c>
      <c r="D5" s="3">
        <v>236</v>
      </c>
      <c r="E5" s="3">
        <v>30.9</v>
      </c>
      <c r="F5" s="3">
        <v>17.7</v>
      </c>
      <c r="G5" s="3">
        <v>20.2</v>
      </c>
      <c r="J5" s="3" t="s">
        <v>4</v>
      </c>
      <c r="K5" s="3">
        <f>CORREL(Pardais[X_1],Pardais[X_4])</f>
        <v>0.64528412017272374</v>
      </c>
      <c r="L5" s="3">
        <f>CORREL(Pardais[X_4],Pardais[X_2])</f>
        <v>0.76850868291844987</v>
      </c>
      <c r="M5" s="3">
        <f>CORREL(Pardais[X_4],Pardais[X_3])</f>
        <v>0.76318990229237726</v>
      </c>
      <c r="N5" s="3">
        <f>CORREL(Pardais[X_4],Pardais[X_4])</f>
        <v>1.0000000000000002</v>
      </c>
    </row>
    <row r="6" spans="1:15" x14ac:dyDescent="0.35">
      <c r="A6" s="3">
        <v>5</v>
      </c>
      <c r="B6" s="3" t="s">
        <v>16</v>
      </c>
      <c r="C6" s="3">
        <v>155</v>
      </c>
      <c r="D6" s="3">
        <v>243</v>
      </c>
      <c r="E6" s="3">
        <v>31.5</v>
      </c>
      <c r="F6" s="3">
        <v>18.600000000000001</v>
      </c>
      <c r="G6" s="3">
        <v>20.3</v>
      </c>
      <c r="J6" s="3" t="s">
        <v>5</v>
      </c>
      <c r="K6" s="3">
        <f>CORREL(Pardais[X_1],Pardais[X_5])</f>
        <v>0.60512465446954633</v>
      </c>
      <c r="L6" s="3">
        <f>CORREL(Pardais[X_5],Pardais[X_2])</f>
        <v>0.52901381281153859</v>
      </c>
      <c r="M6" s="3">
        <f>CORREL(Pardais[X_5],Pardais[X_3])</f>
        <v>0.52627006899548601</v>
      </c>
      <c r="N6" s="3">
        <f>CORREL(Pardais[X_5],Pardais[X_4])</f>
        <v>0.60664925170381412</v>
      </c>
      <c r="O6" s="3">
        <f>CORREL(Pardais[X_5],Pardais[X_5])</f>
        <v>1.0000000000000002</v>
      </c>
    </row>
    <row r="7" spans="1:15" x14ac:dyDescent="0.35">
      <c r="A7" s="3">
        <v>6</v>
      </c>
      <c r="B7" s="3" t="s">
        <v>16</v>
      </c>
      <c r="C7" s="3">
        <v>163</v>
      </c>
      <c r="D7" s="3">
        <v>247</v>
      </c>
      <c r="E7" s="3">
        <v>32</v>
      </c>
      <c r="F7" s="3">
        <v>19</v>
      </c>
      <c r="G7" s="3">
        <v>20.9</v>
      </c>
    </row>
    <row r="8" spans="1:15" x14ac:dyDescent="0.35">
      <c r="A8" s="3">
        <v>7</v>
      </c>
      <c r="B8" s="3" t="s">
        <v>16</v>
      </c>
      <c r="C8" s="3">
        <v>157</v>
      </c>
      <c r="D8" s="3">
        <v>238</v>
      </c>
      <c r="E8" s="3">
        <v>30.9</v>
      </c>
      <c r="F8" s="3">
        <v>18.399999999999999</v>
      </c>
      <c r="G8" s="3">
        <v>20.2</v>
      </c>
    </row>
    <row r="9" spans="1:15" x14ac:dyDescent="0.35">
      <c r="A9" s="3">
        <v>8</v>
      </c>
      <c r="B9" s="3" t="s">
        <v>16</v>
      </c>
      <c r="C9" s="3">
        <v>155</v>
      </c>
      <c r="D9" s="3">
        <v>239</v>
      </c>
      <c r="E9" s="3">
        <v>32.799999999999997</v>
      </c>
      <c r="F9" s="3">
        <v>18.600000000000001</v>
      </c>
      <c r="G9" s="3">
        <v>21.2</v>
      </c>
    </row>
    <row r="10" spans="1:15" x14ac:dyDescent="0.35">
      <c r="A10" s="3">
        <v>9</v>
      </c>
      <c r="B10" s="3" t="s">
        <v>16</v>
      </c>
      <c r="C10" s="3">
        <v>164</v>
      </c>
      <c r="D10" s="3">
        <v>248</v>
      </c>
      <c r="E10" s="3">
        <v>32.700000000000003</v>
      </c>
      <c r="F10" s="3">
        <v>19.100000000000001</v>
      </c>
      <c r="G10" s="3">
        <v>21.1</v>
      </c>
      <c r="I10" s="5"/>
    </row>
    <row r="11" spans="1:15" x14ac:dyDescent="0.35">
      <c r="A11" s="3">
        <v>10</v>
      </c>
      <c r="B11" s="3" t="s">
        <v>16</v>
      </c>
      <c r="C11" s="3">
        <v>158</v>
      </c>
      <c r="D11" s="3">
        <v>238</v>
      </c>
      <c r="E11" s="3">
        <v>31</v>
      </c>
      <c r="F11" s="3">
        <v>18.8</v>
      </c>
      <c r="G11" s="3">
        <v>22</v>
      </c>
    </row>
    <row r="12" spans="1:15" x14ac:dyDescent="0.35">
      <c r="A12" s="3">
        <v>11</v>
      </c>
      <c r="B12" s="3" t="s">
        <v>16</v>
      </c>
      <c r="C12" s="3">
        <v>158</v>
      </c>
      <c r="D12" s="3">
        <v>240</v>
      </c>
      <c r="E12" s="3">
        <v>31.3</v>
      </c>
      <c r="F12" s="3">
        <v>18.600000000000001</v>
      </c>
      <c r="G12" s="3">
        <v>22</v>
      </c>
    </row>
    <row r="13" spans="1:15" x14ac:dyDescent="0.35">
      <c r="A13" s="3">
        <v>12</v>
      </c>
      <c r="B13" s="3" t="s">
        <v>16</v>
      </c>
      <c r="C13" s="3">
        <v>160</v>
      </c>
      <c r="D13" s="3">
        <v>244</v>
      </c>
      <c r="E13" s="3">
        <v>31.1</v>
      </c>
      <c r="F13" s="3">
        <v>18.600000000000001</v>
      </c>
      <c r="G13" s="3">
        <v>20.5</v>
      </c>
    </row>
    <row r="14" spans="1:15" x14ac:dyDescent="0.35">
      <c r="A14" s="3">
        <v>13</v>
      </c>
      <c r="B14" s="3" t="s">
        <v>16</v>
      </c>
      <c r="C14" s="3">
        <v>161</v>
      </c>
      <c r="D14" s="3">
        <v>246</v>
      </c>
      <c r="E14" s="3">
        <v>32.299999999999997</v>
      </c>
      <c r="F14" s="3">
        <v>19.3</v>
      </c>
      <c r="G14" s="3">
        <v>21.8</v>
      </c>
    </row>
    <row r="15" spans="1:15" x14ac:dyDescent="0.35">
      <c r="A15" s="3">
        <v>14</v>
      </c>
      <c r="B15" s="3" t="s">
        <v>16</v>
      </c>
      <c r="C15" s="3">
        <v>157</v>
      </c>
      <c r="D15" s="3">
        <v>245</v>
      </c>
      <c r="E15" s="3">
        <v>32</v>
      </c>
      <c r="F15" s="3">
        <v>19.100000000000001</v>
      </c>
      <c r="G15" s="3">
        <v>20</v>
      </c>
    </row>
    <row r="16" spans="1:15" x14ac:dyDescent="0.35">
      <c r="A16" s="3">
        <v>15</v>
      </c>
      <c r="B16" s="3" t="s">
        <v>16</v>
      </c>
      <c r="C16" s="3">
        <v>157</v>
      </c>
      <c r="D16" s="3">
        <v>235</v>
      </c>
      <c r="E16" s="3">
        <v>31.5</v>
      </c>
      <c r="F16" s="3">
        <v>18.100000000000001</v>
      </c>
      <c r="G16" s="3">
        <v>19.8</v>
      </c>
    </row>
    <row r="17" spans="1:7" x14ac:dyDescent="0.35">
      <c r="A17" s="3">
        <v>16</v>
      </c>
      <c r="B17" s="3" t="s">
        <v>16</v>
      </c>
      <c r="C17" s="3">
        <v>156</v>
      </c>
      <c r="D17" s="3">
        <v>237</v>
      </c>
      <c r="E17" s="3">
        <v>30.9</v>
      </c>
      <c r="F17" s="3">
        <v>18</v>
      </c>
      <c r="G17" s="3">
        <v>20.3</v>
      </c>
    </row>
    <row r="18" spans="1:7" x14ac:dyDescent="0.35">
      <c r="A18" s="3">
        <v>17</v>
      </c>
      <c r="B18" s="3" t="s">
        <v>16</v>
      </c>
      <c r="C18" s="3">
        <v>158</v>
      </c>
      <c r="D18" s="3">
        <v>244</v>
      </c>
      <c r="E18" s="3">
        <v>31.4</v>
      </c>
      <c r="F18" s="3">
        <v>18.5</v>
      </c>
      <c r="G18" s="3">
        <v>21.6</v>
      </c>
    </row>
    <row r="19" spans="1:7" x14ac:dyDescent="0.35">
      <c r="A19" s="3">
        <v>18</v>
      </c>
      <c r="B19" s="3" t="s">
        <v>16</v>
      </c>
      <c r="C19" s="3">
        <v>153</v>
      </c>
      <c r="D19" s="3">
        <v>238</v>
      </c>
      <c r="E19" s="3">
        <v>30.5</v>
      </c>
      <c r="F19" s="3">
        <v>18.2</v>
      </c>
      <c r="G19" s="3">
        <v>20.9</v>
      </c>
    </row>
    <row r="20" spans="1:7" x14ac:dyDescent="0.35">
      <c r="A20" s="3">
        <v>19</v>
      </c>
      <c r="B20" s="3" t="s">
        <v>16</v>
      </c>
      <c r="C20" s="3">
        <v>155</v>
      </c>
      <c r="D20" s="3">
        <v>236</v>
      </c>
      <c r="E20" s="3">
        <v>30.3</v>
      </c>
      <c r="F20" s="3">
        <v>18.5</v>
      </c>
      <c r="G20" s="3">
        <v>20.100000000000001</v>
      </c>
    </row>
    <row r="21" spans="1:7" x14ac:dyDescent="0.35">
      <c r="A21" s="3">
        <v>20</v>
      </c>
      <c r="B21" s="3" t="s">
        <v>16</v>
      </c>
      <c r="C21" s="3">
        <v>163</v>
      </c>
      <c r="D21" s="3">
        <v>246</v>
      </c>
      <c r="E21" s="3">
        <v>32.5</v>
      </c>
      <c r="F21" s="3">
        <v>18.600000000000001</v>
      </c>
      <c r="G21" s="3">
        <v>21.9</v>
      </c>
    </row>
    <row r="22" spans="1:7" x14ac:dyDescent="0.35">
      <c r="A22" s="3">
        <v>21</v>
      </c>
      <c r="B22" s="3" t="s">
        <v>16</v>
      </c>
      <c r="C22" s="3">
        <v>159</v>
      </c>
      <c r="D22" s="3">
        <v>236</v>
      </c>
      <c r="E22" s="3">
        <v>31.5</v>
      </c>
      <c r="F22" s="3">
        <v>18</v>
      </c>
      <c r="G22" s="3">
        <v>21.5</v>
      </c>
    </row>
    <row r="23" spans="1:7" x14ac:dyDescent="0.35">
      <c r="A23" s="3">
        <v>22</v>
      </c>
      <c r="B23" s="3" t="s">
        <v>17</v>
      </c>
      <c r="C23" s="3">
        <v>155</v>
      </c>
      <c r="D23" s="3">
        <v>240</v>
      </c>
      <c r="E23" s="3">
        <v>31.4</v>
      </c>
      <c r="F23" s="3">
        <v>18</v>
      </c>
      <c r="G23" s="3">
        <v>20.7</v>
      </c>
    </row>
    <row r="24" spans="1:7" x14ac:dyDescent="0.35">
      <c r="A24" s="3">
        <v>23</v>
      </c>
      <c r="B24" s="3" t="s">
        <v>17</v>
      </c>
      <c r="C24" s="3">
        <v>156</v>
      </c>
      <c r="D24" s="3">
        <v>240</v>
      </c>
      <c r="E24" s="3">
        <v>31.5</v>
      </c>
      <c r="F24" s="3">
        <v>18.2</v>
      </c>
      <c r="G24" s="3">
        <v>20.6</v>
      </c>
    </row>
    <row r="25" spans="1:7" x14ac:dyDescent="0.35">
      <c r="A25" s="3">
        <v>24</v>
      </c>
      <c r="B25" s="3" t="s">
        <v>17</v>
      </c>
      <c r="C25" s="3">
        <v>160</v>
      </c>
      <c r="D25" s="3">
        <v>242</v>
      </c>
      <c r="E25" s="3">
        <v>32.6</v>
      </c>
      <c r="F25" s="3">
        <v>18.8</v>
      </c>
      <c r="G25" s="3">
        <v>21.7</v>
      </c>
    </row>
    <row r="26" spans="1:7" x14ac:dyDescent="0.35">
      <c r="A26" s="3">
        <v>25</v>
      </c>
      <c r="B26" s="3" t="s">
        <v>17</v>
      </c>
      <c r="C26" s="3">
        <v>152</v>
      </c>
      <c r="D26" s="3">
        <v>232</v>
      </c>
      <c r="E26" s="3">
        <v>30.3</v>
      </c>
      <c r="F26" s="3">
        <v>17.2</v>
      </c>
      <c r="G26" s="3">
        <v>19.8</v>
      </c>
    </row>
    <row r="27" spans="1:7" x14ac:dyDescent="0.35">
      <c r="A27" s="3">
        <v>26</v>
      </c>
      <c r="B27" s="3" t="s">
        <v>17</v>
      </c>
      <c r="C27" s="3">
        <v>160</v>
      </c>
      <c r="D27" s="3">
        <v>250</v>
      </c>
      <c r="E27" s="3">
        <v>31.7</v>
      </c>
      <c r="F27" s="3">
        <v>18.8</v>
      </c>
      <c r="G27" s="3">
        <v>22.5</v>
      </c>
    </row>
    <row r="28" spans="1:7" x14ac:dyDescent="0.35">
      <c r="A28" s="3">
        <v>27</v>
      </c>
      <c r="B28" s="3" t="s">
        <v>17</v>
      </c>
      <c r="C28" s="3">
        <v>155</v>
      </c>
      <c r="D28" s="3">
        <v>237</v>
      </c>
      <c r="E28" s="3">
        <v>31</v>
      </c>
      <c r="F28" s="3">
        <v>18.5</v>
      </c>
      <c r="G28" s="3">
        <v>20</v>
      </c>
    </row>
    <row r="29" spans="1:7" x14ac:dyDescent="0.35">
      <c r="A29" s="3">
        <v>28</v>
      </c>
      <c r="B29" s="3" t="s">
        <v>17</v>
      </c>
      <c r="C29" s="3">
        <v>157</v>
      </c>
      <c r="D29" s="3">
        <v>245</v>
      </c>
      <c r="E29" s="3">
        <v>32.200000000000003</v>
      </c>
      <c r="F29" s="3">
        <v>19.5</v>
      </c>
      <c r="G29" s="3">
        <v>21.4</v>
      </c>
    </row>
    <row r="30" spans="1:7" x14ac:dyDescent="0.35">
      <c r="A30" s="3">
        <v>29</v>
      </c>
      <c r="B30" s="3" t="s">
        <v>17</v>
      </c>
      <c r="C30" s="3">
        <v>165</v>
      </c>
      <c r="D30" s="3">
        <v>245</v>
      </c>
      <c r="E30" s="3">
        <v>33.1</v>
      </c>
      <c r="F30" s="3">
        <v>19.8</v>
      </c>
      <c r="G30" s="3">
        <v>22.7</v>
      </c>
    </row>
    <row r="31" spans="1:7" x14ac:dyDescent="0.35">
      <c r="A31" s="3">
        <v>30</v>
      </c>
      <c r="B31" s="3" t="s">
        <v>17</v>
      </c>
      <c r="C31" s="3">
        <v>153</v>
      </c>
      <c r="D31" s="3">
        <v>231</v>
      </c>
      <c r="E31" s="3">
        <v>30.1</v>
      </c>
      <c r="F31" s="3">
        <v>17.3</v>
      </c>
      <c r="G31" s="3">
        <v>19.8</v>
      </c>
    </row>
    <row r="32" spans="1:7" x14ac:dyDescent="0.35">
      <c r="A32" s="3">
        <v>31</v>
      </c>
      <c r="B32" s="3" t="s">
        <v>17</v>
      </c>
      <c r="C32" s="3">
        <v>162</v>
      </c>
      <c r="D32" s="3">
        <v>239</v>
      </c>
      <c r="E32" s="3">
        <v>30.3</v>
      </c>
      <c r="F32" s="3">
        <v>18</v>
      </c>
      <c r="G32" s="3">
        <v>23.1</v>
      </c>
    </row>
    <row r="33" spans="1:7" x14ac:dyDescent="0.35">
      <c r="A33" s="3">
        <v>32</v>
      </c>
      <c r="B33" s="3" t="s">
        <v>17</v>
      </c>
      <c r="C33" s="3">
        <v>162</v>
      </c>
      <c r="D33" s="3">
        <v>243</v>
      </c>
      <c r="E33" s="3">
        <v>31.6</v>
      </c>
      <c r="F33" s="3">
        <v>18.8</v>
      </c>
      <c r="G33" s="3">
        <v>21.3</v>
      </c>
    </row>
    <row r="34" spans="1:7" x14ac:dyDescent="0.35">
      <c r="A34" s="3">
        <v>33</v>
      </c>
      <c r="B34" s="3" t="s">
        <v>17</v>
      </c>
      <c r="C34" s="3">
        <v>159</v>
      </c>
      <c r="D34" s="3">
        <v>245</v>
      </c>
      <c r="E34" s="3">
        <v>31.8</v>
      </c>
      <c r="F34" s="3">
        <v>18.5</v>
      </c>
      <c r="G34" s="3">
        <v>21.7</v>
      </c>
    </row>
    <row r="35" spans="1:7" x14ac:dyDescent="0.35">
      <c r="A35" s="3">
        <v>34</v>
      </c>
      <c r="B35" s="3" t="s">
        <v>17</v>
      </c>
      <c r="C35" s="3">
        <v>159</v>
      </c>
      <c r="D35" s="3">
        <v>247</v>
      </c>
      <c r="E35" s="3">
        <v>30.9</v>
      </c>
      <c r="F35" s="3">
        <v>18.100000000000001</v>
      </c>
      <c r="G35" s="3">
        <v>19</v>
      </c>
    </row>
    <row r="36" spans="1:7" x14ac:dyDescent="0.35">
      <c r="A36" s="3">
        <v>35</v>
      </c>
      <c r="B36" s="3" t="s">
        <v>17</v>
      </c>
      <c r="C36" s="3">
        <v>155</v>
      </c>
      <c r="D36" s="3">
        <v>243</v>
      </c>
      <c r="E36" s="3">
        <v>30.9</v>
      </c>
      <c r="F36" s="3">
        <v>18.5</v>
      </c>
      <c r="G36" s="3">
        <v>21.3</v>
      </c>
    </row>
    <row r="37" spans="1:7" x14ac:dyDescent="0.35">
      <c r="A37" s="3">
        <v>36</v>
      </c>
      <c r="B37" s="3" t="s">
        <v>17</v>
      </c>
      <c r="C37" s="3">
        <v>162</v>
      </c>
      <c r="D37" s="3">
        <v>252</v>
      </c>
      <c r="E37" s="3">
        <v>31.9</v>
      </c>
      <c r="F37" s="3">
        <v>19.100000000000001</v>
      </c>
      <c r="G37" s="3">
        <v>22.2</v>
      </c>
    </row>
    <row r="38" spans="1:7" x14ac:dyDescent="0.35">
      <c r="A38" s="3">
        <v>37</v>
      </c>
      <c r="B38" s="3" t="s">
        <v>17</v>
      </c>
      <c r="C38" s="3">
        <v>152</v>
      </c>
      <c r="D38" s="3">
        <v>230</v>
      </c>
      <c r="E38" s="3">
        <v>30.4</v>
      </c>
      <c r="F38" s="3">
        <v>17.3</v>
      </c>
      <c r="G38" s="3">
        <v>18.600000000000001</v>
      </c>
    </row>
    <row r="39" spans="1:7" x14ac:dyDescent="0.35">
      <c r="A39" s="3">
        <v>38</v>
      </c>
      <c r="B39" s="3" t="s">
        <v>17</v>
      </c>
      <c r="C39" s="3">
        <v>159</v>
      </c>
      <c r="D39" s="3">
        <v>242</v>
      </c>
      <c r="E39" s="3">
        <v>30.8</v>
      </c>
      <c r="F39" s="3">
        <v>18.2</v>
      </c>
      <c r="G39" s="3">
        <v>20.5</v>
      </c>
    </row>
    <row r="40" spans="1:7" x14ac:dyDescent="0.35">
      <c r="A40" s="3">
        <v>39</v>
      </c>
      <c r="B40" s="3" t="s">
        <v>17</v>
      </c>
      <c r="C40" s="3">
        <v>155</v>
      </c>
      <c r="D40" s="3">
        <v>238</v>
      </c>
      <c r="E40" s="3">
        <v>31.2</v>
      </c>
      <c r="F40" s="3">
        <v>17.899999999999999</v>
      </c>
      <c r="G40" s="3">
        <v>19.3</v>
      </c>
    </row>
    <row r="41" spans="1:7" x14ac:dyDescent="0.35">
      <c r="A41" s="3">
        <v>40</v>
      </c>
      <c r="B41" s="3" t="s">
        <v>17</v>
      </c>
      <c r="C41" s="3">
        <v>163</v>
      </c>
      <c r="D41" s="3">
        <v>249</v>
      </c>
      <c r="E41" s="3">
        <v>33.4</v>
      </c>
      <c r="F41" s="3">
        <v>19.5</v>
      </c>
      <c r="G41" s="3">
        <v>22.8</v>
      </c>
    </row>
    <row r="42" spans="1:7" x14ac:dyDescent="0.35">
      <c r="A42" s="3">
        <v>41</v>
      </c>
      <c r="B42" s="3" t="s">
        <v>17</v>
      </c>
      <c r="C42" s="3">
        <v>163</v>
      </c>
      <c r="D42" s="3">
        <v>242</v>
      </c>
      <c r="E42" s="3">
        <v>31</v>
      </c>
      <c r="F42" s="3">
        <v>18.100000000000001</v>
      </c>
      <c r="G42" s="3">
        <v>20.7</v>
      </c>
    </row>
    <row r="43" spans="1:7" x14ac:dyDescent="0.35">
      <c r="A43" s="3">
        <v>42</v>
      </c>
      <c r="B43" s="3" t="s">
        <v>17</v>
      </c>
      <c r="C43" s="3">
        <v>156</v>
      </c>
      <c r="D43" s="3">
        <v>237</v>
      </c>
      <c r="E43" s="3">
        <v>31.7</v>
      </c>
      <c r="F43" s="3">
        <v>18.2</v>
      </c>
      <c r="G43" s="3">
        <v>20.3</v>
      </c>
    </row>
    <row r="44" spans="1:7" x14ac:dyDescent="0.35">
      <c r="A44" s="3">
        <v>43</v>
      </c>
      <c r="B44" s="3" t="s">
        <v>17</v>
      </c>
      <c r="C44" s="3">
        <v>159</v>
      </c>
      <c r="D44" s="3">
        <v>238</v>
      </c>
      <c r="E44" s="3">
        <v>31.5</v>
      </c>
      <c r="F44" s="3">
        <v>18.399999999999999</v>
      </c>
      <c r="G44" s="3">
        <v>20.3</v>
      </c>
    </row>
    <row r="45" spans="1:7" x14ac:dyDescent="0.35">
      <c r="A45" s="3">
        <v>44</v>
      </c>
      <c r="B45" s="3" t="s">
        <v>17</v>
      </c>
      <c r="C45" s="3">
        <v>161</v>
      </c>
      <c r="D45" s="3">
        <v>245</v>
      </c>
      <c r="E45" s="3">
        <v>32.1</v>
      </c>
      <c r="F45" s="3">
        <v>19.100000000000001</v>
      </c>
      <c r="G45" s="3">
        <v>20.8</v>
      </c>
    </row>
    <row r="46" spans="1:7" x14ac:dyDescent="0.35">
      <c r="A46" s="3">
        <v>45</v>
      </c>
      <c r="B46" s="3" t="s">
        <v>17</v>
      </c>
      <c r="C46" s="3">
        <v>155</v>
      </c>
      <c r="D46" s="3">
        <v>235</v>
      </c>
      <c r="E46" s="3">
        <v>30.7</v>
      </c>
      <c r="F46" s="3">
        <v>17.7</v>
      </c>
      <c r="G46" s="3">
        <v>19.600000000000001</v>
      </c>
    </row>
    <row r="47" spans="1:7" x14ac:dyDescent="0.35">
      <c r="A47" s="3">
        <v>46</v>
      </c>
      <c r="B47" s="3" t="s">
        <v>17</v>
      </c>
      <c r="C47" s="3">
        <v>162</v>
      </c>
      <c r="D47" s="3">
        <v>247</v>
      </c>
      <c r="E47" s="3">
        <v>31.9</v>
      </c>
      <c r="F47" s="3">
        <v>19.100000000000001</v>
      </c>
      <c r="G47" s="3">
        <v>20.399999999999999</v>
      </c>
    </row>
    <row r="48" spans="1:7" x14ac:dyDescent="0.35">
      <c r="A48" s="3">
        <v>47</v>
      </c>
      <c r="B48" s="3" t="s">
        <v>17</v>
      </c>
      <c r="C48" s="3">
        <v>153</v>
      </c>
      <c r="D48" s="3">
        <v>237</v>
      </c>
      <c r="E48" s="3">
        <v>30.6</v>
      </c>
      <c r="F48" s="3">
        <v>18.600000000000001</v>
      </c>
      <c r="G48" s="3">
        <v>20.399999999999999</v>
      </c>
    </row>
    <row r="49" spans="1:7" x14ac:dyDescent="0.35">
      <c r="A49" s="3">
        <v>48</v>
      </c>
      <c r="B49" s="3" t="s">
        <v>17</v>
      </c>
      <c r="C49" s="3">
        <v>162</v>
      </c>
      <c r="D49" s="3">
        <v>245</v>
      </c>
      <c r="E49" s="3">
        <v>32.5</v>
      </c>
      <c r="F49" s="3">
        <v>18.5</v>
      </c>
      <c r="G49" s="3">
        <v>21.1</v>
      </c>
    </row>
    <row r="50" spans="1:7" x14ac:dyDescent="0.35">
      <c r="A50" s="3">
        <v>49</v>
      </c>
      <c r="B50" s="3" t="s">
        <v>17</v>
      </c>
      <c r="C50" s="3">
        <v>164</v>
      </c>
      <c r="D50" s="3">
        <v>248</v>
      </c>
      <c r="E50" s="3">
        <v>32.299999999999997</v>
      </c>
      <c r="F50" s="3">
        <v>18.8</v>
      </c>
      <c r="G50" s="3">
        <v>20.9</v>
      </c>
    </row>
    <row r="53" spans="1:7" x14ac:dyDescent="0.35">
      <c r="A53" s="3" t="s">
        <v>12</v>
      </c>
      <c r="B53" s="3" t="s">
        <v>13</v>
      </c>
      <c r="C53" s="6"/>
      <c r="D53" s="6"/>
      <c r="E53" s="6"/>
      <c r="F53" s="6"/>
      <c r="G53" s="6"/>
    </row>
    <row r="54" spans="1:7" x14ac:dyDescent="0.35">
      <c r="A54" s="3" t="s">
        <v>14</v>
      </c>
      <c r="B54" s="3" t="s">
        <v>15</v>
      </c>
      <c r="C54" s="6"/>
      <c r="D54" s="6"/>
      <c r="E54" s="6"/>
      <c r="F54" s="6"/>
      <c r="G54" s="6"/>
    </row>
    <row r="55" spans="1:7" x14ac:dyDescent="0.35">
      <c r="A55" s="3" t="s">
        <v>2</v>
      </c>
      <c r="B55" s="3" t="s">
        <v>7</v>
      </c>
      <c r="C55" s="6"/>
      <c r="D55" s="6"/>
      <c r="E55" s="6"/>
      <c r="F55" s="6"/>
      <c r="G55" s="6"/>
    </row>
    <row r="56" spans="1:7" x14ac:dyDescent="0.35">
      <c r="A56" s="3" t="s">
        <v>1</v>
      </c>
      <c r="B56" s="3" t="s">
        <v>8</v>
      </c>
      <c r="C56" s="6"/>
      <c r="D56" s="6"/>
      <c r="E56" s="6"/>
      <c r="F56" s="6"/>
      <c r="G56" s="6"/>
    </row>
    <row r="57" spans="1:7" x14ac:dyDescent="0.35">
      <c r="A57" s="3" t="s">
        <v>3</v>
      </c>
      <c r="B57" s="3" t="s">
        <v>9</v>
      </c>
      <c r="C57" s="6"/>
      <c r="D57" s="6"/>
      <c r="E57" s="6"/>
      <c r="F57" s="6"/>
      <c r="G57" s="6"/>
    </row>
    <row r="58" spans="1:7" x14ac:dyDescent="0.35">
      <c r="A58" s="3" t="s">
        <v>4</v>
      </c>
      <c r="B58" s="3" t="s">
        <v>10</v>
      </c>
      <c r="C58" s="6"/>
      <c r="D58" s="6"/>
      <c r="E58" s="6"/>
      <c r="F58" s="6"/>
      <c r="G58" s="6"/>
    </row>
    <row r="59" spans="1:7" x14ac:dyDescent="0.35">
      <c r="A59" s="3" t="s">
        <v>5</v>
      </c>
      <c r="B59" s="3" t="s">
        <v>11</v>
      </c>
      <c r="C59" s="6"/>
      <c r="D59" s="6"/>
      <c r="E59" s="6"/>
      <c r="F59" s="6"/>
      <c r="G59" s="6"/>
    </row>
    <row r="62" spans="1:7" x14ac:dyDescent="0.35">
      <c r="A62" s="3" t="s">
        <v>18</v>
      </c>
      <c r="B62" s="3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1787-403C-4F52-958F-E1E25155D1C1}">
  <dimension ref="A1:P8"/>
  <sheetViews>
    <sheetView workbookViewId="0">
      <selection activeCell="A8" sqref="A8"/>
    </sheetView>
  </sheetViews>
  <sheetFormatPr defaultRowHeight="28.5" x14ac:dyDescent="0.45"/>
  <cols>
    <col min="1" max="1" width="31" style="1" bestFit="1" customWidth="1"/>
    <col min="2" max="7" width="10.28515625" style="1" bestFit="1" customWidth="1"/>
    <col min="8" max="10" width="9.140625" style="1"/>
    <col min="11" max="11" width="18" style="1" bestFit="1" customWidth="1"/>
    <col min="12" max="12" width="94.85546875" style="1" bestFit="1" customWidth="1"/>
    <col min="13" max="14" width="9.140625" style="1"/>
    <col min="15" max="15" width="12.28515625" style="1" bestFit="1" customWidth="1"/>
    <col min="16" max="16" width="114.140625" style="1" bestFit="1" customWidth="1"/>
    <col min="17" max="16384" width="9.140625" style="1"/>
  </cols>
  <sheetData>
    <row r="1" spans="1:16" x14ac:dyDescent="0.45">
      <c r="A1" s="1" t="s">
        <v>20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12</v>
      </c>
      <c r="L1" s="1" t="s">
        <v>13</v>
      </c>
      <c r="O1" s="1" t="s">
        <v>18</v>
      </c>
      <c r="P1" s="1" t="s">
        <v>34</v>
      </c>
    </row>
    <row r="2" spans="1:16" x14ac:dyDescent="0.45">
      <c r="A2" s="1" t="s">
        <v>21</v>
      </c>
      <c r="B2" s="1">
        <v>9.6999999999999993</v>
      </c>
      <c r="C2" s="1">
        <v>21</v>
      </c>
      <c r="D2" s="1">
        <v>19.399999999999999</v>
      </c>
      <c r="E2" s="1">
        <v>7.7</v>
      </c>
      <c r="F2" s="1">
        <v>32</v>
      </c>
      <c r="G2" s="1">
        <v>36.5</v>
      </c>
      <c r="K2" s="1" t="s">
        <v>2</v>
      </c>
      <c r="L2" s="1" t="s">
        <v>28</v>
      </c>
    </row>
    <row r="3" spans="1:16" x14ac:dyDescent="0.45">
      <c r="A3" s="1" t="s">
        <v>22</v>
      </c>
      <c r="B3" s="1">
        <v>8.1</v>
      </c>
      <c r="C3" s="1">
        <v>16.7</v>
      </c>
      <c r="D3" s="1">
        <v>18.3</v>
      </c>
      <c r="E3" s="1">
        <v>7</v>
      </c>
      <c r="F3" s="1">
        <v>30.3</v>
      </c>
      <c r="G3" s="1">
        <v>32.9</v>
      </c>
      <c r="K3" s="1" t="s">
        <v>1</v>
      </c>
      <c r="L3" s="1" t="s">
        <v>29</v>
      </c>
    </row>
    <row r="4" spans="1:16" x14ac:dyDescent="0.45">
      <c r="A4" s="1" t="s">
        <v>23</v>
      </c>
      <c r="B4" s="1">
        <v>13.5</v>
      </c>
      <c r="C4" s="1">
        <v>27.3</v>
      </c>
      <c r="D4" s="1">
        <v>26.8</v>
      </c>
      <c r="E4" s="1">
        <v>10.6</v>
      </c>
      <c r="F4" s="1">
        <v>41.9</v>
      </c>
      <c r="G4" s="1">
        <v>48.1</v>
      </c>
      <c r="K4" s="1" t="s">
        <v>3</v>
      </c>
      <c r="L4" s="1" t="s">
        <v>30</v>
      </c>
    </row>
    <row r="5" spans="1:16" x14ac:dyDescent="0.45">
      <c r="A5" s="1" t="s">
        <v>24</v>
      </c>
      <c r="B5" s="1">
        <v>11.5</v>
      </c>
      <c r="C5" s="1">
        <v>24.3</v>
      </c>
      <c r="D5" s="1">
        <v>24.5</v>
      </c>
      <c r="E5" s="1">
        <v>9.3000000000000007</v>
      </c>
      <c r="F5" s="1">
        <v>40</v>
      </c>
      <c r="G5" s="1">
        <v>44.6</v>
      </c>
      <c r="K5" s="1" t="s">
        <v>4</v>
      </c>
      <c r="L5" s="1" t="s">
        <v>31</v>
      </c>
    </row>
    <row r="6" spans="1:16" x14ac:dyDescent="0.45">
      <c r="A6" s="1" t="s">
        <v>25</v>
      </c>
      <c r="B6" s="1">
        <v>10.7</v>
      </c>
      <c r="C6" s="1">
        <v>23.5</v>
      </c>
      <c r="D6" s="1">
        <v>21.4</v>
      </c>
      <c r="E6" s="1">
        <v>8.5</v>
      </c>
      <c r="F6" s="1">
        <v>28.8</v>
      </c>
      <c r="G6" s="1">
        <v>37.6</v>
      </c>
      <c r="K6" s="1" t="s">
        <v>5</v>
      </c>
      <c r="L6" s="1" t="s">
        <v>32</v>
      </c>
    </row>
    <row r="7" spans="1:16" x14ac:dyDescent="0.45">
      <c r="A7" s="1" t="s">
        <v>26</v>
      </c>
      <c r="B7" s="1">
        <v>9.6</v>
      </c>
      <c r="C7" s="1">
        <v>22.6</v>
      </c>
      <c r="D7" s="1">
        <v>21.1</v>
      </c>
      <c r="E7" s="1">
        <v>8.3000000000000007</v>
      </c>
      <c r="F7" s="1">
        <v>34.4</v>
      </c>
      <c r="G7" s="1">
        <v>43.1</v>
      </c>
      <c r="K7" s="1" t="s">
        <v>6</v>
      </c>
      <c r="L7" s="1" t="s">
        <v>33</v>
      </c>
    </row>
    <row r="8" spans="1:16" x14ac:dyDescent="0.45">
      <c r="A8" s="1" t="s">
        <v>27</v>
      </c>
      <c r="B8" s="1">
        <v>10.3</v>
      </c>
      <c r="C8" s="1">
        <v>22.1</v>
      </c>
      <c r="D8" s="1">
        <v>19.100000000000001</v>
      </c>
      <c r="E8" s="1">
        <v>8.1</v>
      </c>
      <c r="F8" s="1">
        <v>32.200000000000003</v>
      </c>
      <c r="G8" s="1">
        <v>35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6B5-5CFA-4B51-A62A-6D148634C8AF}">
  <dimension ref="A1:T31"/>
  <sheetViews>
    <sheetView topLeftCell="A13" workbookViewId="0">
      <selection activeCell="O2" sqref="O2"/>
    </sheetView>
  </sheetViews>
  <sheetFormatPr defaultRowHeight="26.25" x14ac:dyDescent="0.4"/>
  <cols>
    <col min="1" max="1" width="30.7109375" style="2" bestFit="1" customWidth="1"/>
    <col min="2" max="2" width="13.85546875" style="2" bestFit="1" customWidth="1"/>
    <col min="3" max="3" width="10.7109375" style="2" bestFit="1" customWidth="1"/>
    <col min="4" max="4" width="10.85546875" style="2" bestFit="1" customWidth="1"/>
    <col min="5" max="5" width="10" style="2" bestFit="1" customWidth="1"/>
    <col min="6" max="6" width="7.5703125" style="2" bestFit="1" customWidth="1"/>
    <col min="7" max="7" width="11" style="2" bestFit="1" customWidth="1"/>
    <col min="8" max="8" width="9.7109375" style="2" bestFit="1" customWidth="1"/>
    <col min="9" max="10" width="9.5703125" style="2" bestFit="1" customWidth="1"/>
    <col min="11" max="11" width="7.7109375" style="2" bestFit="1" customWidth="1"/>
    <col min="12" max="13" width="9.140625" style="2"/>
    <col min="14" max="14" width="17.28515625" style="2" bestFit="1" customWidth="1"/>
    <col min="15" max="15" width="60.5703125" style="2" bestFit="1" customWidth="1"/>
    <col min="16" max="18" width="9.140625" style="2"/>
    <col min="19" max="19" width="11.42578125" style="2" bestFit="1" customWidth="1"/>
    <col min="20" max="20" width="105.7109375" style="2" bestFit="1" customWidth="1"/>
    <col min="21" max="16384" width="9.140625" style="2"/>
  </cols>
  <sheetData>
    <row r="1" spans="1:20" x14ac:dyDescent="0.4">
      <c r="A1" s="2" t="s">
        <v>35</v>
      </c>
      <c r="B1" s="2" t="s">
        <v>20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78</v>
      </c>
      <c r="H1" s="2" t="s">
        <v>40</v>
      </c>
      <c r="I1" s="2" t="s">
        <v>41</v>
      </c>
      <c r="J1" s="2" t="s">
        <v>42</v>
      </c>
      <c r="K1" s="2" t="s">
        <v>43</v>
      </c>
      <c r="N1" s="2" t="s">
        <v>12</v>
      </c>
      <c r="O1" s="2" t="s">
        <v>13</v>
      </c>
      <c r="S1" s="2" t="s">
        <v>18</v>
      </c>
      <c r="T1" s="2" t="s">
        <v>88</v>
      </c>
    </row>
    <row r="2" spans="1:20" x14ac:dyDescent="0.4">
      <c r="A2" s="2" t="s">
        <v>44</v>
      </c>
      <c r="B2" s="2" t="s">
        <v>74</v>
      </c>
      <c r="C2" s="2">
        <v>2.6</v>
      </c>
      <c r="D2" s="2">
        <v>0.2</v>
      </c>
      <c r="E2" s="2">
        <v>20.8</v>
      </c>
      <c r="F2" s="2">
        <v>0.8</v>
      </c>
      <c r="G2" s="2">
        <v>6.3</v>
      </c>
      <c r="H2" s="2">
        <v>16.899999999999999</v>
      </c>
      <c r="I2" s="2">
        <v>8.6999999999999993</v>
      </c>
      <c r="J2" s="2">
        <v>36.9</v>
      </c>
      <c r="K2" s="2">
        <v>6.8</v>
      </c>
      <c r="N2" s="2" t="s">
        <v>36</v>
      </c>
      <c r="O2" s="2" t="s">
        <v>79</v>
      </c>
    </row>
    <row r="3" spans="1:20" x14ac:dyDescent="0.4">
      <c r="A3" s="2" t="s">
        <v>45</v>
      </c>
      <c r="B3" s="2" t="s">
        <v>74</v>
      </c>
      <c r="C3" s="2">
        <v>5.6</v>
      </c>
      <c r="D3" s="2">
        <v>0.1</v>
      </c>
      <c r="E3" s="2">
        <v>20.399999999999999</v>
      </c>
      <c r="F3" s="2">
        <v>0.7</v>
      </c>
      <c r="G3" s="2">
        <v>6.4</v>
      </c>
      <c r="H3" s="2">
        <v>14.5</v>
      </c>
      <c r="I3" s="2">
        <v>9.1</v>
      </c>
      <c r="J3" s="2">
        <v>36.299999999999997</v>
      </c>
      <c r="K3" s="2">
        <v>7</v>
      </c>
      <c r="N3" s="2" t="s">
        <v>37</v>
      </c>
      <c r="O3" s="2" t="s">
        <v>80</v>
      </c>
    </row>
    <row r="4" spans="1:20" x14ac:dyDescent="0.4">
      <c r="A4" s="2" t="s">
        <v>46</v>
      </c>
      <c r="B4" s="2" t="s">
        <v>74</v>
      </c>
      <c r="C4" s="2">
        <v>5.0999999999999996</v>
      </c>
      <c r="D4" s="2">
        <v>0.3</v>
      </c>
      <c r="E4" s="2">
        <v>20.2</v>
      </c>
      <c r="F4" s="2">
        <v>0.9</v>
      </c>
      <c r="G4" s="2">
        <v>7.1</v>
      </c>
      <c r="H4" s="2">
        <v>16.7</v>
      </c>
      <c r="I4" s="2">
        <v>10.199999999999999</v>
      </c>
      <c r="J4" s="2">
        <v>33.1</v>
      </c>
      <c r="K4" s="2">
        <v>6.4</v>
      </c>
      <c r="N4" s="2" t="s">
        <v>38</v>
      </c>
      <c r="O4" s="2" t="s">
        <v>81</v>
      </c>
    </row>
    <row r="5" spans="1:20" x14ac:dyDescent="0.4">
      <c r="A5" s="2" t="s">
        <v>47</v>
      </c>
      <c r="B5" s="2" t="s">
        <v>74</v>
      </c>
      <c r="C5" s="2">
        <v>3.2</v>
      </c>
      <c r="D5" s="2">
        <v>0.7</v>
      </c>
      <c r="E5" s="2">
        <v>24.8</v>
      </c>
      <c r="F5" s="2">
        <v>1</v>
      </c>
      <c r="G5" s="2">
        <v>9.4</v>
      </c>
      <c r="H5" s="2">
        <v>17.2</v>
      </c>
      <c r="I5" s="2">
        <v>9.6</v>
      </c>
      <c r="J5" s="2">
        <v>28.4</v>
      </c>
      <c r="K5" s="2">
        <v>5.6</v>
      </c>
      <c r="N5" s="2" t="s">
        <v>39</v>
      </c>
      <c r="O5" s="2" t="s">
        <v>82</v>
      </c>
    </row>
    <row r="6" spans="1:20" x14ac:dyDescent="0.4">
      <c r="A6" s="2" t="s">
        <v>48</v>
      </c>
      <c r="B6" s="2" t="s">
        <v>74</v>
      </c>
      <c r="C6" s="2">
        <v>22.2</v>
      </c>
      <c r="D6" s="2">
        <v>0.5</v>
      </c>
      <c r="E6" s="2">
        <v>19.2</v>
      </c>
      <c r="F6" s="2">
        <v>1</v>
      </c>
      <c r="G6" s="2">
        <v>6.8</v>
      </c>
      <c r="H6" s="2">
        <v>18.2</v>
      </c>
      <c r="I6" s="2">
        <v>5.3</v>
      </c>
      <c r="J6" s="2">
        <v>19.8</v>
      </c>
      <c r="K6" s="2">
        <v>6.9</v>
      </c>
      <c r="N6" s="2" t="s">
        <v>78</v>
      </c>
      <c r="O6" s="2" t="s">
        <v>83</v>
      </c>
    </row>
    <row r="7" spans="1:20" x14ac:dyDescent="0.4">
      <c r="A7" s="2" t="s">
        <v>49</v>
      </c>
      <c r="B7" s="2" t="s">
        <v>74</v>
      </c>
      <c r="C7" s="2">
        <v>13.8</v>
      </c>
      <c r="D7" s="2">
        <v>0.6</v>
      </c>
      <c r="E7" s="2">
        <v>19.8</v>
      </c>
      <c r="F7" s="2">
        <v>1.2</v>
      </c>
      <c r="G7" s="2">
        <v>7.1</v>
      </c>
      <c r="H7" s="2">
        <v>17.8</v>
      </c>
      <c r="I7" s="2">
        <v>8.4</v>
      </c>
      <c r="J7" s="2">
        <v>25.5</v>
      </c>
      <c r="K7" s="2">
        <v>5.8</v>
      </c>
      <c r="N7" s="2" t="s">
        <v>40</v>
      </c>
      <c r="O7" s="2" t="s">
        <v>84</v>
      </c>
    </row>
    <row r="8" spans="1:20" x14ac:dyDescent="0.4">
      <c r="A8" s="2" t="s">
        <v>50</v>
      </c>
      <c r="B8" s="2" t="s">
        <v>74</v>
      </c>
      <c r="C8" s="2">
        <v>8.4</v>
      </c>
      <c r="D8" s="2">
        <v>1.1000000000000001</v>
      </c>
      <c r="E8" s="2">
        <v>21.9</v>
      </c>
      <c r="F8" s="2">
        <v>0</v>
      </c>
      <c r="G8" s="2">
        <v>9.1</v>
      </c>
      <c r="H8" s="2">
        <v>21.6</v>
      </c>
      <c r="I8" s="2">
        <v>4.5999999999999996</v>
      </c>
      <c r="J8" s="2">
        <v>28</v>
      </c>
      <c r="K8" s="2">
        <v>5.3</v>
      </c>
      <c r="N8" s="2" t="s">
        <v>41</v>
      </c>
      <c r="O8" s="2" t="s">
        <v>85</v>
      </c>
    </row>
    <row r="9" spans="1:20" x14ac:dyDescent="0.4">
      <c r="A9" s="2" t="s">
        <v>51</v>
      </c>
      <c r="B9" s="2" t="s">
        <v>74</v>
      </c>
      <c r="C9" s="2">
        <v>3.3</v>
      </c>
      <c r="D9" s="2">
        <v>0.1</v>
      </c>
      <c r="E9" s="2">
        <v>19.600000000000001</v>
      </c>
      <c r="F9" s="2">
        <v>0.7</v>
      </c>
      <c r="G9" s="2">
        <v>9.9</v>
      </c>
      <c r="H9" s="2">
        <v>21.2</v>
      </c>
      <c r="I9" s="2">
        <v>8.6999999999999993</v>
      </c>
      <c r="J9" s="2">
        <v>29.6</v>
      </c>
      <c r="K9" s="2">
        <v>6.8</v>
      </c>
      <c r="N9" s="2" t="s">
        <v>42</v>
      </c>
      <c r="O9" s="2" t="s">
        <v>86</v>
      </c>
    </row>
    <row r="10" spans="1:20" x14ac:dyDescent="0.4">
      <c r="A10" s="2" t="s">
        <v>52</v>
      </c>
      <c r="B10" s="2" t="s">
        <v>74</v>
      </c>
      <c r="C10" s="2">
        <v>4.2</v>
      </c>
      <c r="D10" s="2">
        <v>0.1</v>
      </c>
      <c r="E10" s="2">
        <v>19.2</v>
      </c>
      <c r="F10" s="2">
        <v>0.7</v>
      </c>
      <c r="G10" s="2">
        <v>0.6</v>
      </c>
      <c r="H10" s="2">
        <v>18.5</v>
      </c>
      <c r="I10" s="2">
        <v>11.5</v>
      </c>
      <c r="J10" s="2">
        <v>38.299999999999997</v>
      </c>
      <c r="K10" s="2">
        <v>6.8</v>
      </c>
      <c r="N10" s="2" t="s">
        <v>43</v>
      </c>
      <c r="O10" s="2" t="s">
        <v>87</v>
      </c>
    </row>
    <row r="11" spans="1:20" x14ac:dyDescent="0.4">
      <c r="A11" s="2" t="s">
        <v>53</v>
      </c>
      <c r="B11" s="2" t="s">
        <v>74</v>
      </c>
      <c r="C11" s="2">
        <v>11.5</v>
      </c>
      <c r="D11" s="2">
        <v>0.5</v>
      </c>
      <c r="E11" s="2">
        <v>23.6</v>
      </c>
      <c r="F11" s="2">
        <v>0.7</v>
      </c>
      <c r="G11" s="2">
        <v>8.1999999999999993</v>
      </c>
      <c r="H11" s="2">
        <v>19.8</v>
      </c>
      <c r="I11" s="2">
        <v>6.3</v>
      </c>
      <c r="J11" s="2">
        <v>24.6</v>
      </c>
      <c r="K11" s="2">
        <v>4.8</v>
      </c>
    </row>
    <row r="12" spans="1:20" x14ac:dyDescent="0.4">
      <c r="A12" s="2" t="s">
        <v>54</v>
      </c>
      <c r="B12" s="2" t="s">
        <v>74</v>
      </c>
      <c r="C12" s="2">
        <v>9.9</v>
      </c>
      <c r="D12" s="2">
        <v>0.5</v>
      </c>
      <c r="E12" s="2">
        <v>21.1</v>
      </c>
      <c r="F12" s="2">
        <v>0.6</v>
      </c>
      <c r="G12" s="2">
        <v>9.5</v>
      </c>
      <c r="H12" s="2">
        <v>20.100000000000001</v>
      </c>
      <c r="I12" s="2">
        <v>5.9</v>
      </c>
      <c r="J12" s="2">
        <v>26.7</v>
      </c>
      <c r="K12" s="2">
        <v>5.8</v>
      </c>
    </row>
    <row r="13" spans="1:20" x14ac:dyDescent="0.4">
      <c r="A13" s="2" t="s">
        <v>55</v>
      </c>
      <c r="B13" s="2" t="s">
        <v>74</v>
      </c>
      <c r="C13" s="2">
        <v>2.2000000000000002</v>
      </c>
      <c r="D13" s="2">
        <v>0.7</v>
      </c>
      <c r="E13" s="2">
        <v>21.3</v>
      </c>
      <c r="F13" s="2">
        <v>1.2</v>
      </c>
      <c r="G13" s="2">
        <v>7</v>
      </c>
      <c r="H13" s="2">
        <v>20.2</v>
      </c>
      <c r="I13" s="2">
        <v>12.4</v>
      </c>
      <c r="J13" s="2">
        <v>28.4</v>
      </c>
      <c r="K13" s="2">
        <v>6.5</v>
      </c>
    </row>
    <row r="14" spans="1:20" x14ac:dyDescent="0.4">
      <c r="A14" s="2" t="s">
        <v>56</v>
      </c>
      <c r="B14" s="2" t="s">
        <v>75</v>
      </c>
      <c r="C14" s="2">
        <v>7.4</v>
      </c>
      <c r="D14" s="2">
        <v>0.3</v>
      </c>
      <c r="E14" s="2">
        <v>26.9</v>
      </c>
      <c r="F14" s="2">
        <v>1.2</v>
      </c>
      <c r="G14" s="2">
        <v>8.5</v>
      </c>
      <c r="H14" s="2">
        <v>19.100000000000001</v>
      </c>
      <c r="I14" s="2">
        <v>6.7</v>
      </c>
      <c r="J14" s="2">
        <v>23.3</v>
      </c>
      <c r="K14" s="2">
        <v>6.4</v>
      </c>
    </row>
    <row r="15" spans="1:20" x14ac:dyDescent="0.4">
      <c r="A15" s="2" t="s">
        <v>57</v>
      </c>
      <c r="B15" s="2" t="s">
        <v>75</v>
      </c>
      <c r="C15" s="2">
        <v>8.5</v>
      </c>
      <c r="D15" s="2">
        <v>0.2</v>
      </c>
      <c r="E15" s="2">
        <v>19.3</v>
      </c>
      <c r="F15" s="2">
        <v>1.2</v>
      </c>
      <c r="G15" s="2">
        <v>6.8</v>
      </c>
      <c r="H15" s="2">
        <v>14.6</v>
      </c>
      <c r="I15" s="2">
        <v>8.6</v>
      </c>
      <c r="J15" s="2">
        <v>33.200000000000003</v>
      </c>
      <c r="K15" s="2">
        <v>7.5</v>
      </c>
    </row>
    <row r="16" spans="1:20" x14ac:dyDescent="0.4">
      <c r="A16" s="2" t="s">
        <v>58</v>
      </c>
      <c r="B16" s="2" t="s">
        <v>75</v>
      </c>
      <c r="C16" s="2">
        <v>10.5</v>
      </c>
      <c r="D16" s="2">
        <v>0</v>
      </c>
      <c r="E16" s="2">
        <v>18.7</v>
      </c>
      <c r="F16" s="2">
        <v>0.9</v>
      </c>
      <c r="G16" s="2">
        <v>10</v>
      </c>
      <c r="H16" s="2">
        <v>14.5</v>
      </c>
      <c r="I16" s="2">
        <v>8</v>
      </c>
      <c r="J16" s="2">
        <v>30.7</v>
      </c>
      <c r="K16" s="2">
        <v>6.7</v>
      </c>
    </row>
    <row r="17" spans="1:11" x14ac:dyDescent="0.4">
      <c r="A17" s="2" t="s">
        <v>59</v>
      </c>
      <c r="B17" s="2" t="s">
        <v>75</v>
      </c>
      <c r="C17" s="2">
        <v>5.8</v>
      </c>
      <c r="D17" s="2">
        <v>1.1000000000000001</v>
      </c>
      <c r="E17" s="2">
        <v>14.6</v>
      </c>
      <c r="F17" s="2">
        <v>1.1000000000000001</v>
      </c>
      <c r="G17" s="2">
        <v>6.5</v>
      </c>
      <c r="H17" s="2">
        <v>17.600000000000001</v>
      </c>
      <c r="I17" s="2">
        <v>7.6</v>
      </c>
      <c r="J17" s="2">
        <v>37.5</v>
      </c>
      <c r="K17" s="2">
        <v>8.1</v>
      </c>
    </row>
    <row r="18" spans="1:11" x14ac:dyDescent="0.4">
      <c r="A18" s="2" t="s">
        <v>60</v>
      </c>
      <c r="B18" s="2" t="s">
        <v>75</v>
      </c>
      <c r="C18" s="2">
        <v>3.2</v>
      </c>
      <c r="D18" s="2">
        <v>0.3</v>
      </c>
      <c r="E18" s="2">
        <v>19</v>
      </c>
      <c r="F18" s="2">
        <v>0.8</v>
      </c>
      <c r="G18" s="2">
        <v>6.4</v>
      </c>
      <c r="H18" s="2">
        <v>14.2</v>
      </c>
      <c r="I18" s="2">
        <v>9.4</v>
      </c>
      <c r="J18" s="2">
        <v>39.5</v>
      </c>
      <c r="K18" s="2">
        <v>7.2</v>
      </c>
    </row>
    <row r="19" spans="1:11" x14ac:dyDescent="0.4">
      <c r="A19" s="2" t="s">
        <v>61</v>
      </c>
      <c r="B19" s="2" t="s">
        <v>75</v>
      </c>
      <c r="C19" s="2">
        <v>5.6</v>
      </c>
      <c r="D19" s="2">
        <v>0</v>
      </c>
      <c r="E19" s="2">
        <v>24.7</v>
      </c>
      <c r="F19" s="2">
        <v>0</v>
      </c>
      <c r="G19" s="2">
        <v>9.1999999999999993</v>
      </c>
      <c r="H19" s="2">
        <v>20.5</v>
      </c>
      <c r="I19" s="2">
        <v>10.7</v>
      </c>
      <c r="J19" s="2">
        <v>23.1</v>
      </c>
      <c r="K19" s="2">
        <v>6.2</v>
      </c>
    </row>
    <row r="20" spans="1:11" x14ac:dyDescent="0.4">
      <c r="A20" s="2" t="s">
        <v>62</v>
      </c>
      <c r="B20" s="2" t="s">
        <v>76</v>
      </c>
      <c r="C20" s="2">
        <v>55.5</v>
      </c>
      <c r="D20" s="2">
        <v>19.399999999999999</v>
      </c>
      <c r="E20" s="2">
        <v>0</v>
      </c>
      <c r="F20" s="2">
        <v>0</v>
      </c>
      <c r="G20" s="2">
        <v>3.4</v>
      </c>
      <c r="H20" s="2">
        <v>3.3</v>
      </c>
      <c r="I20" s="2">
        <v>15.3</v>
      </c>
      <c r="J20" s="2">
        <v>0</v>
      </c>
      <c r="K20" s="2">
        <v>3</v>
      </c>
    </row>
    <row r="21" spans="1:11" x14ac:dyDescent="0.4">
      <c r="A21" s="2" t="s">
        <v>63</v>
      </c>
      <c r="B21" s="2" t="s">
        <v>76</v>
      </c>
      <c r="C21" s="2">
        <v>19</v>
      </c>
      <c r="D21" s="2">
        <v>0</v>
      </c>
      <c r="E21" s="2">
        <v>35</v>
      </c>
      <c r="F21" s="2">
        <v>0</v>
      </c>
      <c r="G21" s="2">
        <v>6.7</v>
      </c>
      <c r="H21" s="2">
        <v>9.4</v>
      </c>
      <c r="I21" s="2">
        <v>1.5</v>
      </c>
      <c r="J21" s="2">
        <v>20.9</v>
      </c>
      <c r="K21" s="2">
        <v>7.5</v>
      </c>
    </row>
    <row r="22" spans="1:11" x14ac:dyDescent="0.4">
      <c r="A22" s="2" t="s">
        <v>64</v>
      </c>
      <c r="B22" s="2" t="s">
        <v>76</v>
      </c>
      <c r="C22" s="2">
        <v>12.8</v>
      </c>
      <c r="D22" s="2">
        <v>37.299999999999997</v>
      </c>
      <c r="E22" s="2">
        <v>0</v>
      </c>
      <c r="F22" s="2">
        <v>0</v>
      </c>
      <c r="G22" s="2">
        <v>8.4</v>
      </c>
      <c r="H22" s="2">
        <v>10.199999999999999</v>
      </c>
      <c r="I22" s="2">
        <v>1.6</v>
      </c>
      <c r="J22" s="2">
        <v>22.9</v>
      </c>
      <c r="K22" s="2">
        <v>6.9</v>
      </c>
    </row>
    <row r="23" spans="1:11" x14ac:dyDescent="0.4">
      <c r="A23" s="2" t="s">
        <v>65</v>
      </c>
      <c r="B23" s="2" t="s">
        <v>76</v>
      </c>
      <c r="C23" s="2">
        <v>15.3</v>
      </c>
      <c r="D23" s="2">
        <v>28.9</v>
      </c>
      <c r="E23" s="2">
        <v>0</v>
      </c>
      <c r="F23" s="2">
        <v>0</v>
      </c>
      <c r="G23" s="2">
        <v>6.4</v>
      </c>
      <c r="H23" s="2">
        <v>13.3</v>
      </c>
      <c r="I23" s="2">
        <v>0</v>
      </c>
      <c r="J23" s="2">
        <v>27.3</v>
      </c>
      <c r="K23" s="2">
        <v>8.8000000000000007</v>
      </c>
    </row>
    <row r="24" spans="1:11" x14ac:dyDescent="0.4">
      <c r="A24" s="2" t="s">
        <v>66</v>
      </c>
      <c r="B24" s="2" t="s">
        <v>76</v>
      </c>
      <c r="C24" s="2">
        <v>23.6</v>
      </c>
      <c r="D24" s="2">
        <v>3.9</v>
      </c>
      <c r="E24" s="2">
        <v>24.1</v>
      </c>
      <c r="F24" s="2">
        <v>0.9</v>
      </c>
      <c r="G24" s="2">
        <v>6.3</v>
      </c>
      <c r="H24" s="2">
        <v>10.3</v>
      </c>
      <c r="I24" s="2">
        <v>1.3</v>
      </c>
      <c r="J24" s="2">
        <v>24.5</v>
      </c>
      <c r="K24" s="2">
        <v>5.2</v>
      </c>
    </row>
    <row r="25" spans="1:11" x14ac:dyDescent="0.4">
      <c r="A25" s="2" t="s">
        <v>67</v>
      </c>
      <c r="B25" s="2" t="s">
        <v>76</v>
      </c>
      <c r="C25" s="2">
        <v>22</v>
      </c>
      <c r="D25" s="2">
        <v>2.6</v>
      </c>
      <c r="E25" s="2">
        <v>37.9</v>
      </c>
      <c r="F25" s="2">
        <v>2</v>
      </c>
      <c r="G25" s="2">
        <v>5.8</v>
      </c>
      <c r="H25" s="2">
        <v>6.9</v>
      </c>
      <c r="I25" s="2">
        <v>0.6</v>
      </c>
      <c r="J25" s="2">
        <v>15.3</v>
      </c>
      <c r="K25" s="2">
        <v>6.8</v>
      </c>
    </row>
    <row r="26" spans="1:11" x14ac:dyDescent="0.4">
      <c r="A26" s="2" t="s">
        <v>70</v>
      </c>
      <c r="B26" s="2" t="s">
        <v>76</v>
      </c>
      <c r="C26" s="2">
        <v>18.5</v>
      </c>
      <c r="D26" s="2">
        <v>0</v>
      </c>
      <c r="E26" s="2">
        <v>28.8</v>
      </c>
      <c r="F26" s="2">
        <v>0</v>
      </c>
      <c r="G26" s="2">
        <v>10.199999999999999</v>
      </c>
      <c r="H26" s="2">
        <v>7.9</v>
      </c>
      <c r="I26" s="2">
        <v>0.6</v>
      </c>
      <c r="J26" s="2">
        <v>25.6</v>
      </c>
      <c r="K26" s="2">
        <v>8.4</v>
      </c>
    </row>
    <row r="27" spans="1:11" x14ac:dyDescent="0.4">
      <c r="A27" s="2" t="s">
        <v>69</v>
      </c>
      <c r="B27" s="2" t="s">
        <v>76</v>
      </c>
      <c r="C27" s="2">
        <v>5</v>
      </c>
      <c r="D27" s="2">
        <v>2.2000000000000002</v>
      </c>
      <c r="E27" s="2">
        <v>38.700000000000003</v>
      </c>
      <c r="F27" s="2">
        <v>2.2000000000000002</v>
      </c>
      <c r="G27" s="2">
        <v>8.1</v>
      </c>
      <c r="H27" s="2">
        <v>13.8</v>
      </c>
      <c r="I27" s="2">
        <v>3.1</v>
      </c>
      <c r="J27" s="2">
        <v>19.100000000000001</v>
      </c>
      <c r="K27" s="2">
        <v>7.8</v>
      </c>
    </row>
    <row r="28" spans="1:11" x14ac:dyDescent="0.4">
      <c r="A28" s="2" t="s">
        <v>68</v>
      </c>
      <c r="B28" s="2" t="s">
        <v>77</v>
      </c>
      <c r="C28" s="2">
        <v>13.5</v>
      </c>
      <c r="D28" s="2">
        <v>0.3</v>
      </c>
      <c r="E28" s="2">
        <v>19</v>
      </c>
      <c r="F28" s="2">
        <v>0.5</v>
      </c>
      <c r="G28" s="2">
        <v>9.1</v>
      </c>
      <c r="H28" s="2">
        <v>23.7</v>
      </c>
      <c r="I28" s="2">
        <v>6.7</v>
      </c>
      <c r="J28" s="2">
        <v>21.2</v>
      </c>
      <c r="K28" s="2">
        <v>6</v>
      </c>
    </row>
    <row r="29" spans="1:11" x14ac:dyDescent="0.4">
      <c r="A29" s="2" t="s">
        <v>71</v>
      </c>
      <c r="B29" s="2" t="s">
        <v>77</v>
      </c>
      <c r="C29" s="2">
        <v>0</v>
      </c>
      <c r="D29" s="2">
        <v>0</v>
      </c>
      <c r="E29" s="2">
        <v>6.8</v>
      </c>
      <c r="F29" s="2">
        <v>2</v>
      </c>
      <c r="G29" s="2">
        <v>16.899999999999999</v>
      </c>
      <c r="H29" s="2">
        <v>24.5</v>
      </c>
      <c r="I29" s="2">
        <v>10.8</v>
      </c>
      <c r="J29" s="2">
        <v>34</v>
      </c>
      <c r="K29" s="2">
        <v>5</v>
      </c>
    </row>
    <row r="30" spans="1:11" x14ac:dyDescent="0.4">
      <c r="A30" s="2" t="s">
        <v>72</v>
      </c>
      <c r="B30" s="2" t="s">
        <v>77</v>
      </c>
      <c r="C30" s="2">
        <v>2.6</v>
      </c>
      <c r="D30" s="2">
        <v>0.6</v>
      </c>
      <c r="E30" s="2">
        <v>27.9</v>
      </c>
      <c r="F30" s="2">
        <v>1.5</v>
      </c>
      <c r="G30" s="2">
        <v>4.5999999999999996</v>
      </c>
      <c r="H30" s="2">
        <v>10.199999999999999</v>
      </c>
      <c r="I30" s="2">
        <v>3.9</v>
      </c>
      <c r="J30" s="2">
        <v>41.6</v>
      </c>
      <c r="K30" s="2">
        <v>7.2</v>
      </c>
    </row>
    <row r="31" spans="1:11" x14ac:dyDescent="0.4">
      <c r="A31" s="2" t="s">
        <v>73</v>
      </c>
      <c r="B31" s="2" t="s">
        <v>77</v>
      </c>
      <c r="C31" s="2">
        <v>44.8</v>
      </c>
      <c r="D31" s="2">
        <v>0.9</v>
      </c>
      <c r="E31" s="2">
        <v>15.3</v>
      </c>
      <c r="F31" s="2">
        <v>0.2</v>
      </c>
      <c r="G31" s="2">
        <v>5.2</v>
      </c>
      <c r="H31" s="2">
        <v>12.4</v>
      </c>
      <c r="I31" s="2">
        <v>2.4</v>
      </c>
      <c r="J31" s="2">
        <v>14.5</v>
      </c>
      <c r="K31" s="2">
        <v>4.4000000000000004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pardais</vt:lpstr>
      <vt:lpstr>caes-pre-historicos</vt:lpstr>
      <vt:lpstr>empregados-europa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2022-08-19T03:56:50Z</dcterms:created>
  <dcterms:modified xsi:type="dcterms:W3CDTF">2022-08-25T00:37:27Z</dcterms:modified>
</cp:coreProperties>
</file>