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Users\DELL\Desktop\S1-22-23\Evaluation-DS &amp; Exams\DS-EX-Ctrl\UVT\G-Stocks et Prévisions\21-22\"/>
    </mc:Choice>
  </mc:AlternateContent>
  <xr:revisionPtr revIDLastSave="0" documentId="13_ncr:1_{94A6D3BD-C127-460A-B7D4-8CB70AE90695}" xr6:coauthVersionLast="45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rrigé global" sheetId="10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0" l="1"/>
  <c r="D52" i="10"/>
  <c r="D49" i="10"/>
  <c r="D46" i="10"/>
  <c r="D54" i="10"/>
  <c r="B55" i="10" s="1"/>
  <c r="C54" i="10"/>
  <c r="E50" i="10"/>
  <c r="B52" i="10" s="1"/>
  <c r="B48" i="10"/>
  <c r="E47" i="10"/>
  <c r="B49" i="10" s="1"/>
  <c r="B45" i="10"/>
  <c r="E44" i="10"/>
  <c r="B46" i="10" s="1"/>
  <c r="D40" i="10"/>
  <c r="D39" i="10"/>
  <c r="D38" i="10"/>
  <c r="D13" i="10"/>
  <c r="D12" i="10"/>
  <c r="D11" i="10"/>
  <c r="D10" i="10"/>
  <c r="D9" i="10"/>
  <c r="D8" i="10"/>
  <c r="D7" i="10"/>
  <c r="D6" i="10"/>
  <c r="H5" i="10"/>
  <c r="H6" i="10" s="1"/>
  <c r="H7" i="10" s="1"/>
  <c r="H8" i="10" s="1"/>
  <c r="H9" i="10" s="1"/>
  <c r="H10" i="10" s="1"/>
  <c r="H11" i="10" s="1"/>
  <c r="H12" i="10" s="1"/>
  <c r="H13" i="10" s="1"/>
  <c r="D5" i="10"/>
  <c r="J5" i="10" s="1"/>
  <c r="I4" i="10"/>
  <c r="B42" i="10" l="1"/>
  <c r="E54" i="10"/>
  <c r="B56" i="10" s="1"/>
  <c r="I5" i="10"/>
  <c r="G6" i="10" s="1"/>
  <c r="J6" i="10"/>
  <c r="I6" i="10" l="1"/>
  <c r="G7" i="10" s="1"/>
  <c r="J7" i="10"/>
  <c r="I7" i="10" l="1"/>
  <c r="G8" i="10" s="1"/>
  <c r="J8" i="10" s="1"/>
  <c r="I8" i="10" l="1"/>
  <c r="G9" i="10" s="1"/>
  <c r="J9" i="10" s="1"/>
  <c r="I9" i="10" l="1"/>
  <c r="G10" i="10" s="1"/>
  <c r="J10" i="10" s="1"/>
  <c r="I10" i="10" l="1"/>
  <c r="G11" i="10" s="1"/>
  <c r="J11" i="10"/>
  <c r="I11" i="10" l="1"/>
  <c r="G12" i="10" s="1"/>
  <c r="J12" i="10" s="1"/>
  <c r="I12" i="10" l="1"/>
  <c r="G13" i="10" s="1"/>
  <c r="J13" i="10" s="1"/>
  <c r="I13" i="10" s="1"/>
</calcChain>
</file>

<file path=xl/sharedStrings.xml><?xml version="1.0" encoding="utf-8"?>
<sst xmlns="http://schemas.openxmlformats.org/spreadsheetml/2006/main" count="118" uniqueCount="77">
  <si>
    <t>Entrées</t>
  </si>
  <si>
    <t>Sorties</t>
  </si>
  <si>
    <t>Stock</t>
  </si>
  <si>
    <t>Date</t>
  </si>
  <si>
    <t>Qté</t>
  </si>
  <si>
    <t>Coût</t>
  </si>
  <si>
    <t>Valeur Totale</t>
  </si>
  <si>
    <t>01/05/N</t>
  </si>
  <si>
    <t>02/05/N</t>
  </si>
  <si>
    <t>03/05/N</t>
  </si>
  <si>
    <t>07/05/N</t>
  </si>
  <si>
    <t>08/05/N</t>
  </si>
  <si>
    <t>11/05/N</t>
  </si>
  <si>
    <t>13/05/N</t>
  </si>
  <si>
    <t>14/05/N</t>
  </si>
  <si>
    <t>20/05/N</t>
  </si>
  <si>
    <t>22/05/N</t>
  </si>
  <si>
    <t>Référence</t>
  </si>
  <si>
    <t>utilisation (nb/an)</t>
  </si>
  <si>
    <t>Coût unitaire ($)</t>
  </si>
  <si>
    <t>Valeur en stock</t>
  </si>
  <si>
    <t>% du total</t>
  </si>
  <si>
    <t>% cumulé</t>
  </si>
  <si>
    <t>Classe</t>
  </si>
  <si>
    <t>% de ref</t>
  </si>
  <si>
    <t>A703</t>
  </si>
  <si>
    <t>D021</t>
  </si>
  <si>
    <t>C541</t>
  </si>
  <si>
    <t>D012</t>
  </si>
  <si>
    <t>A135</t>
  </si>
  <si>
    <t>C732</t>
  </si>
  <si>
    <t>C375</t>
  </si>
  <si>
    <t>A500</t>
  </si>
  <si>
    <t>D111</t>
  </si>
  <si>
    <t>D231</t>
  </si>
  <si>
    <t>E781</t>
  </si>
  <si>
    <t>A138</t>
  </si>
  <si>
    <t>D175</t>
  </si>
  <si>
    <t>E001</t>
  </si>
  <si>
    <t>C150</t>
  </si>
  <si>
    <t>F030</t>
  </si>
  <si>
    <t>D703</t>
  </si>
  <si>
    <t>D535</t>
  </si>
  <si>
    <t>A260</t>
  </si>
  <si>
    <t>B141</t>
  </si>
  <si>
    <t>Stock moyen</t>
  </si>
  <si>
    <t>Coût unitaire</t>
  </si>
  <si>
    <t>Demande annuelle</t>
  </si>
  <si>
    <t>Type A</t>
  </si>
  <si>
    <t>Type B</t>
  </si>
  <si>
    <t>Type C</t>
  </si>
  <si>
    <t>A</t>
  </si>
  <si>
    <t>B</t>
  </si>
  <si>
    <t>C</t>
  </si>
  <si>
    <t>cout total</t>
  </si>
  <si>
    <t>1)</t>
  </si>
  <si>
    <t>valeur de stock</t>
  </si>
  <si>
    <t>2)</t>
  </si>
  <si>
    <t xml:space="preserve">type A </t>
  </si>
  <si>
    <t>demande annuelle</t>
  </si>
  <si>
    <t>demande mentuel</t>
  </si>
  <si>
    <t xml:space="preserve">rotation </t>
  </si>
  <si>
    <t>fois</t>
  </si>
  <si>
    <t>couverture</t>
  </si>
  <si>
    <t xml:space="preserve">mois </t>
  </si>
  <si>
    <t>type B</t>
  </si>
  <si>
    <t>type c</t>
  </si>
  <si>
    <t>3)</t>
  </si>
  <si>
    <t>demande mentiel</t>
  </si>
  <si>
    <t>global</t>
  </si>
  <si>
    <t>rotation global</t>
  </si>
  <si>
    <t>couverture global</t>
  </si>
  <si>
    <t>semaines</t>
  </si>
  <si>
    <t>Ex1</t>
  </si>
  <si>
    <t>Ex2</t>
  </si>
  <si>
    <t>Ex3</t>
  </si>
  <si>
    <t>Ex4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</si>
</sst>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8" tint="0.3999755851924192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0" fontId="3" fillId="0" borderId="1" xfId="1" applyNumberFormat="1" applyFont="1" applyBorder="1"/>
    <xf numFmtId="10" fontId="3" fillId="0" borderId="1" xfId="0" applyNumberFormat="1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4" fillId="0" borderId="0" xfId="0" applyFont="1"/>
    <xf numFmtId="2" fontId="3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57</xdr:row>
      <xdr:rowOff>35719</xdr:rowOff>
    </xdr:from>
    <xdr:to>
      <xdr:col>9</xdr:col>
      <xdr:colOff>464344</xdr:colOff>
      <xdr:row>62</xdr:row>
      <xdr:rowOff>107156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686F6D-EA24-4F03-B8D4-5DCE6A677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607" t="41190" b="37527"/>
        <a:stretch/>
      </xdr:blipFill>
      <xdr:spPr>
        <a:xfrm>
          <a:off x="1" y="8858250"/>
          <a:ext cx="5834062" cy="8453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DORRA%20ABAI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  <sheetName val="Ex2"/>
      <sheetName val="Ex3"/>
      <sheetName val="Ex4"/>
    </sheetNames>
    <sheetDataSet>
      <sheetData sheetId="0"/>
      <sheetData sheetId="1">
        <row r="4">
          <cell r="G4" t="str">
            <v>valeur cumulée</v>
          </cell>
        </row>
        <row r="5">
          <cell r="G5">
            <v>0.2514277504399986</v>
          </cell>
        </row>
        <row r="6">
          <cell r="G6">
            <v>0.47367192270392589</v>
          </cell>
        </row>
        <row r="7">
          <cell r="G7">
            <v>0.63530404798678208</v>
          </cell>
        </row>
        <row r="8">
          <cell r="G8">
            <v>0.78032398261556701</v>
          </cell>
        </row>
        <row r="9">
          <cell r="G9">
            <v>0.83075320570381816</v>
          </cell>
        </row>
        <row r="10">
          <cell r="G10">
            <v>0.86090657663158654</v>
          </cell>
        </row>
        <row r="11">
          <cell r="G11">
            <v>0.88145181566754072</v>
          </cell>
        </row>
        <row r="12">
          <cell r="G12">
            <v>0.90129664882726912</v>
          </cell>
        </row>
        <row r="13">
          <cell r="G13">
            <v>0.91656190510398328</v>
          </cell>
        </row>
        <row r="14">
          <cell r="G14">
            <v>0.93003124887755462</v>
          </cell>
        </row>
        <row r="15">
          <cell r="G15">
            <v>0.94008835889515452</v>
          </cell>
        </row>
        <row r="16">
          <cell r="G16">
            <v>0.94913975791099447</v>
          </cell>
        </row>
        <row r="17">
          <cell r="G17">
            <v>0.95781401530117438</v>
          </cell>
        </row>
        <row r="18">
          <cell r="G18">
            <v>0.96643439531626008</v>
          </cell>
        </row>
        <row r="19">
          <cell r="G19">
            <v>0.97451600158040286</v>
          </cell>
        </row>
        <row r="20">
          <cell r="G20">
            <v>0.98241801659423134</v>
          </cell>
        </row>
        <row r="21">
          <cell r="G21">
            <v>0.98958370748177127</v>
          </cell>
        </row>
        <row r="22">
          <cell r="G22">
            <v>0.99533062749182832</v>
          </cell>
        </row>
        <row r="23">
          <cell r="G23">
            <v>0.99820408749685685</v>
          </cell>
        </row>
        <row r="24">
          <cell r="G24">
            <v>0.99999999999999967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278B-E181-4AF4-84B5-F25C460DE957}">
  <dimension ref="A1:J57"/>
  <sheetViews>
    <sheetView tabSelected="1" zoomScale="80" zoomScaleNormal="80" workbookViewId="0">
      <selection activeCell="I26" sqref="I26"/>
    </sheetView>
  </sheetViews>
  <sheetFormatPr baseColWidth="10" defaultColWidth="8.28515625" defaultRowHeight="12" x14ac:dyDescent="0.2"/>
  <cols>
    <col min="1" max="1" width="11" style="2" customWidth="1"/>
    <col min="2" max="2" width="8.28515625" style="2"/>
    <col min="3" max="3" width="11.140625" style="2" customWidth="1"/>
    <col min="4" max="5" width="8.28515625" style="2"/>
    <col min="6" max="6" width="9.140625" style="2" customWidth="1"/>
    <col min="7" max="16384" width="8.28515625" style="2"/>
  </cols>
  <sheetData>
    <row r="1" spans="1:10" x14ac:dyDescent="0.2">
      <c r="A1" s="13" t="s">
        <v>73</v>
      </c>
      <c r="B1" s="12"/>
      <c r="C1" s="12"/>
    </row>
    <row r="2" spans="1:10" x14ac:dyDescent="0.2">
      <c r="A2" s="1"/>
      <c r="B2" s="14" t="s">
        <v>0</v>
      </c>
      <c r="C2" s="14"/>
      <c r="D2" s="14"/>
      <c r="E2" s="14" t="s">
        <v>1</v>
      </c>
      <c r="F2" s="14"/>
      <c r="G2" s="14"/>
      <c r="H2" s="14" t="s">
        <v>2</v>
      </c>
      <c r="I2" s="14"/>
      <c r="J2" s="14"/>
    </row>
    <row r="3" spans="1:10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</row>
    <row r="4" spans="1:10" x14ac:dyDescent="0.2">
      <c r="A4" s="1" t="s">
        <v>7</v>
      </c>
      <c r="B4" s="1"/>
      <c r="C4" s="1"/>
      <c r="D4" s="1"/>
      <c r="E4" s="1"/>
      <c r="F4" s="1"/>
      <c r="G4" s="1"/>
      <c r="H4" s="1">
        <v>8</v>
      </c>
      <c r="I4" s="1">
        <f>J4/H4</f>
        <v>4800</v>
      </c>
      <c r="J4" s="1">
        <v>38400</v>
      </c>
    </row>
    <row r="5" spans="1:10" x14ac:dyDescent="0.2">
      <c r="A5" s="1" t="s">
        <v>8</v>
      </c>
      <c r="B5" s="1">
        <v>12</v>
      </c>
      <c r="C5" s="1">
        <v>3900</v>
      </c>
      <c r="D5" s="1">
        <f>B5*C5</f>
        <v>46800</v>
      </c>
      <c r="E5" s="1"/>
      <c r="F5" s="1"/>
      <c r="G5" s="1"/>
      <c r="H5" s="1">
        <f>H4+B5-E5</f>
        <v>20</v>
      </c>
      <c r="I5" s="1">
        <f>J5/H5</f>
        <v>4260</v>
      </c>
      <c r="J5" s="1">
        <f>J4+D5-G5</f>
        <v>85200</v>
      </c>
    </row>
    <row r="6" spans="1:10" x14ac:dyDescent="0.2">
      <c r="A6" s="1" t="s">
        <v>9</v>
      </c>
      <c r="B6" s="1"/>
      <c r="C6" s="1"/>
      <c r="D6" s="1">
        <f t="shared" ref="D6:D13" si="0">B6*C6</f>
        <v>0</v>
      </c>
      <c r="E6" s="1">
        <v>6</v>
      </c>
      <c r="F6" s="1"/>
      <c r="G6" s="1">
        <f>E6*I5</f>
        <v>25560</v>
      </c>
      <c r="H6" s="1">
        <f t="shared" ref="H6:H13" si="1">H5+B6-E6</f>
        <v>14</v>
      </c>
      <c r="I6" s="1">
        <f t="shared" ref="I6:I13" si="2">J6/H6</f>
        <v>4260</v>
      </c>
      <c r="J6" s="1">
        <f t="shared" ref="J6:J13" si="3">J5+D6-G6</f>
        <v>59640</v>
      </c>
    </row>
    <row r="7" spans="1:10" x14ac:dyDescent="0.2">
      <c r="A7" s="1" t="s">
        <v>10</v>
      </c>
      <c r="B7" s="1">
        <v>10</v>
      </c>
      <c r="C7" s="1">
        <v>3800</v>
      </c>
      <c r="D7" s="1">
        <f t="shared" si="0"/>
        <v>38000</v>
      </c>
      <c r="E7" s="1"/>
      <c r="F7" s="1"/>
      <c r="G7" s="1">
        <f t="shared" ref="G7:G13" si="4">E7*I6</f>
        <v>0</v>
      </c>
      <c r="H7" s="1">
        <f t="shared" si="1"/>
        <v>24</v>
      </c>
      <c r="I7" s="1">
        <f t="shared" si="2"/>
        <v>4068.3333333333335</v>
      </c>
      <c r="J7" s="1">
        <f t="shared" si="3"/>
        <v>97640</v>
      </c>
    </row>
    <row r="8" spans="1:10" x14ac:dyDescent="0.2">
      <c r="A8" s="1" t="s">
        <v>11</v>
      </c>
      <c r="B8" s="3"/>
      <c r="C8" s="3"/>
      <c r="D8" s="1">
        <f t="shared" si="0"/>
        <v>0</v>
      </c>
      <c r="E8" s="3">
        <v>12</v>
      </c>
      <c r="F8" s="3"/>
      <c r="G8" s="1">
        <f t="shared" si="4"/>
        <v>48820</v>
      </c>
      <c r="H8" s="1">
        <f t="shared" si="1"/>
        <v>12</v>
      </c>
      <c r="I8" s="1">
        <f t="shared" si="2"/>
        <v>4068.3333333333335</v>
      </c>
      <c r="J8" s="1">
        <f t="shared" si="3"/>
        <v>48820</v>
      </c>
    </row>
    <row r="9" spans="1:10" x14ac:dyDescent="0.2">
      <c r="A9" s="1" t="s">
        <v>12</v>
      </c>
      <c r="B9" s="3"/>
      <c r="C9" s="3"/>
      <c r="D9" s="1">
        <f t="shared" si="0"/>
        <v>0</v>
      </c>
      <c r="E9" s="3">
        <v>10</v>
      </c>
      <c r="F9" s="3"/>
      <c r="G9" s="1">
        <f t="shared" si="4"/>
        <v>40683.333333333336</v>
      </c>
      <c r="H9" s="1">
        <f t="shared" si="1"/>
        <v>2</v>
      </c>
      <c r="I9" s="1">
        <f t="shared" si="2"/>
        <v>4068.3333333333321</v>
      </c>
      <c r="J9" s="1">
        <f t="shared" si="3"/>
        <v>8136.6666666666642</v>
      </c>
    </row>
    <row r="10" spans="1:10" x14ac:dyDescent="0.2">
      <c r="A10" s="1" t="s">
        <v>13</v>
      </c>
      <c r="B10" s="3">
        <v>14</v>
      </c>
      <c r="C10" s="3">
        <v>4100</v>
      </c>
      <c r="D10" s="1">
        <f t="shared" si="0"/>
        <v>57400</v>
      </c>
      <c r="E10" s="3"/>
      <c r="F10" s="3"/>
      <c r="G10" s="1">
        <f t="shared" si="4"/>
        <v>0</v>
      </c>
      <c r="H10" s="1">
        <f t="shared" si="1"/>
        <v>16</v>
      </c>
      <c r="I10" s="1">
        <f t="shared" si="2"/>
        <v>4096.0416666666661</v>
      </c>
      <c r="J10" s="1">
        <f t="shared" si="3"/>
        <v>65536.666666666657</v>
      </c>
    </row>
    <row r="11" spans="1:10" x14ac:dyDescent="0.2">
      <c r="A11" s="1" t="s">
        <v>14</v>
      </c>
      <c r="B11" s="3"/>
      <c r="C11" s="3"/>
      <c r="D11" s="1">
        <f t="shared" si="0"/>
        <v>0</v>
      </c>
      <c r="E11" s="3">
        <v>10</v>
      </c>
      <c r="F11" s="3"/>
      <c r="G11" s="1">
        <f t="shared" si="4"/>
        <v>40960.416666666657</v>
      </c>
      <c r="H11" s="1">
        <f t="shared" si="1"/>
        <v>6</v>
      </c>
      <c r="I11" s="1">
        <f t="shared" si="2"/>
        <v>4096.041666666667</v>
      </c>
      <c r="J11" s="1">
        <f t="shared" si="3"/>
        <v>24576.25</v>
      </c>
    </row>
    <row r="12" spans="1:10" x14ac:dyDescent="0.2">
      <c r="A12" s="1" t="s">
        <v>15</v>
      </c>
      <c r="B12" s="3">
        <v>16</v>
      </c>
      <c r="C12" s="3">
        <v>4000</v>
      </c>
      <c r="D12" s="1">
        <f t="shared" si="0"/>
        <v>64000</v>
      </c>
      <c r="E12" s="3"/>
      <c r="F12" s="3"/>
      <c r="G12" s="1">
        <f t="shared" si="4"/>
        <v>0</v>
      </c>
      <c r="H12" s="1">
        <f t="shared" si="1"/>
        <v>22</v>
      </c>
      <c r="I12" s="1">
        <f t="shared" si="2"/>
        <v>4026.193181818182</v>
      </c>
      <c r="J12" s="1">
        <f t="shared" si="3"/>
        <v>88576.25</v>
      </c>
    </row>
    <row r="13" spans="1:10" x14ac:dyDescent="0.2">
      <c r="A13" s="1" t="s">
        <v>16</v>
      </c>
      <c r="B13" s="3"/>
      <c r="C13" s="3"/>
      <c r="D13" s="1">
        <f t="shared" si="0"/>
        <v>0</v>
      </c>
      <c r="E13" s="3">
        <v>10</v>
      </c>
      <c r="F13" s="3"/>
      <c r="G13" s="1">
        <f t="shared" si="4"/>
        <v>40261.931818181823</v>
      </c>
      <c r="H13" s="1">
        <f t="shared" si="1"/>
        <v>12</v>
      </c>
      <c r="I13" s="1">
        <f t="shared" si="2"/>
        <v>4026.1931818181815</v>
      </c>
      <c r="J13" s="1">
        <f t="shared" si="3"/>
        <v>48314.318181818177</v>
      </c>
    </row>
    <row r="14" spans="1:10" x14ac:dyDescent="0.2">
      <c r="A14" s="13" t="s">
        <v>74</v>
      </c>
    </row>
    <row r="15" spans="1:10" x14ac:dyDescent="0.2">
      <c r="A15" s="4" t="s">
        <v>17</v>
      </c>
      <c r="B15" s="4" t="s">
        <v>18</v>
      </c>
      <c r="C15" s="4" t="s">
        <v>19</v>
      </c>
      <c r="D15" s="4" t="s">
        <v>20</v>
      </c>
      <c r="E15" s="4" t="s">
        <v>21</v>
      </c>
      <c r="F15" s="4" t="s">
        <v>22</v>
      </c>
      <c r="G15" s="4" t="s">
        <v>23</v>
      </c>
      <c r="H15" s="4" t="s">
        <v>24</v>
      </c>
    </row>
    <row r="16" spans="1:10" x14ac:dyDescent="0.2">
      <c r="A16" s="4" t="s">
        <v>25</v>
      </c>
      <c r="B16" s="4">
        <v>700</v>
      </c>
      <c r="C16" s="4">
        <v>2</v>
      </c>
      <c r="D16" s="4">
        <v>1400</v>
      </c>
      <c r="E16" s="5">
        <v>0.2514277504399986</v>
      </c>
      <c r="F16" s="6">
        <v>0.2514277504399986</v>
      </c>
      <c r="G16" s="4" t="s">
        <v>51</v>
      </c>
      <c r="H16" s="5">
        <v>0.05</v>
      </c>
    </row>
    <row r="17" spans="1:8" x14ac:dyDescent="0.2">
      <c r="A17" s="4" t="s">
        <v>28</v>
      </c>
      <c r="B17" s="4">
        <v>450</v>
      </c>
      <c r="C17" s="4">
        <v>2.75</v>
      </c>
      <c r="D17" s="4">
        <v>1237.5</v>
      </c>
      <c r="E17" s="5">
        <v>0.22224417226392734</v>
      </c>
      <c r="F17" s="6">
        <v>0.47367192270392594</v>
      </c>
      <c r="G17" s="4" t="s">
        <v>51</v>
      </c>
      <c r="H17" s="6">
        <v>0.1</v>
      </c>
    </row>
    <row r="18" spans="1:8" x14ac:dyDescent="0.2">
      <c r="A18" s="4" t="s">
        <v>29</v>
      </c>
      <c r="B18" s="4">
        <v>1000</v>
      </c>
      <c r="C18" s="4">
        <v>0.9</v>
      </c>
      <c r="D18" s="4">
        <v>900</v>
      </c>
      <c r="E18" s="5">
        <v>0.16163212528285625</v>
      </c>
      <c r="F18" s="6">
        <v>0.63530404798678219</v>
      </c>
      <c r="G18" s="4" t="s">
        <v>51</v>
      </c>
      <c r="H18" s="6">
        <v>0.15000000000000002</v>
      </c>
    </row>
    <row r="19" spans="1:8" x14ac:dyDescent="0.2">
      <c r="A19" s="4" t="s">
        <v>30</v>
      </c>
      <c r="B19" s="4">
        <v>95</v>
      </c>
      <c r="C19" s="4">
        <v>8.5</v>
      </c>
      <c r="D19" s="4">
        <v>807.5</v>
      </c>
      <c r="E19" s="5">
        <v>0.1450199346287849</v>
      </c>
      <c r="F19" s="6">
        <v>0.78032398261556712</v>
      </c>
      <c r="G19" s="4" t="s">
        <v>51</v>
      </c>
      <c r="H19" s="6">
        <v>0.2</v>
      </c>
    </row>
    <row r="20" spans="1:8" x14ac:dyDescent="0.2">
      <c r="A20" s="4" t="s">
        <v>31</v>
      </c>
      <c r="B20" s="4">
        <v>520</v>
      </c>
      <c r="C20" s="4">
        <v>0.54</v>
      </c>
      <c r="D20" s="4">
        <v>280.8</v>
      </c>
      <c r="E20" s="5">
        <v>5.0429223088251152E-2</v>
      </c>
      <c r="F20" s="6">
        <v>0.83075320570381828</v>
      </c>
      <c r="G20" s="4" t="s">
        <v>52</v>
      </c>
      <c r="H20" s="6">
        <v>0.25</v>
      </c>
    </row>
    <row r="21" spans="1:8" x14ac:dyDescent="0.2">
      <c r="A21" s="4" t="s">
        <v>32</v>
      </c>
      <c r="B21" s="4">
        <v>73</v>
      </c>
      <c r="C21" s="4">
        <v>2.2999999999999998</v>
      </c>
      <c r="D21" s="4">
        <v>167.89999999999998</v>
      </c>
      <c r="E21" s="5">
        <v>3.0153370927768403E-2</v>
      </c>
      <c r="F21" s="6">
        <v>0.86090657663158665</v>
      </c>
      <c r="G21" s="4" t="s">
        <v>52</v>
      </c>
      <c r="H21" s="6">
        <v>0.3</v>
      </c>
    </row>
    <row r="22" spans="1:8" x14ac:dyDescent="0.2">
      <c r="A22" s="4" t="s">
        <v>33</v>
      </c>
      <c r="B22" s="4">
        <v>520</v>
      </c>
      <c r="C22" s="4">
        <v>0.22</v>
      </c>
      <c r="D22" s="4">
        <v>114.4</v>
      </c>
      <c r="E22" s="5">
        <v>2.0545239035954174E-2</v>
      </c>
      <c r="F22" s="6">
        <v>0.88145181566754083</v>
      </c>
      <c r="G22" s="4" t="s">
        <v>52</v>
      </c>
      <c r="H22" s="6">
        <v>0.35</v>
      </c>
    </row>
    <row r="23" spans="1:8" x14ac:dyDescent="0.2">
      <c r="A23" s="4" t="s">
        <v>34</v>
      </c>
      <c r="B23" s="4">
        <v>170</v>
      </c>
      <c r="C23" s="4">
        <v>0.65</v>
      </c>
      <c r="D23" s="4">
        <v>110.5</v>
      </c>
      <c r="E23" s="5">
        <v>1.9844833159728462E-2</v>
      </c>
      <c r="F23" s="6">
        <v>0.90129664882726934</v>
      </c>
      <c r="G23" s="4" t="s">
        <v>52</v>
      </c>
      <c r="H23" s="6">
        <v>0.39999999999999997</v>
      </c>
    </row>
    <row r="24" spans="1:8" x14ac:dyDescent="0.2">
      <c r="A24" s="4" t="s">
        <v>35</v>
      </c>
      <c r="B24" s="4">
        <v>250</v>
      </c>
      <c r="C24" s="4">
        <v>0.34</v>
      </c>
      <c r="D24" s="4">
        <v>85</v>
      </c>
      <c r="E24" s="5">
        <v>1.5265256276714202E-2</v>
      </c>
      <c r="F24" s="6">
        <v>0.9165619051039835</v>
      </c>
      <c r="G24" s="4" t="s">
        <v>52</v>
      </c>
      <c r="H24" s="6">
        <v>0.44999999999999996</v>
      </c>
    </row>
    <row r="25" spans="1:8" x14ac:dyDescent="0.2">
      <c r="A25" s="4" t="s">
        <v>36</v>
      </c>
      <c r="B25" s="4">
        <v>250</v>
      </c>
      <c r="C25" s="4">
        <v>0.3</v>
      </c>
      <c r="D25" s="4">
        <v>75</v>
      </c>
      <c r="E25" s="5">
        <v>1.3469343773571354E-2</v>
      </c>
      <c r="F25" s="6">
        <v>0.93003124887755484</v>
      </c>
      <c r="G25" s="4" t="s">
        <v>52</v>
      </c>
      <c r="H25" s="6">
        <v>0.49999999999999994</v>
      </c>
    </row>
    <row r="26" spans="1:8" x14ac:dyDescent="0.2">
      <c r="A26" s="4" t="s">
        <v>37</v>
      </c>
      <c r="B26" s="4">
        <v>400</v>
      </c>
      <c r="C26" s="4">
        <v>0.14000000000000001</v>
      </c>
      <c r="D26" s="4">
        <v>56.000000000000007</v>
      </c>
      <c r="E26" s="5">
        <v>1.0057110017599945E-2</v>
      </c>
      <c r="F26" s="6">
        <v>0.94008835889515474</v>
      </c>
      <c r="G26" s="4" t="s">
        <v>52</v>
      </c>
      <c r="H26" s="6">
        <v>0.54999999999999993</v>
      </c>
    </row>
    <row r="27" spans="1:8" x14ac:dyDescent="0.2">
      <c r="A27" s="4" t="s">
        <v>38</v>
      </c>
      <c r="B27" s="4">
        <v>80</v>
      </c>
      <c r="C27" s="4">
        <v>0.63</v>
      </c>
      <c r="D27" s="4">
        <v>50.4</v>
      </c>
      <c r="E27" s="5">
        <v>9.051399015839949E-3</v>
      </c>
      <c r="F27" s="6">
        <v>0.9491397579109947</v>
      </c>
      <c r="G27" s="4" t="s">
        <v>52</v>
      </c>
      <c r="H27" s="6">
        <v>0.6</v>
      </c>
    </row>
    <row r="28" spans="1:8" x14ac:dyDescent="0.2">
      <c r="A28" s="4" t="s">
        <v>39</v>
      </c>
      <c r="B28" s="4">
        <v>230</v>
      </c>
      <c r="C28" s="4">
        <v>0.21</v>
      </c>
      <c r="D28" s="4">
        <v>48.3</v>
      </c>
      <c r="E28" s="5">
        <v>8.674257390179952E-3</v>
      </c>
      <c r="F28" s="6">
        <v>0.9578140153011746</v>
      </c>
      <c r="G28" s="4" t="s">
        <v>53</v>
      </c>
      <c r="H28" s="6">
        <v>0.65</v>
      </c>
    </row>
    <row r="29" spans="1:8" x14ac:dyDescent="0.2">
      <c r="A29" s="4" t="s">
        <v>40</v>
      </c>
      <c r="B29" s="4">
        <v>400</v>
      </c>
      <c r="C29" s="4">
        <v>0.12</v>
      </c>
      <c r="D29" s="4">
        <v>48</v>
      </c>
      <c r="E29" s="5">
        <v>8.6203800150856675E-3</v>
      </c>
      <c r="F29" s="6">
        <v>0.9664343953162603</v>
      </c>
      <c r="G29" s="4" t="s">
        <v>53</v>
      </c>
      <c r="H29" s="6">
        <v>0.70000000000000007</v>
      </c>
    </row>
    <row r="30" spans="1:8" x14ac:dyDescent="0.2">
      <c r="A30" s="4" t="s">
        <v>41</v>
      </c>
      <c r="B30" s="4">
        <v>500</v>
      </c>
      <c r="C30" s="4">
        <v>0.09</v>
      </c>
      <c r="D30" s="4">
        <v>45</v>
      </c>
      <c r="E30" s="5">
        <v>8.0816062641428134E-3</v>
      </c>
      <c r="F30" s="6">
        <v>0.97451600158040308</v>
      </c>
      <c r="G30" s="4" t="s">
        <v>53</v>
      </c>
      <c r="H30" s="6">
        <v>0.75000000000000011</v>
      </c>
    </row>
    <row r="31" spans="1:8" x14ac:dyDescent="0.2">
      <c r="A31" s="4" t="s">
        <v>42</v>
      </c>
      <c r="B31" s="4">
        <v>50</v>
      </c>
      <c r="C31" s="4">
        <v>0.88</v>
      </c>
      <c r="D31" s="4">
        <v>44</v>
      </c>
      <c r="E31" s="5">
        <v>7.9020150138285287E-3</v>
      </c>
      <c r="F31" s="6">
        <v>0.98241801659423156</v>
      </c>
      <c r="G31" s="4" t="s">
        <v>53</v>
      </c>
      <c r="H31" s="6">
        <v>0.80000000000000016</v>
      </c>
    </row>
    <row r="32" spans="1:8" x14ac:dyDescent="0.2">
      <c r="A32" s="4" t="s">
        <v>27</v>
      </c>
      <c r="B32" s="4">
        <v>70</v>
      </c>
      <c r="C32" s="4">
        <v>0.56999999999999995</v>
      </c>
      <c r="D32" s="4">
        <v>39.9</v>
      </c>
      <c r="E32" s="5">
        <v>7.1656908875399605E-3</v>
      </c>
      <c r="F32" s="6">
        <v>0.98958370748177149</v>
      </c>
      <c r="G32" s="4" t="s">
        <v>53</v>
      </c>
      <c r="H32" s="6">
        <v>0.8500000000000002</v>
      </c>
    </row>
    <row r="33" spans="1:8" x14ac:dyDescent="0.2">
      <c r="A33" s="7" t="s">
        <v>43</v>
      </c>
      <c r="B33" s="4">
        <v>50</v>
      </c>
      <c r="C33" s="7">
        <v>0.64</v>
      </c>
      <c r="D33" s="4">
        <v>32</v>
      </c>
      <c r="E33" s="5">
        <v>5.7469200100571114E-3</v>
      </c>
      <c r="F33" s="6">
        <v>0.99533062749182866</v>
      </c>
      <c r="G33" s="4" t="s">
        <v>53</v>
      </c>
      <c r="H33" s="6">
        <v>0.90000000000000024</v>
      </c>
    </row>
    <row r="34" spans="1:8" x14ac:dyDescent="0.2">
      <c r="A34" s="7" t="s">
        <v>44</v>
      </c>
      <c r="B34" s="4">
        <v>50</v>
      </c>
      <c r="C34" s="7">
        <v>0.32</v>
      </c>
      <c r="D34" s="4">
        <v>16</v>
      </c>
      <c r="E34" s="5">
        <v>2.8734600050285557E-3</v>
      </c>
      <c r="F34" s="6">
        <v>0.99820408749685718</v>
      </c>
      <c r="G34" s="4" t="s">
        <v>53</v>
      </c>
      <c r="H34" s="6">
        <v>0.95000000000000029</v>
      </c>
    </row>
    <row r="35" spans="1:8" x14ac:dyDescent="0.2">
      <c r="A35" s="7" t="s">
        <v>26</v>
      </c>
      <c r="B35" s="4">
        <v>20</v>
      </c>
      <c r="C35" s="7">
        <v>0.5</v>
      </c>
      <c r="D35" s="4">
        <v>10</v>
      </c>
      <c r="E35" s="5">
        <v>1.7959125031428472E-3</v>
      </c>
      <c r="F35" s="6">
        <v>1</v>
      </c>
      <c r="G35" s="4" t="s">
        <v>53</v>
      </c>
      <c r="H35" s="6">
        <v>1.0000000000000002</v>
      </c>
    </row>
    <row r="36" spans="1:8" x14ac:dyDescent="0.2">
      <c r="A36" s="13" t="s">
        <v>75</v>
      </c>
      <c r="D36" s="8">
        <v>5568.1999999999989</v>
      </c>
    </row>
    <row r="37" spans="1:8" x14ac:dyDescent="0.2">
      <c r="A37" s="4" t="s">
        <v>17</v>
      </c>
      <c r="B37" s="4" t="s">
        <v>45</v>
      </c>
      <c r="C37" s="4" t="s">
        <v>46</v>
      </c>
      <c r="D37" s="4" t="s">
        <v>54</v>
      </c>
      <c r="E37" s="4" t="s">
        <v>47</v>
      </c>
    </row>
    <row r="38" spans="1:8" x14ac:dyDescent="0.2">
      <c r="A38" s="4" t="s">
        <v>48</v>
      </c>
      <c r="B38" s="4">
        <v>500</v>
      </c>
      <c r="C38" s="4">
        <v>3</v>
      </c>
      <c r="D38" s="4">
        <f>B38*C38</f>
        <v>1500</v>
      </c>
      <c r="E38" s="4">
        <v>2000</v>
      </c>
    </row>
    <row r="39" spans="1:8" x14ac:dyDescent="0.2">
      <c r="A39" s="4" t="s">
        <v>49</v>
      </c>
      <c r="B39" s="4">
        <v>300</v>
      </c>
      <c r="C39" s="4">
        <v>4</v>
      </c>
      <c r="D39" s="4">
        <f t="shared" ref="D39:D40" si="5">B39*C39</f>
        <v>1200</v>
      </c>
      <c r="E39" s="4">
        <v>1500</v>
      </c>
    </row>
    <row r="40" spans="1:8" x14ac:dyDescent="0.2">
      <c r="A40" s="4" t="s">
        <v>50</v>
      </c>
      <c r="B40" s="4">
        <v>200</v>
      </c>
      <c r="C40" s="4">
        <v>5</v>
      </c>
      <c r="D40" s="4">
        <f t="shared" si="5"/>
        <v>1000</v>
      </c>
      <c r="E40" s="4">
        <v>1000</v>
      </c>
    </row>
    <row r="41" spans="1:8" x14ac:dyDescent="0.2">
      <c r="A41" s="9" t="s">
        <v>55</v>
      </c>
    </row>
    <row r="42" spans="1:8" x14ac:dyDescent="0.2">
      <c r="A42" s="2" t="s">
        <v>56</v>
      </c>
      <c r="B42" s="2">
        <f>SUM(D38:D40)</f>
        <v>3700</v>
      </c>
    </row>
    <row r="43" spans="1:8" x14ac:dyDescent="0.2">
      <c r="A43" s="9" t="s">
        <v>57</v>
      </c>
    </row>
    <row r="44" spans="1:8" x14ac:dyDescent="0.2">
      <c r="A44" s="4" t="s">
        <v>58</v>
      </c>
      <c r="B44" s="4" t="s">
        <v>59</v>
      </c>
      <c r="C44" s="4">
        <v>2000</v>
      </c>
      <c r="D44" s="4" t="s">
        <v>60</v>
      </c>
      <c r="E44" s="10">
        <f>C44/12</f>
        <v>166.66666666666666</v>
      </c>
    </row>
    <row r="45" spans="1:8" x14ac:dyDescent="0.2">
      <c r="A45" s="4" t="s">
        <v>61</v>
      </c>
      <c r="B45" s="4">
        <f>C44/B38</f>
        <v>4</v>
      </c>
      <c r="C45" s="4" t="s">
        <v>62</v>
      </c>
      <c r="D45" s="4"/>
      <c r="E45" s="4"/>
    </row>
    <row r="46" spans="1:8" x14ac:dyDescent="0.2">
      <c r="A46" s="4" t="s">
        <v>63</v>
      </c>
      <c r="B46" s="4">
        <f>B38/E44</f>
        <v>3</v>
      </c>
      <c r="C46" s="4" t="s">
        <v>64</v>
      </c>
      <c r="D46" s="4">
        <f>50*B38/E38</f>
        <v>12.5</v>
      </c>
      <c r="E46" s="4" t="s">
        <v>72</v>
      </c>
    </row>
    <row r="47" spans="1:8" x14ac:dyDescent="0.2">
      <c r="A47" s="4" t="s">
        <v>65</v>
      </c>
      <c r="B47" s="4" t="s">
        <v>59</v>
      </c>
      <c r="C47" s="4">
        <v>1500</v>
      </c>
      <c r="D47" s="4" t="s">
        <v>60</v>
      </c>
      <c r="E47" s="4">
        <f>C47/12</f>
        <v>125</v>
      </c>
    </row>
    <row r="48" spans="1:8" x14ac:dyDescent="0.2">
      <c r="A48" s="4" t="s">
        <v>61</v>
      </c>
      <c r="B48" s="4">
        <f>C47/B39</f>
        <v>5</v>
      </c>
      <c r="C48" s="4" t="s">
        <v>62</v>
      </c>
      <c r="D48" s="4"/>
      <c r="E48" s="4"/>
    </row>
    <row r="49" spans="1:5" x14ac:dyDescent="0.2">
      <c r="A49" s="4" t="s">
        <v>63</v>
      </c>
      <c r="B49" s="4">
        <f>B39/E47</f>
        <v>2.4</v>
      </c>
      <c r="C49" s="4" t="s">
        <v>64</v>
      </c>
      <c r="D49" s="4">
        <f>50*B39/E39</f>
        <v>10</v>
      </c>
      <c r="E49" s="4" t="s">
        <v>72</v>
      </c>
    </row>
    <row r="50" spans="1:5" x14ac:dyDescent="0.2">
      <c r="A50" s="4" t="s">
        <v>66</v>
      </c>
      <c r="B50" s="4" t="s">
        <v>59</v>
      </c>
      <c r="C50" s="4">
        <v>1000</v>
      </c>
      <c r="D50" s="4" t="s">
        <v>60</v>
      </c>
      <c r="E50" s="10">
        <f>C50/12</f>
        <v>83.333333333333329</v>
      </c>
    </row>
    <row r="51" spans="1:5" x14ac:dyDescent="0.2">
      <c r="A51" s="4" t="s">
        <v>61</v>
      </c>
      <c r="B51" s="4">
        <f>C50/B40</f>
        <v>5</v>
      </c>
      <c r="C51" s="4" t="s">
        <v>62</v>
      </c>
      <c r="D51" s="4"/>
      <c r="E51" s="4"/>
    </row>
    <row r="52" spans="1:5" x14ac:dyDescent="0.2">
      <c r="A52" s="4" t="s">
        <v>63</v>
      </c>
      <c r="B52" s="4">
        <f>B40/E50</f>
        <v>2.4000000000000004</v>
      </c>
      <c r="C52" s="4" t="s">
        <v>64</v>
      </c>
      <c r="D52" s="4">
        <f>50*B40/E40</f>
        <v>10</v>
      </c>
      <c r="E52" s="4" t="s">
        <v>72</v>
      </c>
    </row>
    <row r="53" spans="1:5" x14ac:dyDescent="0.2">
      <c r="A53" s="11" t="s">
        <v>67</v>
      </c>
      <c r="B53" s="4" t="s">
        <v>17</v>
      </c>
      <c r="C53" s="4" t="s">
        <v>45</v>
      </c>
      <c r="D53" s="4" t="s">
        <v>47</v>
      </c>
      <c r="E53" s="4" t="s">
        <v>68</v>
      </c>
    </row>
    <row r="54" spans="1:5" x14ac:dyDescent="0.2">
      <c r="A54" s="4"/>
      <c r="B54" s="4" t="s">
        <v>69</v>
      </c>
      <c r="C54" s="4">
        <f>SUM(B38:B40)</f>
        <v>1000</v>
      </c>
      <c r="D54" s="4">
        <f>SUM(E38:E40)</f>
        <v>4500</v>
      </c>
      <c r="E54" s="4">
        <f>D54/12</f>
        <v>375</v>
      </c>
    </row>
    <row r="55" spans="1:5" x14ac:dyDescent="0.2">
      <c r="A55" s="4" t="s">
        <v>70</v>
      </c>
      <c r="B55" s="4">
        <f>D54/C54</f>
        <v>4.5</v>
      </c>
      <c r="C55" s="4"/>
      <c r="D55" s="4"/>
      <c r="E55" s="4"/>
    </row>
    <row r="56" spans="1:5" x14ac:dyDescent="0.2">
      <c r="A56" s="4" t="s">
        <v>71</v>
      </c>
      <c r="B56" s="10">
        <f>C54/E54</f>
        <v>2.6666666666666665</v>
      </c>
      <c r="C56" s="4"/>
      <c r="D56" s="4"/>
      <c r="E56" s="4"/>
    </row>
    <row r="57" spans="1:5" x14ac:dyDescent="0.2">
      <c r="A57" s="13" t="s">
        <v>76</v>
      </c>
    </row>
  </sheetData>
  <mergeCells count="3">
    <mergeCell ref="B2:D2"/>
    <mergeCell ref="E2:G2"/>
    <mergeCell ref="H2:J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Corrigé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2022-03-08T10:16:02Z</cp:lastPrinted>
  <dcterms:created xsi:type="dcterms:W3CDTF">2015-06-05T18:19:34Z</dcterms:created>
  <dcterms:modified xsi:type="dcterms:W3CDTF">2022-10-31T08:30:25Z</dcterms:modified>
</cp:coreProperties>
</file>