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DELL\Desktop\S1-21-22\UVT\GSP\Prof Supports\Gestion des Stocks\Activités\"/>
    </mc:Choice>
  </mc:AlternateContent>
  <xr:revisionPtr revIDLastSave="0" documentId="13_ncr:1_{7AC66B57-6AE7-4DF4-9843-801E6286BBE5}" xr6:coauthVersionLast="47" xr6:coauthVersionMax="47" xr10:uidLastSave="{00000000-0000-0000-0000-000000000000}"/>
  <bookViews>
    <workbookView xWindow="-120" yWindow="-120" windowWidth="20730" windowHeight="11310" firstSheet="14" activeTab="16" xr2:uid="{00000000-000D-0000-FFFF-FFFF00000000}"/>
  </bookViews>
  <sheets>
    <sheet name="Ex1-Valor Stock" sheetId="38" r:id="rId1"/>
    <sheet name="Ex 2 Valorisation Stock" sheetId="41" r:id="rId2"/>
    <sheet name="Ex3 T-rotation" sheetId="39" r:id="rId3"/>
    <sheet name="Ex1-ABC-Basique" sheetId="30" r:id="rId4"/>
    <sheet name="Ex2-ABC-coût-Valeur" sheetId="14" r:id="rId5"/>
    <sheet name="Ex3-Tracé-CT-G-Stock" sheetId="29" r:id="rId6"/>
    <sheet name="Ex4-cp-cl-vierge" sheetId="16" r:id="rId7"/>
    <sheet name="Ex5-Wilson-TV" sheetId="7" r:id="rId8"/>
    <sheet name="Ex8-Changement-Demande" sheetId="32" r:id="rId9"/>
    <sheet name="Ex9-Réduction-Coût-Lancement" sheetId="33" r:id="rId10"/>
    <sheet name="Ex10-Réduction-Variété-Produit" sheetId="34" r:id="rId11"/>
    <sheet name="Ex10-Remis-ESC-Unif-Tranches" sheetId="37" r:id="rId12"/>
    <sheet name="Ex11-ELS(BMW)" sheetId="5" r:id="rId13"/>
    <sheet name="Ex13-Point Commande vierge" sheetId="4" r:id="rId14"/>
    <sheet name="Ex14-recomplet Period grille" sheetId="3" r:id="rId15"/>
    <sheet name="Ex15-GStock-2pdts-Simultan" sheetId="27" r:id="rId16"/>
    <sheet name="Ex16-1-16-2-16-3-SS" sheetId="11" r:id="rId17"/>
    <sheet name="Feuil1" sheetId="40" r:id="rId18"/>
  </sheets>
  <definedNames>
    <definedName name="_Toc492892614" localSheetId="8">'Ex8-Changement-Demande'!$B$2</definedName>
    <definedName name="_Toc492892615" localSheetId="9">'Ex9-Réduction-Coût-Lancement'!$B$2</definedName>
    <definedName name="_Toc492892616" localSheetId="10">'Ex10-Réduction-Variété-Produit'!$B$2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4" l="1"/>
  <c r="H15" i="14" s="1"/>
  <c r="H7" i="14"/>
  <c r="H8" i="14"/>
  <c r="H9" i="14"/>
  <c r="H10" i="14"/>
  <c r="H11" i="14"/>
  <c r="H12" i="14"/>
  <c r="H13" i="14"/>
  <c r="H14" i="14"/>
  <c r="H5" i="14"/>
  <c r="F6" i="37" l="1"/>
  <c r="G6" i="37" s="1"/>
  <c r="F5" i="37"/>
  <c r="G5" i="37" l="1"/>
  <c r="H8" i="34" l="1"/>
  <c r="H6" i="34"/>
  <c r="H6" i="33"/>
  <c r="P6" i="32"/>
  <c r="L6" i="32"/>
  <c r="H6" i="32"/>
</calcChain>
</file>

<file path=xl/sharedStrings.xml><?xml version="1.0" encoding="utf-8"?>
<sst xmlns="http://schemas.openxmlformats.org/spreadsheetml/2006/main" count="459" uniqueCount="246">
  <si>
    <t>Date</t>
  </si>
  <si>
    <t>Ventes journalières</t>
  </si>
  <si>
    <t>StockFin</t>
  </si>
  <si>
    <t>StockDébut</t>
  </si>
  <si>
    <t>LancementCom</t>
  </si>
  <si>
    <t>Reception de commande</t>
  </si>
  <si>
    <t>lundi</t>
  </si>
  <si>
    <t>mardi</t>
  </si>
  <si>
    <t>mercredi</t>
  </si>
  <si>
    <t>jeudi</t>
  </si>
  <si>
    <t>vendredi</t>
  </si>
  <si>
    <t>SS</t>
  </si>
  <si>
    <t>L</t>
  </si>
  <si>
    <t>Données</t>
  </si>
  <si>
    <t>g : coût unitaire de production variable</t>
  </si>
  <si>
    <t>€</t>
  </si>
  <si>
    <t>cl unitaire</t>
  </si>
  <si>
    <t>cp unitaire</t>
  </si>
  <si>
    <t>D</t>
  </si>
  <si>
    <t>unités/an</t>
  </si>
  <si>
    <t>Calculs</t>
  </si>
  <si>
    <t>ELS</t>
  </si>
  <si>
    <t>unités/lot</t>
  </si>
  <si>
    <t>TBO</t>
  </si>
  <si>
    <t>semaines</t>
  </si>
  <si>
    <t>CProd(variable)</t>
  </si>
  <si>
    <t>CL</t>
  </si>
  <si>
    <t>Cstockage</t>
  </si>
  <si>
    <t>CT</t>
  </si>
  <si>
    <t>CT par siège</t>
  </si>
  <si>
    <t>ELS après réduction de cp de 50%</t>
  </si>
  <si>
    <t>Articles</t>
  </si>
  <si>
    <t>Consommation (quantité/an)</t>
  </si>
  <si>
    <t>Coût unitaire (*100€)</t>
  </si>
  <si>
    <t>Valeur du stock</t>
  </si>
  <si>
    <t>% en valeur</t>
  </si>
  <si>
    <t>% cumulé</t>
  </si>
  <si>
    <t>Classe</t>
  </si>
  <si>
    <t>A1</t>
  </si>
  <si>
    <t>A2</t>
  </si>
  <si>
    <t>A3</t>
  </si>
  <si>
    <t>A4</t>
  </si>
  <si>
    <t>A5</t>
  </si>
  <si>
    <t>A6</t>
  </si>
  <si>
    <t>A7</t>
  </si>
  <si>
    <t>A8</t>
  </si>
  <si>
    <t>A9</t>
  </si>
  <si>
    <t>A10</t>
  </si>
  <si>
    <t>cl</t>
  </si>
  <si>
    <t>cp</t>
  </si>
  <si>
    <t>EOQ</t>
  </si>
  <si>
    <t>remise1</t>
  </si>
  <si>
    <t>remise2</t>
  </si>
  <si>
    <t>h</t>
  </si>
  <si>
    <t>Pu1</t>
  </si>
  <si>
    <t>CA</t>
  </si>
  <si>
    <t>CP</t>
  </si>
  <si>
    <t>Quantité à commander</t>
  </si>
  <si>
    <t>année</t>
  </si>
  <si>
    <t>Valeur</t>
  </si>
  <si>
    <t>moyenne</t>
  </si>
  <si>
    <t>Ecartype</t>
  </si>
  <si>
    <t>Z</t>
  </si>
  <si>
    <t>SS(en jour)</t>
  </si>
  <si>
    <t>A</t>
  </si>
  <si>
    <t>B</t>
  </si>
  <si>
    <t>Désignation des charges à imputer</t>
  </si>
  <si>
    <t>Achats : CL : Coût de Lancement(Annuel)</t>
  </si>
  <si>
    <t>Achats : CL : Coût de Lancement(de toutes les commandes et réceptions et factures)</t>
  </si>
  <si>
    <t>Gestion des stocks :  CP : Coût de Possession (Annuel)</t>
  </si>
  <si>
    <t>Le personnel affecté aux tâches d’achats et de gestion des stocks se compose de:</t>
  </si>
  <si>
    <t>* un chef de service consacrant la moitié de son temps aux achats et l’autre moitié à la gestion des stocks :1800DT</t>
  </si>
  <si>
    <t>* 2 acheteurs : 1350 DT chacun.</t>
  </si>
  <si>
    <t>* 2 aides-acheteurs : 900 DT chacun.</t>
  </si>
  <si>
    <t>* 1 gestionnaire de stocks : 1350 DT* </t>
  </si>
  <si>
    <t>* 1 chef magasinier : 900 dT.</t>
  </si>
  <si>
    <t>* 5 magasiniers : 600 DT chacun .</t>
  </si>
  <si>
    <t>* 2 secrétaires : 675 DT chacune .</t>
  </si>
  <si>
    <t>-Un budget de déplacement pour les acheteurs est de 7000 DT</t>
  </si>
  <si>
    <t xml:space="preserve">Les services de réception se composent de </t>
  </si>
  <si>
    <t>3 réceptionnaires qui assurent le contrôle de qualité et qui sont payés à 900 DT chacun</t>
  </si>
  <si>
    <t xml:space="preserve"> et de 3 réceptionnaires qui assurent le contrôle des réceptions en nombre ainsi que le rangement des articles et sont payés à 600 DT. Chacun.</t>
  </si>
  <si>
    <t>Autres Charges et frais</t>
  </si>
  <si>
    <t xml:space="preserve">- les frais de téléphone et de télex coûtent 8400 DT. par an </t>
  </si>
  <si>
    <t>-L’éclairage et le chauffage sont de 3800 DT pour le magasin et de 600DT pour les bureaux des achats (annuels) .</t>
  </si>
  <si>
    <t>Le coût de la gestion des stocks s’élève à 9000 DT par an.</t>
  </si>
  <si>
    <t>- Les amortissements du  matériel et des bureaux : 2100 DT. pour les achats et 18000 DT. pour le magasin.</t>
  </si>
  <si>
    <t>On a dénombré 9000 commandes pour l’année précédente et 1000 réceptions par mois, l’entreprise fermant un mois complet tous les ans.</t>
  </si>
  <si>
    <t xml:space="preserve">Le coût des services informatiques se compose de : </t>
  </si>
  <si>
    <t>de 0,2 DT par commande</t>
  </si>
  <si>
    <t>et de 0,18 DT par livraison ou réception</t>
  </si>
  <si>
    <t>et de 0,22 DT par traitement de facture fournisseur.(on supposera que le nombre de factures correspond au nombre des réceptions)</t>
  </si>
  <si>
    <t>le prix de la liasse de commande et celui de la liasse des bons de réception sont de 0,2 DT chacun.</t>
  </si>
  <si>
    <t>-Les frais de timbre sont de 3 DT par commande.</t>
  </si>
  <si>
    <t>-Le stock moyen de l’entreprise est de 700 000 DT.</t>
  </si>
  <si>
    <t>-Des pertes ont été constatées et s’élèvent à 1400 DT.</t>
  </si>
  <si>
    <t>Total</t>
  </si>
  <si>
    <t>- Le taux de rendement des capitaux investis de 10 % .</t>
  </si>
  <si>
    <t>Coûts Unitaires (cl et h%)</t>
  </si>
  <si>
    <t>Quantité commandée</t>
  </si>
  <si>
    <t>sigma</t>
  </si>
  <si>
    <t>Taux de service</t>
  </si>
  <si>
    <t>Sigma D</t>
  </si>
  <si>
    <t>Sigma L</t>
  </si>
  <si>
    <t>Demande moyenne sur L</t>
  </si>
  <si>
    <t>sigma demande sur L</t>
  </si>
  <si>
    <t>taux de service</t>
  </si>
  <si>
    <t>z</t>
  </si>
  <si>
    <t>sigma D</t>
  </si>
  <si>
    <t>TS</t>
  </si>
  <si>
    <t>ROP</t>
  </si>
  <si>
    <t>2ème cas : 
remise 2%(seuil 2000)</t>
  </si>
  <si>
    <t>3ème cas :
 remise 3% (seuil 3500)</t>
  </si>
  <si>
    <t>1er cas : 
pas de remise</t>
  </si>
  <si>
    <t>Taux de détention annuel</t>
  </si>
  <si>
    <t>Coût de commande pour 1 produit</t>
  </si>
  <si>
    <t>Coût de commande pour 2 produits</t>
  </si>
  <si>
    <t>Rabais sur facture</t>
  </si>
  <si>
    <t>&gt;= 200000</t>
  </si>
  <si>
    <t>&gt;= 500000</t>
  </si>
  <si>
    <t>Produits</t>
  </si>
  <si>
    <t>Demande annuelle</t>
  </si>
  <si>
    <t>Prix</t>
  </si>
  <si>
    <t>1)</t>
  </si>
  <si>
    <t>Etude du produit A géré séparément</t>
  </si>
  <si>
    <t>a)</t>
  </si>
  <si>
    <t>On ne cherche pas à bénéficier des rabais proposés</t>
  </si>
  <si>
    <t>Quantité économique</t>
  </si>
  <si>
    <t>Montant d'une facture</t>
  </si>
  <si>
    <t>Coût total annuel</t>
  </si>
  <si>
    <t>b)</t>
  </si>
  <si>
    <t>On cherche à bénéficier du rabais de 5%</t>
  </si>
  <si>
    <t xml:space="preserve">Le montant de la facture doit atteindre </t>
  </si>
  <si>
    <t>Nombre de commandes annuel</t>
  </si>
  <si>
    <t>c)</t>
  </si>
  <si>
    <t>On cherche à bénéficier du rabais de 7%</t>
  </si>
  <si>
    <t>2)</t>
  </si>
  <si>
    <t>Les articles A et B sont commandés simultanément</t>
  </si>
  <si>
    <t>Valeur annuelle de conommation</t>
  </si>
  <si>
    <t>Nombre optimal de commandes</t>
  </si>
  <si>
    <t>Coût de détention du stock</t>
  </si>
  <si>
    <t>Coût de passation de commande</t>
  </si>
  <si>
    <t>Coût d'achat</t>
  </si>
  <si>
    <t>Coût total</t>
  </si>
  <si>
    <t>Nombre de commandes à passer</t>
  </si>
  <si>
    <t>Exo-cp-cl-vierge</t>
  </si>
  <si>
    <t>Retour Menu</t>
  </si>
  <si>
    <t>Référence article</t>
  </si>
  <si>
    <t>N*</t>
  </si>
  <si>
    <t>Q : Quantité</t>
  </si>
  <si>
    <t>commandée</t>
  </si>
  <si>
    <t>Coût de</t>
  </si>
  <si>
    <t>stockage</t>
  </si>
  <si>
    <t>(CP)</t>
  </si>
  <si>
    <t>commande</t>
  </si>
  <si>
    <t>(CL)</t>
  </si>
  <si>
    <t>Coût</t>
  </si>
  <si>
    <t>combiné</t>
  </si>
  <si>
    <t>(CP + CL)</t>
  </si>
  <si>
    <t>Exercice 8 : Effet d’un changement de la demande</t>
  </si>
  <si>
    <t>Si la demande dans le marché vient de doubler ! Quel est l'effet sur ​​la quantité de commande et sur le stock moyen ?</t>
  </si>
  <si>
    <t xml:space="preserve">Si la demande triple ? Si la demande est divisée par 2 ? </t>
  </si>
  <si>
    <t>Q*</t>
  </si>
  <si>
    <t>D1</t>
  </si>
  <si>
    <t>Q*1</t>
  </si>
  <si>
    <t>Exercice 9 : Effet d’une réduction dans les coûts de lancement</t>
  </si>
  <si>
    <t>Vous réussissez à réaliser une réduction des coûts de commande (via un système automatisé de lancement de commandes ou via la recherche d’un mode de transport plus économique) qui réduit le coût de lancement (cl) à seulement 25% de son ancien niveau, quel effet sur ​​le stock moyen ? Comparer CL et CP ?</t>
  </si>
  <si>
    <t>T*</t>
  </si>
  <si>
    <t>Exercice 10 : Effet d’une réduction de la variété des produits</t>
  </si>
  <si>
    <t>Réduction de la variété des produits : vous voulez stocker 3 couleurs différentes de lave-vaisselle (blanc, noir et gris ; même demande). Si vous arrivez à fabriquer des panneaux interchangeables noir / gris / blanc de couleur blanche.</t>
  </si>
  <si>
    <t>Quel effet peut-avoir ce changement sur les quantités à commander ?</t>
  </si>
  <si>
    <t>Quantité de commande</t>
  </si>
  <si>
    <t>commandes</t>
  </si>
  <si>
    <t>qté</t>
  </si>
  <si>
    <t>prix</t>
  </si>
  <si>
    <t>valorisation du stock</t>
  </si>
  <si>
    <t>date1</t>
  </si>
  <si>
    <t>date2</t>
  </si>
  <si>
    <t>date3</t>
  </si>
  <si>
    <t>date4</t>
  </si>
  <si>
    <t>date5</t>
  </si>
  <si>
    <t>LIFO</t>
  </si>
  <si>
    <t>FIFO</t>
  </si>
  <si>
    <t>CUMP</t>
  </si>
  <si>
    <t>Exercice préliminaire 2 : Calcul du taux de couverture et du taux de rotation</t>
  </si>
  <si>
    <t>Calculer le taux de couverture et le taux de rotation pour les 2 cas suivants :</t>
  </si>
  <si>
    <r>
      <t>-</t>
    </r>
    <r>
      <rPr>
        <sz val="7"/>
        <color rgb="FF000000"/>
        <rFont val="Times New Roman"/>
        <family val="1"/>
      </rPr>
      <t xml:space="preserve">          </t>
    </r>
    <r>
      <rPr>
        <sz val="11"/>
        <color rgb="FF000000"/>
        <rFont val="Times New Roman"/>
        <family val="1"/>
      </rPr>
      <t>Entreprise commerciale : CA =360 K€ ; Valeur du stock =60 K€</t>
    </r>
  </si>
  <si>
    <r>
      <t>-</t>
    </r>
    <r>
      <rPr>
        <sz val="7"/>
        <color rgb="FF000000"/>
        <rFont val="Times New Roman"/>
        <family val="1"/>
      </rPr>
      <t xml:space="preserve">          </t>
    </r>
    <r>
      <rPr>
        <sz val="11"/>
        <color rgb="FF000000"/>
        <rFont val="Times New Roman"/>
        <family val="1"/>
      </rPr>
      <t>Entreprise industrielle : Budget Achat MP : 1200 K€ ; Valeur Stock MP = 100 K€</t>
    </r>
  </si>
  <si>
    <t>Couverture</t>
  </si>
  <si>
    <t>Rotation</t>
  </si>
  <si>
    <t>Valeur stock</t>
  </si>
  <si>
    <t>mois</t>
  </si>
  <si>
    <t>CA annuel</t>
  </si>
  <si>
    <t>CA mensuel</t>
  </si>
  <si>
    <t>fois</t>
  </si>
  <si>
    <t>jours</t>
  </si>
  <si>
    <t>ans</t>
  </si>
  <si>
    <t>PF</t>
  </si>
  <si>
    <t>Budget Achat</t>
  </si>
  <si>
    <t>Valeur Stock</t>
  </si>
  <si>
    <t>MP</t>
  </si>
  <si>
    <t>part de la réf</t>
  </si>
  <si>
    <t>parts cumulés</t>
  </si>
  <si>
    <t>C</t>
  </si>
  <si>
    <t>% du nb de ref</t>
  </si>
  <si>
    <t>q*</t>
  </si>
  <si>
    <t>CR</t>
  </si>
  <si>
    <t>Day</t>
  </si>
  <si>
    <t>Initial stock</t>
  </si>
  <si>
    <t>Orders receipt</t>
  </si>
  <si>
    <t>Sales</t>
  </si>
  <si>
    <t>Final stock</t>
  </si>
  <si>
    <t>Orders</t>
  </si>
  <si>
    <t>Exercice 1 : Valorisation du Stock</t>
  </si>
  <si>
    <t>Calculer la valeur du stock en utilisant les 3 possibilités suivantes : LIFO, FIFO et CUMP</t>
  </si>
  <si>
    <t>Les résultats que le responsable des achats a obtenus en faisant varier la quantité commande Q, sont résumés dans le tableau suivant :</t>
  </si>
  <si>
    <t>Q</t>
  </si>
  <si>
    <t>Questions :</t>
  </si>
  <si>
    <r>
      <t>1.</t>
    </r>
    <r>
      <rPr>
        <sz val="7"/>
        <color rgb="FF000000"/>
        <rFont val="Times New Roman"/>
        <family val="1"/>
      </rPr>
      <t xml:space="preserve">        </t>
    </r>
    <r>
      <rPr>
        <sz val="9"/>
        <color rgb="FF000000"/>
        <rFont val="Times New Roman"/>
        <family val="1"/>
      </rPr>
      <t>Tracez l’évolution des différents coûts CP, CL et (CP+CL)</t>
    </r>
  </si>
  <si>
    <r>
      <t>2.</t>
    </r>
    <r>
      <rPr>
        <sz val="7"/>
        <color rgb="FF000000"/>
        <rFont val="Times New Roman"/>
        <family val="1"/>
      </rPr>
      <t xml:space="preserve">        </t>
    </r>
    <r>
      <rPr>
        <sz val="9"/>
        <color rgb="FF000000"/>
        <rFont val="Times New Roman"/>
        <family val="1"/>
      </rPr>
      <t>Que constatez-vous ?</t>
    </r>
  </si>
  <si>
    <r>
      <t>3.</t>
    </r>
    <r>
      <rPr>
        <sz val="7"/>
        <color rgb="FF000000"/>
        <rFont val="Times New Roman"/>
        <family val="1"/>
      </rPr>
      <t xml:space="preserve">        </t>
    </r>
    <r>
      <rPr>
        <sz val="9"/>
        <color rgb="FF000000"/>
        <rFont val="Times New Roman"/>
        <family val="1"/>
      </rPr>
      <t>Déterminez graphiquement la quantité à commander optimale ?</t>
    </r>
  </si>
  <si>
    <r>
      <t>4.</t>
    </r>
    <r>
      <rPr>
        <sz val="7"/>
        <color rgb="FF000000"/>
        <rFont val="Times New Roman"/>
        <family val="1"/>
      </rPr>
      <t xml:space="preserve">        </t>
    </r>
    <r>
      <rPr>
        <sz val="9"/>
        <color rgb="FF000000"/>
        <rFont val="Times New Roman"/>
        <family val="1"/>
      </rPr>
      <t>Quel est le coût unitaire de possession de stock ?</t>
    </r>
  </si>
  <si>
    <t>Partie 2 (avec des entrées et des sorties)</t>
  </si>
  <si>
    <t>Entrée/Sortie</t>
  </si>
  <si>
    <t>Dates</t>
  </si>
  <si>
    <t>E</t>
  </si>
  <si>
    <t>S</t>
  </si>
  <si>
    <t>date6</t>
  </si>
  <si>
    <t>date7</t>
  </si>
  <si>
    <t>Exercice 2 : Valorisation du Stock</t>
  </si>
  <si>
    <t>Un ménage souhaite suivre sa consommation de sodas. Voici les éléments dont vous disposez pour cette étude :</t>
  </si>
  <si>
    <r>
      <t>-</t>
    </r>
    <r>
      <rPr>
        <sz val="7"/>
        <color rgb="FF222222"/>
        <rFont val="Times New Roman"/>
        <family val="1"/>
      </rPr>
      <t xml:space="preserve">         </t>
    </r>
    <r>
      <rPr>
        <sz val="13"/>
        <color rgb="FF222222"/>
        <rFont val="Times New Roman"/>
        <family val="1"/>
      </rPr>
      <t>Le stock initial au début du mois de mars N est de 7 canettes d’une valeur totale de 17,50 €</t>
    </r>
  </si>
  <si>
    <r>
      <t>-</t>
    </r>
    <r>
      <rPr>
        <sz val="7"/>
        <color rgb="FF222222"/>
        <rFont val="Times New Roman"/>
        <family val="1"/>
      </rPr>
      <t xml:space="preserve">         </t>
    </r>
    <r>
      <rPr>
        <sz val="13"/>
        <color rgb="FF222222"/>
        <rFont val="Times New Roman"/>
        <family val="1"/>
      </rPr>
      <t>La consommation des canettes est la suivante :</t>
    </r>
  </si>
  <si>
    <r>
      <t>§</t>
    </r>
    <r>
      <rPr>
        <sz val="7"/>
        <color rgb="FF222222"/>
        <rFont val="Times New Roman"/>
        <family val="1"/>
      </rPr>
      <t xml:space="preserve">  </t>
    </r>
    <r>
      <rPr>
        <sz val="13"/>
        <color rgb="FF222222"/>
        <rFont val="Times New Roman"/>
        <family val="1"/>
      </rPr>
      <t>le 3 mars N, consommation d’une canette</t>
    </r>
  </si>
  <si>
    <r>
      <t>§</t>
    </r>
    <r>
      <rPr>
        <sz val="7"/>
        <color rgb="FF222222"/>
        <rFont val="Times New Roman"/>
        <family val="1"/>
      </rPr>
      <t xml:space="preserve">  </t>
    </r>
    <r>
      <rPr>
        <sz val="13"/>
        <color rgb="FF222222"/>
        <rFont val="Times New Roman"/>
        <family val="1"/>
      </rPr>
      <t>le 13 mars, elle achète un pack de 6 canettes dans sa rue pour un montant total de 24 €.</t>
    </r>
  </si>
  <si>
    <r>
      <t>§</t>
    </r>
    <r>
      <rPr>
        <sz val="7"/>
        <color rgb="FF222222"/>
        <rFont val="Times New Roman"/>
        <family val="1"/>
      </rPr>
      <t xml:space="preserve">  </t>
    </r>
    <r>
      <rPr>
        <sz val="13"/>
        <color rgb="FF222222"/>
        <rFont val="Times New Roman"/>
        <family val="1"/>
      </rPr>
      <t>le 15 mars, elle reçoit des invités. Ce même jour, 4 canettes ont été consommées.</t>
    </r>
  </si>
  <si>
    <t>Nous allons répondre à la question suivante : Combien de cannetes reste-il en date du 15 mars N au soir (stock restant)? et comment évaluer leur valeur ?</t>
  </si>
  <si>
    <t>Entrées</t>
  </si>
  <si>
    <t>Sorties</t>
  </si>
  <si>
    <t>Stock</t>
  </si>
  <si>
    <t>Qté</t>
  </si>
  <si>
    <t>Valeur Totale</t>
  </si>
  <si>
    <t>01/03/N</t>
  </si>
  <si>
    <t>03/03/N</t>
  </si>
  <si>
    <t>13/03/N</t>
  </si>
  <si>
    <t>15/03/N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</si>
</sst>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rgb="FF000000"/>
      <name val="Times New Roman"/>
      <family val="1"/>
    </font>
    <font>
      <sz val="8"/>
      <color rgb="FF000000"/>
      <name val="Times New Roman"/>
      <family val="1"/>
    </font>
    <font>
      <sz val="11"/>
      <color theme="1"/>
      <name val="Calibri"/>
      <family val="2"/>
      <scheme val="minor"/>
    </font>
    <font>
      <sz val="11"/>
      <color rgb="FFFF0000"/>
      <name val="Calibri"/>
      <family val="2"/>
      <scheme val="minor"/>
    </font>
    <font>
      <b/>
      <sz val="10"/>
      <color rgb="FF000000"/>
      <name val="Times New Roman"/>
      <family val="1"/>
    </font>
    <font>
      <b/>
      <sz val="10"/>
      <color theme="1"/>
      <name val="Times New Roman"/>
      <family val="1"/>
    </font>
    <font>
      <b/>
      <sz val="9"/>
      <color rgb="FF000000"/>
      <name val="Times New Roman"/>
      <family val="1"/>
    </font>
    <font>
      <sz val="8"/>
      <color theme="1"/>
      <name val="Times New Roman"/>
      <family val="1"/>
    </font>
    <font>
      <b/>
      <sz val="9"/>
      <color theme="1"/>
      <name val="Times New Roman"/>
      <family val="1"/>
    </font>
    <font>
      <b/>
      <sz val="8"/>
      <color rgb="FF000000"/>
      <name val="Times New Roman"/>
      <family val="1"/>
    </font>
    <font>
      <sz val="8"/>
      <color rgb="FFFF0000"/>
      <name val="Times New Roman"/>
      <family val="1"/>
    </font>
    <font>
      <b/>
      <sz val="11"/>
      <color theme="9" tint="-0.249977111117893"/>
      <name val="Calibri"/>
      <family val="2"/>
      <scheme val="minor"/>
    </font>
    <font>
      <b/>
      <sz val="12"/>
      <color rgb="FF0070C0"/>
      <name val="Times New Roman"/>
      <family val="1"/>
    </font>
    <font>
      <b/>
      <sz val="10"/>
      <name val="MS Sans Serif"/>
      <family val="2"/>
    </font>
    <font>
      <i/>
      <sz val="10"/>
      <name val="MS Sans Serif"/>
      <family val="2"/>
    </font>
    <font>
      <b/>
      <i/>
      <sz val="10"/>
      <name val="MS Sans Serif"/>
      <family val="2"/>
    </font>
    <font>
      <sz val="10"/>
      <name val="MS Sans Serif"/>
      <family val="2"/>
    </font>
    <font>
      <sz val="11"/>
      <color theme="1"/>
      <name val="Calibri"/>
      <family val="2"/>
      <scheme val="minor"/>
    </font>
    <font>
      <u/>
      <sz val="11"/>
      <color theme="10"/>
      <name val="Calibri"/>
      <family val="2"/>
      <scheme val="minor"/>
    </font>
    <font>
      <sz val="11"/>
      <color theme="1"/>
      <name val="Calibri"/>
      <family val="2"/>
      <scheme val="minor"/>
    </font>
    <font>
      <u/>
      <sz val="11"/>
      <color theme="10"/>
      <name val="Calibri"/>
      <family val="2"/>
      <scheme val="minor"/>
    </font>
    <font>
      <sz val="12"/>
      <color rgb="FF000000"/>
      <name val="Times New Roman"/>
      <family val="1"/>
    </font>
    <font>
      <sz val="9"/>
      <color rgb="FF000000"/>
      <name val="Times New Roman"/>
      <family val="1"/>
    </font>
    <font>
      <sz val="11"/>
      <color rgb="FF000000"/>
      <name val="Times New Roman"/>
      <family val="1"/>
    </font>
    <font>
      <sz val="11"/>
      <color rgb="FF000000"/>
      <name val="Calibri"/>
      <family val="2"/>
    </font>
    <font>
      <sz val="8"/>
      <name val="Calibri"/>
      <family val="2"/>
      <scheme val="minor"/>
    </font>
    <font>
      <b/>
      <sz val="11"/>
      <color rgb="FF0070C0"/>
      <name val="Times New Roman"/>
      <family val="1"/>
    </font>
    <font>
      <sz val="7"/>
      <color rgb="FF000000"/>
      <name val="Times New Roman"/>
      <family val="1"/>
    </font>
    <font>
      <sz val="13"/>
      <color rgb="FF222222"/>
      <name val="Times New Roman"/>
      <family val="1"/>
    </font>
    <font>
      <sz val="7"/>
      <color rgb="FF222222"/>
      <name val="Times New Roman"/>
      <family val="1"/>
    </font>
    <font>
      <sz val="10"/>
      <color rgb="FF222222"/>
      <name val="Wingdings"/>
      <charset val="2"/>
    </font>
  </fonts>
  <fills count="7">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41"/>
        <bgColor indexed="64"/>
      </patternFill>
    </fill>
    <fill>
      <patternFill patternType="solid">
        <fgColor theme="3" tint="0.39997558519241921"/>
        <bgColor indexed="64"/>
      </patternFill>
    </fill>
    <fill>
      <patternFill patternType="solid">
        <fgColor theme="9" tint="0.59999389629810485"/>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s>
  <cellStyleXfs count="3">
    <xf numFmtId="0" fontId="0" fillId="0" borderId="0"/>
    <xf numFmtId="9" fontId="3" fillId="0" borderId="0" applyFont="0" applyFill="0" applyBorder="0" applyAlignment="0" applyProtection="0"/>
    <xf numFmtId="0" fontId="19" fillId="0" borderId="0" applyNumberFormat="0" applyFill="0" applyBorder="0" applyAlignment="0" applyProtection="0"/>
  </cellStyleXfs>
  <cellXfs count="147">
    <xf numFmtId="0" fontId="0" fillId="0" borderId="0" xfId="0"/>
    <xf numFmtId="0" fontId="0" fillId="0" borderId="0" xfId="0" applyAlignment="1">
      <alignment horizontal="center"/>
    </xf>
    <xf numFmtId="14" fontId="0" fillId="0" borderId="0" xfId="0" applyNumberFormat="1" applyAlignment="1">
      <alignment horizontal="center"/>
    </xf>
    <xf numFmtId="16" fontId="1" fillId="0" borderId="3" xfId="0" applyNumberFormat="1" applyFont="1" applyBorder="1" applyAlignment="1">
      <alignment horizontal="right" vertical="center"/>
    </xf>
    <xf numFmtId="0" fontId="1" fillId="0" borderId="4" xfId="0" applyFont="1" applyBorder="1" applyAlignment="1">
      <alignment horizontal="justify" vertical="center"/>
    </xf>
    <xf numFmtId="0" fontId="1" fillId="0" borderId="4" xfId="0" applyFont="1" applyBorder="1" applyAlignment="1">
      <alignment horizontal="right" vertical="center"/>
    </xf>
    <xf numFmtId="0" fontId="0" fillId="0" borderId="4" xfId="0" applyBorder="1"/>
    <xf numFmtId="0" fontId="0" fillId="0" borderId="5" xfId="0" applyBorder="1"/>
    <xf numFmtId="0" fontId="0" fillId="0" borderId="7" xfId="0" applyBorder="1"/>
    <xf numFmtId="0" fontId="5" fillId="0" borderId="10" xfId="0" applyFont="1" applyBorder="1" applyAlignment="1">
      <alignment horizontal="justify" vertical="center" wrapText="1"/>
    </xf>
    <xf numFmtId="0" fontId="5" fillId="0" borderId="11" xfId="0" applyFont="1" applyBorder="1" applyAlignment="1">
      <alignment horizontal="justify" vertical="center" wrapText="1"/>
    </xf>
    <xf numFmtId="0" fontId="5" fillId="0" borderId="12" xfId="0" applyFont="1" applyBorder="1" applyAlignment="1">
      <alignment horizontal="justify" vertical="center" wrapText="1"/>
    </xf>
    <xf numFmtId="0" fontId="5" fillId="0" borderId="5" xfId="0" applyFont="1" applyFill="1" applyBorder="1" applyAlignment="1">
      <alignment horizontal="justify" vertical="center" wrapText="1"/>
    </xf>
    <xf numFmtId="9" fontId="0" fillId="0" borderId="5" xfId="1" applyFont="1" applyBorder="1"/>
    <xf numFmtId="9" fontId="0" fillId="0" borderId="5" xfId="0" applyNumberFormat="1" applyBorder="1"/>
    <xf numFmtId="10" fontId="0" fillId="0" borderId="5" xfId="0" applyNumberFormat="1" applyBorder="1"/>
    <xf numFmtId="2" fontId="0" fillId="0" borderId="5" xfId="1" applyNumberFormat="1" applyFont="1" applyBorder="1"/>
    <xf numFmtId="2" fontId="0" fillId="0" borderId="5" xfId="0" applyNumberFormat="1" applyBorder="1"/>
    <xf numFmtId="0" fontId="4" fillId="0" borderId="5" xfId="0" applyFont="1" applyBorder="1"/>
    <xf numFmtId="2" fontId="0" fillId="0" borderId="0" xfId="0" applyNumberFormat="1"/>
    <xf numFmtId="0" fontId="0" fillId="0" borderId="5" xfId="0" applyFill="1" applyBorder="1"/>
    <xf numFmtId="0" fontId="0" fillId="0" borderId="15" xfId="0" applyBorder="1"/>
    <xf numFmtId="0" fontId="0" fillId="0" borderId="0" xfId="0" applyBorder="1"/>
    <xf numFmtId="10" fontId="0" fillId="0" borderId="0" xfId="1" applyNumberFormat="1" applyFont="1" applyBorder="1"/>
    <xf numFmtId="0" fontId="6" fillId="0" borderId="5" xfId="0" applyFont="1" applyBorder="1" applyAlignment="1">
      <alignment horizontal="center" wrapText="1"/>
    </xf>
    <xf numFmtId="0" fontId="6" fillId="0" borderId="0" xfId="0" applyFont="1" applyAlignment="1">
      <alignment horizontal="center" wrapText="1"/>
    </xf>
    <xf numFmtId="0" fontId="7" fillId="0" borderId="15" xfId="0" applyFont="1" applyBorder="1" applyAlignment="1">
      <alignment horizontal="left"/>
    </xf>
    <xf numFmtId="0" fontId="2" fillId="0" borderId="16" xfId="0" applyFont="1" applyBorder="1" applyAlignment="1">
      <alignment horizontal="center"/>
    </xf>
    <xf numFmtId="0" fontId="8" fillId="0" borderId="5" xfId="0" applyFont="1" applyBorder="1"/>
    <xf numFmtId="0" fontId="2" fillId="0" borderId="7" xfId="0" applyFont="1" applyBorder="1" applyAlignment="1">
      <alignment horizontal="center"/>
    </xf>
    <xf numFmtId="0" fontId="8" fillId="0" borderId="0" xfId="0" applyFont="1"/>
    <xf numFmtId="0" fontId="2" fillId="0" borderId="5" xfId="0" applyFont="1" applyBorder="1" applyAlignment="1">
      <alignment horizontal="justify"/>
    </xf>
    <xf numFmtId="0" fontId="8" fillId="0" borderId="7" xfId="0" applyFont="1" applyBorder="1"/>
    <xf numFmtId="0" fontId="7" fillId="0" borderId="5" xfId="0" applyFont="1" applyBorder="1" applyAlignment="1">
      <alignment horizontal="justify"/>
    </xf>
    <xf numFmtId="0" fontId="9" fillId="0" borderId="7" xfId="0" applyFont="1" applyBorder="1"/>
    <xf numFmtId="0" fontId="9" fillId="0" borderId="5" xfId="0" applyFont="1" applyBorder="1"/>
    <xf numFmtId="0" fontId="9" fillId="0" borderId="0" xfId="0" applyFont="1"/>
    <xf numFmtId="0" fontId="10" fillId="0" borderId="5" xfId="0" applyFont="1" applyBorder="1" applyAlignment="1">
      <alignment horizontal="justify"/>
    </xf>
    <xf numFmtId="0" fontId="7" fillId="0" borderId="5" xfId="0" applyFont="1" applyBorder="1" applyAlignment="1">
      <alignment horizontal="left"/>
    </xf>
    <xf numFmtId="0" fontId="11" fillId="0" borderId="5" xfId="0" applyFont="1" applyBorder="1"/>
    <xf numFmtId="9" fontId="11" fillId="0" borderId="5" xfId="1" applyFont="1" applyBorder="1"/>
    <xf numFmtId="0" fontId="0" fillId="0" borderId="0" xfId="0" applyFill="1" applyBorder="1"/>
    <xf numFmtId="0" fontId="12" fillId="0" borderId="5" xfId="0" applyFont="1" applyBorder="1"/>
    <xf numFmtId="0" fontId="0" fillId="0" borderId="5" xfId="0" applyBorder="1" applyAlignment="1">
      <alignment wrapText="1"/>
    </xf>
    <xf numFmtId="0" fontId="0" fillId="0" borderId="5" xfId="0" applyBorder="1" applyAlignment="1">
      <alignment horizontal="center"/>
    </xf>
    <xf numFmtId="0" fontId="0" fillId="4" borderId="0" xfId="0" applyFill="1"/>
    <xf numFmtId="9" fontId="0" fillId="4" borderId="0" xfId="0" applyNumberFormat="1" applyFill="1" applyAlignment="1">
      <alignment horizontal="center"/>
    </xf>
    <xf numFmtId="0" fontId="0" fillId="4" borderId="0" xfId="0" applyFill="1" applyAlignment="1">
      <alignment horizontal="center"/>
    </xf>
    <xf numFmtId="0" fontId="14" fillId="4" borderId="0" xfId="0" applyFont="1" applyFill="1"/>
    <xf numFmtId="0" fontId="0" fillId="4" borderId="0" xfId="0" quotePrefix="1" applyFill="1"/>
    <xf numFmtId="0" fontId="0" fillId="4" borderId="5" xfId="0" applyFill="1" applyBorder="1"/>
    <xf numFmtId="0" fontId="0" fillId="4" borderId="5" xfId="0" applyFill="1" applyBorder="1" applyAlignment="1">
      <alignment horizontal="center"/>
    </xf>
    <xf numFmtId="0" fontId="14" fillId="0" borderId="0" xfId="0" applyFont="1" applyAlignment="1">
      <alignment horizontal="right"/>
    </xf>
    <xf numFmtId="0" fontId="14" fillId="0" borderId="0" xfId="0" applyFont="1"/>
    <xf numFmtId="0" fontId="15" fillId="0" borderId="0" xfId="0" applyFont="1" applyAlignment="1">
      <alignment horizontal="right"/>
    </xf>
    <xf numFmtId="0" fontId="15" fillId="0" borderId="0" xfId="0" applyFont="1"/>
    <xf numFmtId="0" fontId="14" fillId="0" borderId="5" xfId="0" applyFont="1" applyBorder="1" applyAlignment="1">
      <alignment horizontal="center"/>
    </xf>
    <xf numFmtId="0" fontId="14" fillId="3" borderId="5" xfId="0" applyFont="1" applyFill="1" applyBorder="1" applyAlignment="1">
      <alignment horizontal="center"/>
    </xf>
    <xf numFmtId="0" fontId="16" fillId="0" borderId="0" xfId="0" applyFont="1"/>
    <xf numFmtId="0" fontId="17" fillId="0" borderId="0" xfId="0" applyFont="1"/>
    <xf numFmtId="0" fontId="0" fillId="0" borderId="0" xfId="0" applyAlignment="1"/>
    <xf numFmtId="2" fontId="0" fillId="0" borderId="0" xfId="0" applyNumberFormat="1" applyAlignment="1"/>
    <xf numFmtId="2" fontId="0" fillId="0" borderId="5" xfId="0" applyNumberFormat="1" applyBorder="1" applyAlignment="1">
      <alignment horizontal="center"/>
    </xf>
    <xf numFmtId="3" fontId="0" fillId="0" borderId="5" xfId="0" applyNumberFormat="1" applyBorder="1" applyAlignment="1">
      <alignment horizontal="center"/>
    </xf>
    <xf numFmtId="1" fontId="0" fillId="0" borderId="5" xfId="0" applyNumberFormat="1" applyBorder="1" applyAlignment="1">
      <alignment horizontal="center"/>
    </xf>
    <xf numFmtId="1" fontId="14" fillId="3" borderId="5" xfId="0" applyNumberFormat="1" applyFont="1" applyFill="1" applyBorder="1" applyAlignment="1">
      <alignment horizontal="center"/>
    </xf>
    <xf numFmtId="2" fontId="0" fillId="0" borderId="0" xfId="0" applyNumberFormat="1" applyAlignment="1">
      <alignment horizontal="center"/>
    </xf>
    <xf numFmtId="0" fontId="18" fillId="0" borderId="5" xfId="0" applyFont="1" applyBorder="1"/>
    <xf numFmtId="9" fontId="18" fillId="0" borderId="5" xfId="0" applyNumberFormat="1" applyFont="1" applyBorder="1"/>
    <xf numFmtId="10" fontId="18" fillId="0" borderId="5" xfId="1" applyNumberFormat="1" applyFont="1" applyBorder="1"/>
    <xf numFmtId="0" fontId="19" fillId="0" borderId="0" xfId="2"/>
    <xf numFmtId="0" fontId="20" fillId="0" borderId="0" xfId="0" applyFont="1"/>
    <xf numFmtId="0" fontId="21" fillId="0" borderId="0" xfId="2" applyFont="1"/>
    <xf numFmtId="0" fontId="20" fillId="0" borderId="5" xfId="0" applyFont="1" applyBorder="1"/>
    <xf numFmtId="9" fontId="20" fillId="0" borderId="0" xfId="0" applyNumberFormat="1" applyFont="1"/>
    <xf numFmtId="9" fontId="20" fillId="0" borderId="5" xfId="0" applyNumberFormat="1" applyFont="1" applyBorder="1"/>
    <xf numFmtId="0" fontId="20" fillId="0" borderId="5" xfId="0" applyFont="1" applyFill="1" applyBorder="1"/>
    <xf numFmtId="0" fontId="0" fillId="0" borderId="5" xfId="0" applyFont="1" applyBorder="1"/>
    <xf numFmtId="0" fontId="22" fillId="0" borderId="10" xfId="0" applyFont="1" applyBorder="1" applyAlignment="1">
      <alignment horizontal="justify" vertical="center" wrapText="1"/>
    </xf>
    <xf numFmtId="0" fontId="22" fillId="0" borderId="11" xfId="0" applyFont="1" applyBorder="1" applyAlignment="1">
      <alignment horizontal="justify" vertical="center" wrapText="1"/>
    </xf>
    <xf numFmtId="0" fontId="22" fillId="0" borderId="13" xfId="0" applyFont="1" applyBorder="1" applyAlignment="1">
      <alignment horizontal="justify" vertical="center" wrapText="1"/>
    </xf>
    <xf numFmtId="0" fontId="22" fillId="0" borderId="14" xfId="0" applyFont="1" applyBorder="1" applyAlignment="1">
      <alignment horizontal="justify" vertical="center" wrapText="1"/>
    </xf>
    <xf numFmtId="3" fontId="22" fillId="0" borderId="14" xfId="0" applyNumberFormat="1" applyFont="1" applyBorder="1" applyAlignment="1">
      <alignment horizontal="justify" vertical="center" wrapText="1"/>
    </xf>
    <xf numFmtId="0" fontId="0" fillId="0" borderId="14" xfId="0" applyBorder="1" applyAlignment="1">
      <alignment wrapText="1"/>
    </xf>
    <xf numFmtId="0" fontId="18" fillId="0" borderId="7" xfId="0" applyFont="1" applyBorder="1"/>
    <xf numFmtId="0" fontId="18" fillId="0" borderId="0" xfId="0" applyFont="1" applyBorder="1"/>
    <xf numFmtId="10" fontId="18" fillId="0" borderId="0" xfId="1" applyNumberFormat="1" applyFont="1" applyBorder="1"/>
    <xf numFmtId="0" fontId="22" fillId="0" borderId="0" xfId="0" applyFont="1" applyAlignment="1">
      <alignment horizontal="justify" vertical="center"/>
    </xf>
    <xf numFmtId="0" fontId="0" fillId="0" borderId="0" xfId="0" applyAlignment="1">
      <alignment wrapText="1"/>
    </xf>
    <xf numFmtId="0" fontId="13" fillId="0" borderId="0" xfId="0" applyFont="1" applyAlignment="1">
      <alignment horizontal="center" vertical="center" wrapText="1"/>
    </xf>
    <xf numFmtId="0" fontId="22" fillId="0" borderId="0" xfId="0" applyFont="1" applyAlignment="1">
      <alignment horizontal="center" vertical="center" wrapText="1"/>
    </xf>
    <xf numFmtId="0" fontId="22" fillId="0" borderId="0" xfId="0" applyFont="1" applyAlignment="1">
      <alignment vertical="center"/>
    </xf>
    <xf numFmtId="2" fontId="4" fillId="2" borderId="5" xfId="0" applyNumberFormat="1" applyFont="1" applyFill="1" applyBorder="1"/>
    <xf numFmtId="0" fontId="0" fillId="0" borderId="0" xfId="0" applyNumberFormat="1" applyAlignment="1">
      <alignment horizontal="center"/>
    </xf>
    <xf numFmtId="0" fontId="25" fillId="0" borderId="1" xfId="0" applyFont="1" applyBorder="1" applyAlignment="1">
      <alignment horizontal="left" vertical="center"/>
    </xf>
    <xf numFmtId="0" fontId="25" fillId="0" borderId="2" xfId="0" applyFont="1" applyBorder="1" applyAlignment="1">
      <alignment horizontal="left" vertical="center"/>
    </xf>
    <xf numFmtId="0" fontId="5" fillId="0" borderId="3" xfId="0" applyFont="1" applyBorder="1" applyAlignment="1">
      <alignment horizontal="justify" vertical="center" wrapText="1"/>
    </xf>
    <xf numFmtId="0" fontId="25" fillId="0" borderId="4" xfId="0" applyFont="1" applyBorder="1" applyAlignment="1">
      <alignment horizontal="right" vertical="center"/>
    </xf>
    <xf numFmtId="0" fontId="4" fillId="2" borderId="0" xfId="0" applyFont="1" applyFill="1"/>
    <xf numFmtId="0" fontId="27" fillId="0" borderId="0" xfId="0" applyFont="1" applyAlignment="1">
      <alignment horizontal="justify" vertical="center"/>
    </xf>
    <xf numFmtId="0" fontId="24" fillId="0" borderId="0" xfId="0" applyFont="1" applyAlignment="1">
      <alignment horizontal="justify" vertical="center"/>
    </xf>
    <xf numFmtId="9" fontId="0" fillId="0" borderId="5" xfId="0" applyNumberFormat="1" applyFont="1" applyBorder="1"/>
    <xf numFmtId="0" fontId="0" fillId="0" borderId="5" xfId="0" applyFont="1" applyFill="1" applyBorder="1"/>
    <xf numFmtId="9" fontId="0" fillId="0" borderId="0" xfId="0" applyNumberFormat="1"/>
    <xf numFmtId="0" fontId="0" fillId="2" borderId="5" xfId="0" applyFill="1" applyBorder="1"/>
    <xf numFmtId="0" fontId="24" fillId="0" borderId="10" xfId="0" applyFont="1" applyBorder="1" applyAlignment="1">
      <alignment horizontal="justify" vertical="center" wrapText="1"/>
    </xf>
    <xf numFmtId="0" fontId="24" fillId="0" borderId="11" xfId="0" applyFont="1" applyBorder="1" applyAlignment="1">
      <alignment horizontal="justify" vertical="center" wrapText="1"/>
    </xf>
    <xf numFmtId="0" fontId="24" fillId="0" borderId="13" xfId="0" applyFont="1" applyBorder="1" applyAlignment="1">
      <alignment horizontal="justify" vertical="center" wrapText="1"/>
    </xf>
    <xf numFmtId="0" fontId="24" fillId="0" borderId="14" xfId="0" applyFont="1" applyBorder="1" applyAlignment="1">
      <alignment horizontal="justify" vertical="center" wrapText="1"/>
    </xf>
    <xf numFmtId="3" fontId="24" fillId="0" borderId="14" xfId="0" applyNumberFormat="1" applyFont="1" applyBorder="1" applyAlignment="1">
      <alignment horizontal="justify" vertical="center" wrapText="1"/>
    </xf>
    <xf numFmtId="0" fontId="0" fillId="0" borderId="8" xfId="0" applyFont="1" applyFill="1" applyBorder="1"/>
    <xf numFmtId="0" fontId="24" fillId="0" borderId="0" xfId="0" applyFont="1" applyFill="1" applyBorder="1" applyAlignment="1">
      <alignment horizontal="justify" vertical="center" wrapText="1"/>
    </xf>
    <xf numFmtId="9" fontId="0" fillId="0" borderId="0" xfId="1" applyFont="1"/>
    <xf numFmtId="9" fontId="0" fillId="2" borderId="5" xfId="0" applyNumberFormat="1" applyFill="1" applyBorder="1"/>
    <xf numFmtId="0" fontId="0" fillId="2" borderId="15" xfId="0" applyFill="1" applyBorder="1"/>
    <xf numFmtId="9" fontId="18" fillId="2" borderId="5" xfId="0" applyNumberFormat="1" applyFont="1" applyFill="1" applyBorder="1"/>
    <xf numFmtId="9" fontId="0" fillId="5" borderId="5" xfId="0" applyNumberFormat="1" applyFill="1" applyBorder="1"/>
    <xf numFmtId="0" fontId="0" fillId="5" borderId="15" xfId="0" applyFill="1" applyBorder="1"/>
    <xf numFmtId="9" fontId="18" fillId="5" borderId="5" xfId="0" applyNumberFormat="1" applyFont="1" applyFill="1" applyBorder="1"/>
    <xf numFmtId="10" fontId="0" fillId="5" borderId="5" xfId="0" applyNumberFormat="1" applyFill="1" applyBorder="1"/>
    <xf numFmtId="9" fontId="0" fillId="6" borderId="5" xfId="0" applyNumberFormat="1" applyFill="1" applyBorder="1"/>
    <xf numFmtId="0" fontId="0" fillId="6" borderId="15" xfId="0" applyFill="1" applyBorder="1"/>
    <xf numFmtId="9" fontId="18" fillId="6" borderId="5" xfId="0" applyNumberFormat="1" applyFont="1" applyFill="1" applyBorder="1"/>
    <xf numFmtId="0" fontId="24" fillId="0" borderId="1" xfId="0" applyFont="1" applyBorder="1" applyAlignment="1">
      <alignment horizontal="justify" vertical="center"/>
    </xf>
    <xf numFmtId="0" fontId="24" fillId="0" borderId="2" xfId="0" applyFont="1" applyBorder="1" applyAlignment="1">
      <alignment horizontal="justify" vertical="center"/>
    </xf>
    <xf numFmtId="0" fontId="5" fillId="0" borderId="5" xfId="0" applyFont="1" applyBorder="1" applyAlignment="1">
      <alignment horizontal="justify" vertical="center" wrapText="1"/>
    </xf>
    <xf numFmtId="0" fontId="3" fillId="0" borderId="0" xfId="0" applyFont="1"/>
    <xf numFmtId="0" fontId="3" fillId="0" borderId="5" xfId="0" applyFont="1" applyBorder="1"/>
    <xf numFmtId="0" fontId="23" fillId="0" borderId="0" xfId="0" applyFont="1" applyAlignment="1">
      <alignment horizontal="justify" vertical="center"/>
    </xf>
    <xf numFmtId="0" fontId="7" fillId="0" borderId="0" xfId="0" applyFont="1" applyAlignment="1">
      <alignment horizontal="justify" vertical="center"/>
    </xf>
    <xf numFmtId="4" fontId="3" fillId="0" borderId="5" xfId="0" applyNumberFormat="1" applyFont="1" applyBorder="1"/>
    <xf numFmtId="0" fontId="13" fillId="0" borderId="0" xfId="0" applyFont="1" applyAlignment="1">
      <alignment horizontal="center" vertical="center" wrapText="1"/>
    </xf>
    <xf numFmtId="0" fontId="22" fillId="0" borderId="0" xfId="0" applyFont="1" applyAlignment="1">
      <alignment horizontal="center" vertical="center" wrapText="1"/>
    </xf>
    <xf numFmtId="0" fontId="13" fillId="0" borderId="0" xfId="0" applyFont="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5" fillId="0" borderId="0" xfId="0" applyFont="1" applyAlignment="1">
      <alignment horizontal="left" vertical="center"/>
    </xf>
    <xf numFmtId="0" fontId="25" fillId="2" borderId="4" xfId="0" applyFont="1" applyFill="1" applyBorder="1" applyAlignment="1">
      <alignment horizontal="right" vertical="center"/>
    </xf>
    <xf numFmtId="0" fontId="29" fillId="0" borderId="0" xfId="0" applyFont="1" applyAlignment="1">
      <alignment horizontal="left" vertical="center"/>
    </xf>
    <xf numFmtId="0" fontId="29" fillId="0" borderId="0" xfId="0" applyFont="1" applyAlignment="1">
      <alignment horizontal="left" vertical="center" indent="5"/>
    </xf>
    <xf numFmtId="0" fontId="31" fillId="0" borderId="0" xfId="0" applyFont="1" applyAlignment="1">
      <alignment horizontal="left" vertical="center" indent="10"/>
    </xf>
    <xf numFmtId="0" fontId="25" fillId="0" borderId="17" xfId="0" applyFont="1" applyBorder="1" applyAlignment="1">
      <alignment horizontal="left" vertical="center"/>
    </xf>
    <xf numFmtId="0" fontId="25" fillId="0" borderId="0" xfId="0" applyFont="1" applyAlignment="1">
      <alignment horizontal="left" vertical="center"/>
    </xf>
    <xf numFmtId="0" fontId="25" fillId="0" borderId="3" xfId="0" applyFont="1" applyBorder="1" applyAlignment="1">
      <alignment horizontal="left" vertical="center"/>
    </xf>
    <xf numFmtId="0" fontId="25" fillId="0" borderId="4" xfId="0" applyFont="1" applyBorder="1" applyAlignment="1">
      <alignment horizontal="left" vertical="center"/>
    </xf>
  </cellXfs>
  <cellStyles count="3">
    <cellStyle name="Lien hypertexte" xfId="2" builtinId="8"/>
    <cellStyle name="Normal" xfId="0" builtinId="0"/>
    <cellStyle name="Pourcentage" xfId="1" builtinId="5"/>
  </cellStyles>
  <dxfs count="16">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13" displayName="Tableau13" ref="A1:F21" totalsRowShown="0" headerRowDxfId="15" dataDxfId="14">
  <autoFilter ref="A1:F21" xr:uid="{00000000-0009-0000-0100-000002000000}"/>
  <tableColumns count="6">
    <tableColumn id="1" xr3:uid="{00000000-0010-0000-0000-000001000000}" name="Date" dataDxfId="13"/>
    <tableColumn id="2" xr3:uid="{00000000-0010-0000-0000-000002000000}" name="StockDébut" dataDxfId="12"/>
    <tableColumn id="3" xr3:uid="{00000000-0010-0000-0000-000003000000}" name="Ventes journalières" dataDxfId="11"/>
    <tableColumn id="4" xr3:uid="{00000000-0010-0000-0000-000004000000}" name="StockFin" dataDxfId="10"/>
    <tableColumn id="5" xr3:uid="{00000000-0010-0000-0000-000005000000}" name="LancementCom" dataDxfId="9"/>
    <tableColumn id="6" xr3:uid="{00000000-0010-0000-0000-000006000000}" name="Reception de commande"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134" displayName="Tableau134" ref="H1:M27" totalsRowShown="0" headerRowDxfId="7" dataDxfId="6">
  <autoFilter ref="H1:M27" xr:uid="{00000000-0009-0000-0100-000003000000}"/>
  <tableColumns count="6">
    <tableColumn id="1" xr3:uid="{00000000-0010-0000-0100-000001000000}" name="Date" dataDxfId="5"/>
    <tableColumn id="2" xr3:uid="{00000000-0010-0000-0100-000002000000}" name="StockDébut" dataDxfId="4"/>
    <tableColumn id="3" xr3:uid="{00000000-0010-0000-0100-000003000000}" name="Ventes journalières" dataDxfId="3"/>
    <tableColumn id="4" xr3:uid="{00000000-0010-0000-0100-000004000000}" name="StockFin" dataDxfId="2">
      <calculatedColumnFormula>Tableau134[[#This Row],[StockDébut]]-J2</calculatedColumnFormula>
    </tableColumn>
    <tableColumn id="5" xr3:uid="{00000000-0010-0000-0100-000005000000}" name="LancementCom" dataDxfId="1"/>
    <tableColumn id="6" xr3:uid="{00000000-0010-0000-0100-000006000000}" name="Reception de command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9D051-751D-4B56-B943-FC098D3B066B}">
  <dimension ref="A1:M35"/>
  <sheetViews>
    <sheetView workbookViewId="0">
      <selection activeCell="H31" sqref="H31"/>
    </sheetView>
  </sheetViews>
  <sheetFormatPr baseColWidth="10" defaultRowHeight="15" x14ac:dyDescent="0.25"/>
  <cols>
    <col min="1" max="1" width="45.5703125" customWidth="1"/>
  </cols>
  <sheetData>
    <row r="1" spans="1:13" x14ac:dyDescent="0.25">
      <c r="A1" s="70"/>
    </row>
    <row r="4" spans="1:13" x14ac:dyDescent="0.25">
      <c r="F4" s="7"/>
      <c r="G4" s="7" t="s">
        <v>173</v>
      </c>
      <c r="H4" s="7" t="s">
        <v>174</v>
      </c>
      <c r="M4" s="23"/>
    </row>
    <row r="5" spans="1:13" x14ac:dyDescent="0.25">
      <c r="C5" s="98" t="s">
        <v>175</v>
      </c>
      <c r="D5" t="s">
        <v>183</v>
      </c>
      <c r="F5" s="125" t="s">
        <v>176</v>
      </c>
      <c r="G5" s="7">
        <v>100</v>
      </c>
      <c r="H5" s="7">
        <v>120</v>
      </c>
      <c r="M5" s="23"/>
    </row>
    <row r="6" spans="1:13" x14ac:dyDescent="0.25">
      <c r="D6" t="s">
        <v>181</v>
      </c>
      <c r="F6" s="125" t="s">
        <v>177</v>
      </c>
      <c r="G6" s="7">
        <v>150</v>
      </c>
      <c r="H6" s="7">
        <v>118</v>
      </c>
      <c r="J6" s="104"/>
      <c r="K6" s="104"/>
      <c r="M6" s="23"/>
    </row>
    <row r="7" spans="1:13" x14ac:dyDescent="0.25">
      <c r="D7" t="s">
        <v>182</v>
      </c>
      <c r="F7" s="125" t="s">
        <v>178</v>
      </c>
      <c r="G7" s="7">
        <v>200</v>
      </c>
      <c r="H7" s="7">
        <v>124</v>
      </c>
    </row>
    <row r="8" spans="1:13" x14ac:dyDescent="0.25">
      <c r="F8" s="125" t="s">
        <v>179</v>
      </c>
      <c r="G8" s="7">
        <v>150</v>
      </c>
      <c r="H8" s="7">
        <v>115</v>
      </c>
    </row>
    <row r="9" spans="1:13" x14ac:dyDescent="0.25">
      <c r="F9" s="125" t="s">
        <v>180</v>
      </c>
      <c r="G9" s="7">
        <v>300</v>
      </c>
      <c r="H9" s="7">
        <v>126</v>
      </c>
    </row>
    <row r="15" spans="1:13" x14ac:dyDescent="0.25">
      <c r="A15" s="99" t="s">
        <v>213</v>
      </c>
    </row>
    <row r="16" spans="1:13" x14ac:dyDescent="0.25">
      <c r="A16" s="100"/>
    </row>
    <row r="17" spans="1:4" ht="30" x14ac:dyDescent="0.25">
      <c r="A17" s="100" t="s">
        <v>214</v>
      </c>
    </row>
    <row r="18" spans="1:4" ht="15.75" thickBot="1" x14ac:dyDescent="0.3">
      <c r="A18" s="100"/>
    </row>
    <row r="19" spans="1:4" ht="15.75" thickBot="1" x14ac:dyDescent="0.3">
      <c r="A19" s="94"/>
      <c r="B19" s="95" t="s">
        <v>173</v>
      </c>
      <c r="C19" s="95" t="s">
        <v>174</v>
      </c>
    </row>
    <row r="20" spans="1:4" ht="15.75" thickBot="1" x14ac:dyDescent="0.3">
      <c r="A20" s="96" t="s">
        <v>176</v>
      </c>
      <c r="B20" s="97">
        <v>100</v>
      </c>
      <c r="C20" s="97">
        <v>120</v>
      </c>
    </row>
    <row r="21" spans="1:4" ht="15.75" thickBot="1" x14ac:dyDescent="0.3">
      <c r="A21" s="96" t="s">
        <v>177</v>
      </c>
      <c r="B21" s="97">
        <v>150</v>
      </c>
      <c r="C21" s="97">
        <v>118</v>
      </c>
    </row>
    <row r="22" spans="1:4" ht="15.75" thickBot="1" x14ac:dyDescent="0.3">
      <c r="A22" s="96" t="s">
        <v>178</v>
      </c>
      <c r="B22" s="97">
        <v>200</v>
      </c>
      <c r="C22" s="97">
        <v>124</v>
      </c>
    </row>
    <row r="23" spans="1:4" ht="15.75" thickBot="1" x14ac:dyDescent="0.3">
      <c r="A23" s="96" t="s">
        <v>179</v>
      </c>
      <c r="B23" s="97">
        <v>150</v>
      </c>
      <c r="C23" s="97">
        <v>115</v>
      </c>
    </row>
    <row r="24" spans="1:4" ht="15.75" thickBot="1" x14ac:dyDescent="0.3">
      <c r="A24" s="96" t="s">
        <v>180</v>
      </c>
      <c r="B24" s="97">
        <v>300</v>
      </c>
      <c r="C24" s="97">
        <v>126</v>
      </c>
    </row>
    <row r="25" spans="1:4" x14ac:dyDescent="0.25">
      <c r="A25" s="99"/>
    </row>
    <row r="27" spans="1:4" ht="15.75" thickBot="1" x14ac:dyDescent="0.3">
      <c r="A27" s="99" t="s">
        <v>222</v>
      </c>
    </row>
    <row r="28" spans="1:4" ht="15.75" thickBot="1" x14ac:dyDescent="0.3">
      <c r="A28" s="138" t="s">
        <v>223</v>
      </c>
      <c r="B28" s="94" t="s">
        <v>224</v>
      </c>
      <c r="C28" s="95" t="s">
        <v>173</v>
      </c>
      <c r="D28" s="95" t="s">
        <v>174</v>
      </c>
    </row>
    <row r="29" spans="1:4" ht="15.75" thickBot="1" x14ac:dyDescent="0.3">
      <c r="A29" s="138" t="s">
        <v>225</v>
      </c>
      <c r="B29" s="96" t="s">
        <v>176</v>
      </c>
      <c r="C29" s="97">
        <v>100</v>
      </c>
      <c r="D29" s="97">
        <v>120</v>
      </c>
    </row>
    <row r="30" spans="1:4" ht="15.75" thickBot="1" x14ac:dyDescent="0.3">
      <c r="A30" s="138" t="s">
        <v>226</v>
      </c>
      <c r="B30" s="96" t="s">
        <v>177</v>
      </c>
      <c r="C30" s="97">
        <v>80</v>
      </c>
      <c r="D30" s="139">
        <v>120</v>
      </c>
    </row>
    <row r="31" spans="1:4" ht="15.75" thickBot="1" x14ac:dyDescent="0.3">
      <c r="A31" s="138" t="s">
        <v>225</v>
      </c>
      <c r="B31" s="96" t="s">
        <v>178</v>
      </c>
      <c r="C31" s="97">
        <v>150</v>
      </c>
      <c r="D31" s="97">
        <v>118</v>
      </c>
    </row>
    <row r="32" spans="1:4" ht="15.75" thickBot="1" x14ac:dyDescent="0.3">
      <c r="A32" s="138" t="s">
        <v>225</v>
      </c>
      <c r="B32" s="96" t="s">
        <v>179</v>
      </c>
      <c r="C32" s="97">
        <v>200</v>
      </c>
      <c r="D32" s="97">
        <v>124</v>
      </c>
    </row>
    <row r="33" spans="1:4" ht="15.75" thickBot="1" x14ac:dyDescent="0.3">
      <c r="A33" s="138" t="s">
        <v>226</v>
      </c>
      <c r="B33" s="96" t="s">
        <v>180</v>
      </c>
      <c r="C33" s="97">
        <v>230</v>
      </c>
      <c r="D33" s="139">
        <v>124</v>
      </c>
    </row>
    <row r="34" spans="1:4" ht="15.75" thickBot="1" x14ac:dyDescent="0.3">
      <c r="A34" s="138" t="s">
        <v>225</v>
      </c>
      <c r="B34" s="96" t="s">
        <v>227</v>
      </c>
      <c r="C34" s="97">
        <v>150</v>
      </c>
      <c r="D34" s="97">
        <v>115</v>
      </c>
    </row>
    <row r="35" spans="1:4" ht="15.75" thickBot="1" x14ac:dyDescent="0.3">
      <c r="A35" s="138" t="s">
        <v>225</v>
      </c>
      <c r="B35" s="96" t="s">
        <v>228</v>
      </c>
      <c r="C35" s="97">
        <v>300</v>
      </c>
      <c r="D35" s="97">
        <v>126</v>
      </c>
    </row>
  </sheetData>
  <phoneticPr fontId="2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4"/>
  <sheetViews>
    <sheetView zoomScale="124" zoomScaleNormal="124" workbookViewId="0"/>
  </sheetViews>
  <sheetFormatPr baseColWidth="10" defaultRowHeight="15" x14ac:dyDescent="0.25"/>
  <cols>
    <col min="6" max="6" width="2" customWidth="1"/>
    <col min="7" max="7" width="4.5703125" bestFit="1" customWidth="1"/>
    <col min="10" max="10" width="2.7109375" customWidth="1"/>
    <col min="14" max="14" width="3.28515625" customWidth="1"/>
  </cols>
  <sheetData>
    <row r="1" spans="1:16" x14ac:dyDescent="0.25">
      <c r="A1" s="70"/>
      <c r="B1" s="88"/>
      <c r="C1" s="88"/>
      <c r="D1" s="88"/>
      <c r="E1" s="88"/>
      <c r="F1" s="88"/>
      <c r="G1" s="88"/>
      <c r="H1" s="88"/>
    </row>
    <row r="2" spans="1:16" ht="15.75" customHeight="1" x14ac:dyDescent="0.25">
      <c r="A2" s="88"/>
      <c r="B2" s="133" t="s">
        <v>165</v>
      </c>
      <c r="C2" s="133"/>
      <c r="D2" s="133"/>
      <c r="E2" s="133"/>
      <c r="F2" s="133"/>
      <c r="G2" s="133"/>
      <c r="H2" s="89"/>
    </row>
    <row r="3" spans="1:16" ht="33" customHeight="1" x14ac:dyDescent="0.25">
      <c r="A3" s="88"/>
      <c r="B3" s="132" t="s">
        <v>166</v>
      </c>
      <c r="C3" s="132"/>
      <c r="D3" s="132"/>
      <c r="E3" s="132"/>
      <c r="F3" s="132"/>
      <c r="G3" s="132"/>
      <c r="H3" s="88"/>
    </row>
    <row r="4" spans="1:16" ht="29.25" customHeight="1" x14ac:dyDescent="0.25">
      <c r="A4" s="88"/>
      <c r="B4" s="132"/>
      <c r="C4" s="132"/>
      <c r="D4" s="132"/>
      <c r="E4" s="132"/>
      <c r="F4" s="132"/>
      <c r="G4" s="132"/>
      <c r="H4" s="91"/>
    </row>
    <row r="5" spans="1:16" ht="33" customHeight="1" x14ac:dyDescent="0.25">
      <c r="A5" s="88"/>
      <c r="B5" s="132"/>
      <c r="C5" s="132"/>
      <c r="D5" s="132"/>
      <c r="E5" s="132"/>
      <c r="F5" s="132"/>
      <c r="G5" s="132"/>
      <c r="H5" s="88"/>
      <c r="K5" s="22"/>
      <c r="L5" s="22"/>
      <c r="M5" s="22"/>
      <c r="N5" s="22"/>
      <c r="O5" s="22"/>
      <c r="P5" s="22"/>
    </row>
    <row r="6" spans="1:16" x14ac:dyDescent="0.25">
      <c r="D6" s="7" t="s">
        <v>18</v>
      </c>
      <c r="E6" s="7">
        <v>1000</v>
      </c>
      <c r="G6" s="7" t="s">
        <v>163</v>
      </c>
      <c r="H6" s="7">
        <f>2*E6</f>
        <v>2000</v>
      </c>
      <c r="K6" s="22"/>
      <c r="L6" s="22"/>
      <c r="M6" s="22"/>
      <c r="N6" s="22"/>
      <c r="O6" s="22"/>
      <c r="P6" s="22"/>
    </row>
    <row r="7" spans="1:16" x14ac:dyDescent="0.25">
      <c r="D7" s="7" t="s">
        <v>49</v>
      </c>
      <c r="E7" s="7">
        <v>20</v>
      </c>
      <c r="G7" s="7" t="s">
        <v>49</v>
      </c>
      <c r="H7" s="7">
        <v>20</v>
      </c>
      <c r="K7" s="22"/>
      <c r="L7" s="22"/>
      <c r="M7" s="22"/>
      <c r="N7" s="22"/>
      <c r="O7" s="22"/>
      <c r="P7" s="22"/>
    </row>
    <row r="8" spans="1:16" x14ac:dyDescent="0.25">
      <c r="D8" s="7" t="s">
        <v>48</v>
      </c>
      <c r="E8" s="7">
        <v>50</v>
      </c>
      <c r="G8" s="7" t="s">
        <v>48</v>
      </c>
      <c r="H8" s="7"/>
      <c r="K8" s="22"/>
      <c r="L8" s="22"/>
      <c r="M8" s="22"/>
      <c r="N8" s="22"/>
      <c r="O8" s="22"/>
      <c r="P8" s="22"/>
    </row>
    <row r="9" spans="1:16" x14ac:dyDescent="0.25">
      <c r="D9" s="7" t="s">
        <v>162</v>
      </c>
      <c r="E9" s="7"/>
      <c r="G9" s="7" t="s">
        <v>164</v>
      </c>
      <c r="H9" s="7"/>
      <c r="K9" s="22"/>
      <c r="L9" s="22"/>
      <c r="M9" s="22"/>
      <c r="N9" s="22"/>
      <c r="O9" s="22"/>
      <c r="P9" s="22"/>
    </row>
    <row r="10" spans="1:16" x14ac:dyDescent="0.25">
      <c r="D10" s="20" t="s">
        <v>26</v>
      </c>
      <c r="E10" s="7"/>
      <c r="G10" s="20" t="s">
        <v>26</v>
      </c>
      <c r="H10" s="7"/>
      <c r="K10" s="22"/>
      <c r="L10" s="22"/>
      <c r="M10" s="22"/>
      <c r="N10" s="22"/>
      <c r="O10" s="22"/>
      <c r="P10" s="22"/>
    </row>
    <row r="11" spans="1:16" x14ac:dyDescent="0.25">
      <c r="D11" s="20" t="s">
        <v>56</v>
      </c>
      <c r="E11" s="7"/>
      <c r="G11" s="20" t="s">
        <v>56</v>
      </c>
      <c r="H11" s="7"/>
    </row>
    <row r="12" spans="1:16" x14ac:dyDescent="0.25">
      <c r="D12" s="20" t="s">
        <v>28</v>
      </c>
      <c r="E12" s="7"/>
      <c r="G12" s="20" t="s">
        <v>28</v>
      </c>
      <c r="H12" s="7"/>
    </row>
    <row r="13" spans="1:16" x14ac:dyDescent="0.25">
      <c r="D13" s="20" t="s">
        <v>148</v>
      </c>
      <c r="E13" s="7"/>
      <c r="G13" s="20" t="s">
        <v>148</v>
      </c>
      <c r="H13" s="7"/>
    </row>
    <row r="14" spans="1:16" x14ac:dyDescent="0.25">
      <c r="D14" s="20" t="s">
        <v>167</v>
      </c>
      <c r="E14" s="7"/>
      <c r="G14" s="20" t="s">
        <v>167</v>
      </c>
      <c r="H14" s="7"/>
    </row>
  </sheetData>
  <mergeCells count="2">
    <mergeCell ref="B2:G2"/>
    <mergeCell ref="B3:G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4"/>
  <sheetViews>
    <sheetView workbookViewId="0"/>
  </sheetViews>
  <sheetFormatPr baseColWidth="10" defaultRowHeight="15" x14ac:dyDescent="0.25"/>
  <cols>
    <col min="6" max="6" width="2" customWidth="1"/>
    <col min="7" max="7" width="4.5703125" bestFit="1" customWidth="1"/>
    <col min="10" max="10" width="2.7109375" customWidth="1"/>
    <col min="14" max="14" width="3.28515625" customWidth="1"/>
  </cols>
  <sheetData>
    <row r="1" spans="1:16" x14ac:dyDescent="0.25">
      <c r="A1" s="70"/>
      <c r="B1" s="88"/>
      <c r="C1" s="88"/>
      <c r="D1" s="88"/>
      <c r="E1" s="88"/>
      <c r="F1" s="88"/>
      <c r="G1" s="88"/>
      <c r="H1" s="88"/>
    </row>
    <row r="2" spans="1:16" ht="15.75" customHeight="1" x14ac:dyDescent="0.25">
      <c r="A2" s="88"/>
      <c r="B2" s="133" t="s">
        <v>168</v>
      </c>
      <c r="C2" s="133"/>
      <c r="D2" s="133"/>
      <c r="E2" s="133"/>
      <c r="F2" s="133"/>
      <c r="G2" s="133"/>
      <c r="H2" s="133"/>
    </row>
    <row r="3" spans="1:16" ht="33" customHeight="1" x14ac:dyDescent="0.25">
      <c r="A3" s="88"/>
      <c r="B3" s="87"/>
      <c r="C3" s="90"/>
      <c r="D3" s="90"/>
      <c r="E3" s="90"/>
      <c r="F3" s="90"/>
      <c r="G3" s="90"/>
      <c r="H3" s="88"/>
    </row>
    <row r="4" spans="1:16" ht="47.25" customHeight="1" x14ac:dyDescent="0.25">
      <c r="A4" s="88"/>
      <c r="B4" s="132" t="s">
        <v>169</v>
      </c>
      <c r="C4" s="132"/>
      <c r="D4" s="132"/>
      <c r="E4" s="132"/>
      <c r="F4" s="132"/>
      <c r="G4" s="132"/>
      <c r="H4" s="132"/>
      <c r="I4" s="132"/>
    </row>
    <row r="5" spans="1:16" ht="33" customHeight="1" x14ac:dyDescent="0.25">
      <c r="A5" s="88"/>
      <c r="B5" s="132" t="s">
        <v>170</v>
      </c>
      <c r="C5" s="132"/>
      <c r="D5" s="132"/>
      <c r="E5" s="132"/>
      <c r="F5" s="132"/>
      <c r="G5" s="132"/>
      <c r="H5" s="132"/>
      <c r="I5" s="132"/>
      <c r="K5" s="22"/>
      <c r="L5" s="22"/>
      <c r="M5" s="22"/>
      <c r="N5" s="22"/>
      <c r="O5" s="22"/>
      <c r="P5" s="22"/>
    </row>
    <row r="6" spans="1:16" x14ac:dyDescent="0.25">
      <c r="D6" s="7" t="s">
        <v>18</v>
      </c>
      <c r="E6" s="7">
        <v>1000</v>
      </c>
      <c r="G6" s="7" t="s">
        <v>163</v>
      </c>
      <c r="H6" s="7">
        <f>2*E6</f>
        <v>2000</v>
      </c>
      <c r="K6" s="22"/>
      <c r="L6" s="22"/>
      <c r="M6" s="22"/>
      <c r="N6" s="22"/>
      <c r="O6" s="22"/>
      <c r="P6" s="22"/>
    </row>
    <row r="7" spans="1:16" x14ac:dyDescent="0.25">
      <c r="D7" s="7" t="s">
        <v>49</v>
      </c>
      <c r="E7" s="7">
        <v>20</v>
      </c>
      <c r="G7" s="7" t="s">
        <v>49</v>
      </c>
      <c r="H7" s="7">
        <v>20</v>
      </c>
      <c r="K7" s="22"/>
      <c r="L7" s="22"/>
      <c r="M7" s="22"/>
      <c r="N7" s="22"/>
      <c r="O7" s="22"/>
      <c r="P7" s="22"/>
    </row>
    <row r="8" spans="1:16" x14ac:dyDescent="0.25">
      <c r="D8" s="7" t="s">
        <v>48</v>
      </c>
      <c r="E8" s="7">
        <v>50</v>
      </c>
      <c r="G8" s="7" t="s">
        <v>48</v>
      </c>
      <c r="H8" s="7">
        <f>E8/4</f>
        <v>12.5</v>
      </c>
      <c r="K8" s="22"/>
      <c r="L8" s="22"/>
      <c r="M8" s="22"/>
      <c r="N8" s="22"/>
      <c r="O8" s="22"/>
      <c r="P8" s="22"/>
    </row>
    <row r="9" spans="1:16" x14ac:dyDescent="0.25">
      <c r="D9" s="7" t="s">
        <v>162</v>
      </c>
      <c r="E9" s="7"/>
      <c r="G9" s="7" t="s">
        <v>164</v>
      </c>
      <c r="H9" s="7"/>
      <c r="K9" s="22"/>
      <c r="L9" s="22"/>
      <c r="M9" s="22"/>
      <c r="N9" s="22"/>
      <c r="O9" s="22"/>
      <c r="P9" s="22"/>
    </row>
    <row r="10" spans="1:16" x14ac:dyDescent="0.25">
      <c r="D10" s="20" t="s">
        <v>26</v>
      </c>
      <c r="E10" s="7"/>
      <c r="G10" s="20" t="s">
        <v>26</v>
      </c>
      <c r="H10" s="7"/>
      <c r="K10" s="22"/>
      <c r="L10" s="22"/>
      <c r="M10" s="22"/>
      <c r="N10" s="22"/>
      <c r="O10" s="22"/>
      <c r="P10" s="22"/>
    </row>
    <row r="11" spans="1:16" x14ac:dyDescent="0.25">
      <c r="D11" s="20" t="s">
        <v>56</v>
      </c>
      <c r="E11" s="7"/>
      <c r="G11" s="20" t="s">
        <v>56</v>
      </c>
      <c r="H11" s="7"/>
    </row>
    <row r="12" spans="1:16" x14ac:dyDescent="0.25">
      <c r="D12" s="20" t="s">
        <v>28</v>
      </c>
      <c r="E12" s="7"/>
      <c r="G12" s="20" t="s">
        <v>28</v>
      </c>
      <c r="H12" s="7"/>
    </row>
    <row r="13" spans="1:16" x14ac:dyDescent="0.25">
      <c r="D13" s="20" t="s">
        <v>148</v>
      </c>
      <c r="E13" s="7"/>
      <c r="G13" s="20" t="s">
        <v>148</v>
      </c>
      <c r="H13" s="7"/>
    </row>
    <row r="14" spans="1:16" x14ac:dyDescent="0.25">
      <c r="D14" s="20" t="s">
        <v>167</v>
      </c>
      <c r="E14" s="7"/>
      <c r="G14" s="20" t="s">
        <v>167</v>
      </c>
      <c r="H14" s="7"/>
    </row>
  </sheetData>
  <mergeCells count="3">
    <mergeCell ref="B2:H2"/>
    <mergeCell ref="B4:I4"/>
    <mergeCell ref="B5:I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67E4-A629-4638-9343-DA507B3429CD}">
  <dimension ref="A1:I30"/>
  <sheetViews>
    <sheetView workbookViewId="0"/>
  </sheetViews>
  <sheetFormatPr baseColWidth="10" defaultRowHeight="15" x14ac:dyDescent="0.25"/>
  <cols>
    <col min="4" max="4" width="22.7109375" customWidth="1"/>
    <col min="6" max="6" width="14.5703125" customWidth="1"/>
  </cols>
  <sheetData>
    <row r="1" spans="1:7" x14ac:dyDescent="0.25">
      <c r="A1" s="70"/>
    </row>
    <row r="3" spans="1:7" ht="45" x14ac:dyDescent="0.25">
      <c r="B3" s="7" t="s">
        <v>51</v>
      </c>
      <c r="C3" s="14">
        <v>0.02</v>
      </c>
      <c r="D3" s="7"/>
      <c r="E3" s="43" t="s">
        <v>113</v>
      </c>
      <c r="F3" s="43" t="s">
        <v>111</v>
      </c>
      <c r="G3" s="43" t="s">
        <v>112</v>
      </c>
    </row>
    <row r="4" spans="1:7" x14ac:dyDescent="0.25">
      <c r="B4" s="7" t="s">
        <v>52</v>
      </c>
      <c r="C4" s="14">
        <v>0.03</v>
      </c>
      <c r="D4" s="7" t="s">
        <v>18</v>
      </c>
      <c r="E4" s="7">
        <v>4000</v>
      </c>
      <c r="F4" s="7">
        <v>4000</v>
      </c>
      <c r="G4" s="7">
        <v>4000</v>
      </c>
    </row>
    <row r="5" spans="1:7" x14ac:dyDescent="0.25">
      <c r="D5" s="7" t="s">
        <v>48</v>
      </c>
      <c r="E5" s="7">
        <v>17.28</v>
      </c>
      <c r="F5" s="7">
        <f>E5</f>
        <v>17.28</v>
      </c>
      <c r="G5" s="7">
        <f>F5</f>
        <v>17.28</v>
      </c>
    </row>
    <row r="6" spans="1:7" x14ac:dyDescent="0.25">
      <c r="D6" s="7" t="s">
        <v>53</v>
      </c>
      <c r="E6" s="15">
        <v>0.125</v>
      </c>
      <c r="F6" s="15">
        <f>E6</f>
        <v>0.125</v>
      </c>
      <c r="G6" s="15">
        <f>F6</f>
        <v>0.125</v>
      </c>
    </row>
    <row r="7" spans="1:7" x14ac:dyDescent="0.25">
      <c r="D7" s="7" t="s">
        <v>54</v>
      </c>
      <c r="E7" s="16">
        <v>8.3699999999999992</v>
      </c>
      <c r="F7" s="7"/>
      <c r="G7" s="7"/>
    </row>
    <row r="8" spans="1:7" x14ac:dyDescent="0.25">
      <c r="D8" s="7" t="s">
        <v>49</v>
      </c>
      <c r="E8" s="17"/>
      <c r="F8" s="7"/>
      <c r="G8" s="7"/>
    </row>
    <row r="9" spans="1:7" x14ac:dyDescent="0.25">
      <c r="D9" s="7" t="s">
        <v>50</v>
      </c>
      <c r="E9" s="42"/>
      <c r="F9" s="18"/>
      <c r="G9" s="18"/>
    </row>
    <row r="10" spans="1:7" x14ac:dyDescent="0.25">
      <c r="D10" s="7" t="s">
        <v>171</v>
      </c>
      <c r="E10" s="42"/>
      <c r="F10" s="18"/>
      <c r="G10" s="18"/>
    </row>
    <row r="11" spans="1:7" x14ac:dyDescent="0.25">
      <c r="D11" s="20" t="s">
        <v>55</v>
      </c>
      <c r="E11" s="7"/>
      <c r="F11" s="7"/>
      <c r="G11" s="7"/>
    </row>
    <row r="12" spans="1:7" x14ac:dyDescent="0.25">
      <c r="D12" s="20" t="s">
        <v>56</v>
      </c>
      <c r="E12" s="17"/>
      <c r="F12" s="7"/>
      <c r="G12" s="7"/>
    </row>
    <row r="13" spans="1:7" x14ac:dyDescent="0.25">
      <c r="D13" s="20" t="s">
        <v>26</v>
      </c>
      <c r="E13" s="7"/>
      <c r="F13" s="7"/>
      <c r="G13" s="7"/>
    </row>
    <row r="14" spans="1:7" x14ac:dyDescent="0.25">
      <c r="D14" s="20" t="s">
        <v>28</v>
      </c>
      <c r="E14" s="92"/>
      <c r="F14" s="17"/>
      <c r="G14" s="17"/>
    </row>
    <row r="15" spans="1:7" x14ac:dyDescent="0.25">
      <c r="E15" s="19"/>
    </row>
    <row r="19" spans="2:9" x14ac:dyDescent="0.25">
      <c r="B19" s="7"/>
      <c r="C19" s="15"/>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14"/>
      <c r="D23" s="7"/>
      <c r="E23" s="7"/>
      <c r="F23" s="7"/>
      <c r="G23" s="7"/>
      <c r="H23" s="7"/>
      <c r="I23" s="7"/>
    </row>
    <row r="24" spans="2:9" x14ac:dyDescent="0.25">
      <c r="B24" s="7"/>
      <c r="C24" s="14"/>
      <c r="D24" s="7"/>
      <c r="E24" s="7"/>
      <c r="F24" s="7"/>
      <c r="G24" s="7"/>
      <c r="H24" s="7"/>
      <c r="I24" s="7"/>
    </row>
    <row r="25" spans="2:9" x14ac:dyDescent="0.25">
      <c r="B25" s="7"/>
      <c r="C25" s="7"/>
      <c r="D25" s="7"/>
      <c r="E25" s="7"/>
      <c r="F25" s="7"/>
      <c r="G25" s="7"/>
      <c r="H25" s="7"/>
      <c r="I25" s="7"/>
    </row>
    <row r="26" spans="2:9" x14ac:dyDescent="0.25">
      <c r="B26" s="7"/>
      <c r="C26" s="7"/>
      <c r="D26" s="7"/>
      <c r="E26" s="7"/>
      <c r="F26" s="7"/>
      <c r="G26" s="7"/>
      <c r="H26" s="7"/>
      <c r="I26" s="7"/>
    </row>
    <row r="27" spans="2:9" x14ac:dyDescent="0.25">
      <c r="B27" s="7"/>
      <c r="C27" s="7"/>
      <c r="D27" s="7"/>
      <c r="E27" s="7"/>
      <c r="F27" s="7"/>
      <c r="G27" s="7"/>
      <c r="H27" s="7"/>
      <c r="I27" s="7"/>
    </row>
    <row r="28" spans="2:9" x14ac:dyDescent="0.25">
      <c r="B28" s="7"/>
      <c r="C28" s="7"/>
      <c r="D28" s="7"/>
      <c r="E28" s="7"/>
      <c r="F28" s="7"/>
      <c r="G28" s="7"/>
      <c r="H28" s="7"/>
      <c r="I28" s="7"/>
    </row>
    <row r="29" spans="2:9" x14ac:dyDescent="0.25">
      <c r="B29" s="7"/>
      <c r="C29" s="7"/>
      <c r="D29" s="7"/>
      <c r="E29" s="7"/>
      <c r="F29" s="7"/>
      <c r="G29" s="7"/>
      <c r="H29" s="7"/>
      <c r="I29" s="7"/>
    </row>
    <row r="30" spans="2:9" x14ac:dyDescent="0.25">
      <c r="B30" s="7"/>
      <c r="C30" s="7"/>
      <c r="D30" s="7"/>
      <c r="E30" s="7"/>
      <c r="F30" s="7"/>
      <c r="G30" s="7"/>
      <c r="H30" s="7"/>
      <c r="I30"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4"/>
  <sheetViews>
    <sheetView workbookViewId="0"/>
  </sheetViews>
  <sheetFormatPr baseColWidth="10" defaultRowHeight="15" x14ac:dyDescent="0.25"/>
  <cols>
    <col min="5" max="5" width="35.7109375" bestFit="1" customWidth="1"/>
  </cols>
  <sheetData>
    <row r="1" spans="1:7" x14ac:dyDescent="0.25">
      <c r="A1" s="70"/>
    </row>
    <row r="2" spans="1:7" x14ac:dyDescent="0.25">
      <c r="D2" s="134" t="s">
        <v>13</v>
      </c>
      <c r="E2" s="7" t="s">
        <v>14</v>
      </c>
      <c r="F2" s="7">
        <v>100</v>
      </c>
      <c r="G2" s="7" t="s">
        <v>15</v>
      </c>
    </row>
    <row r="3" spans="1:7" x14ac:dyDescent="0.25">
      <c r="D3" s="134"/>
      <c r="E3" s="7" t="s">
        <v>16</v>
      </c>
      <c r="F3" s="7">
        <v>10000</v>
      </c>
      <c r="G3" s="7" t="s">
        <v>15</v>
      </c>
    </row>
    <row r="4" spans="1:7" x14ac:dyDescent="0.25">
      <c r="D4" s="134"/>
      <c r="E4" s="7" t="s">
        <v>17</v>
      </c>
      <c r="F4" s="7">
        <v>100</v>
      </c>
      <c r="G4" s="7"/>
    </row>
    <row r="5" spans="1:7" x14ac:dyDescent="0.25">
      <c r="D5" s="134"/>
      <c r="E5" s="7" t="s">
        <v>18</v>
      </c>
      <c r="F5" s="7"/>
      <c r="G5" s="7" t="s">
        <v>19</v>
      </c>
    </row>
    <row r="6" spans="1:7" x14ac:dyDescent="0.25">
      <c r="D6" s="135" t="s">
        <v>20</v>
      </c>
      <c r="E6" s="8" t="s">
        <v>21</v>
      </c>
      <c r="F6" s="7"/>
      <c r="G6" s="7" t="s">
        <v>22</v>
      </c>
    </row>
    <row r="7" spans="1:7" x14ac:dyDescent="0.25">
      <c r="D7" s="136"/>
      <c r="E7" s="8" t="s">
        <v>23</v>
      </c>
      <c r="F7" s="7"/>
      <c r="G7" s="7" t="s">
        <v>24</v>
      </c>
    </row>
    <row r="8" spans="1:7" x14ac:dyDescent="0.25">
      <c r="D8" s="136"/>
      <c r="E8" s="8" t="s">
        <v>148</v>
      </c>
      <c r="F8" s="7"/>
      <c r="G8" s="7" t="s">
        <v>172</v>
      </c>
    </row>
    <row r="9" spans="1:7" x14ac:dyDescent="0.25">
      <c r="D9" s="136"/>
      <c r="E9" s="8" t="s">
        <v>25</v>
      </c>
      <c r="F9" s="7"/>
      <c r="G9" s="7" t="s">
        <v>15</v>
      </c>
    </row>
    <row r="10" spans="1:7" x14ac:dyDescent="0.25">
      <c r="D10" s="136"/>
      <c r="E10" s="8" t="s">
        <v>26</v>
      </c>
      <c r="F10" s="7"/>
      <c r="G10" s="7" t="s">
        <v>15</v>
      </c>
    </row>
    <row r="11" spans="1:7" x14ac:dyDescent="0.25">
      <c r="D11" s="136"/>
      <c r="E11" s="8" t="s">
        <v>27</v>
      </c>
      <c r="F11" s="7"/>
      <c r="G11" s="7" t="s">
        <v>15</v>
      </c>
    </row>
    <row r="12" spans="1:7" x14ac:dyDescent="0.25">
      <c r="D12" s="136"/>
      <c r="E12" s="8" t="s">
        <v>28</v>
      </c>
      <c r="F12" s="7"/>
      <c r="G12" s="7" t="s">
        <v>15</v>
      </c>
    </row>
    <row r="13" spans="1:7" x14ac:dyDescent="0.25">
      <c r="D13" s="136"/>
      <c r="E13" s="8" t="s">
        <v>29</v>
      </c>
      <c r="F13" s="7"/>
      <c r="G13" s="7" t="s">
        <v>15</v>
      </c>
    </row>
    <row r="14" spans="1:7" x14ac:dyDescent="0.25">
      <c r="D14" s="137"/>
      <c r="E14" s="7" t="s">
        <v>30</v>
      </c>
      <c r="F14" s="7"/>
      <c r="G14" s="7"/>
    </row>
  </sheetData>
  <mergeCells count="2">
    <mergeCell ref="D2:D5"/>
    <mergeCell ref="D6:D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7"/>
  <sheetViews>
    <sheetView topLeftCell="C1" zoomScale="130" zoomScaleNormal="130" workbookViewId="0">
      <selection activeCell="E4" sqref="E4"/>
    </sheetView>
  </sheetViews>
  <sheetFormatPr baseColWidth="10" defaultRowHeight="15" x14ac:dyDescent="0.25"/>
  <cols>
    <col min="7" max="7" width="3.5703125" customWidth="1"/>
  </cols>
  <sheetData>
    <row r="1" spans="1:15" x14ac:dyDescent="0.25">
      <c r="A1" s="1" t="s">
        <v>0</v>
      </c>
      <c r="B1" s="1" t="s">
        <v>3</v>
      </c>
      <c r="C1" s="1" t="s">
        <v>1</v>
      </c>
      <c r="D1" s="1" t="s">
        <v>2</v>
      </c>
      <c r="E1" s="1" t="s">
        <v>4</v>
      </c>
      <c r="F1" s="1" t="s">
        <v>5</v>
      </c>
      <c r="H1" s="1" t="s">
        <v>0</v>
      </c>
      <c r="I1" s="1" t="s">
        <v>3</v>
      </c>
      <c r="J1" s="1" t="s">
        <v>1</v>
      </c>
      <c r="K1" s="1" t="s">
        <v>2</v>
      </c>
      <c r="L1" s="1" t="s">
        <v>4</v>
      </c>
      <c r="M1" s="1" t="s">
        <v>5</v>
      </c>
      <c r="O1" s="70"/>
    </row>
    <row r="2" spans="1:15" x14ac:dyDescent="0.25">
      <c r="A2" s="2">
        <v>44228</v>
      </c>
      <c r="B2" s="1">
        <v>2000</v>
      </c>
      <c r="C2" s="1">
        <v>250</v>
      </c>
      <c r="D2" s="1"/>
      <c r="E2" s="1"/>
      <c r="F2" s="1"/>
      <c r="H2" s="2">
        <v>44228</v>
      </c>
      <c r="I2" s="1"/>
      <c r="J2" s="1"/>
      <c r="K2" s="1"/>
      <c r="L2" s="1"/>
      <c r="M2" s="1"/>
    </row>
    <row r="3" spans="1:15" x14ac:dyDescent="0.25">
      <c r="A3" s="2">
        <v>44229</v>
      </c>
      <c r="B3" s="1"/>
      <c r="C3" s="1">
        <v>250</v>
      </c>
      <c r="D3" s="1"/>
      <c r="E3" s="1"/>
      <c r="F3" s="1"/>
      <c r="H3" s="2">
        <v>44229</v>
      </c>
      <c r="I3" s="1"/>
      <c r="J3" s="1"/>
      <c r="K3" s="1"/>
      <c r="L3" s="1"/>
      <c r="M3" s="1"/>
    </row>
    <row r="4" spans="1:15" x14ac:dyDescent="0.25">
      <c r="A4" s="2">
        <v>44230</v>
      </c>
      <c r="B4" s="1"/>
      <c r="C4" s="1">
        <v>250</v>
      </c>
      <c r="D4" s="1"/>
      <c r="E4" s="1"/>
      <c r="F4" s="1"/>
      <c r="H4" s="2">
        <v>44230</v>
      </c>
      <c r="I4" s="1"/>
      <c r="J4" s="1"/>
      <c r="K4" s="1"/>
      <c r="L4" s="1"/>
      <c r="M4" s="1"/>
    </row>
    <row r="5" spans="1:15" x14ac:dyDescent="0.25">
      <c r="A5" s="2">
        <v>44231</v>
      </c>
      <c r="B5" s="1"/>
      <c r="C5" s="1">
        <v>250</v>
      </c>
      <c r="D5" s="1"/>
      <c r="E5" s="1"/>
      <c r="F5" s="1"/>
      <c r="H5" s="2">
        <v>44231</v>
      </c>
      <c r="I5" s="1"/>
      <c r="J5" s="1"/>
      <c r="K5" s="1"/>
      <c r="L5" s="1"/>
      <c r="M5" s="1"/>
    </row>
    <row r="6" spans="1:15" x14ac:dyDescent="0.25">
      <c r="A6" s="2">
        <v>44232</v>
      </c>
      <c r="B6" s="1"/>
      <c r="C6" s="1">
        <v>250</v>
      </c>
      <c r="D6" s="1"/>
      <c r="E6" s="1"/>
      <c r="F6" s="1"/>
      <c r="H6" s="2">
        <v>44232</v>
      </c>
      <c r="I6" s="1"/>
      <c r="J6" s="1"/>
      <c r="K6" s="1"/>
      <c r="L6" s="1"/>
      <c r="M6" s="1"/>
    </row>
    <row r="7" spans="1:15" x14ac:dyDescent="0.25">
      <c r="A7" s="2">
        <v>44233</v>
      </c>
      <c r="B7" s="1"/>
      <c r="C7" s="1">
        <v>250</v>
      </c>
      <c r="D7" s="1"/>
      <c r="E7" s="1"/>
      <c r="F7" s="1"/>
      <c r="H7" s="2">
        <v>44233</v>
      </c>
      <c r="I7" s="1"/>
      <c r="J7" s="1"/>
      <c r="K7" s="1"/>
      <c r="L7" s="1"/>
      <c r="M7" s="1"/>
    </row>
    <row r="8" spans="1:15" x14ac:dyDescent="0.25">
      <c r="A8" s="2">
        <v>44234</v>
      </c>
      <c r="B8" s="1"/>
      <c r="C8" s="1">
        <v>500</v>
      </c>
      <c r="D8" s="1"/>
      <c r="E8" s="1"/>
      <c r="F8" s="1"/>
      <c r="H8" s="2">
        <v>44234</v>
      </c>
      <c r="I8" s="1"/>
      <c r="J8" s="1"/>
      <c r="K8" s="1"/>
      <c r="L8" s="1"/>
      <c r="M8" s="1"/>
    </row>
    <row r="9" spans="1:15" x14ac:dyDescent="0.25">
      <c r="A9" s="2">
        <v>44235</v>
      </c>
      <c r="B9" s="1"/>
      <c r="C9" s="1">
        <v>500</v>
      </c>
      <c r="D9" s="1"/>
      <c r="E9" s="1"/>
      <c r="F9" s="1"/>
      <c r="H9" s="2">
        <v>44235</v>
      </c>
      <c r="I9" s="1"/>
      <c r="J9" s="1"/>
      <c r="K9" s="1"/>
      <c r="L9" s="1"/>
      <c r="M9" s="1"/>
    </row>
    <row r="10" spans="1:15" x14ac:dyDescent="0.25">
      <c r="A10" s="2">
        <v>44236</v>
      </c>
      <c r="B10" s="1"/>
      <c r="C10" s="1">
        <v>125</v>
      </c>
      <c r="D10" s="1"/>
      <c r="E10" s="1"/>
      <c r="F10" s="1"/>
      <c r="H10" s="2">
        <v>44236</v>
      </c>
      <c r="I10" s="1"/>
      <c r="J10" s="1"/>
      <c r="K10" s="1"/>
      <c r="L10" s="1"/>
      <c r="M10" s="1"/>
    </row>
    <row r="11" spans="1:15" x14ac:dyDescent="0.25">
      <c r="A11" s="2">
        <v>44237</v>
      </c>
      <c r="B11" s="1"/>
      <c r="C11" s="1">
        <v>125</v>
      </c>
      <c r="D11" s="1"/>
      <c r="E11" s="1"/>
      <c r="F11" s="1"/>
      <c r="H11" s="2">
        <v>44237</v>
      </c>
      <c r="I11" s="1"/>
      <c r="J11" s="1"/>
      <c r="K11" s="1"/>
      <c r="L11" s="1"/>
      <c r="M11" s="1"/>
    </row>
    <row r="12" spans="1:15" x14ac:dyDescent="0.25">
      <c r="A12" s="2">
        <v>44238</v>
      </c>
      <c r="B12" s="1"/>
      <c r="C12" s="1">
        <v>125</v>
      </c>
      <c r="D12" s="1"/>
      <c r="E12" s="1"/>
      <c r="F12" s="1"/>
      <c r="H12" s="2">
        <v>44238</v>
      </c>
      <c r="I12" s="1"/>
      <c r="J12" s="1"/>
      <c r="K12" s="1"/>
      <c r="L12" s="1"/>
      <c r="M12" s="1"/>
    </row>
    <row r="13" spans="1:15" x14ac:dyDescent="0.25">
      <c r="A13" s="2">
        <v>44239</v>
      </c>
      <c r="B13" s="1"/>
      <c r="C13" s="1">
        <v>125</v>
      </c>
      <c r="D13" s="1"/>
      <c r="E13" s="1"/>
      <c r="F13" s="1"/>
      <c r="H13" s="2">
        <v>44239</v>
      </c>
      <c r="I13" s="1"/>
      <c r="J13" s="1"/>
      <c r="K13" s="1"/>
      <c r="L13" s="1"/>
      <c r="M13" s="1"/>
    </row>
    <row r="14" spans="1:15" x14ac:dyDescent="0.25">
      <c r="A14" s="2">
        <v>44240</v>
      </c>
      <c r="B14" s="1"/>
      <c r="C14" s="1">
        <v>125</v>
      </c>
      <c r="D14" s="1"/>
      <c r="E14" s="1"/>
      <c r="F14" s="1"/>
      <c r="H14" s="2">
        <v>44240</v>
      </c>
      <c r="I14" s="1"/>
      <c r="J14" s="1"/>
      <c r="K14" s="1"/>
      <c r="L14" s="1"/>
      <c r="M14" s="1"/>
    </row>
    <row r="15" spans="1:15" x14ac:dyDescent="0.25">
      <c r="A15" s="2">
        <v>44241</v>
      </c>
      <c r="B15" s="1"/>
      <c r="C15" s="1">
        <v>125</v>
      </c>
      <c r="D15" s="1"/>
      <c r="E15" s="1"/>
      <c r="F15" s="1"/>
      <c r="H15" s="2">
        <v>44241</v>
      </c>
      <c r="I15" s="1"/>
      <c r="J15" s="1"/>
      <c r="K15" s="1"/>
      <c r="L15" s="1"/>
      <c r="M15" s="1"/>
    </row>
    <row r="16" spans="1:15" x14ac:dyDescent="0.25">
      <c r="A16" s="2">
        <v>44242</v>
      </c>
      <c r="B16" s="1"/>
      <c r="C16" s="1">
        <v>125</v>
      </c>
      <c r="D16" s="1"/>
      <c r="E16" s="1"/>
      <c r="F16" s="1"/>
      <c r="H16" s="2">
        <v>44242</v>
      </c>
      <c r="I16" s="1"/>
      <c r="J16" s="1"/>
      <c r="K16" s="1"/>
      <c r="L16" s="1"/>
      <c r="M16" s="1"/>
    </row>
    <row r="17" spans="1:13" x14ac:dyDescent="0.25">
      <c r="A17" s="2">
        <v>44243</v>
      </c>
      <c r="B17" s="1"/>
      <c r="C17" s="1">
        <v>125</v>
      </c>
      <c r="D17" s="1"/>
      <c r="E17" s="1"/>
      <c r="F17" s="1"/>
      <c r="H17" s="2">
        <v>44243</v>
      </c>
      <c r="I17" s="1"/>
      <c r="J17" s="1"/>
      <c r="K17" s="1"/>
      <c r="L17" s="1"/>
      <c r="M17" s="1"/>
    </row>
    <row r="18" spans="1:13" x14ac:dyDescent="0.25">
      <c r="A18" s="2">
        <v>44244</v>
      </c>
      <c r="B18" s="1"/>
      <c r="C18" s="1">
        <v>250</v>
      </c>
      <c r="D18" s="1"/>
      <c r="E18" s="1"/>
      <c r="F18" s="1"/>
      <c r="H18" s="2">
        <v>44244</v>
      </c>
      <c r="I18" s="1"/>
      <c r="J18" s="1"/>
      <c r="K18" s="1"/>
      <c r="L18" s="1"/>
      <c r="M18" s="1"/>
    </row>
    <row r="19" spans="1:13" x14ac:dyDescent="0.25">
      <c r="A19" s="2">
        <v>44245</v>
      </c>
      <c r="B19" s="1"/>
      <c r="C19" s="1">
        <v>250</v>
      </c>
      <c r="D19" s="1"/>
      <c r="E19" s="1"/>
      <c r="F19" s="1"/>
      <c r="H19" s="2">
        <v>44245</v>
      </c>
      <c r="I19" s="1"/>
      <c r="J19" s="1"/>
      <c r="K19" s="1"/>
      <c r="L19" s="1"/>
      <c r="M19" s="1"/>
    </row>
    <row r="20" spans="1:13" x14ac:dyDescent="0.25">
      <c r="A20" s="2">
        <v>44246</v>
      </c>
      <c r="B20" s="1"/>
      <c r="C20" s="1">
        <v>500</v>
      </c>
      <c r="D20" s="1"/>
      <c r="E20" s="1"/>
      <c r="F20" s="1"/>
      <c r="H20" s="2">
        <v>44246</v>
      </c>
      <c r="I20" s="1"/>
      <c r="J20" s="1"/>
      <c r="K20" s="1"/>
      <c r="L20" s="1"/>
      <c r="M20" s="1"/>
    </row>
    <row r="21" spans="1:13" x14ac:dyDescent="0.25">
      <c r="A21" s="2">
        <v>44247</v>
      </c>
      <c r="B21" s="1"/>
      <c r="C21" s="1">
        <v>500</v>
      </c>
      <c r="D21" s="1"/>
      <c r="E21" s="1"/>
      <c r="F21" s="1"/>
      <c r="H21" s="2">
        <v>44247</v>
      </c>
      <c r="I21" s="1"/>
      <c r="J21" s="1"/>
      <c r="K21" s="1"/>
      <c r="L21" s="1"/>
      <c r="M21" s="1"/>
    </row>
    <row r="22" spans="1:13" x14ac:dyDescent="0.25">
      <c r="H22" s="2"/>
      <c r="I22" s="1"/>
      <c r="J22" s="1"/>
      <c r="K22" s="93"/>
      <c r="L22" s="1"/>
      <c r="M22" s="1"/>
    </row>
    <row r="23" spans="1:13" x14ac:dyDescent="0.25">
      <c r="H23" s="2"/>
      <c r="I23" s="1"/>
      <c r="J23" s="1"/>
      <c r="K23" s="93"/>
      <c r="L23" s="1"/>
      <c r="M23" s="1"/>
    </row>
    <row r="24" spans="1:13" x14ac:dyDescent="0.25">
      <c r="H24" s="2"/>
      <c r="I24" s="1"/>
      <c r="J24" s="1"/>
      <c r="K24" s="93"/>
      <c r="L24" s="1"/>
      <c r="M24" s="1"/>
    </row>
    <row r="25" spans="1:13" x14ac:dyDescent="0.25">
      <c r="H25" s="2"/>
      <c r="I25" s="1"/>
      <c r="J25" s="1"/>
      <c r="K25" s="93"/>
      <c r="L25" s="1"/>
      <c r="M25" s="1"/>
    </row>
    <row r="26" spans="1:13" x14ac:dyDescent="0.25">
      <c r="H26" s="2"/>
      <c r="I26" s="1"/>
      <c r="J26" s="1"/>
      <c r="K26" s="93"/>
      <c r="L26" s="1"/>
      <c r="M26" s="1"/>
    </row>
    <row r="27" spans="1:13" x14ac:dyDescent="0.25">
      <c r="H27" s="2"/>
      <c r="I27" s="1"/>
      <c r="J27" s="1"/>
      <c r="K27" s="93"/>
      <c r="L27" s="1"/>
      <c r="M27" s="1"/>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6"/>
  <sheetViews>
    <sheetView zoomScale="130" zoomScaleNormal="130" workbookViewId="0">
      <selection activeCell="I1" sqref="I1"/>
    </sheetView>
  </sheetViews>
  <sheetFormatPr baseColWidth="10" defaultRowHeight="15" x14ac:dyDescent="0.25"/>
  <sheetData>
    <row r="1" spans="1:9" ht="30.75" thickBot="1" x14ac:dyDescent="0.3">
      <c r="A1" s="123" t="s">
        <v>0</v>
      </c>
      <c r="B1" s="124" t="s">
        <v>207</v>
      </c>
      <c r="C1" s="124" t="s">
        <v>208</v>
      </c>
      <c r="D1" s="124" t="s">
        <v>209</v>
      </c>
      <c r="E1" s="124" t="s">
        <v>210</v>
      </c>
      <c r="F1" s="124" t="s">
        <v>211</v>
      </c>
      <c r="G1" s="124" t="s">
        <v>212</v>
      </c>
      <c r="I1" s="70"/>
    </row>
    <row r="2" spans="1:9" ht="15.75" thickBot="1" x14ac:dyDescent="0.3">
      <c r="A2" s="3">
        <v>42065</v>
      </c>
      <c r="B2" s="4" t="s">
        <v>6</v>
      </c>
      <c r="C2" s="5">
        <v>40</v>
      </c>
      <c r="D2" s="4"/>
      <c r="E2" s="5">
        <v>16</v>
      </c>
      <c r="F2" s="6"/>
      <c r="G2" s="4"/>
    </row>
    <row r="3" spans="1:9" ht="15.75" thickBot="1" x14ac:dyDescent="0.3">
      <c r="A3" s="3">
        <v>42066</v>
      </c>
      <c r="B3" s="4" t="s">
        <v>7</v>
      </c>
      <c r="C3" s="4"/>
      <c r="D3" s="4"/>
      <c r="E3" s="5">
        <v>5</v>
      </c>
      <c r="F3" s="6"/>
      <c r="G3" s="4"/>
    </row>
    <row r="4" spans="1:9" ht="15.75" thickBot="1" x14ac:dyDescent="0.3">
      <c r="A4" s="3">
        <v>42067</v>
      </c>
      <c r="B4" s="4" t="s">
        <v>8</v>
      </c>
      <c r="C4" s="4"/>
      <c r="D4" s="4"/>
      <c r="E4" s="5">
        <v>8</v>
      </c>
      <c r="F4" s="6"/>
      <c r="G4" s="4"/>
    </row>
    <row r="5" spans="1:9" ht="15.75" thickBot="1" x14ac:dyDescent="0.3">
      <c r="A5" s="3">
        <v>42068</v>
      </c>
      <c r="B5" s="4" t="s">
        <v>9</v>
      </c>
      <c r="C5" s="4"/>
      <c r="D5" s="4"/>
      <c r="E5" s="5">
        <v>10</v>
      </c>
      <c r="F5" s="6"/>
      <c r="G5" s="4"/>
    </row>
    <row r="6" spans="1:9" ht="15.75" thickBot="1" x14ac:dyDescent="0.3">
      <c r="A6" s="3">
        <v>42069</v>
      </c>
      <c r="B6" s="4" t="s">
        <v>10</v>
      </c>
      <c r="C6" s="4"/>
      <c r="D6" s="4"/>
      <c r="E6" s="5">
        <v>8</v>
      </c>
      <c r="F6" s="6"/>
      <c r="G6" s="4"/>
    </row>
    <row r="7" spans="1:9" ht="15.75" thickBot="1" x14ac:dyDescent="0.3">
      <c r="A7" s="3">
        <v>42072</v>
      </c>
      <c r="B7" s="4" t="s">
        <v>6</v>
      </c>
      <c r="C7" s="4"/>
      <c r="D7" s="4"/>
      <c r="E7" s="5">
        <v>18</v>
      </c>
      <c r="F7" s="6"/>
      <c r="G7" s="4"/>
    </row>
    <row r="8" spans="1:9" ht="15.75" thickBot="1" x14ac:dyDescent="0.3">
      <c r="A8" s="3">
        <v>42073</v>
      </c>
      <c r="B8" s="4" t="s">
        <v>7</v>
      </c>
      <c r="C8" s="4"/>
      <c r="D8" s="4"/>
      <c r="E8" s="5">
        <v>10</v>
      </c>
      <c r="F8" s="6"/>
      <c r="G8" s="4"/>
    </row>
    <row r="9" spans="1:9" ht="15.75" thickBot="1" x14ac:dyDescent="0.3">
      <c r="A9" s="3">
        <v>42074</v>
      </c>
      <c r="B9" s="4" t="s">
        <v>8</v>
      </c>
      <c r="C9" s="4"/>
      <c r="D9" s="4"/>
      <c r="E9" s="5">
        <v>7</v>
      </c>
      <c r="F9" s="6"/>
      <c r="G9" s="4"/>
    </row>
    <row r="10" spans="1:9" ht="15.75" thickBot="1" x14ac:dyDescent="0.3">
      <c r="A10" s="3">
        <v>42075</v>
      </c>
      <c r="B10" s="4" t="s">
        <v>9</v>
      </c>
      <c r="C10" s="4"/>
      <c r="D10" s="4"/>
      <c r="E10" s="5">
        <v>6</v>
      </c>
      <c r="F10" s="6"/>
      <c r="G10" s="4"/>
    </row>
    <row r="11" spans="1:9" ht="15.75" thickBot="1" x14ac:dyDescent="0.3">
      <c r="A11" s="3">
        <v>42076</v>
      </c>
      <c r="B11" s="4" t="s">
        <v>10</v>
      </c>
      <c r="C11" s="4"/>
      <c r="D11" s="4"/>
      <c r="E11" s="5">
        <v>6</v>
      </c>
      <c r="F11" s="6"/>
      <c r="G11" s="4"/>
    </row>
    <row r="12" spans="1:9" ht="15.75" thickBot="1" x14ac:dyDescent="0.3">
      <c r="A12" s="3">
        <v>42079</v>
      </c>
      <c r="B12" s="4" t="s">
        <v>6</v>
      </c>
      <c r="C12" s="4"/>
      <c r="D12" s="4"/>
      <c r="E12" s="5">
        <v>6</v>
      </c>
      <c r="F12" s="6"/>
      <c r="G12" s="4"/>
    </row>
    <row r="13" spans="1:9" ht="15.75" thickBot="1" x14ac:dyDescent="0.3">
      <c r="A13" s="3">
        <v>42080</v>
      </c>
      <c r="B13" s="4" t="s">
        <v>7</v>
      </c>
      <c r="C13" s="4"/>
      <c r="D13" s="4"/>
      <c r="E13" s="5">
        <v>14</v>
      </c>
      <c r="F13" s="6"/>
      <c r="G13" s="4"/>
    </row>
    <row r="14" spans="1:9" ht="15.75" thickBot="1" x14ac:dyDescent="0.3">
      <c r="A14" s="3">
        <v>42081</v>
      </c>
      <c r="B14" s="4" t="s">
        <v>8</v>
      </c>
      <c r="C14" s="4"/>
      <c r="D14" s="4"/>
      <c r="E14" s="5">
        <v>12</v>
      </c>
      <c r="F14" s="6"/>
      <c r="G14" s="4"/>
    </row>
    <row r="15" spans="1:9" ht="15.75" thickBot="1" x14ac:dyDescent="0.3">
      <c r="A15" s="3">
        <v>42082</v>
      </c>
      <c r="B15" s="4" t="s">
        <v>9</v>
      </c>
      <c r="C15" s="4"/>
      <c r="D15" s="4"/>
      <c r="E15" s="5">
        <v>15</v>
      </c>
      <c r="F15" s="6"/>
      <c r="G15" s="4"/>
    </row>
    <row r="16" spans="1:9" ht="15.75" thickBot="1" x14ac:dyDescent="0.3">
      <c r="A16" s="3">
        <v>42083</v>
      </c>
      <c r="B16" s="4" t="s">
        <v>10</v>
      </c>
      <c r="C16" s="4"/>
      <c r="D16" s="4"/>
      <c r="E16" s="5">
        <v>9</v>
      </c>
      <c r="F16" s="6"/>
      <c r="G16"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59"/>
  <sheetViews>
    <sheetView workbookViewId="0"/>
  </sheetViews>
  <sheetFormatPr baseColWidth="10" defaultRowHeight="15" x14ac:dyDescent="0.25"/>
  <cols>
    <col min="2" max="2" width="52" bestFit="1" customWidth="1"/>
    <col min="3" max="3" width="9.28515625" bestFit="1" customWidth="1"/>
  </cols>
  <sheetData>
    <row r="1" spans="1:4" x14ac:dyDescent="0.25">
      <c r="A1" s="70"/>
    </row>
    <row r="3" spans="1:4" x14ac:dyDescent="0.25">
      <c r="B3" s="45" t="s">
        <v>114</v>
      </c>
      <c r="C3" s="46">
        <v>0.5</v>
      </c>
    </row>
    <row r="4" spans="1:4" x14ac:dyDescent="0.25">
      <c r="C4" s="1"/>
    </row>
    <row r="5" spans="1:4" x14ac:dyDescent="0.25">
      <c r="B5" s="45" t="s">
        <v>115</v>
      </c>
      <c r="C5" s="47">
        <v>1200</v>
      </c>
    </row>
    <row r="6" spans="1:4" x14ac:dyDescent="0.25">
      <c r="B6" s="45" t="s">
        <v>116</v>
      </c>
      <c r="C6" s="47">
        <v>2000</v>
      </c>
    </row>
    <row r="7" spans="1:4" x14ac:dyDescent="0.25">
      <c r="C7" s="1"/>
    </row>
    <row r="8" spans="1:4" x14ac:dyDescent="0.25">
      <c r="B8" s="48" t="s">
        <v>117</v>
      </c>
      <c r="C8" s="47"/>
    </row>
    <row r="9" spans="1:4" x14ac:dyDescent="0.25">
      <c r="B9" s="49" t="s">
        <v>118</v>
      </c>
      <c r="C9" s="46">
        <v>0.05</v>
      </c>
    </row>
    <row r="10" spans="1:4" x14ac:dyDescent="0.25">
      <c r="B10" s="49" t="s">
        <v>119</v>
      </c>
      <c r="C10" s="46">
        <v>7.0000000000000007E-2</v>
      </c>
    </row>
    <row r="13" spans="1:4" x14ac:dyDescent="0.25">
      <c r="B13" s="50" t="s">
        <v>120</v>
      </c>
      <c r="C13" s="51" t="s">
        <v>64</v>
      </c>
      <c r="D13" s="51" t="s">
        <v>65</v>
      </c>
    </row>
    <row r="14" spans="1:4" x14ac:dyDescent="0.25">
      <c r="B14" s="50" t="s">
        <v>121</v>
      </c>
      <c r="C14" s="51">
        <v>2400</v>
      </c>
      <c r="D14" s="51">
        <v>600</v>
      </c>
    </row>
    <row r="15" spans="1:4" x14ac:dyDescent="0.25">
      <c r="B15" s="50" t="s">
        <v>122</v>
      </c>
      <c r="C15" s="51">
        <v>800</v>
      </c>
      <c r="D15" s="51">
        <v>360</v>
      </c>
    </row>
    <row r="17" spans="1:5" x14ac:dyDescent="0.25">
      <c r="A17" s="52" t="s">
        <v>123</v>
      </c>
      <c r="B17" s="53" t="s">
        <v>124</v>
      </c>
    </row>
    <row r="18" spans="1:5" x14ac:dyDescent="0.25">
      <c r="A18" s="52"/>
      <c r="B18" s="53"/>
    </row>
    <row r="19" spans="1:5" x14ac:dyDescent="0.25">
      <c r="A19" s="54" t="s">
        <v>125</v>
      </c>
      <c r="B19" s="55" t="s">
        <v>126</v>
      </c>
    </row>
    <row r="20" spans="1:5" x14ac:dyDescent="0.25">
      <c r="B20" t="s">
        <v>127</v>
      </c>
      <c r="C20" s="56"/>
    </row>
    <row r="21" spans="1:5" x14ac:dyDescent="0.25">
      <c r="B21" t="s">
        <v>128</v>
      </c>
      <c r="C21" s="56"/>
    </row>
    <row r="22" spans="1:5" x14ac:dyDescent="0.25">
      <c r="B22" t="s">
        <v>129</v>
      </c>
      <c r="C22" s="57"/>
    </row>
    <row r="24" spans="1:5" x14ac:dyDescent="0.25">
      <c r="A24" s="54" t="s">
        <v>130</v>
      </c>
      <c r="B24" s="55" t="s">
        <v>131</v>
      </c>
    </row>
    <row r="25" spans="1:5" x14ac:dyDescent="0.25">
      <c r="B25" t="s">
        <v>132</v>
      </c>
      <c r="C25" s="44"/>
    </row>
    <row r="26" spans="1:5" x14ac:dyDescent="0.25">
      <c r="B26" t="s">
        <v>57</v>
      </c>
      <c r="C26" s="56"/>
    </row>
    <row r="27" spans="1:5" x14ac:dyDescent="0.25">
      <c r="B27" t="s">
        <v>133</v>
      </c>
      <c r="C27" s="56"/>
    </row>
    <row r="28" spans="1:5" x14ac:dyDescent="0.25">
      <c r="B28" t="s">
        <v>129</v>
      </c>
      <c r="C28" s="57"/>
      <c r="E28" s="58"/>
    </row>
    <row r="30" spans="1:5" x14ac:dyDescent="0.25">
      <c r="A30" s="54" t="s">
        <v>134</v>
      </c>
      <c r="B30" s="55" t="s">
        <v>135</v>
      </c>
    </row>
    <row r="31" spans="1:5" x14ac:dyDescent="0.25">
      <c r="B31" t="s">
        <v>132</v>
      </c>
      <c r="C31" s="44"/>
    </row>
    <row r="32" spans="1:5" x14ac:dyDescent="0.25">
      <c r="B32" t="s">
        <v>57</v>
      </c>
      <c r="C32" s="56"/>
    </row>
    <row r="33" spans="1:8" x14ac:dyDescent="0.25">
      <c r="B33" t="s">
        <v>133</v>
      </c>
      <c r="C33" s="56"/>
    </row>
    <row r="34" spans="1:8" x14ac:dyDescent="0.25">
      <c r="B34" t="s">
        <v>129</v>
      </c>
      <c r="C34" s="57"/>
      <c r="E34" s="58"/>
    </row>
    <row r="36" spans="1:8" x14ac:dyDescent="0.25">
      <c r="A36" s="52" t="s">
        <v>136</v>
      </c>
      <c r="B36" s="53" t="s">
        <v>137</v>
      </c>
      <c r="H36" s="70"/>
    </row>
    <row r="38" spans="1:8" x14ac:dyDescent="0.25">
      <c r="A38" s="54" t="s">
        <v>125</v>
      </c>
      <c r="B38" s="55" t="s">
        <v>126</v>
      </c>
    </row>
    <row r="39" spans="1:8" x14ac:dyDescent="0.25">
      <c r="A39" s="54"/>
      <c r="B39" s="59" t="s">
        <v>138</v>
      </c>
      <c r="C39" s="60"/>
    </row>
    <row r="40" spans="1:8" x14ac:dyDescent="0.25">
      <c r="A40" s="54"/>
      <c r="B40" s="59" t="s">
        <v>139</v>
      </c>
      <c r="C40" s="61"/>
    </row>
    <row r="41" spans="1:8" x14ac:dyDescent="0.25">
      <c r="A41" s="54"/>
      <c r="B41" s="59"/>
      <c r="C41" s="62" t="s">
        <v>64</v>
      </c>
      <c r="D41" s="44" t="s">
        <v>65</v>
      </c>
      <c r="E41" s="44" t="s">
        <v>96</v>
      </c>
    </row>
    <row r="42" spans="1:8" x14ac:dyDescent="0.25">
      <c r="A42" s="54"/>
      <c r="B42" s="59" t="s">
        <v>99</v>
      </c>
      <c r="C42" s="63"/>
      <c r="D42" s="63"/>
      <c r="E42" s="7"/>
    </row>
    <row r="43" spans="1:8" x14ac:dyDescent="0.25">
      <c r="A43" s="54"/>
      <c r="B43" s="59" t="s">
        <v>140</v>
      </c>
      <c r="C43" s="64"/>
      <c r="D43" s="64"/>
      <c r="E43" s="64"/>
    </row>
    <row r="44" spans="1:8" x14ac:dyDescent="0.25">
      <c r="A44" s="54"/>
      <c r="B44" s="59" t="s">
        <v>141</v>
      </c>
      <c r="C44" s="64"/>
      <c r="D44" s="7"/>
      <c r="E44" s="7"/>
    </row>
    <row r="45" spans="1:8" x14ac:dyDescent="0.25">
      <c r="B45" s="59" t="s">
        <v>142</v>
      </c>
      <c r="C45" s="44"/>
      <c r="D45" s="44"/>
      <c r="E45" s="44"/>
    </row>
    <row r="46" spans="1:8" x14ac:dyDescent="0.25">
      <c r="B46" s="59" t="s">
        <v>143</v>
      </c>
      <c r="C46" s="65"/>
      <c r="D46" s="1"/>
    </row>
    <row r="47" spans="1:8" x14ac:dyDescent="0.25">
      <c r="B47" s="59"/>
      <c r="C47" s="60"/>
    </row>
    <row r="48" spans="1:8" x14ac:dyDescent="0.25">
      <c r="A48" s="54" t="s">
        <v>130</v>
      </c>
      <c r="B48" s="55" t="s">
        <v>131</v>
      </c>
      <c r="C48" s="60"/>
    </row>
    <row r="49" spans="2:5" x14ac:dyDescent="0.25">
      <c r="B49" t="s">
        <v>132</v>
      </c>
      <c r="C49" s="1"/>
    </row>
    <row r="50" spans="2:5" x14ac:dyDescent="0.25">
      <c r="B50" t="s">
        <v>144</v>
      </c>
      <c r="C50" s="66"/>
    </row>
    <row r="51" spans="2:5" x14ac:dyDescent="0.25">
      <c r="B51" s="59"/>
      <c r="C51" s="62" t="s">
        <v>64</v>
      </c>
      <c r="D51" s="44" t="s">
        <v>65</v>
      </c>
      <c r="E51" s="44" t="s">
        <v>96</v>
      </c>
    </row>
    <row r="52" spans="2:5" x14ac:dyDescent="0.25">
      <c r="B52" s="59" t="s">
        <v>99</v>
      </c>
      <c r="C52" s="63"/>
      <c r="D52" s="63"/>
      <c r="E52" s="7"/>
    </row>
    <row r="53" spans="2:5" x14ac:dyDescent="0.25">
      <c r="B53" s="59" t="s">
        <v>140</v>
      </c>
      <c r="C53" s="64"/>
      <c r="D53" s="64"/>
      <c r="E53" s="64"/>
    </row>
    <row r="54" spans="2:5" x14ac:dyDescent="0.25">
      <c r="B54" s="59" t="s">
        <v>141</v>
      </c>
      <c r="C54" s="64"/>
      <c r="D54" s="7"/>
      <c r="E54" s="7"/>
    </row>
    <row r="55" spans="2:5" x14ac:dyDescent="0.25">
      <c r="B55" s="59" t="s">
        <v>142</v>
      </c>
      <c r="C55" s="44"/>
      <c r="D55" s="44"/>
      <c r="E55" s="44"/>
    </row>
    <row r="56" spans="2:5" x14ac:dyDescent="0.25">
      <c r="B56" s="59" t="s">
        <v>143</v>
      </c>
      <c r="C56" s="65"/>
      <c r="D56" s="1"/>
    </row>
    <row r="57" spans="2:5" x14ac:dyDescent="0.25">
      <c r="C57" s="60"/>
    </row>
    <row r="58" spans="2:5" x14ac:dyDescent="0.25">
      <c r="C58" s="60"/>
    </row>
    <row r="59" spans="2:5" x14ac:dyDescent="0.25">
      <c r="C59" s="6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4:P24"/>
  <sheetViews>
    <sheetView tabSelected="1" topLeftCell="A4" workbookViewId="0">
      <selection activeCell="A4" sqref="A4"/>
    </sheetView>
  </sheetViews>
  <sheetFormatPr baseColWidth="10" defaultRowHeight="15" x14ac:dyDescent="0.25"/>
  <cols>
    <col min="1" max="16384" width="11.42578125" style="71"/>
  </cols>
  <sheetData>
    <row r="4" spans="1:16" x14ac:dyDescent="0.25">
      <c r="A4" s="72"/>
      <c r="P4" s="72"/>
    </row>
    <row r="5" spans="1:16" x14ac:dyDescent="0.25">
      <c r="C5" s="73" t="s">
        <v>58</v>
      </c>
      <c r="D5" s="73">
        <v>2006</v>
      </c>
      <c r="E5" s="73">
        <v>2007</v>
      </c>
      <c r="F5" s="73">
        <v>2008</v>
      </c>
      <c r="G5" s="73">
        <v>2009</v>
      </c>
    </row>
    <row r="6" spans="1:16" x14ac:dyDescent="0.25">
      <c r="C6" s="73" t="s">
        <v>59</v>
      </c>
      <c r="D6" s="73">
        <v>60</v>
      </c>
      <c r="E6" s="73">
        <v>80</v>
      </c>
      <c r="F6" s="73">
        <v>140</v>
      </c>
      <c r="G6" s="73">
        <v>120</v>
      </c>
    </row>
    <row r="7" spans="1:16" x14ac:dyDescent="0.25">
      <c r="C7" s="73" t="s">
        <v>60</v>
      </c>
      <c r="D7" s="73"/>
      <c r="E7" s="73"/>
      <c r="F7" s="73"/>
      <c r="G7" s="73"/>
      <c r="M7" s="71" t="s">
        <v>106</v>
      </c>
      <c r="N7" s="74">
        <v>0.9</v>
      </c>
    </row>
    <row r="8" spans="1:16" x14ac:dyDescent="0.25">
      <c r="C8" s="73" t="s">
        <v>61</v>
      </c>
      <c r="D8" s="73"/>
      <c r="E8" s="73"/>
      <c r="F8" s="73"/>
      <c r="G8" s="73"/>
      <c r="J8" s="73" t="s">
        <v>12</v>
      </c>
      <c r="K8" s="73">
        <v>2</v>
      </c>
      <c r="M8" s="73" t="s">
        <v>102</v>
      </c>
      <c r="N8" s="73">
        <v>500</v>
      </c>
    </row>
    <row r="9" spans="1:16" x14ac:dyDescent="0.25">
      <c r="C9" s="73" t="s">
        <v>12</v>
      </c>
      <c r="D9" s="73"/>
      <c r="E9" s="73"/>
      <c r="F9" s="73"/>
      <c r="G9" s="73"/>
      <c r="J9" s="73" t="s">
        <v>100</v>
      </c>
      <c r="K9" s="73">
        <v>500</v>
      </c>
      <c r="M9" s="73" t="s">
        <v>18</v>
      </c>
      <c r="N9" s="73">
        <v>2500</v>
      </c>
    </row>
    <row r="10" spans="1:16" x14ac:dyDescent="0.25">
      <c r="C10" s="73" t="s">
        <v>62</v>
      </c>
      <c r="D10" s="73"/>
      <c r="E10" s="73"/>
      <c r="F10" s="73"/>
      <c r="G10" s="73"/>
      <c r="J10" s="73" t="s">
        <v>101</v>
      </c>
      <c r="K10" s="75">
        <v>0.9</v>
      </c>
      <c r="M10" s="73" t="s">
        <v>12</v>
      </c>
      <c r="N10" s="73">
        <v>7</v>
      </c>
    </row>
    <row r="11" spans="1:16" x14ac:dyDescent="0.25">
      <c r="C11" s="73" t="s">
        <v>11</v>
      </c>
      <c r="D11" s="73"/>
      <c r="E11" s="73"/>
      <c r="F11" s="73"/>
      <c r="G11" s="73"/>
      <c r="J11" s="73"/>
      <c r="K11" s="73"/>
      <c r="M11" s="73" t="s">
        <v>103</v>
      </c>
      <c r="N11" s="73">
        <v>7</v>
      </c>
    </row>
    <row r="12" spans="1:16" x14ac:dyDescent="0.25">
      <c r="C12" s="76" t="s">
        <v>63</v>
      </c>
      <c r="D12" s="73"/>
      <c r="E12" s="73"/>
      <c r="F12" s="73"/>
      <c r="G12" s="73"/>
      <c r="J12" s="73" t="s">
        <v>62</v>
      </c>
      <c r="K12" s="73"/>
      <c r="M12" s="73"/>
      <c r="N12" s="73"/>
    </row>
    <row r="13" spans="1:16" x14ac:dyDescent="0.25">
      <c r="J13" s="73"/>
      <c r="K13" s="73"/>
      <c r="M13" s="73" t="s">
        <v>104</v>
      </c>
      <c r="N13" s="73"/>
    </row>
    <row r="14" spans="1:16" x14ac:dyDescent="0.25">
      <c r="J14" s="73" t="s">
        <v>11</v>
      </c>
      <c r="K14" s="73"/>
      <c r="M14" s="73" t="s">
        <v>105</v>
      </c>
      <c r="N14" s="73"/>
    </row>
    <row r="15" spans="1:16" x14ac:dyDescent="0.25">
      <c r="M15" s="73" t="s">
        <v>107</v>
      </c>
      <c r="N15" s="73"/>
    </row>
    <row r="16" spans="1:16" x14ac:dyDescent="0.25">
      <c r="M16" s="73" t="s">
        <v>11</v>
      </c>
      <c r="N16" s="73"/>
    </row>
    <row r="18" spans="8:9" x14ac:dyDescent="0.25">
      <c r="H18" s="71" t="s">
        <v>18</v>
      </c>
      <c r="I18" s="71">
        <v>50</v>
      </c>
    </row>
    <row r="19" spans="8:9" x14ac:dyDescent="0.25">
      <c r="H19" s="71" t="s">
        <v>108</v>
      </c>
      <c r="I19" s="71">
        <v>5</v>
      </c>
    </row>
    <row r="20" spans="8:9" x14ac:dyDescent="0.25">
      <c r="H20" s="71" t="s">
        <v>12</v>
      </c>
      <c r="I20" s="71">
        <v>1</v>
      </c>
    </row>
    <row r="21" spans="8:9" x14ac:dyDescent="0.25">
      <c r="H21" s="71" t="s">
        <v>109</v>
      </c>
      <c r="I21" s="74"/>
    </row>
    <row r="22" spans="8:9" x14ac:dyDescent="0.25">
      <c r="H22" s="71" t="s">
        <v>62</v>
      </c>
    </row>
    <row r="23" spans="8:9" x14ac:dyDescent="0.25">
      <c r="H23" s="71" t="s">
        <v>11</v>
      </c>
    </row>
    <row r="24" spans="8:9" x14ac:dyDescent="0.25">
      <c r="H24" s="71" t="s">
        <v>110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4E1A5-E948-435F-803C-A8EB8B814A05}">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2C92-B015-400F-9961-E200242023DA}">
  <dimension ref="A1:J17"/>
  <sheetViews>
    <sheetView workbookViewId="0"/>
  </sheetViews>
  <sheetFormatPr baseColWidth="10" defaultRowHeight="15" x14ac:dyDescent="0.25"/>
  <cols>
    <col min="1" max="1" width="54.42578125" customWidth="1"/>
  </cols>
  <sheetData>
    <row r="1" spans="1:10" x14ac:dyDescent="0.25">
      <c r="A1" s="70"/>
    </row>
    <row r="3" spans="1:10" x14ac:dyDescent="0.25">
      <c r="A3" s="99" t="s">
        <v>229</v>
      </c>
    </row>
    <row r="4" spans="1:10" x14ac:dyDescent="0.25">
      <c r="A4" s="100"/>
    </row>
    <row r="5" spans="1:10" ht="16.5" x14ac:dyDescent="0.25">
      <c r="A5" s="140" t="s">
        <v>230</v>
      </c>
    </row>
    <row r="6" spans="1:10" ht="16.5" x14ac:dyDescent="0.25">
      <c r="A6" s="141" t="s">
        <v>231</v>
      </c>
    </row>
    <row r="7" spans="1:10" ht="16.5" x14ac:dyDescent="0.25">
      <c r="A7" s="141" t="s">
        <v>232</v>
      </c>
    </row>
    <row r="8" spans="1:10" ht="16.5" x14ac:dyDescent="0.25">
      <c r="A8" s="142" t="s">
        <v>233</v>
      </c>
    </row>
    <row r="9" spans="1:10" ht="16.5" x14ac:dyDescent="0.25">
      <c r="A9" s="142" t="s">
        <v>234</v>
      </c>
    </row>
    <row r="10" spans="1:10" ht="16.5" x14ac:dyDescent="0.25">
      <c r="A10" s="142" t="s">
        <v>235</v>
      </c>
    </row>
    <row r="11" spans="1:10" ht="17.25" thickBot="1" x14ac:dyDescent="0.3">
      <c r="A11" s="140" t="s">
        <v>236</v>
      </c>
    </row>
    <row r="12" spans="1:10" ht="15.75" thickBot="1" x14ac:dyDescent="0.3">
      <c r="A12" s="143"/>
      <c r="B12" s="144" t="s">
        <v>237</v>
      </c>
      <c r="C12" s="144"/>
      <c r="D12" s="144"/>
      <c r="E12" s="144" t="s">
        <v>238</v>
      </c>
      <c r="F12" s="144"/>
      <c r="G12" s="144"/>
      <c r="H12" s="144" t="s">
        <v>239</v>
      </c>
      <c r="I12" s="144"/>
      <c r="J12" s="144"/>
    </row>
    <row r="13" spans="1:10" ht="15.75" thickBot="1" x14ac:dyDescent="0.3">
      <c r="A13" s="145" t="s">
        <v>0</v>
      </c>
      <c r="B13" s="146" t="s">
        <v>240</v>
      </c>
      <c r="C13" s="146" t="s">
        <v>156</v>
      </c>
      <c r="D13" s="146" t="s">
        <v>241</v>
      </c>
      <c r="E13" s="146" t="s">
        <v>240</v>
      </c>
      <c r="F13" s="146" t="s">
        <v>156</v>
      </c>
      <c r="G13" s="146" t="s">
        <v>241</v>
      </c>
      <c r="H13" s="146" t="s">
        <v>240</v>
      </c>
      <c r="I13" s="146" t="s">
        <v>156</v>
      </c>
      <c r="J13" s="146" t="s">
        <v>241</v>
      </c>
    </row>
    <row r="14" spans="1:10" ht="15.75" thickBot="1" x14ac:dyDescent="0.3">
      <c r="A14" s="145" t="s">
        <v>242</v>
      </c>
      <c r="B14" s="146"/>
      <c r="C14" s="146"/>
      <c r="D14" s="146"/>
      <c r="E14" s="146"/>
      <c r="F14" s="146"/>
      <c r="G14" s="146"/>
      <c r="H14" s="146"/>
      <c r="I14" s="146"/>
      <c r="J14" s="146"/>
    </row>
    <row r="15" spans="1:10" ht="15.75" thickBot="1" x14ac:dyDescent="0.3">
      <c r="A15" s="145" t="s">
        <v>243</v>
      </c>
      <c r="B15" s="146"/>
      <c r="C15" s="146"/>
      <c r="D15" s="146"/>
      <c r="E15" s="146"/>
      <c r="F15" s="146"/>
      <c r="G15" s="146"/>
      <c r="H15" s="146"/>
      <c r="I15" s="146"/>
      <c r="J15" s="146"/>
    </row>
    <row r="16" spans="1:10" ht="15.75" thickBot="1" x14ac:dyDescent="0.3">
      <c r="A16" s="145" t="s">
        <v>244</v>
      </c>
      <c r="B16" s="146"/>
      <c r="C16" s="146"/>
      <c r="D16" s="146"/>
      <c r="E16" s="146"/>
      <c r="F16" s="146"/>
      <c r="G16" s="146"/>
      <c r="H16" s="146"/>
      <c r="I16" s="146"/>
      <c r="J16" s="146"/>
    </row>
    <row r="17" spans="1:10" ht="15.75" thickBot="1" x14ac:dyDescent="0.3">
      <c r="A17" s="145" t="s">
        <v>245</v>
      </c>
      <c r="B17" s="146"/>
      <c r="C17" s="146"/>
      <c r="D17" s="146"/>
      <c r="E17" s="146"/>
      <c r="F17" s="146"/>
      <c r="G17" s="146"/>
      <c r="H17" s="146"/>
      <c r="I17" s="146"/>
      <c r="J17" s="146"/>
    </row>
  </sheetData>
  <mergeCells count="3">
    <mergeCell ref="B12:D12"/>
    <mergeCell ref="E12:G12"/>
    <mergeCell ref="H12:J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D092-CB8C-4402-9635-9FB188083985}">
  <dimension ref="A2:K15"/>
  <sheetViews>
    <sheetView workbookViewId="0">
      <selection activeCell="J7" sqref="J7"/>
    </sheetView>
  </sheetViews>
  <sheetFormatPr baseColWidth="10" defaultRowHeight="15" x14ac:dyDescent="0.25"/>
  <cols>
    <col min="1" max="1" width="62.5703125" customWidth="1"/>
  </cols>
  <sheetData>
    <row r="2" spans="1:11" ht="28.5" x14ac:dyDescent="0.25">
      <c r="A2" s="99" t="s">
        <v>184</v>
      </c>
    </row>
    <row r="3" spans="1:11" x14ac:dyDescent="0.25">
      <c r="A3" s="100"/>
    </row>
    <row r="4" spans="1:11" ht="30" x14ac:dyDescent="0.25">
      <c r="A4" s="100" t="s">
        <v>185</v>
      </c>
    </row>
    <row r="5" spans="1:11" x14ac:dyDescent="0.25">
      <c r="A5" s="100" t="s">
        <v>186</v>
      </c>
      <c r="D5" t="s">
        <v>197</v>
      </c>
      <c r="E5" t="s">
        <v>192</v>
      </c>
      <c r="H5" t="s">
        <v>193</v>
      </c>
    </row>
    <row r="6" spans="1:11" ht="30" x14ac:dyDescent="0.25">
      <c r="A6" s="100" t="s">
        <v>187</v>
      </c>
      <c r="E6" t="s">
        <v>190</v>
      </c>
    </row>
    <row r="7" spans="1:11" x14ac:dyDescent="0.25">
      <c r="E7" t="s">
        <v>188</v>
      </c>
      <c r="G7" t="s">
        <v>191</v>
      </c>
      <c r="I7" t="s">
        <v>195</v>
      </c>
      <c r="K7" t="s">
        <v>196</v>
      </c>
    </row>
    <row r="8" spans="1:11" x14ac:dyDescent="0.25">
      <c r="E8" t="s">
        <v>189</v>
      </c>
      <c r="G8" t="s">
        <v>194</v>
      </c>
    </row>
    <row r="12" spans="1:11" x14ac:dyDescent="0.25">
      <c r="D12" t="s">
        <v>200</v>
      </c>
      <c r="E12" t="s">
        <v>198</v>
      </c>
    </row>
    <row r="13" spans="1:11" x14ac:dyDescent="0.25">
      <c r="E13" t="s">
        <v>199</v>
      </c>
    </row>
    <row r="14" spans="1:11" x14ac:dyDescent="0.25">
      <c r="E14" t="s">
        <v>188</v>
      </c>
      <c r="G14" t="s">
        <v>191</v>
      </c>
    </row>
    <row r="15" spans="1:11" x14ac:dyDescent="0.25">
      <c r="E15" t="s">
        <v>189</v>
      </c>
      <c r="G15" t="s">
        <v>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L14"/>
  <sheetViews>
    <sheetView zoomScale="115" zoomScaleNormal="115" workbookViewId="0">
      <selection activeCell="C1" sqref="C1"/>
    </sheetView>
  </sheetViews>
  <sheetFormatPr baseColWidth="10" defaultRowHeight="15" x14ac:dyDescent="0.25"/>
  <cols>
    <col min="1" max="1" width="1.85546875" customWidth="1"/>
    <col min="2" max="2" width="1.42578125" customWidth="1"/>
    <col min="3" max="3" width="16.28515625" bestFit="1" customWidth="1"/>
    <col min="4" max="4" width="14.5703125" bestFit="1" customWidth="1"/>
    <col min="5" max="5" width="1.7109375" customWidth="1"/>
    <col min="6" max="6" width="1.5703125" customWidth="1"/>
    <col min="8" max="8" width="14.5703125" bestFit="1" customWidth="1"/>
    <col min="9" max="9" width="12.28515625" bestFit="1" customWidth="1"/>
    <col min="10" max="10" width="13.28515625" bestFit="1" customWidth="1"/>
  </cols>
  <sheetData>
    <row r="1" spans="3:12" x14ac:dyDescent="0.25">
      <c r="C1" s="70"/>
    </row>
    <row r="3" spans="3:12" x14ac:dyDescent="0.25">
      <c r="C3" s="7" t="s">
        <v>147</v>
      </c>
      <c r="D3" s="7" t="s">
        <v>34</v>
      </c>
      <c r="G3" s="7" t="s">
        <v>147</v>
      </c>
      <c r="H3" s="7" t="s">
        <v>34</v>
      </c>
      <c r="I3" s="77" t="s">
        <v>201</v>
      </c>
      <c r="J3" s="77" t="s">
        <v>202</v>
      </c>
      <c r="K3" s="102" t="s">
        <v>37</v>
      </c>
    </row>
    <row r="4" spans="3:12" x14ac:dyDescent="0.25">
      <c r="C4" s="7" t="s">
        <v>38</v>
      </c>
      <c r="D4" s="7">
        <v>3</v>
      </c>
      <c r="G4" s="7"/>
      <c r="H4" s="7"/>
      <c r="I4" s="68"/>
      <c r="J4" s="68"/>
      <c r="K4" s="104"/>
    </row>
    <row r="5" spans="3:12" x14ac:dyDescent="0.25">
      <c r="C5" s="7" t="s">
        <v>39</v>
      </c>
      <c r="D5" s="7">
        <v>5</v>
      </c>
      <c r="G5" s="7"/>
      <c r="H5" s="7"/>
      <c r="I5" s="68"/>
      <c r="J5" s="101"/>
      <c r="K5" s="104"/>
      <c r="L5" s="103"/>
    </row>
    <row r="6" spans="3:12" x14ac:dyDescent="0.25">
      <c r="C6" s="7" t="s">
        <v>40</v>
      </c>
      <c r="D6" s="7">
        <v>3</v>
      </c>
      <c r="G6" s="7"/>
      <c r="H6" s="7"/>
      <c r="I6" s="68"/>
      <c r="J6" s="101"/>
      <c r="K6" s="104"/>
    </row>
    <row r="7" spans="3:12" x14ac:dyDescent="0.25">
      <c r="C7" s="7" t="s">
        <v>41</v>
      </c>
      <c r="D7" s="7">
        <v>45</v>
      </c>
      <c r="G7" s="7"/>
      <c r="H7" s="7"/>
      <c r="I7" s="68"/>
      <c r="J7" s="101"/>
      <c r="K7" s="104"/>
    </row>
    <row r="8" spans="3:12" x14ac:dyDescent="0.25">
      <c r="C8" s="7" t="s">
        <v>42</v>
      </c>
      <c r="D8" s="7">
        <v>2</v>
      </c>
      <c r="G8" s="7"/>
      <c r="H8" s="7"/>
      <c r="I8" s="68"/>
      <c r="J8" s="101"/>
      <c r="K8" s="104"/>
    </row>
    <row r="9" spans="3:12" x14ac:dyDescent="0.25">
      <c r="C9" s="7" t="s">
        <v>43</v>
      </c>
      <c r="D9" s="7">
        <v>2</v>
      </c>
      <c r="G9" s="7"/>
      <c r="H9" s="7"/>
      <c r="I9" s="68"/>
      <c r="J9" s="101"/>
      <c r="K9" s="104"/>
    </row>
    <row r="10" spans="3:12" x14ac:dyDescent="0.25">
      <c r="C10" s="7" t="s">
        <v>44</v>
      </c>
      <c r="D10" s="7">
        <v>36</v>
      </c>
      <c r="G10" s="7"/>
      <c r="H10" s="7"/>
      <c r="I10" s="68"/>
      <c r="J10" s="101"/>
      <c r="K10" s="104"/>
      <c r="L10" s="103"/>
    </row>
    <row r="11" spans="3:12" x14ac:dyDescent="0.25">
      <c r="C11" s="7" t="s">
        <v>45</v>
      </c>
      <c r="D11" s="7">
        <v>1.5</v>
      </c>
      <c r="G11" s="7"/>
      <c r="H11" s="7"/>
      <c r="I11" s="68"/>
      <c r="J11" s="101"/>
      <c r="K11" s="104"/>
    </row>
    <row r="12" spans="3:12" x14ac:dyDescent="0.25">
      <c r="C12" s="7" t="s">
        <v>46</v>
      </c>
      <c r="D12" s="7">
        <v>1.5</v>
      </c>
      <c r="G12" s="7"/>
      <c r="H12" s="7"/>
      <c r="I12" s="68"/>
      <c r="J12" s="101"/>
      <c r="K12" s="104"/>
    </row>
    <row r="13" spans="3:12" x14ac:dyDescent="0.25">
      <c r="C13" s="7" t="s">
        <v>47</v>
      </c>
      <c r="D13" s="7">
        <v>1</v>
      </c>
      <c r="G13" s="7"/>
      <c r="H13" s="7"/>
      <c r="I13" s="68"/>
      <c r="J13" s="101"/>
      <c r="K13" s="104"/>
    </row>
    <row r="14" spans="3:12" x14ac:dyDescent="0.25">
      <c r="I14" s="67"/>
      <c r="J14" s="67"/>
    </row>
  </sheetData>
  <sortState xmlns:xlrd2="http://schemas.microsoft.com/office/spreadsheetml/2017/richdata2" ref="G4:H13">
    <sortCondition descending="1" ref="H4:H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0"/>
  <sheetViews>
    <sheetView zoomScale="90" zoomScaleNormal="90" workbookViewId="0"/>
  </sheetViews>
  <sheetFormatPr baseColWidth="10" defaultRowHeight="15" x14ac:dyDescent="0.25"/>
  <cols>
    <col min="4" max="4" width="6.85546875" customWidth="1"/>
    <col min="6" max="6" width="12.140625" bestFit="1" customWidth="1"/>
  </cols>
  <sheetData>
    <row r="1" spans="1:21" x14ac:dyDescent="0.25">
      <c r="A1" s="70"/>
    </row>
    <row r="3" spans="1:21" ht="15.75" thickBot="1" x14ac:dyDescent="0.3"/>
    <row r="4" spans="1:21" ht="63.75" thickBot="1" x14ac:dyDescent="0.3">
      <c r="A4" s="78" t="s">
        <v>31</v>
      </c>
      <c r="B4" s="79" t="s">
        <v>32</v>
      </c>
      <c r="C4" s="79" t="s">
        <v>33</v>
      </c>
      <c r="E4" s="9" t="s">
        <v>31</v>
      </c>
      <c r="F4" s="10" t="s">
        <v>32</v>
      </c>
      <c r="G4" s="11" t="s">
        <v>33</v>
      </c>
      <c r="H4" s="12" t="s">
        <v>34</v>
      </c>
      <c r="I4" s="7" t="s">
        <v>35</v>
      </c>
      <c r="J4" s="7" t="s">
        <v>36</v>
      </c>
      <c r="K4" s="21" t="s">
        <v>37</v>
      </c>
      <c r="L4" s="22"/>
      <c r="M4" s="9" t="s">
        <v>31</v>
      </c>
      <c r="N4" s="10" t="s">
        <v>32</v>
      </c>
      <c r="O4" s="11" t="s">
        <v>33</v>
      </c>
      <c r="P4" s="12" t="s">
        <v>34</v>
      </c>
      <c r="Q4" s="7" t="s">
        <v>35</v>
      </c>
      <c r="R4" s="7" t="s">
        <v>36</v>
      </c>
      <c r="S4" s="21" t="s">
        <v>37</v>
      </c>
      <c r="T4" s="77" t="s">
        <v>204</v>
      </c>
      <c r="U4" s="69"/>
    </row>
    <row r="5" spans="1:21" ht="16.5" thickBot="1" x14ac:dyDescent="0.3">
      <c r="A5" s="80" t="s">
        <v>38</v>
      </c>
      <c r="B5" s="81">
        <v>1100</v>
      </c>
      <c r="C5" s="81">
        <v>2</v>
      </c>
      <c r="D5" t="s">
        <v>65</v>
      </c>
      <c r="E5" s="105" t="s">
        <v>38</v>
      </c>
      <c r="F5" s="106">
        <v>1100</v>
      </c>
      <c r="G5" s="106">
        <v>2</v>
      </c>
      <c r="H5" s="7">
        <f>+F5*G5</f>
        <v>2200</v>
      </c>
      <c r="I5" s="13"/>
      <c r="J5" s="14"/>
      <c r="K5" s="21"/>
      <c r="L5" s="22"/>
      <c r="M5" s="107"/>
      <c r="N5" s="108"/>
      <c r="O5" s="108"/>
      <c r="P5" s="7"/>
      <c r="Q5" s="13"/>
      <c r="R5" s="113"/>
      <c r="S5" s="114"/>
      <c r="T5" s="115"/>
      <c r="U5" s="69"/>
    </row>
    <row r="6" spans="1:21" ht="16.5" thickBot="1" x14ac:dyDescent="0.3">
      <c r="A6" s="80" t="s">
        <v>39</v>
      </c>
      <c r="B6" s="81">
        <v>600</v>
      </c>
      <c r="C6" s="81">
        <v>40</v>
      </c>
      <c r="D6" t="s">
        <v>64</v>
      </c>
      <c r="E6" s="107" t="s">
        <v>39</v>
      </c>
      <c r="F6" s="108">
        <v>600</v>
      </c>
      <c r="G6" s="108">
        <v>40</v>
      </c>
      <c r="H6" s="7">
        <f t="shared" ref="H6:H14" si="0">+F6*G6</f>
        <v>24000</v>
      </c>
      <c r="I6" s="13"/>
      <c r="J6" s="14"/>
      <c r="K6" s="21"/>
      <c r="L6" s="22"/>
      <c r="M6" s="107"/>
      <c r="N6" s="108"/>
      <c r="O6" s="108"/>
      <c r="P6" s="7"/>
      <c r="Q6" s="13"/>
      <c r="R6" s="113"/>
      <c r="S6" s="114"/>
      <c r="T6" s="115"/>
      <c r="U6" s="69"/>
    </row>
    <row r="7" spans="1:21" ht="16.5" thickBot="1" x14ac:dyDescent="0.3">
      <c r="A7" s="80" t="s">
        <v>40</v>
      </c>
      <c r="B7" s="81">
        <v>100</v>
      </c>
      <c r="C7" s="81">
        <v>4</v>
      </c>
      <c r="D7" t="s">
        <v>203</v>
      </c>
      <c r="E7" s="107" t="s">
        <v>40</v>
      </c>
      <c r="F7" s="108">
        <v>100</v>
      </c>
      <c r="G7" s="108">
        <v>4</v>
      </c>
      <c r="H7" s="7">
        <f t="shared" si="0"/>
        <v>400</v>
      </c>
      <c r="I7" s="13"/>
      <c r="J7" s="14"/>
      <c r="K7" s="21"/>
      <c r="L7" s="22"/>
      <c r="M7" s="107"/>
      <c r="N7" s="108"/>
      <c r="O7" s="108"/>
      <c r="P7" s="7"/>
      <c r="Q7" s="13"/>
      <c r="R7" s="116"/>
      <c r="S7" s="117"/>
      <c r="T7" s="118"/>
      <c r="U7" s="69"/>
    </row>
    <row r="8" spans="1:21" ht="16.5" thickBot="1" x14ac:dyDescent="0.3">
      <c r="A8" s="80" t="s">
        <v>41</v>
      </c>
      <c r="B8" s="81">
        <v>1300</v>
      </c>
      <c r="C8" s="81">
        <v>1</v>
      </c>
      <c r="D8" t="s">
        <v>65</v>
      </c>
      <c r="E8" s="107" t="s">
        <v>41</v>
      </c>
      <c r="F8" s="108">
        <v>1300</v>
      </c>
      <c r="G8" s="108">
        <v>1</v>
      </c>
      <c r="H8" s="7">
        <f t="shared" si="0"/>
        <v>1300</v>
      </c>
      <c r="I8" s="13"/>
      <c r="J8" s="14"/>
      <c r="K8" s="21"/>
      <c r="L8" s="22"/>
      <c r="M8" s="107"/>
      <c r="N8" s="108"/>
      <c r="O8" s="108"/>
      <c r="P8" s="7"/>
      <c r="Q8" s="13"/>
      <c r="R8" s="116"/>
      <c r="S8" s="117"/>
      <c r="T8" s="118"/>
      <c r="U8" s="69"/>
    </row>
    <row r="9" spans="1:21" ht="16.5" thickBot="1" x14ac:dyDescent="0.3">
      <c r="A9" s="80" t="s">
        <v>42</v>
      </c>
      <c r="B9" s="81">
        <v>100</v>
      </c>
      <c r="C9" s="81">
        <v>60</v>
      </c>
      <c r="D9" t="s">
        <v>64</v>
      </c>
      <c r="E9" s="107" t="s">
        <v>42</v>
      </c>
      <c r="F9" s="108">
        <v>100</v>
      </c>
      <c r="G9" s="108">
        <v>60</v>
      </c>
      <c r="H9" s="7">
        <f t="shared" si="0"/>
        <v>6000</v>
      </c>
      <c r="I9" s="13"/>
      <c r="J9" s="14"/>
      <c r="K9" s="21"/>
      <c r="L9" s="22"/>
      <c r="M9" s="107"/>
      <c r="N9" s="108"/>
      <c r="O9" s="108"/>
      <c r="P9" s="7"/>
      <c r="Q9" s="13"/>
      <c r="R9" s="119"/>
      <c r="S9" s="117"/>
      <c r="T9" s="118"/>
      <c r="U9" s="69"/>
    </row>
    <row r="10" spans="1:21" ht="16.5" thickBot="1" x14ac:dyDescent="0.3">
      <c r="A10" s="80" t="s">
        <v>43</v>
      </c>
      <c r="B10" s="81">
        <v>10</v>
      </c>
      <c r="C10" s="81">
        <v>25</v>
      </c>
      <c r="D10" t="s">
        <v>203</v>
      </c>
      <c r="E10" s="107" t="s">
        <v>43</v>
      </c>
      <c r="F10" s="108">
        <v>10</v>
      </c>
      <c r="G10" s="108">
        <v>25</v>
      </c>
      <c r="H10" s="7">
        <f t="shared" si="0"/>
        <v>250</v>
      </c>
      <c r="I10" s="13"/>
      <c r="J10" s="14"/>
      <c r="K10" s="21"/>
      <c r="L10" s="22"/>
      <c r="M10" s="107"/>
      <c r="N10" s="108"/>
      <c r="O10" s="108"/>
      <c r="P10" s="7"/>
      <c r="Q10" s="13"/>
      <c r="R10" s="120"/>
      <c r="S10" s="121"/>
      <c r="T10" s="122"/>
      <c r="U10" s="69"/>
    </row>
    <row r="11" spans="1:21" ht="16.5" thickBot="1" x14ac:dyDescent="0.3">
      <c r="A11" s="80" t="s">
        <v>44</v>
      </c>
      <c r="B11" s="81">
        <v>100</v>
      </c>
      <c r="C11" s="81">
        <v>2</v>
      </c>
      <c r="D11" t="s">
        <v>203</v>
      </c>
      <c r="E11" s="107" t="s">
        <v>44</v>
      </c>
      <c r="F11" s="108">
        <v>100</v>
      </c>
      <c r="G11" s="108">
        <v>2</v>
      </c>
      <c r="H11" s="7">
        <f t="shared" si="0"/>
        <v>200</v>
      </c>
      <c r="I11" s="13"/>
      <c r="J11" s="14"/>
      <c r="K11" s="21"/>
      <c r="L11" s="22"/>
      <c r="M11" s="107"/>
      <c r="N11" s="108"/>
      <c r="O11" s="108"/>
      <c r="P11" s="7"/>
      <c r="Q11" s="13"/>
      <c r="R11" s="120"/>
      <c r="S11" s="121"/>
      <c r="T11" s="122"/>
      <c r="U11" s="69"/>
    </row>
    <row r="12" spans="1:21" ht="16.5" thickBot="1" x14ac:dyDescent="0.3">
      <c r="A12" s="80" t="s">
        <v>45</v>
      </c>
      <c r="B12" s="81">
        <v>1500</v>
      </c>
      <c r="C12" s="81">
        <v>2</v>
      </c>
      <c r="D12" t="s">
        <v>65</v>
      </c>
      <c r="E12" s="107" t="s">
        <v>45</v>
      </c>
      <c r="F12" s="108">
        <v>1500</v>
      </c>
      <c r="G12" s="108">
        <v>2</v>
      </c>
      <c r="H12" s="7">
        <f t="shared" si="0"/>
        <v>3000</v>
      </c>
      <c r="I12" s="13"/>
      <c r="J12" s="14"/>
      <c r="K12" s="21"/>
      <c r="L12" s="22"/>
      <c r="M12" s="107"/>
      <c r="N12" s="108"/>
      <c r="O12" s="108"/>
      <c r="P12" s="7"/>
      <c r="Q12" s="13"/>
      <c r="R12" s="120"/>
      <c r="S12" s="121"/>
      <c r="T12" s="122"/>
      <c r="U12" s="69"/>
    </row>
    <row r="13" spans="1:21" ht="16.5" thickBot="1" x14ac:dyDescent="0.3">
      <c r="A13" s="80" t="s">
        <v>46</v>
      </c>
      <c r="B13" s="81">
        <v>200</v>
      </c>
      <c r="C13" s="81">
        <v>2</v>
      </c>
      <c r="D13" t="s">
        <v>203</v>
      </c>
      <c r="E13" s="107" t="s">
        <v>46</v>
      </c>
      <c r="F13" s="108">
        <v>200</v>
      </c>
      <c r="G13" s="108">
        <v>2</v>
      </c>
      <c r="H13" s="7">
        <f t="shared" si="0"/>
        <v>400</v>
      </c>
      <c r="I13" s="13"/>
      <c r="J13" s="14"/>
      <c r="K13" s="21"/>
      <c r="L13" s="22"/>
      <c r="M13" s="107"/>
      <c r="N13" s="108"/>
      <c r="O13" s="108"/>
      <c r="P13" s="7"/>
      <c r="Q13" s="13"/>
      <c r="R13" s="120"/>
      <c r="S13" s="121"/>
      <c r="T13" s="122"/>
      <c r="U13" s="69"/>
    </row>
    <row r="14" spans="1:21" ht="16.5" thickBot="1" x14ac:dyDescent="0.3">
      <c r="A14" s="80" t="s">
        <v>47</v>
      </c>
      <c r="B14" s="81">
        <v>500</v>
      </c>
      <c r="C14" s="81">
        <v>1</v>
      </c>
      <c r="D14" t="s">
        <v>65</v>
      </c>
      <c r="E14" s="107" t="s">
        <v>47</v>
      </c>
      <c r="F14" s="108">
        <v>500</v>
      </c>
      <c r="G14" s="108">
        <v>1</v>
      </c>
      <c r="H14" s="7">
        <f t="shared" si="0"/>
        <v>500</v>
      </c>
      <c r="I14" s="13"/>
      <c r="J14" s="14"/>
      <c r="K14" s="21"/>
      <c r="L14" s="22"/>
      <c r="M14" s="107"/>
      <c r="N14" s="108"/>
      <c r="O14" s="108"/>
      <c r="P14" s="7"/>
      <c r="Q14" s="13"/>
      <c r="R14" s="120"/>
      <c r="S14" s="121"/>
      <c r="T14" s="122"/>
      <c r="U14" s="69"/>
    </row>
    <row r="15" spans="1:21" ht="16.5" thickBot="1" x14ac:dyDescent="0.3">
      <c r="A15" s="80" t="s">
        <v>96</v>
      </c>
      <c r="B15" s="82">
        <v>5510</v>
      </c>
      <c r="C15" s="83"/>
      <c r="E15" s="107" t="s">
        <v>96</v>
      </c>
      <c r="F15" s="109">
        <v>5510</v>
      </c>
      <c r="G15" s="83"/>
      <c r="H15" s="7">
        <f>SUM(H5:H14)</f>
        <v>38250</v>
      </c>
      <c r="I15" s="7"/>
      <c r="J15" s="7"/>
      <c r="K15" s="21"/>
      <c r="L15" s="22"/>
      <c r="M15" s="22"/>
      <c r="P15" s="110"/>
      <c r="Q15" s="7"/>
      <c r="R15" s="7"/>
      <c r="S15" s="21"/>
      <c r="T15" s="67"/>
      <c r="U15" s="69"/>
    </row>
    <row r="16" spans="1:21" x14ac:dyDescent="0.25">
      <c r="I16" s="22"/>
      <c r="J16" s="22"/>
      <c r="K16" s="22"/>
      <c r="L16" s="23"/>
      <c r="M16" s="22"/>
      <c r="P16" s="85"/>
      <c r="Q16" s="85"/>
      <c r="R16" s="86"/>
      <c r="S16" s="84"/>
      <c r="T16" s="67"/>
      <c r="U16" s="69"/>
    </row>
    <row r="17" spans="9:21" x14ac:dyDescent="0.25">
      <c r="I17" s="22"/>
      <c r="J17" s="22"/>
      <c r="K17" s="22"/>
      <c r="L17" s="23"/>
      <c r="M17" s="111"/>
      <c r="P17" s="85"/>
      <c r="Q17" s="85"/>
      <c r="R17" s="86"/>
      <c r="S17" s="84"/>
      <c r="T17" s="67"/>
      <c r="U17" s="69"/>
    </row>
    <row r="18" spans="9:21" x14ac:dyDescent="0.25">
      <c r="I18" s="22"/>
      <c r="J18" s="22"/>
      <c r="K18" s="22"/>
      <c r="L18" s="23"/>
      <c r="M18" s="22"/>
      <c r="N18" s="112"/>
      <c r="Q18" s="85"/>
      <c r="R18" s="86"/>
      <c r="S18" s="84"/>
      <c r="T18" s="67"/>
      <c r="U18" s="69"/>
    </row>
    <row r="19" spans="9:21" x14ac:dyDescent="0.25">
      <c r="I19" s="22"/>
      <c r="J19" s="22"/>
      <c r="K19" s="22"/>
      <c r="L19" s="23"/>
      <c r="M19" s="22"/>
    </row>
    <row r="20" spans="9:21" x14ac:dyDescent="0.25">
      <c r="I20" s="22"/>
      <c r="J20" s="22"/>
      <c r="K20" s="22"/>
      <c r="L20" s="22"/>
    </row>
  </sheetData>
  <sortState xmlns:xlrd2="http://schemas.microsoft.com/office/spreadsheetml/2017/richdata2" ref="M5:P14">
    <sortCondition descending="1" ref="P5:P1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
  <sheetViews>
    <sheetView workbookViewId="0"/>
  </sheetViews>
  <sheetFormatPr baseColWidth="10" defaultRowHeight="15" x14ac:dyDescent="0.25"/>
  <cols>
    <col min="1" max="1" width="11.42578125" style="126"/>
    <col min="2" max="2" width="55.7109375" style="126" customWidth="1"/>
    <col min="3" max="16384" width="11.42578125" style="126"/>
  </cols>
  <sheetData>
    <row r="1" spans="1:6" x14ac:dyDescent="0.25">
      <c r="A1" s="70"/>
    </row>
    <row r="5" spans="1:6" x14ac:dyDescent="0.25">
      <c r="C5" s="127" t="s">
        <v>149</v>
      </c>
      <c r="D5" s="127" t="s">
        <v>151</v>
      </c>
      <c r="E5" s="127" t="s">
        <v>151</v>
      </c>
      <c r="F5" s="127" t="s">
        <v>156</v>
      </c>
    </row>
    <row r="6" spans="1:6" ht="24" x14ac:dyDescent="0.25">
      <c r="B6" s="128" t="s">
        <v>215</v>
      </c>
      <c r="C6" s="127" t="s">
        <v>150</v>
      </c>
      <c r="D6" s="127" t="s">
        <v>152</v>
      </c>
      <c r="E6" s="127" t="s">
        <v>154</v>
      </c>
      <c r="F6" s="127" t="s">
        <v>157</v>
      </c>
    </row>
    <row r="7" spans="1:6" x14ac:dyDescent="0.25">
      <c r="C7" s="127" t="s">
        <v>216</v>
      </c>
      <c r="D7" s="127" t="s">
        <v>153</v>
      </c>
      <c r="E7" s="127" t="s">
        <v>155</v>
      </c>
      <c r="F7" s="127" t="s">
        <v>158</v>
      </c>
    </row>
    <row r="8" spans="1:6" x14ac:dyDescent="0.25">
      <c r="B8" s="129" t="s">
        <v>217</v>
      </c>
      <c r="C8" s="127">
        <v>50</v>
      </c>
      <c r="D8" s="127">
        <v>35</v>
      </c>
      <c r="E8" s="127">
        <v>2000</v>
      </c>
      <c r="F8" s="127">
        <v>2035</v>
      </c>
    </row>
    <row r="9" spans="1:6" x14ac:dyDescent="0.25">
      <c r="B9" s="129"/>
      <c r="C9" s="127">
        <v>80</v>
      </c>
      <c r="D9" s="127">
        <v>56</v>
      </c>
      <c r="E9" s="127">
        <v>1500</v>
      </c>
      <c r="F9" s="127">
        <v>1556</v>
      </c>
    </row>
    <row r="10" spans="1:6" x14ac:dyDescent="0.25">
      <c r="B10" s="128" t="s">
        <v>218</v>
      </c>
      <c r="C10" s="127">
        <v>100</v>
      </c>
      <c r="D10" s="127">
        <v>70</v>
      </c>
      <c r="E10" s="127">
        <v>1200</v>
      </c>
      <c r="F10" s="127">
        <v>1270</v>
      </c>
    </row>
    <row r="11" spans="1:6" x14ac:dyDescent="0.25">
      <c r="B11" s="128" t="s">
        <v>219</v>
      </c>
      <c r="C11" s="127">
        <v>200</v>
      </c>
      <c r="D11" s="127">
        <v>140</v>
      </c>
      <c r="E11" s="127">
        <v>1000</v>
      </c>
      <c r="F11" s="127">
        <v>1140</v>
      </c>
    </row>
    <row r="12" spans="1:6" x14ac:dyDescent="0.25">
      <c r="B12" s="128" t="s">
        <v>220</v>
      </c>
      <c r="C12" s="127">
        <v>400</v>
      </c>
      <c r="D12" s="127">
        <v>280</v>
      </c>
      <c r="E12" s="127">
        <v>500</v>
      </c>
      <c r="F12" s="127">
        <v>780</v>
      </c>
    </row>
    <row r="13" spans="1:6" x14ac:dyDescent="0.25">
      <c r="B13" s="128" t="s">
        <v>221</v>
      </c>
      <c r="C13" s="127">
        <v>500</v>
      </c>
      <c r="D13" s="127">
        <v>350</v>
      </c>
      <c r="E13" s="127">
        <v>400</v>
      </c>
      <c r="F13" s="127">
        <v>750</v>
      </c>
    </row>
    <row r="14" spans="1:6" x14ac:dyDescent="0.25">
      <c r="C14" s="127">
        <v>600</v>
      </c>
      <c r="D14" s="127">
        <v>420</v>
      </c>
      <c r="E14" s="127">
        <v>333.33</v>
      </c>
      <c r="F14" s="127">
        <v>753.33</v>
      </c>
    </row>
    <row r="15" spans="1:6" x14ac:dyDescent="0.25">
      <c r="C15" s="127">
        <v>700</v>
      </c>
      <c r="D15" s="127">
        <v>490</v>
      </c>
      <c r="E15" s="127">
        <v>285.70999999999998</v>
      </c>
      <c r="F15" s="127">
        <v>775.71</v>
      </c>
    </row>
    <row r="16" spans="1:6" x14ac:dyDescent="0.25">
      <c r="C16" s="127">
        <v>800</v>
      </c>
      <c r="D16" s="127">
        <v>560</v>
      </c>
      <c r="E16" s="127">
        <v>250</v>
      </c>
      <c r="F16" s="127">
        <v>810</v>
      </c>
    </row>
    <row r="17" spans="3:6" x14ac:dyDescent="0.25">
      <c r="C17" s="127">
        <v>1000</v>
      </c>
      <c r="D17" s="127">
        <v>700</v>
      </c>
      <c r="E17" s="127">
        <v>200</v>
      </c>
      <c r="F17" s="127">
        <v>900</v>
      </c>
    </row>
    <row r="18" spans="3:6" x14ac:dyDescent="0.25">
      <c r="C18" s="127">
        <v>1500</v>
      </c>
      <c r="D18" s="127">
        <v>1050</v>
      </c>
      <c r="E18" s="127">
        <v>133.33000000000001</v>
      </c>
      <c r="F18" s="130">
        <v>1183.33</v>
      </c>
    </row>
    <row r="19" spans="3:6" x14ac:dyDescent="0.25">
      <c r="C19" s="127">
        <v>3000</v>
      </c>
      <c r="D19" s="127">
        <v>2100</v>
      </c>
      <c r="E19" s="127">
        <v>66.67</v>
      </c>
      <c r="F19" s="130">
        <v>2166.67</v>
      </c>
    </row>
    <row r="20" spans="3:6" x14ac:dyDescent="0.25">
      <c r="C20" s="127">
        <v>4000</v>
      </c>
      <c r="D20" s="127">
        <v>2800</v>
      </c>
      <c r="E20" s="127">
        <v>50</v>
      </c>
      <c r="F20" s="130">
        <v>2850</v>
      </c>
    </row>
    <row r="21" spans="3:6" x14ac:dyDescent="0.25">
      <c r="C21" s="127">
        <v>6000</v>
      </c>
      <c r="D21" s="127">
        <v>4200</v>
      </c>
      <c r="E21" s="127">
        <v>33.33</v>
      </c>
      <c r="F21" s="130">
        <v>4233.33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zoomScale="110" zoomScaleNormal="110" workbookViewId="0">
      <selection activeCell="B2" sqref="B2:D7"/>
    </sheetView>
  </sheetViews>
  <sheetFormatPr baseColWidth="10" defaultRowHeight="11.25" x14ac:dyDescent="0.2"/>
  <cols>
    <col min="1" max="1" width="74.5703125" style="30" customWidth="1"/>
    <col min="2" max="2" width="22.5703125" style="30" customWidth="1"/>
    <col min="3" max="3" width="32.28515625" style="30" customWidth="1"/>
    <col min="4" max="4" width="22.7109375" style="30" customWidth="1"/>
    <col min="5" max="16384" width="11.42578125" style="30"/>
  </cols>
  <sheetData>
    <row r="1" spans="1:14" s="25" customFormat="1" ht="46.5" customHeight="1" x14ac:dyDescent="0.25">
      <c r="A1" s="24" t="s">
        <v>66</v>
      </c>
      <c r="B1" s="24" t="s">
        <v>67</v>
      </c>
      <c r="C1" s="24" t="s">
        <v>68</v>
      </c>
      <c r="D1" s="24" t="s">
        <v>69</v>
      </c>
      <c r="G1" s="70" t="s">
        <v>146</v>
      </c>
    </row>
    <row r="2" spans="1:14" ht="21.75" customHeight="1" x14ac:dyDescent="0.2">
      <c r="A2" s="26" t="s">
        <v>70</v>
      </c>
      <c r="B2" s="27"/>
      <c r="C2" s="28"/>
      <c r="D2" s="29"/>
    </row>
    <row r="3" spans="1:14" ht="21.75" customHeight="1" x14ac:dyDescent="0.2">
      <c r="A3" s="31" t="s">
        <v>71</v>
      </c>
      <c r="B3" s="32"/>
      <c r="C3" s="28"/>
      <c r="D3" s="28"/>
    </row>
    <row r="4" spans="1:14" ht="21.75" customHeight="1" x14ac:dyDescent="0.2">
      <c r="A4" s="31" t="s">
        <v>72</v>
      </c>
      <c r="B4" s="32"/>
      <c r="C4" s="28"/>
      <c r="D4" s="28"/>
    </row>
    <row r="5" spans="1:14" ht="21.75" customHeight="1" x14ac:dyDescent="0.2">
      <c r="A5" s="31" t="s">
        <v>73</v>
      </c>
      <c r="B5" s="32"/>
      <c r="C5" s="28"/>
      <c r="D5" s="28"/>
    </row>
    <row r="6" spans="1:14" ht="21.75" customHeight="1" x14ac:dyDescent="0.2">
      <c r="A6" s="31" t="s">
        <v>74</v>
      </c>
      <c r="B6" s="32"/>
      <c r="C6" s="28"/>
      <c r="D6" s="28"/>
    </row>
    <row r="7" spans="1:14" ht="21.75" customHeight="1" x14ac:dyDescent="0.2">
      <c r="A7" s="31" t="s">
        <v>75</v>
      </c>
      <c r="B7" s="32"/>
      <c r="C7" s="28"/>
      <c r="D7" s="28"/>
    </row>
    <row r="8" spans="1:14" ht="21.75" customHeight="1" x14ac:dyDescent="0.2">
      <c r="A8" s="31" t="s">
        <v>76</v>
      </c>
      <c r="B8" s="32"/>
      <c r="C8" s="28"/>
      <c r="D8" s="28"/>
    </row>
    <row r="9" spans="1:14" ht="21.75" customHeight="1" x14ac:dyDescent="0.2">
      <c r="A9" s="31" t="s">
        <v>77</v>
      </c>
      <c r="B9" s="32"/>
      <c r="C9" s="28"/>
      <c r="D9" s="32"/>
    </row>
    <row r="10" spans="1:14" ht="21.75" customHeight="1" x14ac:dyDescent="0.2">
      <c r="A10" s="31" t="s">
        <v>78</v>
      </c>
      <c r="B10" s="32"/>
      <c r="C10" s="28"/>
      <c r="D10" s="28"/>
    </row>
    <row r="11" spans="1:14" ht="21.75" customHeight="1" x14ac:dyDescent="0.2">
      <c r="A11" s="33" t="s">
        <v>79</v>
      </c>
      <c r="B11" s="32"/>
      <c r="C11" s="28"/>
      <c r="D11" s="28"/>
    </row>
    <row r="12" spans="1:14" ht="21.75" customHeight="1" x14ac:dyDescent="0.2">
      <c r="A12" s="31" t="s">
        <v>80</v>
      </c>
      <c r="B12" s="32"/>
      <c r="C12" s="28"/>
      <c r="D12" s="28"/>
    </row>
    <row r="13" spans="1:14" ht="28.5" customHeight="1" x14ac:dyDescent="0.2">
      <c r="A13" s="31" t="s">
        <v>81</v>
      </c>
      <c r="B13" s="32"/>
      <c r="C13" s="28"/>
      <c r="D13" s="28"/>
    </row>
    <row r="14" spans="1:14" s="36" customFormat="1" ht="28.5" customHeight="1" x14ac:dyDescent="0.2">
      <c r="A14" s="33" t="s">
        <v>82</v>
      </c>
      <c r="B14" s="34"/>
      <c r="C14" s="35"/>
      <c r="D14" s="35"/>
    </row>
    <row r="15" spans="1:14" ht="21.75" customHeight="1" x14ac:dyDescent="0.2">
      <c r="A15" s="31" t="s">
        <v>83</v>
      </c>
      <c r="B15" s="32"/>
      <c r="C15" s="28"/>
      <c r="D15" s="28"/>
    </row>
    <row r="16" spans="1:14" ht="21.75" customHeight="1" x14ac:dyDescent="0.2">
      <c r="A16" s="31" t="s">
        <v>84</v>
      </c>
      <c r="B16" s="32"/>
      <c r="C16" s="28"/>
      <c r="D16" s="28"/>
      <c r="N16" s="30" t="s">
        <v>145</v>
      </c>
    </row>
    <row r="17" spans="1:4" ht="21.75" customHeight="1" x14ac:dyDescent="0.2">
      <c r="A17" s="31" t="s">
        <v>85</v>
      </c>
      <c r="B17" s="28"/>
      <c r="C17" s="28"/>
      <c r="D17" s="28"/>
    </row>
    <row r="18" spans="1:4" ht="21.75" customHeight="1" x14ac:dyDescent="0.2">
      <c r="A18" s="31" t="s">
        <v>86</v>
      </c>
      <c r="B18" s="32"/>
      <c r="C18" s="28"/>
      <c r="D18" s="28"/>
    </row>
    <row r="19" spans="1:4" ht="30.75" customHeight="1" x14ac:dyDescent="0.2">
      <c r="A19" s="37" t="s">
        <v>87</v>
      </c>
      <c r="B19" s="28"/>
      <c r="C19" s="28"/>
      <c r="D19" s="28"/>
    </row>
    <row r="20" spans="1:4" ht="21.75" customHeight="1" x14ac:dyDescent="0.2">
      <c r="A20" s="37" t="s">
        <v>88</v>
      </c>
      <c r="B20" s="28"/>
      <c r="C20" s="28"/>
      <c r="D20" s="28"/>
    </row>
    <row r="21" spans="1:4" ht="21.75" customHeight="1" x14ac:dyDescent="0.2">
      <c r="A21" s="31" t="s">
        <v>89</v>
      </c>
      <c r="B21" s="28"/>
      <c r="C21" s="28"/>
      <c r="D21" s="28"/>
    </row>
    <row r="22" spans="1:4" ht="21.75" customHeight="1" x14ac:dyDescent="0.2">
      <c r="A22" s="31" t="s">
        <v>90</v>
      </c>
      <c r="B22" s="28"/>
      <c r="C22" s="28"/>
      <c r="D22" s="28"/>
    </row>
    <row r="23" spans="1:4" ht="21.75" customHeight="1" x14ac:dyDescent="0.2">
      <c r="A23" s="31" t="s">
        <v>91</v>
      </c>
      <c r="B23" s="28"/>
      <c r="C23" s="28"/>
      <c r="D23" s="28"/>
    </row>
    <row r="24" spans="1:4" ht="21.75" customHeight="1" x14ac:dyDescent="0.2">
      <c r="A24" s="31" t="s">
        <v>92</v>
      </c>
      <c r="B24" s="28"/>
      <c r="C24" s="28"/>
      <c r="D24" s="28"/>
    </row>
    <row r="25" spans="1:4" ht="21.75" customHeight="1" x14ac:dyDescent="0.2">
      <c r="A25" s="31" t="s">
        <v>93</v>
      </c>
      <c r="B25" s="32"/>
      <c r="C25" s="28"/>
      <c r="D25" s="28"/>
    </row>
    <row r="26" spans="1:4" ht="21.75" customHeight="1" x14ac:dyDescent="0.2">
      <c r="A26" s="38" t="s">
        <v>94</v>
      </c>
      <c r="B26" s="32"/>
      <c r="C26" s="28"/>
      <c r="D26" s="28"/>
    </row>
    <row r="27" spans="1:4" ht="21.75" customHeight="1" x14ac:dyDescent="0.2">
      <c r="A27" s="31" t="s">
        <v>95</v>
      </c>
      <c r="B27" s="32"/>
      <c r="C27" s="28"/>
      <c r="D27" s="28"/>
    </row>
    <row r="28" spans="1:4" ht="21.75" customHeight="1" x14ac:dyDescent="0.2">
      <c r="A28" s="39" t="s">
        <v>96</v>
      </c>
      <c r="B28" s="39"/>
      <c r="C28" s="39"/>
      <c r="D28" s="39"/>
    </row>
    <row r="29" spans="1:4" ht="21.75" customHeight="1" x14ac:dyDescent="0.2">
      <c r="A29" s="31" t="s">
        <v>97</v>
      </c>
      <c r="B29" s="32"/>
      <c r="C29" s="28"/>
      <c r="D29" s="28"/>
    </row>
    <row r="30" spans="1:4" ht="21.75" customHeight="1" x14ac:dyDescent="0.2">
      <c r="A30" s="39" t="s">
        <v>98</v>
      </c>
      <c r="B30" s="39"/>
      <c r="C30" s="39"/>
      <c r="D30" s="40"/>
    </row>
  </sheetData>
  <hyperlinks>
    <hyperlink ref="G1" location="Menu!A1" display="Retour Menu" xr:uid="{00000000-0004-0000-08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16"/>
  <sheetViews>
    <sheetView workbookViewId="0">
      <selection activeCell="A2" sqref="A2"/>
    </sheetView>
  </sheetViews>
  <sheetFormatPr baseColWidth="10" defaultRowHeight="15" x14ac:dyDescent="0.25"/>
  <sheetData>
    <row r="2" spans="1:4" x14ac:dyDescent="0.25">
      <c r="A2" s="70"/>
      <c r="C2" t="s">
        <v>122</v>
      </c>
    </row>
    <row r="3" spans="1:4" x14ac:dyDescent="0.25">
      <c r="C3" s="7" t="s">
        <v>18</v>
      </c>
      <c r="D3" s="7"/>
    </row>
    <row r="4" spans="1:4" x14ac:dyDescent="0.25">
      <c r="C4" s="7" t="s">
        <v>48</v>
      </c>
      <c r="D4" s="7"/>
    </row>
    <row r="5" spans="1:4" x14ac:dyDescent="0.25">
      <c r="C5" s="7" t="s">
        <v>49</v>
      </c>
      <c r="D5" s="7"/>
    </row>
    <row r="6" spans="1:4" x14ac:dyDescent="0.25">
      <c r="B6" t="s">
        <v>205</v>
      </c>
      <c r="C6" s="7" t="s">
        <v>50</v>
      </c>
      <c r="D6" s="7"/>
    </row>
    <row r="7" spans="1:4" x14ac:dyDescent="0.25">
      <c r="C7" s="41" t="s">
        <v>148</v>
      </c>
    </row>
    <row r="9" spans="1:4" x14ac:dyDescent="0.25">
      <c r="C9" t="s">
        <v>23</v>
      </c>
    </row>
    <row r="12" spans="1:4" x14ac:dyDescent="0.25">
      <c r="C12" t="s">
        <v>55</v>
      </c>
    </row>
    <row r="13" spans="1:4" x14ac:dyDescent="0.25">
      <c r="C13" t="s">
        <v>56</v>
      </c>
    </row>
    <row r="14" spans="1:4" x14ac:dyDescent="0.25">
      <c r="C14" t="s">
        <v>26</v>
      </c>
    </row>
    <row r="15" spans="1:4" x14ac:dyDescent="0.25">
      <c r="C15" t="s">
        <v>206</v>
      </c>
    </row>
    <row r="16" spans="1:4" x14ac:dyDescent="0.25">
      <c r="C16"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4"/>
  <sheetViews>
    <sheetView workbookViewId="0">
      <selection activeCell="K1" sqref="K1"/>
    </sheetView>
  </sheetViews>
  <sheetFormatPr baseColWidth="10" defaultRowHeight="15" x14ac:dyDescent="0.25"/>
  <cols>
    <col min="10" max="10" width="2.7109375" customWidth="1"/>
    <col min="14" max="14" width="3.28515625" customWidth="1"/>
  </cols>
  <sheetData>
    <row r="1" spans="1:16" x14ac:dyDescent="0.25">
      <c r="A1" s="88"/>
      <c r="B1" s="88"/>
      <c r="C1" s="88"/>
      <c r="D1" s="88"/>
      <c r="E1" s="88"/>
      <c r="F1" s="88"/>
      <c r="G1" s="88"/>
      <c r="H1" s="88"/>
      <c r="K1" s="70"/>
    </row>
    <row r="2" spans="1:16" ht="15.75" x14ac:dyDescent="0.25">
      <c r="A2" s="88"/>
      <c r="B2" s="131" t="s">
        <v>159</v>
      </c>
      <c r="C2" s="131"/>
      <c r="D2" s="131"/>
      <c r="E2" s="131"/>
      <c r="F2" s="131"/>
      <c r="G2" s="131"/>
      <c r="H2" s="131"/>
    </row>
    <row r="3" spans="1:16" ht="33" customHeight="1" x14ac:dyDescent="0.25">
      <c r="A3" s="88"/>
      <c r="B3" s="132" t="s">
        <v>160</v>
      </c>
      <c r="C3" s="132"/>
      <c r="D3" s="132"/>
      <c r="E3" s="132"/>
      <c r="F3" s="132"/>
      <c r="G3" s="132"/>
      <c r="H3" s="88"/>
    </row>
    <row r="4" spans="1:16" ht="15.75" x14ac:dyDescent="0.25">
      <c r="A4" s="88"/>
      <c r="B4" s="132" t="s">
        <v>161</v>
      </c>
      <c r="C4" s="132"/>
      <c r="D4" s="132"/>
      <c r="E4" s="132"/>
      <c r="F4" s="132"/>
      <c r="G4" s="132"/>
      <c r="H4" s="88"/>
    </row>
    <row r="5" spans="1:16" x14ac:dyDescent="0.25">
      <c r="A5" s="88"/>
      <c r="B5" s="88"/>
      <c r="C5" s="88"/>
      <c r="D5" s="88"/>
      <c r="E5" s="88"/>
      <c r="F5" s="88"/>
      <c r="G5" s="88"/>
      <c r="H5" s="88"/>
    </row>
    <row r="6" spans="1:16" x14ac:dyDescent="0.25">
      <c r="D6" s="7" t="s">
        <v>18</v>
      </c>
      <c r="E6" s="7">
        <v>1000</v>
      </c>
      <c r="G6" s="7" t="s">
        <v>163</v>
      </c>
      <c r="H6" s="7">
        <f>2*E6</f>
        <v>2000</v>
      </c>
      <c r="K6" s="7" t="s">
        <v>163</v>
      </c>
      <c r="L6" s="7">
        <f>E6/2</f>
        <v>500</v>
      </c>
      <c r="O6" s="7" t="s">
        <v>163</v>
      </c>
      <c r="P6" s="7">
        <f>E6*3</f>
        <v>3000</v>
      </c>
    </row>
    <row r="7" spans="1:16" x14ac:dyDescent="0.25">
      <c r="D7" s="7" t="s">
        <v>49</v>
      </c>
      <c r="E7" s="7">
        <v>20</v>
      </c>
      <c r="G7" s="7" t="s">
        <v>49</v>
      </c>
      <c r="H7" s="7">
        <v>20</v>
      </c>
      <c r="K7" s="7" t="s">
        <v>49</v>
      </c>
      <c r="L7" s="7">
        <v>20</v>
      </c>
      <c r="O7" s="7" t="s">
        <v>49</v>
      </c>
      <c r="P7" s="7">
        <v>20</v>
      </c>
    </row>
    <row r="8" spans="1:16" x14ac:dyDescent="0.25">
      <c r="D8" s="7" t="s">
        <v>48</v>
      </c>
      <c r="E8" s="7">
        <v>50</v>
      </c>
      <c r="G8" s="7" t="s">
        <v>48</v>
      </c>
      <c r="H8" s="7">
        <v>50</v>
      </c>
      <c r="K8" s="7" t="s">
        <v>48</v>
      </c>
      <c r="L8" s="7">
        <v>50</v>
      </c>
      <c r="O8" s="7" t="s">
        <v>48</v>
      </c>
      <c r="P8" s="7">
        <v>50</v>
      </c>
    </row>
    <row r="9" spans="1:16" x14ac:dyDescent="0.25">
      <c r="D9" s="7" t="s">
        <v>162</v>
      </c>
      <c r="E9" s="7"/>
      <c r="G9" s="7" t="s">
        <v>164</v>
      </c>
      <c r="H9" s="7"/>
      <c r="K9" s="7" t="s">
        <v>164</v>
      </c>
      <c r="L9" s="7"/>
      <c r="O9" s="7" t="s">
        <v>164</v>
      </c>
      <c r="P9" s="7"/>
    </row>
    <row r="10" spans="1:16" x14ac:dyDescent="0.25">
      <c r="D10" s="20" t="s">
        <v>26</v>
      </c>
      <c r="E10" s="7"/>
      <c r="G10" s="20" t="s">
        <v>26</v>
      </c>
      <c r="H10" s="7"/>
      <c r="K10" s="20" t="s">
        <v>26</v>
      </c>
      <c r="L10" s="7"/>
      <c r="O10" s="20" t="s">
        <v>26</v>
      </c>
      <c r="P10" s="7"/>
    </row>
    <row r="11" spans="1:16" x14ac:dyDescent="0.25">
      <c r="D11" s="20" t="s">
        <v>56</v>
      </c>
      <c r="E11" s="7"/>
      <c r="G11" s="20" t="s">
        <v>56</v>
      </c>
      <c r="H11" s="7"/>
      <c r="K11" s="20" t="s">
        <v>56</v>
      </c>
      <c r="L11" s="7"/>
      <c r="O11" s="20" t="s">
        <v>56</v>
      </c>
      <c r="P11" s="7"/>
    </row>
    <row r="12" spans="1:16" x14ac:dyDescent="0.25">
      <c r="D12" s="20" t="s">
        <v>28</v>
      </c>
      <c r="E12" s="7"/>
      <c r="G12" s="20" t="s">
        <v>28</v>
      </c>
      <c r="H12" s="7"/>
      <c r="K12" s="20" t="s">
        <v>28</v>
      </c>
      <c r="L12" s="7"/>
      <c r="O12" s="20" t="s">
        <v>28</v>
      </c>
      <c r="P12" s="7"/>
    </row>
    <row r="13" spans="1:16" x14ac:dyDescent="0.25">
      <c r="D13" s="20" t="s">
        <v>148</v>
      </c>
      <c r="E13" s="7"/>
      <c r="G13" s="20" t="s">
        <v>148</v>
      </c>
      <c r="H13" s="7"/>
      <c r="K13" s="20" t="s">
        <v>148</v>
      </c>
      <c r="L13" s="7"/>
      <c r="O13" s="20" t="s">
        <v>148</v>
      </c>
      <c r="P13" s="7"/>
    </row>
    <row r="14" spans="1:16" x14ac:dyDescent="0.25">
      <c r="D14" s="20" t="s">
        <v>167</v>
      </c>
      <c r="E14" s="7"/>
      <c r="G14" s="20" t="s">
        <v>167</v>
      </c>
      <c r="H14" s="7"/>
      <c r="K14" s="20" t="s">
        <v>167</v>
      </c>
      <c r="L14" s="7"/>
      <c r="O14" s="20" t="s">
        <v>167</v>
      </c>
      <c r="P14" s="7"/>
    </row>
  </sheetData>
  <mergeCells count="3">
    <mergeCell ref="B2:H2"/>
    <mergeCell ref="B3:G3"/>
    <mergeCell ref="B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3</vt:i4>
      </vt:variant>
    </vt:vector>
  </HeadingPairs>
  <TitlesOfParts>
    <vt:vector size="21" baseType="lpstr">
      <vt:lpstr>Ex1-Valor Stock</vt:lpstr>
      <vt:lpstr>Ex 2 Valorisation Stock</vt:lpstr>
      <vt:lpstr>Ex3 T-rotation</vt:lpstr>
      <vt:lpstr>Ex1-ABC-Basique</vt:lpstr>
      <vt:lpstr>Ex2-ABC-coût-Valeur</vt:lpstr>
      <vt:lpstr>Ex3-Tracé-CT-G-Stock</vt:lpstr>
      <vt:lpstr>Ex4-cp-cl-vierge</vt:lpstr>
      <vt:lpstr>Ex5-Wilson-TV</vt:lpstr>
      <vt:lpstr>Ex8-Changement-Demande</vt:lpstr>
      <vt:lpstr>Ex9-Réduction-Coût-Lancement</vt:lpstr>
      <vt:lpstr>Ex10-Réduction-Variété-Produit</vt:lpstr>
      <vt:lpstr>Ex10-Remis-ESC-Unif-Tranches</vt:lpstr>
      <vt:lpstr>Ex11-ELS(BMW)</vt:lpstr>
      <vt:lpstr>Ex13-Point Commande vierge</vt:lpstr>
      <vt:lpstr>Ex14-recomplet Period grille</vt:lpstr>
      <vt:lpstr>Ex15-GStock-2pdts-Simultan</vt:lpstr>
      <vt:lpstr>Ex16-1-16-2-16-3-SS</vt:lpstr>
      <vt:lpstr>Feuil1</vt:lpstr>
      <vt:lpstr>'Ex8-Changement-Demande'!_Toc492892614</vt:lpstr>
      <vt:lpstr>'Ex9-Réduction-Coût-Lancement'!_Toc492892615</vt:lpstr>
      <vt:lpstr>'Ex10-Réduction-Variété-Produit'!_Toc492892616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Moadh Khammassi</dc:creator>
  <cp:lastModifiedBy>DELL</cp:lastModifiedBy>
  <cp:lastPrinted>2015-10-10T22:28:08Z</cp:lastPrinted>
  <dcterms:created xsi:type="dcterms:W3CDTF">2015-10-10T21:45:58Z</dcterms:created>
  <dcterms:modified xsi:type="dcterms:W3CDTF">2021-11-06T07:53:21Z</dcterms:modified>
</cp:coreProperties>
</file>