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er/Dropbox/應用程式/Overleaf/Financial Data Analytics/chapters/04_Financial_Forensic/Programme/"/>
    </mc:Choice>
  </mc:AlternateContent>
  <xr:revisionPtr revIDLastSave="0" documentId="13_ncr:1_{4571A532-8708-2E43-9D6D-32558AF718F5}" xr6:coauthVersionLast="47" xr6:coauthVersionMax="47" xr10:uidLastSave="{00000000-0000-0000-0000-000000000000}"/>
  <bookViews>
    <workbookView xWindow="0" yWindow="500" windowWidth="38400" windowHeight="19240" activeTab="18" xr2:uid="{91BD08C9-8DB7-834A-91AF-CB5290FD3B8B}"/>
  </bookViews>
  <sheets>
    <sheet name="log" sheetId="20" r:id="rId1"/>
    <sheet name="ln regression" sheetId="1" r:id="rId2"/>
    <sheet name="x_min" sheetId="2" r:id="rId3"/>
    <sheet name="Dataset" sheetId="3" r:id="rId4"/>
    <sheet name="Brazil" sheetId="14" r:id="rId5"/>
    <sheet name="Canada" sheetId="15" r:id="rId6"/>
    <sheet name="China" sheetId="18" r:id="rId7"/>
    <sheet name="China_Excl_Hubei" sheetId="16" r:id="rId8"/>
    <sheet name="Germany" sheetId="17" r:id="rId9"/>
    <sheet name="India" sheetId="13" r:id="rId10"/>
    <sheet name="Italy" sheetId="12" r:id="rId11"/>
    <sheet name="Malaysia" sheetId="11" r:id="rId12"/>
    <sheet name="Mexico" sheetId="10" r:id="rId13"/>
    <sheet name="Netherlands" sheetId="19" r:id="rId14"/>
    <sheet name="Romania" sheetId="9" r:id="rId15"/>
    <sheet name="Russia" sheetId="8" r:id="rId16"/>
    <sheet name="Spain" sheetId="7" r:id="rId17"/>
    <sheet name="Sweden" sheetId="6" r:id="rId18"/>
    <sheet name="UK" sheetId="5" r:id="rId19"/>
    <sheet name="USA" sheetId="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 a="1"/>
  <c r="D10" i="5" a="1"/>
  <c r="D21" i="12" a="1"/>
  <c r="D30" i="9" a="1"/>
  <c r="D22" i="10" a="1"/>
  <c r="D25" i="4" a="1"/>
  <c r="D11" i="14" a="1"/>
  <c r="D20" i="16" a="1"/>
  <c r="D13" i="7" a="1"/>
  <c r="D19" i="18" a="1"/>
  <c r="D15" i="18" a="1"/>
  <c r="D25" i="9" a="1"/>
  <c r="D12" i="17" a="1"/>
  <c r="D60" i="8" a="1"/>
  <c r="D41" i="4" a="1"/>
  <c r="D14" i="10" a="1"/>
  <c r="D3" i="17" a="1"/>
  <c r="D47" i="8" a="1"/>
  <c r="D23" i="16" a="1"/>
  <c r="D20" i="14" a="1"/>
  <c r="D37" i="9" a="1"/>
  <c r="D52" i="8" a="1"/>
  <c r="D16" i="13" a="1"/>
  <c r="D78" i="8" a="1"/>
  <c r="D13" i="4" a="1"/>
  <c r="D55" i="8" a="1"/>
  <c r="D11" i="18" a="1"/>
  <c r="D8" i="18" a="1"/>
  <c r="D44" i="8" a="1"/>
  <c r="D22" i="18" a="1"/>
  <c r="D21" i="4" a="1"/>
  <c r="D14" i="13" a="1"/>
  <c r="D25" i="13" a="1"/>
  <c r="D82" i="8" a="1"/>
  <c r="D50" i="4" a="1"/>
  <c r="D10" i="10" a="1"/>
  <c r="D21" i="13" a="1"/>
  <c r="D15" i="8" a="1"/>
  <c r="D9" i="13" a="1"/>
  <c r="D7" i="14" a="1"/>
  <c r="D5" i="18" a="1"/>
  <c r="D8" i="11" a="1"/>
  <c r="D29" i="10" a="1"/>
  <c r="D16" i="17" a="1"/>
  <c r="D13" i="9" a="1"/>
  <c r="D39" i="9" a="1"/>
  <c r="D20" i="7" a="1"/>
  <c r="D17" i="13" a="1"/>
  <c r="D21" i="18" a="1"/>
  <c r="D65" i="8" a="1"/>
  <c r="D8" i="14" a="1"/>
  <c r="D3" i="7" a="1"/>
  <c r="D11" i="8" a="1"/>
  <c r="D32" i="10" a="1"/>
  <c r="D2" i="6" a="1"/>
  <c r="D81" i="8" a="1"/>
  <c r="D3" i="12" a="1"/>
  <c r="D28" i="9" a="1"/>
  <c r="D3" i="8" a="1"/>
  <c r="D2" i="13" a="1"/>
  <c r="D17" i="18" a="1"/>
  <c r="D86" i="8" a="1"/>
  <c r="D27" i="4" a="1"/>
  <c r="D23" i="8" a="1"/>
  <c r="D13" i="8" a="1"/>
  <c r="D6" i="18" a="1"/>
  <c r="D49" i="4" a="1"/>
  <c r="D4" i="18" a="1"/>
  <c r="D38" i="8" a="1"/>
  <c r="D9" i="17" a="1"/>
  <c r="D7" i="17" a="1"/>
  <c r="D5" i="9" a="1"/>
  <c r="D12" i="4" a="1"/>
  <c r="D8" i="15" a="1"/>
  <c r="D22" i="8" a="1"/>
  <c r="D23" i="9" a="1"/>
  <c r="D9" i="19" a="1"/>
  <c r="D76" i="8" a="1"/>
  <c r="D29" i="18" a="1"/>
  <c r="D11" i="10" a="1"/>
  <c r="D34" i="8" a="1"/>
  <c r="D30" i="16" a="1"/>
  <c r="D17" i="14" a="1"/>
  <c r="D26" i="9" a="1"/>
  <c r="D29" i="4" a="1"/>
  <c r="D18" i="9" a="1"/>
  <c r="D37" i="8" a="1"/>
  <c r="D73" i="8" a="1"/>
  <c r="D8" i="6" a="1"/>
  <c r="D4" i="14" a="1"/>
  <c r="D6" i="7" a="1"/>
  <c r="D14" i="16" a="1"/>
  <c r="D13" i="18" a="1"/>
  <c r="D24" i="14" a="1"/>
  <c r="D19" i="6" a="1"/>
  <c r="D22" i="12" a="1"/>
  <c r="D17" i="4" a="1"/>
  <c r="D18" i="13" a="1"/>
  <c r="D6" i="15" a="1"/>
  <c r="D8" i="5" a="1"/>
  <c r="D37" i="4" a="1"/>
  <c r="D66" i="8" a="1"/>
  <c r="D2" i="4" a="1"/>
  <c r="D22" i="16" a="1"/>
  <c r="D7" i="19" a="1"/>
  <c r="D7" i="10" a="1"/>
  <c r="D11" i="13" a="1"/>
  <c r="D14" i="18" a="1"/>
  <c r="D2" i="10" a="1"/>
  <c r="D14" i="14" a="1"/>
  <c r="D10" i="17" a="1"/>
  <c r="D33" i="13" a="1"/>
  <c r="D24" i="18" a="1"/>
  <c r="D11" i="4" a="1"/>
  <c r="D27" i="18" a="1"/>
  <c r="D18" i="12" a="1"/>
  <c r="D7" i="9" a="1"/>
  <c r="D4" i="7" a="1"/>
  <c r="D32" i="13" a="1"/>
  <c r="D30" i="18" a="1"/>
  <c r="D17" i="8" a="1"/>
  <c r="D10" i="15" a="1"/>
  <c r="D9" i="5" a="1"/>
  <c r="D11" i="19" a="1"/>
  <c r="D67" i="8" a="1"/>
  <c r="D4" i="8" a="1"/>
  <c r="D32" i="9" a="1"/>
  <c r="D19" i="12" a="1"/>
  <c r="D33" i="10" a="1"/>
  <c r="D69" i="8" a="1"/>
  <c r="D18" i="18" a="1"/>
  <c r="D3" i="14" a="1"/>
  <c r="D2" i="19" a="1"/>
  <c r="D6" i="5" a="1"/>
  <c r="D7" i="11" a="1"/>
  <c r="D3" i="16" a="1"/>
  <c r="D19" i="10" a="1"/>
  <c r="D12" i="18" a="1"/>
  <c r="D72" i="8" a="1"/>
  <c r="D9" i="18" a="1"/>
  <c r="D5" i="8" a="1"/>
  <c r="D31" i="10" a="1"/>
  <c r="D11" i="15" a="1"/>
  <c r="D32" i="4" a="1"/>
  <c r="D34" i="4" a="1"/>
  <c r="D33" i="4" a="1"/>
  <c r="D35" i="9" a="1"/>
  <c r="D15" i="7" a="1"/>
  <c r="D25" i="16" a="1"/>
  <c r="D32" i="8" a="1"/>
  <c r="D27" i="13" a="1"/>
  <c r="D40" i="8" a="1"/>
  <c r="D7" i="18" a="1"/>
  <c r="D4" i="15" a="1"/>
  <c r="D10" i="19" a="1"/>
  <c r="D3" i="5" a="1"/>
  <c r="D16" i="10" a="1"/>
  <c r="D6" i="14" a="1"/>
  <c r="D7" i="8" a="1"/>
  <c r="D80" i="8" a="1"/>
  <c r="D6" i="8" a="1"/>
  <c r="D31" i="4" a="1"/>
  <c r="D10" i="4" a="1"/>
  <c r="D29" i="9" a="1"/>
  <c r="D16" i="4" a="1"/>
  <c r="D25" i="8" a="1"/>
  <c r="D24" i="10" a="1"/>
  <c r="D14" i="4" a="1"/>
  <c r="D30" i="13" a="1"/>
  <c r="D18" i="6" a="1"/>
  <c r="D13" i="5" a="1"/>
  <c r="D33" i="9" a="1"/>
  <c r="D2" i="14" a="1"/>
  <c r="D9" i="4" a="1"/>
  <c r="D38" i="9" a="1"/>
  <c r="D52" i="4" a="1"/>
  <c r="D16" i="8" a="1"/>
  <c r="D7" i="12" a="1"/>
  <c r="D51" i="8" a="1"/>
  <c r="D10" i="16" a="1"/>
  <c r="D23" i="4" a="1"/>
  <c r="D2" i="17" a="1"/>
  <c r="D12" i="8" a="1"/>
  <c r="D3" i="13" a="1"/>
  <c r="D12" i="12" a="1"/>
  <c r="D31" i="8" a="1"/>
  <c r="D44" i="4" a="1"/>
  <c r="D9" i="7" a="1"/>
  <c r="D16" i="18" a="1"/>
  <c r="D12" i="16" a="1"/>
  <c r="D2" i="8" a="1"/>
  <c r="D20" i="18" a="1"/>
  <c r="D36" i="8" a="1"/>
  <c r="D42" i="4" a="1"/>
  <c r="D2" i="12" a="1"/>
  <c r="D26" i="16" a="1"/>
  <c r="D19" i="13" a="1"/>
  <c r="D63" i="8" a="1"/>
  <c r="D8" i="4" a="1"/>
  <c r="D10" i="7" a="1"/>
  <c r="D28" i="14" a="1"/>
  <c r="D16" i="16" a="1"/>
  <c r="D31" i="9" a="1"/>
  <c r="D10" i="14" a="1"/>
  <c r="D27" i="9" a="1"/>
  <c r="D43" i="8" a="1"/>
  <c r="D30" i="4" a="1"/>
  <c r="D21" i="16" a="1"/>
  <c r="D57" i="8" a="1"/>
  <c r="D17" i="10" a="1"/>
  <c r="D2" i="7" a="1"/>
  <c r="D47" i="4" a="1"/>
  <c r="D10" i="6" a="1"/>
  <c r="D28" i="16" a="1"/>
  <c r="D7" i="16" a="1"/>
  <c r="D77" i="8" a="1"/>
  <c r="D24" i="8" a="1"/>
  <c r="D30" i="10" a="1"/>
  <c r="D13" i="19" a="1"/>
  <c r="D5" i="12" a="1"/>
  <c r="D18" i="10" a="1"/>
  <c r="D13" i="15" a="1"/>
  <c r="D33" i="8" a="1"/>
  <c r="D5" i="6" a="1"/>
  <c r="D56" i="8" a="1"/>
  <c r="D24" i="13" a="1"/>
  <c r="D40" i="4" a="1"/>
  <c r="D4" i="10" a="1"/>
  <c r="D13" i="16" a="1"/>
  <c r="D8" i="16" a="1"/>
  <c r="D31" i="16" a="1"/>
  <c r="D26" i="13" a="1"/>
  <c r="D25" i="10" a="1"/>
  <c r="D30" i="8" a="1"/>
  <c r="D12" i="7" a="1"/>
  <c r="D14" i="8" a="1"/>
  <c r="D17" i="17" a="1"/>
  <c r="D4" i="6" a="1"/>
  <c r="D8" i="10" a="1"/>
  <c r="D7" i="4" a="1"/>
  <c r="D19" i="7" a="1"/>
  <c r="D9" i="15" a="1"/>
  <c r="D5" i="15" a="1"/>
  <c r="D11" i="6" a="1"/>
  <c r="D20" i="12" a="1"/>
  <c r="D5" i="14" a="1"/>
  <c r="D34" i="13" a="1"/>
  <c r="D43" i="9" a="1"/>
  <c r="D19" i="4" a="1"/>
  <c r="D58" i="8" a="1"/>
  <c r="D3" i="6" a="1"/>
  <c r="D23" i="14" a="1"/>
  <c r="D22" i="9" a="1"/>
  <c r="D71" i="8" a="1"/>
  <c r="D27" i="14" a="1"/>
  <c r="D21" i="9" a="1"/>
  <c r="D20" i="8" a="1"/>
  <c r="D42" i="9" a="1"/>
  <c r="D13" i="13" a="1"/>
  <c r="D3" i="9" a="1"/>
  <c r="D15" i="12" a="1"/>
  <c r="D11" i="11" a="1"/>
  <c r="D40" i="9" a="1"/>
  <c r="D9" i="8" a="1"/>
  <c r="D15" i="16" a="1"/>
  <c r="D11" i="17" a="1"/>
  <c r="D21" i="14" a="1"/>
  <c r="D8" i="8" a="1"/>
  <c r="D5" i="10" a="1"/>
  <c r="D18" i="7" a="1"/>
  <c r="D18" i="8" a="1"/>
  <c r="D26" i="8" a="1"/>
  <c r="D28" i="10" a="1"/>
  <c r="D75" i="8" a="1"/>
  <c r="D8" i="17" a="1"/>
  <c r="D36" i="9" a="1"/>
  <c r="D56" i="4" a="1"/>
  <c r="D2" i="11" a="1"/>
  <c r="D6" i="13" a="1"/>
  <c r="D11" i="12" a="1"/>
  <c r="D6" i="4" a="1"/>
  <c r="D6" i="17" a="1"/>
  <c r="D8" i="12" a="1"/>
  <c r="D21" i="10" a="1"/>
  <c r="D16" i="7" a="1"/>
  <c r="D21" i="8" a="1"/>
  <c r="D25" i="14" a="1"/>
  <c r="D4" i="11" a="1"/>
  <c r="D7" i="6" a="1"/>
  <c r="D4" i="19" a="1"/>
  <c r="D2" i="16" a="1"/>
  <c r="D74" i="8" a="1"/>
  <c r="D6" i="6" a="1"/>
  <c r="D62" i="8" a="1"/>
  <c r="D15" i="14" a="1"/>
  <c r="D12" i="14" a="1"/>
  <c r="D3" i="10" a="1"/>
  <c r="D11" i="9" a="1"/>
  <c r="D4" i="12" a="1"/>
  <c r="D46" i="4" a="1"/>
  <c r="D70" i="8" a="1"/>
  <c r="D5" i="17" a="1"/>
  <c r="D35" i="4" a="1"/>
  <c r="D6" i="19" a="1"/>
  <c r="D46" i="8" a="1"/>
  <c r="D16" i="9" a="1"/>
  <c r="D3" i="15" a="1"/>
  <c r="D12" i="19" a="1"/>
  <c r="D15" i="13" a="1"/>
  <c r="D6" i="12" a="1"/>
  <c r="D19" i="14" a="1"/>
  <c r="D2" i="15" a="1"/>
  <c r="D27" i="10" a="1"/>
  <c r="D9" i="11" a="1"/>
  <c r="D20" i="4" a="1"/>
  <c r="D15" i="10" a="1"/>
  <c r="D48" i="8" a="1"/>
  <c r="D10" i="9" a="1"/>
  <c r="D9" i="14" a="1"/>
  <c r="D13" i="10" a="1"/>
  <c r="D8" i="13" a="1"/>
  <c r="D22" i="4" a="1"/>
  <c r="D4" i="4" a="1"/>
  <c r="D9" i="12" a="1"/>
  <c r="D7" i="13" a="1"/>
  <c r="D23" i="13" a="1"/>
  <c r="D18" i="4" a="1"/>
  <c r="D9" i="16" a="1"/>
  <c r="D48" i="4" a="1"/>
  <c r="D42" i="8" a="1"/>
  <c r="D10" i="11" a="1"/>
  <c r="D34" i="9" a="1"/>
  <c r="D41" i="8" a="1"/>
  <c r="D45" i="4" a="1"/>
  <c r="D15" i="11" a="1"/>
  <c r="D54" i="8" a="1"/>
  <c r="D11" i="5" a="1"/>
  <c r="D5" i="11" a="1"/>
  <c r="D19" i="9" a="1"/>
  <c r="D26" i="10" a="1"/>
  <c r="D26" i="4" a="1"/>
  <c r="D26" i="18" a="1"/>
  <c r="D11" i="16" a="1"/>
  <c r="D13" i="14" a="1"/>
  <c r="D15" i="6" a="1"/>
  <c r="D7" i="15" a="1"/>
  <c r="D15" i="9" a="1"/>
  <c r="D14" i="17" a="1"/>
  <c r="D28" i="8" a="1"/>
  <c r="D10" i="8" a="1"/>
  <c r="D12" i="11" a="1"/>
  <c r="D79" i="8" a="1"/>
  <c r="D17" i="11" a="1"/>
  <c r="D22" i="6" a="1"/>
  <c r="D45" i="8" a="1"/>
  <c r="D21" i="6" a="1"/>
  <c r="D13" i="6" a="1"/>
  <c r="D14" i="6" a="1"/>
  <c r="D18" i="16" a="1"/>
  <c r="D5" i="13" a="1"/>
  <c r="D17" i="7" a="1"/>
  <c r="D39" i="4" a="1"/>
  <c r="D14" i="9" a="1"/>
  <c r="D51" i="4" a="1"/>
  <c r="D85" i="8" a="1"/>
  <c r="D83" i="8" a="1"/>
  <c r="D3" i="19" a="1"/>
  <c r="D10" i="12" a="1"/>
  <c r="D3" i="11" a="1"/>
  <c r="D5" i="4" a="1"/>
  <c r="D15" i="4" a="1"/>
  <c r="D4" i="17" a="1"/>
  <c r="D5" i="7" a="1"/>
  <c r="D68" i="8" a="1"/>
  <c r="D31" i="13" a="1"/>
  <c r="D25" i="18" a="1"/>
  <c r="D12" i="5" a="1"/>
  <c r="D3" i="4" a="1"/>
  <c r="D2" i="9" a="1"/>
  <c r="D84" i="8" a="1"/>
  <c r="D17" i="9" a="1"/>
  <c r="D27" i="16" a="1"/>
  <c r="D41" i="9" a="1"/>
  <c r="D14" i="12" a="1"/>
  <c r="D35" i="8" a="1"/>
  <c r="D16" i="6" a="1"/>
  <c r="D55" i="4" a="1"/>
  <c r="D9" i="6" a="1"/>
  <c r="D64" i="8" a="1"/>
  <c r="D12" i="6" a="1"/>
  <c r="D16" i="12" a="1"/>
  <c r="D9" i="9" a="1"/>
  <c r="D13" i="11" a="1"/>
  <c r="D54" i="4" a="1"/>
  <c r="D20" i="10" a="1"/>
  <c r="D24" i="16" a="1"/>
  <c r="D8" i="19" a="1"/>
  <c r="D12" i="9" a="1"/>
  <c r="D4" i="9" a="1"/>
  <c r="D16" i="11" a="1"/>
  <c r="D24" i="9" a="1"/>
  <c r="D17" i="6" a="1"/>
  <c r="D29" i="16" a="1"/>
  <c r="D8" i="9" a="1"/>
  <c r="D14" i="11" a="1"/>
  <c r="D5" i="5" a="1"/>
  <c r="D6" i="11" a="1"/>
  <c r="D6" i="16" a="1"/>
  <c r="D53" i="4" a="1"/>
  <c r="D22" i="13" a="1"/>
  <c r="D61" i="8" a="1"/>
  <c r="D4" i="16" a="1"/>
  <c r="D24" i="4" a="1"/>
  <c r="D7" i="7" a="1"/>
  <c r="D23" i="18" a="1"/>
  <c r="D8" i="7" a="1"/>
  <c r="D53" i="8" a="1"/>
  <c r="D10" i="18" a="1"/>
  <c r="D28" i="4" a="1"/>
  <c r="D20" i="13" a="1"/>
  <c r="D27" i="8" a="1"/>
  <c r="D43" i="4" a="1"/>
  <c r="D23" i="10" a="1"/>
  <c r="D59" i="8" a="1"/>
  <c r="D36" i="4" a="1"/>
  <c r="D6" i="10" a="1"/>
  <c r="D29" i="13" a="1"/>
  <c r="D11" i="7" a="1"/>
  <c r="D18" i="14" a="1"/>
  <c r="D12" i="15" a="1"/>
  <c r="D6" i="9" a="1"/>
  <c r="D4" i="13" a="1"/>
  <c r="D13" i="12" a="1"/>
  <c r="D5" i="19" a="1"/>
  <c r="D38" i="4" a="1"/>
  <c r="D13" i="17" a="1"/>
  <c r="D32" i="18" a="1"/>
  <c r="D12" i="13" a="1"/>
  <c r="D2" i="18" a="1"/>
  <c r="D16" i="14" a="1"/>
  <c r="D17" i="16" a="1"/>
  <c r="D29" i="8" a="1"/>
  <c r="D5" i="16" a="1"/>
  <c r="D10" i="13" a="1"/>
  <c r="D7" i="5" a="1"/>
  <c r="D12" i="10" a="1"/>
  <c r="D9" i="10" a="1"/>
  <c r="D3" i="18" a="1"/>
  <c r="D50" i="8" a="1"/>
  <c r="D44" i="9" a="1"/>
  <c r="D19" i="8" a="1"/>
  <c r="D22" i="14" a="1"/>
  <c r="D17" i="12" a="1"/>
  <c r="D4" i="5" a="1"/>
  <c r="D31" i="18" a="1"/>
  <c r="D28" i="13" a="1"/>
  <c r="D20" i="6" a="1"/>
  <c r="D28" i="18" a="1"/>
  <c r="D15" i="17" a="1"/>
  <c r="D19" i="16" a="1"/>
  <c r="D39" i="8" a="1"/>
  <c r="D14" i="7" a="1"/>
  <c r="D49" i="8" a="1"/>
  <c r="D26" i="14" a="1"/>
  <c r="D20" i="9" a="1"/>
  <c r="D2" i="5" l="1"/>
  <c r="D20" i="9"/>
  <c r="D26" i="14"/>
  <c r="D49" i="8"/>
  <c r="D14" i="7"/>
  <c r="D39" i="8"/>
  <c r="D19" i="16"/>
  <c r="D15" i="17"/>
  <c r="D28" i="18"/>
  <c r="D20" i="6"/>
  <c r="D28" i="13"/>
  <c r="D31" i="18"/>
  <c r="D4" i="5"/>
  <c r="D17" i="12"/>
  <c r="D22" i="14"/>
  <c r="D19" i="8"/>
  <c r="D44" i="9"/>
  <c r="D50" i="8"/>
  <c r="D3" i="18"/>
  <c r="D9" i="10"/>
  <c r="D12" i="10"/>
  <c r="D7" i="5"/>
  <c r="D10" i="13"/>
  <c r="D5" i="16"/>
  <c r="D29" i="8"/>
  <c r="D17" i="16"/>
  <c r="D16" i="14"/>
  <c r="D2" i="18"/>
  <c r="D12" i="13"/>
  <c r="D32" i="18"/>
  <c r="D13" i="17"/>
  <c r="D38" i="4"/>
  <c r="D5" i="19"/>
  <c r="D13" i="12"/>
  <c r="D4" i="13"/>
  <c r="D6" i="9"/>
  <c r="D12" i="15"/>
  <c r="D18" i="14"/>
  <c r="D11" i="7"/>
  <c r="D29" i="13"/>
  <c r="D6" i="10"/>
  <c r="D36" i="4"/>
  <c r="D59" i="8"/>
  <c r="D23" i="10"/>
  <c r="D43" i="4"/>
  <c r="D27" i="8"/>
  <c r="D20" i="13"/>
  <c r="D28" i="4"/>
  <c r="D10" i="18"/>
  <c r="D53" i="8"/>
  <c r="D8" i="7"/>
  <c r="D23" i="18"/>
  <c r="D7" i="7"/>
  <c r="D24" i="4"/>
  <c r="D4" i="16"/>
  <c r="D61" i="8"/>
  <c r="D22" i="13"/>
  <c r="D53" i="4"/>
  <c r="D6" i="16"/>
  <c r="D6" i="11"/>
  <c r="D5" i="5"/>
  <c r="D14" i="11"/>
  <c r="D8" i="9"/>
  <c r="D29" i="16"/>
  <c r="D17" i="6"/>
  <c r="D24" i="9"/>
  <c r="D16" i="11"/>
  <c r="D4" i="9"/>
  <c r="D12" i="9"/>
  <c r="D8" i="19"/>
  <c r="D24" i="16"/>
  <c r="D20" i="10"/>
  <c r="D54" i="4"/>
  <c r="D13" i="11"/>
  <c r="D9" i="9"/>
  <c r="D16" i="12"/>
  <c r="D12" i="6"/>
  <c r="D64" i="8"/>
  <c r="D9" i="6"/>
  <c r="D55" i="4"/>
  <c r="D16" i="6"/>
  <c r="D35" i="8"/>
  <c r="D14" i="12"/>
  <c r="D41" i="9"/>
  <c r="D27" i="16"/>
  <c r="D17" i="9"/>
  <c r="D84" i="8"/>
  <c r="D2" i="9"/>
  <c r="D3" i="4"/>
  <c r="D12" i="5"/>
  <c r="D25" i="18"/>
  <c r="D31" i="13"/>
  <c r="D68" i="8"/>
  <c r="D5" i="7"/>
  <c r="D4" i="17"/>
  <c r="D15" i="4"/>
  <c r="D5" i="4"/>
  <c r="D3" i="11"/>
  <c r="D10" i="12"/>
  <c r="D3" i="19"/>
  <c r="D83" i="8"/>
  <c r="D85" i="8"/>
  <c r="D51" i="4"/>
  <c r="D14" i="9"/>
  <c r="D39" i="4"/>
  <c r="D17" i="7"/>
  <c r="D5" i="13"/>
  <c r="D18" i="16"/>
  <c r="D14" i="6"/>
  <c r="D13" i="6"/>
  <c r="D21" i="6"/>
  <c r="D45" i="8"/>
  <c r="D22" i="6"/>
  <c r="D17" i="11"/>
  <c r="D79" i="8"/>
  <c r="D12" i="11"/>
  <c r="D10" i="8"/>
  <c r="D28" i="8"/>
  <c r="D14" i="17"/>
  <c r="D15" i="9"/>
  <c r="D7" i="15"/>
  <c r="D15" i="6"/>
  <c r="D13" i="14"/>
  <c r="D11" i="16"/>
  <c r="D26" i="18"/>
  <c r="D26" i="4"/>
  <c r="D26" i="10"/>
  <c r="D19" i="9"/>
  <c r="D5" i="11"/>
  <c r="D11" i="5"/>
  <c r="D54" i="8"/>
  <c r="D15" i="11"/>
  <c r="D45" i="4"/>
  <c r="D41" i="8"/>
  <c r="D34" i="9"/>
  <c r="D10" i="11"/>
  <c r="D42" i="8"/>
  <c r="D48" i="4"/>
  <c r="D9" i="16"/>
  <c r="D18" i="4"/>
  <c r="D23" i="13"/>
  <c r="D7" i="13"/>
  <c r="D9" i="12"/>
  <c r="D4" i="4"/>
  <c r="D22" i="4"/>
  <c r="D8" i="13"/>
  <c r="D13" i="10"/>
  <c r="D9" i="14"/>
  <c r="D10" i="9"/>
  <c r="D48" i="8"/>
  <c r="D15" i="10"/>
  <c r="D20" i="4"/>
  <c r="D9" i="11"/>
  <c r="D27" i="10"/>
  <c r="D2" i="15"/>
  <c r="D19" i="14"/>
  <c r="D6" i="12"/>
  <c r="D15" i="13"/>
  <c r="D12" i="19"/>
  <c r="D3" i="15"/>
  <c r="D16" i="9"/>
  <c r="D46" i="8"/>
  <c r="D6" i="19"/>
  <c r="D35" i="4"/>
  <c r="D5" i="17"/>
  <c r="D70" i="8"/>
  <c r="D46" i="4"/>
  <c r="D4" i="12"/>
  <c r="D11" i="9"/>
  <c r="D3" i="10"/>
  <c r="D12" i="14"/>
  <c r="D15" i="14"/>
  <c r="D62" i="8"/>
  <c r="D6" i="6"/>
  <c r="D74" i="8"/>
  <c r="D2" i="16"/>
  <c r="D4" i="19"/>
  <c r="D7" i="6"/>
  <c r="D4" i="11"/>
  <c r="D25" i="14"/>
  <c r="D21" i="8"/>
  <c r="D16" i="7"/>
  <c r="D21" i="10"/>
  <c r="D8" i="12"/>
  <c r="D6" i="17"/>
  <c r="D6" i="4"/>
  <c r="D11" i="12"/>
  <c r="D6" i="13"/>
  <c r="D2" i="11"/>
  <c r="D56" i="4"/>
  <c r="D36" i="9"/>
  <c r="D8" i="17"/>
  <c r="D75" i="8"/>
  <c r="D28" i="10"/>
  <c r="D26" i="8"/>
  <c r="D18" i="8"/>
  <c r="D18" i="7"/>
  <c r="D5" i="10"/>
  <c r="D8" i="8"/>
  <c r="D21" i="14"/>
  <c r="D11" i="17"/>
  <c r="D15" i="16"/>
  <c r="D9" i="8"/>
  <c r="D40" i="9"/>
  <c r="D11" i="11"/>
  <c r="D15" i="12"/>
  <c r="D3" i="9"/>
  <c r="D13" i="13"/>
  <c r="D42" i="9"/>
  <c r="D20" i="8"/>
  <c r="D21" i="9"/>
  <c r="D27" i="14"/>
  <c r="D71" i="8"/>
  <c r="D22" i="9"/>
  <c r="D23" i="14"/>
  <c r="D3" i="6"/>
  <c r="D58" i="8"/>
  <c r="D19" i="4"/>
  <c r="D43" i="9"/>
  <c r="D34" i="13"/>
  <c r="D5" i="14"/>
  <c r="D20" i="12"/>
  <c r="D11" i="6"/>
  <c r="D5" i="15"/>
  <c r="D9" i="15"/>
  <c r="D19" i="7"/>
  <c r="D7" i="4"/>
  <c r="D8" i="10"/>
  <c r="D4" i="6"/>
  <c r="D17" i="17"/>
  <c r="D14" i="8"/>
  <c r="D12" i="7"/>
  <c r="D30" i="8"/>
  <c r="D25" i="10"/>
  <c r="D26" i="13"/>
  <c r="D31" i="16"/>
  <c r="D8" i="16"/>
  <c r="D13" i="16"/>
  <c r="D4" i="10"/>
  <c r="D40" i="4"/>
  <c r="D24" i="13"/>
  <c r="D56" i="8"/>
  <c r="D5" i="6"/>
  <c r="D33" i="8"/>
  <c r="D13" i="15"/>
  <c r="D18" i="10"/>
  <c r="D5" i="12"/>
  <c r="D13" i="19"/>
  <c r="D30" i="10"/>
  <c r="D24" i="8"/>
  <c r="D77" i="8"/>
  <c r="D7" i="16"/>
  <c r="D28" i="16"/>
  <c r="D10" i="6"/>
  <c r="D47" i="4"/>
  <c r="D2" i="7"/>
  <c r="D17" i="10"/>
  <c r="D57" i="8"/>
  <c r="D21" i="16"/>
  <c r="D30" i="4"/>
  <c r="D43" i="8"/>
  <c r="D27" i="9"/>
  <c r="D10" i="14"/>
  <c r="D31" i="9"/>
  <c r="D16" i="16"/>
  <c r="D28" i="14"/>
  <c r="D10" i="7"/>
  <c r="D8" i="4"/>
  <c r="D63" i="8"/>
  <c r="D19" i="13"/>
  <c r="D26" i="16"/>
  <c r="D2" i="12"/>
  <c r="D42" i="4"/>
  <c r="D36" i="8"/>
  <c r="D20" i="18"/>
  <c r="D2" i="8"/>
  <c r="D12" i="16"/>
  <c r="D16" i="18"/>
  <c r="D9" i="7"/>
  <c r="D44" i="4"/>
  <c r="D31" i="8"/>
  <c r="D12" i="12"/>
  <c r="D3" i="13"/>
  <c r="D12" i="8"/>
  <c r="D2" i="17"/>
  <c r="D23" i="4"/>
  <c r="D10" i="16"/>
  <c r="D51" i="8"/>
  <c r="D7" i="12"/>
  <c r="D16" i="8"/>
  <c r="D52" i="4"/>
  <c r="D38" i="9"/>
  <c r="D9" i="4"/>
  <c r="D2" i="14"/>
  <c r="D33" i="9"/>
  <c r="D13" i="5"/>
  <c r="D18" i="6"/>
  <c r="D30" i="13"/>
  <c r="D14" i="4"/>
  <c r="D24" i="10"/>
  <c r="D25" i="8"/>
  <c r="D16" i="4"/>
  <c r="D29" i="9"/>
  <c r="D10" i="4"/>
  <c r="D31" i="4"/>
  <c r="D6" i="8"/>
  <c r="D80" i="8"/>
  <c r="D7" i="8"/>
  <c r="D6" i="14"/>
  <c r="D16" i="10"/>
  <c r="D3" i="5"/>
  <c r="D10" i="19"/>
  <c r="D4" i="15"/>
  <c r="D7" i="18"/>
  <c r="D40" i="8"/>
  <c r="D27" i="13"/>
  <c r="D32" i="8"/>
  <c r="D25" i="16"/>
  <c r="D15" i="7"/>
  <c r="D35" i="9"/>
  <c r="D33" i="4"/>
  <c r="D34" i="4"/>
  <c r="D32" i="4"/>
  <c r="D11" i="15"/>
  <c r="D31" i="10"/>
  <c r="D5" i="8"/>
  <c r="D9" i="18"/>
  <c r="D72" i="8"/>
  <c r="D12" i="18"/>
  <c r="D19" i="10"/>
  <c r="D3" i="16"/>
  <c r="D7" i="11"/>
  <c r="D6" i="5"/>
  <c r="D2" i="19"/>
  <c r="D3" i="14"/>
  <c r="D18" i="18"/>
  <c r="D69" i="8"/>
  <c r="D33" i="10"/>
  <c r="D19" i="12"/>
  <c r="D32" i="9"/>
  <c r="D4" i="8"/>
  <c r="D67" i="8"/>
  <c r="D11" i="19"/>
  <c r="D9" i="5"/>
  <c r="D10" i="15"/>
  <c r="D17" i="8"/>
  <c r="D30" i="18"/>
  <c r="D32" i="13"/>
  <c r="D4" i="7"/>
  <c r="D7" i="9"/>
  <c r="D18" i="12"/>
  <c r="D27" i="18"/>
  <c r="D11" i="4"/>
  <c r="D24" i="18"/>
  <c r="D33" i="13"/>
  <c r="D10" i="17"/>
  <c r="D14" i="14"/>
  <c r="D2" i="10"/>
  <c r="D14" i="18"/>
  <c r="D11" i="13"/>
  <c r="D7" i="10"/>
  <c r="D7" i="19"/>
  <c r="D22" i="16"/>
  <c r="D2" i="4"/>
  <c r="D66" i="8"/>
  <c r="D37" i="4"/>
  <c r="D8" i="5"/>
  <c r="D6" i="15"/>
  <c r="D18" i="13"/>
  <c r="D17" i="4"/>
  <c r="D22" i="12"/>
  <c r="D19" i="6"/>
  <c r="D24" i="14"/>
  <c r="D13" i="18"/>
  <c r="D14" i="16"/>
  <c r="D6" i="7"/>
  <c r="D4" i="14"/>
  <c r="D8" i="6"/>
  <c r="D73" i="8"/>
  <c r="D37" i="8"/>
  <c r="D18" i="9"/>
  <c r="D29" i="4"/>
  <c r="D26" i="9"/>
  <c r="D17" i="14"/>
  <c r="D30" i="16"/>
  <c r="D34" i="8"/>
  <c r="D11" i="10"/>
  <c r="D29" i="18"/>
  <c r="D76" i="8"/>
  <c r="D9" i="19"/>
  <c r="D23" i="9"/>
  <c r="D22" i="8"/>
  <c r="D8" i="15"/>
  <c r="D12" i="4"/>
  <c r="D5" i="9"/>
  <c r="D7" i="17"/>
  <c r="D9" i="17"/>
  <c r="D38" i="8"/>
  <c r="D4" i="18"/>
  <c r="D49" i="4"/>
  <c r="D6" i="18"/>
  <c r="D13" i="8"/>
  <c r="D23" i="8"/>
  <c r="D27" i="4"/>
  <c r="D86" i="8"/>
  <c r="D17" i="18"/>
  <c r="D2" i="13"/>
  <c r="D3" i="8"/>
  <c r="D28" i="9"/>
  <c r="D3" i="12"/>
  <c r="D81" i="8"/>
  <c r="D2" i="6"/>
  <c r="D32" i="10"/>
  <c r="D11" i="8"/>
  <c r="D3" i="7"/>
  <c r="D8" i="14"/>
  <c r="D65" i="8"/>
  <c r="D21" i="18"/>
  <c r="D17" i="13"/>
  <c r="D20" i="7"/>
  <c r="D39" i="9"/>
  <c r="D13" i="9"/>
  <c r="D16" i="17"/>
  <c r="D29" i="10"/>
  <c r="D8" i="11"/>
  <c r="D5" i="18"/>
  <c r="D7" i="14"/>
  <c r="D9" i="13"/>
  <c r="D15" i="8"/>
  <c r="D21" i="13"/>
  <c r="D10" i="10"/>
  <c r="D50" i="4"/>
  <c r="D82" i="8"/>
  <c r="D25" i="13"/>
  <c r="D14" i="13"/>
  <c r="D21" i="4"/>
  <c r="D22" i="18"/>
  <c r="D44" i="8"/>
  <c r="D8" i="18"/>
  <c r="D11" i="18"/>
  <c r="D55" i="8"/>
  <c r="D13" i="4"/>
  <c r="D78" i="8"/>
  <c r="D16" i="13"/>
  <c r="D52" i="8"/>
  <c r="D37" i="9"/>
  <c r="D20" i="14"/>
  <c r="D23" i="16"/>
  <c r="D47" i="8"/>
  <c r="D3" i="17"/>
  <c r="D14" i="10"/>
  <c r="D41" i="4"/>
  <c r="D60" i="8"/>
  <c r="D12" i="17"/>
  <c r="D25" i="9"/>
  <c r="D15" i="18"/>
  <c r="D19" i="18"/>
  <c r="D13" i="7"/>
  <c r="D20" i="16"/>
  <c r="D11" i="14"/>
  <c r="D25" i="4"/>
  <c r="D22" i="10"/>
  <c r="D30" i="9"/>
  <c r="D21" i="12"/>
  <c r="D10" i="5"/>
  <c r="I16" i="2"/>
  <c r="I2" i="2"/>
  <c r="I11" i="2"/>
  <c r="I9" i="2"/>
  <c r="I12" i="2"/>
  <c r="I7" i="2"/>
  <c r="I14" i="2"/>
  <c r="I15" i="2"/>
  <c r="I13" i="2"/>
  <c r="I4" i="2"/>
  <c r="I3" i="2"/>
  <c r="I8" i="2"/>
  <c r="I17" i="2"/>
  <c r="I10" i="2"/>
  <c r="I5" i="2"/>
  <c r="I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<sst xmlns="http://schemas.openxmlformats.org/spreadsheetml/2006/main" count="607" uniqueCount="504">
  <si>
    <t>Country</t>
  </si>
  <si>
    <t>Alpha</t>
  </si>
  <si>
    <t>Beta</t>
  </si>
  <si>
    <t>R2</t>
  </si>
  <si>
    <t>Brazil</t>
  </si>
  <si>
    <t>Canada</t>
  </si>
  <si>
    <t>China</t>
  </si>
  <si>
    <t>Germany</t>
  </si>
  <si>
    <t>India</t>
  </si>
  <si>
    <t>Italy</t>
  </si>
  <si>
    <t>Malaysia</t>
  </si>
  <si>
    <t>Mexico</t>
  </si>
  <si>
    <t>Netherlands</t>
  </si>
  <si>
    <t>Romania</t>
  </si>
  <si>
    <t>Russia</t>
  </si>
  <si>
    <t>Spain</t>
  </si>
  <si>
    <t>Sweden</t>
  </si>
  <si>
    <t>UK</t>
  </si>
  <si>
    <t>USA</t>
  </si>
  <si>
    <t>beta</t>
  </si>
  <si>
    <t>SD</t>
  </si>
  <si>
    <t>xmin</t>
  </si>
  <si>
    <t>ntail</t>
  </si>
  <si>
    <t>GOF</t>
  </si>
  <si>
    <t>pvalue</t>
  </si>
  <si>
    <t>Hills</t>
  </si>
  <si>
    <t>Confirmed</t>
  </si>
  <si>
    <t>Rank</t>
  </si>
  <si>
    <t>New York</t>
  </si>
  <si>
    <t>New Jersey</t>
  </si>
  <si>
    <t>Massachusetts</t>
  </si>
  <si>
    <t>Illinois</t>
  </si>
  <si>
    <t>California</t>
  </si>
  <si>
    <t>Pennsylvania</t>
  </si>
  <si>
    <t>Michigan</t>
  </si>
  <si>
    <t>Florida</t>
  </si>
  <si>
    <t>Texas</t>
  </si>
  <si>
    <t>Connecticut</t>
  </si>
  <si>
    <t>Maryland</t>
  </si>
  <si>
    <t>Georgia</t>
  </si>
  <si>
    <t>Louisiana</t>
  </si>
  <si>
    <t>Indiana</t>
  </si>
  <si>
    <t>Ohio</t>
  </si>
  <si>
    <t>Virginia</t>
  </si>
  <si>
    <t>Colorado</t>
  </si>
  <si>
    <t>Washington</t>
  </si>
  <si>
    <t>Tennessee</t>
  </si>
  <si>
    <t>North Carolina</t>
  </si>
  <si>
    <t>Iowa</t>
  </si>
  <si>
    <t>Rhode Island</t>
  </si>
  <si>
    <t>Minnesota</t>
  </si>
  <si>
    <t>Arizona</t>
  </si>
  <si>
    <t>Wisconsin</t>
  </si>
  <si>
    <t>Missouri</t>
  </si>
  <si>
    <t>Alabama</t>
  </si>
  <si>
    <t>Mississippi</t>
  </si>
  <si>
    <t>Nebraska</t>
  </si>
  <si>
    <t>South Carolina</t>
  </si>
  <si>
    <t>Kansas</t>
  </si>
  <si>
    <t>Kentucky</t>
  </si>
  <si>
    <t>Delaware</t>
  </si>
  <si>
    <t>District of Columbia</t>
  </si>
  <si>
    <t>Utah</t>
  </si>
  <si>
    <t>Nevada</t>
  </si>
  <si>
    <t>New Mexico</t>
  </si>
  <si>
    <t>Oklahoma</t>
  </si>
  <si>
    <t>Arkansas</t>
  </si>
  <si>
    <t>South Dakota</t>
  </si>
  <si>
    <t>Oregon</t>
  </si>
  <si>
    <t>New Hampshire</t>
  </si>
  <si>
    <t>Idaho</t>
  </si>
  <si>
    <t>Puerto Rico</t>
  </si>
  <si>
    <t>North Dakota</t>
  </si>
  <si>
    <t>Maine</t>
  </si>
  <si>
    <t>West Virginia</t>
  </si>
  <si>
    <t>Guam</t>
  </si>
  <si>
    <t>Vermont</t>
  </si>
  <si>
    <t>Wyoming</t>
  </si>
  <si>
    <t>Hawaii</t>
  </si>
  <si>
    <t>Montana</t>
  </si>
  <si>
    <t>Alaska</t>
  </si>
  <si>
    <t>Virgin Islands</t>
  </si>
  <si>
    <t>Northern Mariana Islands</t>
  </si>
  <si>
    <t>London</t>
  </si>
  <si>
    <t>North West</t>
  </si>
  <si>
    <t>South East</t>
  </si>
  <si>
    <t>West Midlands</t>
  </si>
  <si>
    <t>Scotland</t>
  </si>
  <si>
    <t>Yorkshire and the Humber</t>
  </si>
  <si>
    <t>East of England</t>
  </si>
  <si>
    <t>Wales</t>
  </si>
  <si>
    <t>North East</t>
  </si>
  <si>
    <t>East Midlands</t>
  </si>
  <si>
    <t>South West</t>
  </si>
  <si>
    <t>Northern Ireland</t>
  </si>
  <si>
    <t>Stockholm</t>
  </si>
  <si>
    <t>Västra Götaland</t>
  </si>
  <si>
    <t>Östergötland</t>
  </si>
  <si>
    <t>Sörmland</t>
  </si>
  <si>
    <t>Örebro</t>
  </si>
  <si>
    <t>Uppsala</t>
  </si>
  <si>
    <t>Skåne</t>
  </si>
  <si>
    <t>Jönköping</t>
  </si>
  <si>
    <t>Dalarna</t>
  </si>
  <si>
    <t>Västmanland</t>
  </si>
  <si>
    <t>Gävleborg</t>
  </si>
  <si>
    <t>Kronoberg</t>
  </si>
  <si>
    <t>Halland</t>
  </si>
  <si>
    <t>Jämtland Härjedalen</t>
  </si>
  <si>
    <t>Västerbotten</t>
  </si>
  <si>
    <t>Västernorrland</t>
  </si>
  <si>
    <t>Norrbotten</t>
  </si>
  <si>
    <t>Värmland</t>
  </si>
  <si>
    <t>Kalmar</t>
  </si>
  <si>
    <t>Blekinge</t>
  </si>
  <si>
    <t>Gotland</t>
  </si>
  <si>
    <t>Community of Madrid</t>
  </si>
  <si>
    <t>Catalonia</t>
  </si>
  <si>
    <t>Castile and Leon</t>
  </si>
  <si>
    <t>Castile la Mancha</t>
  </si>
  <si>
    <t>Basque Country</t>
  </si>
  <si>
    <t>Andalusia</t>
  </si>
  <si>
    <t>Region of Valencia</t>
  </si>
  <si>
    <t>Galicia</t>
  </si>
  <si>
    <t>Aragon</t>
  </si>
  <si>
    <t>Navarre</t>
  </si>
  <si>
    <t>La Rioja</t>
  </si>
  <si>
    <t>Extremadura</t>
  </si>
  <si>
    <t>Asturias</t>
  </si>
  <si>
    <t>Canary Islands</t>
  </si>
  <si>
    <t>Cantabria</t>
  </si>
  <si>
    <t>Balearic Islands</t>
  </si>
  <si>
    <t>Murcia</t>
  </si>
  <si>
    <t>Melilla</t>
  </si>
  <si>
    <t>Ceuta</t>
  </si>
  <si>
    <t>Moscow</t>
  </si>
  <si>
    <t>Moscow Oblast</t>
  </si>
  <si>
    <t>Saint Petersburg</t>
  </si>
  <si>
    <t>Nizhny Novgorod Oblast</t>
  </si>
  <si>
    <t>Dagestan Republic</t>
  </si>
  <si>
    <t>Murmansk Oblast</t>
  </si>
  <si>
    <t>Sverdlovsk Oblast</t>
  </si>
  <si>
    <t>Krasnodar Krai</t>
  </si>
  <si>
    <t>Tula Oblast</t>
  </si>
  <si>
    <t>Rostov Oblast</t>
  </si>
  <si>
    <t>Kaluga Oblast</t>
  </si>
  <si>
    <t>Ryazan Oblast</t>
  </si>
  <si>
    <t>Tatarstan Republic</t>
  </si>
  <si>
    <t>Bryansk Oblast</t>
  </si>
  <si>
    <t>North Ossetia - Alania Republic</t>
  </si>
  <si>
    <t>Bashkortostan Republic</t>
  </si>
  <si>
    <t>Leningrad Oblast</t>
  </si>
  <si>
    <t>Kursk Oblast</t>
  </si>
  <si>
    <t>Tambov Oblast</t>
  </si>
  <si>
    <t>Krasnoyarsk Krai</t>
  </si>
  <si>
    <t>Kabardino-Balkarian Republic</t>
  </si>
  <si>
    <t>Vladimir Oblast</t>
  </si>
  <si>
    <t>Yamalo-Nenets Autonomous Okrug</t>
  </si>
  <si>
    <t>Ingushetia Republic</t>
  </si>
  <si>
    <t>Chuvashia Republic</t>
  </si>
  <si>
    <t>Yaroslavl Oblast</t>
  </si>
  <si>
    <t>Saratov Oblast</t>
  </si>
  <si>
    <t>Novosibirsk Oblast</t>
  </si>
  <si>
    <t>Mordovia Republic</t>
  </si>
  <si>
    <t>Chelyabinsk Oblast</t>
  </si>
  <si>
    <t>Orel Oblast</t>
  </si>
  <si>
    <t>Volgograd Oblast</t>
  </si>
  <si>
    <t>Stavropol Krai</t>
  </si>
  <si>
    <t>Samara Oblast</t>
  </si>
  <si>
    <t>Orenburg Oblast</t>
  </si>
  <si>
    <t>Khabarovsk Krai</t>
  </si>
  <si>
    <t>Mari El Republic</t>
  </si>
  <si>
    <t>Primorsky Krai</t>
  </si>
  <si>
    <t>Lipetsk Oblast</t>
  </si>
  <si>
    <t>Voronezh Oblast</t>
  </si>
  <si>
    <t>Tver Oblast</t>
  </si>
  <si>
    <t>Smolensk Oblast</t>
  </si>
  <si>
    <t>Ivanovo Oblast</t>
  </si>
  <si>
    <t>Tyumen Oblast</t>
  </si>
  <si>
    <t>Ulyanovsk Oblast</t>
  </si>
  <si>
    <t>Kirov Oblast</t>
  </si>
  <si>
    <t>Belgorod Oblast</t>
  </si>
  <si>
    <t>Komi Republic</t>
  </si>
  <si>
    <t>Penza Oblast</t>
  </si>
  <si>
    <t>Khanty-Mansi Autonomous Okrug</t>
  </si>
  <si>
    <t>Chechen Republic</t>
  </si>
  <si>
    <t>Astrakhan Oblast</t>
  </si>
  <si>
    <t>Perm Krai</t>
  </si>
  <si>
    <t>Kaliningrad Oblast</t>
  </si>
  <si>
    <t>Altai Krai</t>
  </si>
  <si>
    <t>Buryatia Republic</t>
  </si>
  <si>
    <t>Sakha (Yakutiya) Republic</t>
  </si>
  <si>
    <t>Karachay-Cherkess Republic</t>
  </si>
  <si>
    <t>Novgorod Oblast</t>
  </si>
  <si>
    <t>Khakassia Republic</t>
  </si>
  <si>
    <t>Kalmykia Republic</t>
  </si>
  <si>
    <t>Arkhangelsk Oblast</t>
  </si>
  <si>
    <t>Kamchatka Krai</t>
  </si>
  <si>
    <t>Udmurt Republic</t>
  </si>
  <si>
    <t>Kostroma Oblast</t>
  </si>
  <si>
    <t>Zabaykalsky Krai</t>
  </si>
  <si>
    <t>Irkutsk Oblast</t>
  </si>
  <si>
    <t>Omsk Oblast</t>
  </si>
  <si>
    <t>Pskov Oblast</t>
  </si>
  <si>
    <t>Vologda Oblast</t>
  </si>
  <si>
    <t>Tomsk Oblast</t>
  </si>
  <si>
    <t>Kemerovo Oblast</t>
  </si>
  <si>
    <t>Adygea Republic</t>
  </si>
  <si>
    <t>Crimea Republic</t>
  </si>
  <si>
    <t>Jewish Autonomous Okrug</t>
  </si>
  <si>
    <t>Karelia Republic</t>
  </si>
  <si>
    <t>Amur Oblast</t>
  </si>
  <si>
    <t>Magadan Oblast</t>
  </si>
  <si>
    <t>Tyva Republic</t>
  </si>
  <si>
    <t>Sevastopol</t>
  </si>
  <si>
    <t>Kurgan Oblast</t>
  </si>
  <si>
    <t>Altai Republic</t>
  </si>
  <si>
    <t>Nenets Autonomous Okrug</t>
  </si>
  <si>
    <t>Sakhalin Oblast</t>
  </si>
  <si>
    <t>Chukotka Autonomous Okrug</t>
  </si>
  <si>
    <t>Suceava</t>
  </si>
  <si>
    <t>Bucuresti</t>
  </si>
  <si>
    <t>Neamt</t>
  </si>
  <si>
    <t>Arad</t>
  </si>
  <si>
    <t>Botosani</t>
  </si>
  <si>
    <t>Mures</t>
  </si>
  <si>
    <t>Brasov</t>
  </si>
  <si>
    <t>Hunedoara</t>
  </si>
  <si>
    <t>Galati</t>
  </si>
  <si>
    <t>Cluj</t>
  </si>
  <si>
    <t>Bihor</t>
  </si>
  <si>
    <t>Timis</t>
  </si>
  <si>
    <t>Vrancea</t>
  </si>
  <si>
    <t>Sibiu</t>
  </si>
  <si>
    <t>Bacau</t>
  </si>
  <si>
    <t>Ilfov</t>
  </si>
  <si>
    <t>Iasi</t>
  </si>
  <si>
    <t>Ialomita</t>
  </si>
  <si>
    <t>Bistrita-Nasaud</t>
  </si>
  <si>
    <t>Constanta</t>
  </si>
  <si>
    <t>Alba</t>
  </si>
  <si>
    <t>Covasna</t>
  </si>
  <si>
    <t>Giurgiu</t>
  </si>
  <si>
    <t>Arges</t>
  </si>
  <si>
    <t>Dambovita</t>
  </si>
  <si>
    <t>Dolj</t>
  </si>
  <si>
    <t>Vaslui</t>
  </si>
  <si>
    <t>Caras-Severin</t>
  </si>
  <si>
    <t>Teleorman</t>
  </si>
  <si>
    <t>Tulcea</t>
  </si>
  <si>
    <t>Buzau</t>
  </si>
  <si>
    <t>Gorj</t>
  </si>
  <si>
    <t>Mehedinti</t>
  </si>
  <si>
    <t>Prahova</t>
  </si>
  <si>
    <t>Maramures</t>
  </si>
  <si>
    <t>Calarasi</t>
  </si>
  <si>
    <t>Unknown</t>
  </si>
  <si>
    <t>Satu-Mare</t>
  </si>
  <si>
    <t>Olt</t>
  </si>
  <si>
    <t>Salaj</t>
  </si>
  <si>
    <t>Valcea</t>
  </si>
  <si>
    <t>Harghita</t>
  </si>
  <si>
    <t>Braila</t>
  </si>
  <si>
    <t>Mexico City</t>
  </si>
  <si>
    <t>Mexico State</t>
  </si>
  <si>
    <t>Baja California</t>
  </si>
  <si>
    <t>Tabasco</t>
  </si>
  <si>
    <t>Sinaloa</t>
  </si>
  <si>
    <t>Veracruz</t>
  </si>
  <si>
    <t>Puebla</t>
  </si>
  <si>
    <t>Quintana Roo</t>
  </si>
  <si>
    <t>Yucatán</t>
  </si>
  <si>
    <t>Morelos</t>
  </si>
  <si>
    <t>Tamaulipas</t>
  </si>
  <si>
    <t>Chihuahua</t>
  </si>
  <si>
    <t>Nuevo León</t>
  </si>
  <si>
    <t>Jalisco</t>
  </si>
  <si>
    <t>Guerrero</t>
  </si>
  <si>
    <t>Michoacán</t>
  </si>
  <si>
    <t>Hidalgo</t>
  </si>
  <si>
    <t>Coahuila</t>
  </si>
  <si>
    <t>Sonora</t>
  </si>
  <si>
    <t>Guanajuato</t>
  </si>
  <si>
    <t>Chiapas</t>
  </si>
  <si>
    <t>Baja California Sur</t>
  </si>
  <si>
    <t>Tlaxcala</t>
  </si>
  <si>
    <t>Aguascalientes</t>
  </si>
  <si>
    <t>San Luis Potosí</t>
  </si>
  <si>
    <t>Oaxaca</t>
  </si>
  <si>
    <t>Querétaro</t>
  </si>
  <si>
    <t>Nayarit</t>
  </si>
  <si>
    <t>Campeche</t>
  </si>
  <si>
    <t>Zacatecas</t>
  </si>
  <si>
    <t>Durango</t>
  </si>
  <si>
    <t>Colima</t>
  </si>
  <si>
    <t>Selangor</t>
  </si>
  <si>
    <t>Kuala Lumpur</t>
  </si>
  <si>
    <t>Negeri Sembilan</t>
  </si>
  <si>
    <t>Johor</t>
  </si>
  <si>
    <t>Sarawak</t>
  </si>
  <si>
    <t>Sabah</t>
  </si>
  <si>
    <t>Pahang</t>
  </si>
  <si>
    <t>Perak</t>
  </si>
  <si>
    <t>Melaka</t>
  </si>
  <si>
    <t>Kelantan</t>
  </si>
  <si>
    <t>Penang</t>
  </si>
  <si>
    <t>Terengganu</t>
  </si>
  <si>
    <t>Kedah</t>
  </si>
  <si>
    <t>Putrajaya</t>
  </si>
  <si>
    <t>Perlis</t>
  </si>
  <si>
    <t>Labuan</t>
  </si>
  <si>
    <t>Lombardy</t>
  </si>
  <si>
    <t>Piedmont</t>
  </si>
  <si>
    <t>Emilia-Romagna</t>
  </si>
  <si>
    <t>Veneto</t>
  </si>
  <si>
    <t>Tuscany</t>
  </si>
  <si>
    <t>Liguria</t>
  </si>
  <si>
    <t>Lazio</t>
  </si>
  <si>
    <t>Marche</t>
  </si>
  <si>
    <t>Campania</t>
  </si>
  <si>
    <t>Apulia</t>
  </si>
  <si>
    <t>Autonomous Province of Trento</t>
  </si>
  <si>
    <t>Sicily</t>
  </si>
  <si>
    <t>Friuli-Venezia Giulia</t>
  </si>
  <si>
    <t>Abruzzo</t>
  </si>
  <si>
    <t>Autonomous Province of Bolzano</t>
  </si>
  <si>
    <t>Umbria</t>
  </si>
  <si>
    <t>Sardinia</t>
  </si>
  <si>
    <t>Aosta Valley</t>
  </si>
  <si>
    <t>Calabria</t>
  </si>
  <si>
    <t>Basilicata</t>
  </si>
  <si>
    <t>Molise</t>
  </si>
  <si>
    <t>Maharashtra</t>
  </si>
  <si>
    <t>Gujarat</t>
  </si>
  <si>
    <t>Tamil Nadu</t>
  </si>
  <si>
    <t>Delhi</t>
  </si>
  <si>
    <t>Rajasthan</t>
  </si>
  <si>
    <t>Madhya Pradesh</t>
  </si>
  <si>
    <t>Uttar Pradesh</t>
  </si>
  <si>
    <t>Andhra Pradesh</t>
  </si>
  <si>
    <t>West Bengal</t>
  </si>
  <si>
    <t>Punjab</t>
  </si>
  <si>
    <t>Telangana</t>
  </si>
  <si>
    <t>Jammu and Kashmir</t>
  </si>
  <si>
    <t>Karnataka</t>
  </si>
  <si>
    <t>Haryana</t>
  </si>
  <si>
    <t>Bihar</t>
  </si>
  <si>
    <t>Kerala</t>
  </si>
  <si>
    <t>Odisha</t>
  </si>
  <si>
    <t>Chandigarh</t>
  </si>
  <si>
    <t>Jharkhand</t>
  </si>
  <si>
    <t>Tripura</t>
  </si>
  <si>
    <t>Uttarakhand</t>
  </si>
  <si>
    <t>Assam</t>
  </si>
  <si>
    <t>Chhattisgarh</t>
  </si>
  <si>
    <t>Himachal Pradesh</t>
  </si>
  <si>
    <t>Ladakh</t>
  </si>
  <si>
    <t>Andaman and Nicobar islands</t>
  </si>
  <si>
    <t>Meghalaya</t>
  </si>
  <si>
    <t>Puducherry</t>
  </si>
  <si>
    <t>Goa</t>
  </si>
  <si>
    <t>Manipur</t>
  </si>
  <si>
    <t>Mizoram</t>
  </si>
  <si>
    <t>Arunachal Pradesh</t>
  </si>
  <si>
    <t>Dadra and Nagar Haveli</t>
  </si>
  <si>
    <t>São Paulo</t>
  </si>
  <si>
    <t>Rio de Janeiro</t>
  </si>
  <si>
    <t>Ceará</t>
  </si>
  <si>
    <t>Pernambuco</t>
  </si>
  <si>
    <t>Amazonas</t>
  </si>
  <si>
    <t>Maranhão</t>
  </si>
  <si>
    <t>Pará</t>
  </si>
  <si>
    <t>Bahia</t>
  </si>
  <si>
    <t>Espírito Santo</t>
  </si>
  <si>
    <t>Santa Catarina</t>
  </si>
  <si>
    <t>Minas Gerais</t>
  </si>
  <si>
    <t>Distrito Federal</t>
  </si>
  <si>
    <t>Amapá</t>
  </si>
  <si>
    <t>Rio Grande do Sul</t>
  </si>
  <si>
    <t>Paraíba</t>
  </si>
  <si>
    <t>Alagoas</t>
  </si>
  <si>
    <t>Rio Grande do Norte</t>
  </si>
  <si>
    <t>Paraná</t>
  </si>
  <si>
    <t>Sergipe</t>
  </si>
  <si>
    <t>Acre</t>
  </si>
  <si>
    <t>Rondônia</t>
  </si>
  <si>
    <t>Roraima</t>
  </si>
  <si>
    <t>Piauí</t>
  </si>
  <si>
    <t>Goiás</t>
  </si>
  <si>
    <t>Tocantins</t>
  </si>
  <si>
    <t>Mato Grosso</t>
  </si>
  <si>
    <t>Mato Grosso do Sul</t>
  </si>
  <si>
    <t>Quebec</t>
  </si>
  <si>
    <t>Ontario</t>
  </si>
  <si>
    <t>Alberta</t>
  </si>
  <si>
    <t>British Columbia</t>
  </si>
  <si>
    <t>Nova Scotia</t>
  </si>
  <si>
    <t>Saskatchewan</t>
  </si>
  <si>
    <t>Manitoba</t>
  </si>
  <si>
    <t>Newfoundland and Labrador</t>
  </si>
  <si>
    <t>New Brunswick</t>
  </si>
  <si>
    <t>Prince Edward Island</t>
  </si>
  <si>
    <t>Yukon</t>
  </si>
  <si>
    <t>Northwest Territories</t>
  </si>
  <si>
    <t>Nunavut</t>
  </si>
  <si>
    <t>Heilongjiang</t>
  </si>
  <si>
    <t>Shanghai</t>
  </si>
  <si>
    <t>Jilin</t>
  </si>
  <si>
    <t>Inner Mongolia</t>
  </si>
  <si>
    <t>Beijing</t>
  </si>
  <si>
    <t>Shaanxi</t>
  </si>
  <si>
    <t>Guangdong</t>
  </si>
  <si>
    <t>Shandong</t>
  </si>
  <si>
    <t>Tianjin</t>
  </si>
  <si>
    <t>Fujian</t>
  </si>
  <si>
    <t>Shanxi</t>
  </si>
  <si>
    <t>Liaoning</t>
  </si>
  <si>
    <t>Hebei</t>
  </si>
  <si>
    <t>Henan</t>
  </si>
  <si>
    <t>Zhejiang</t>
  </si>
  <si>
    <t>Hunan</t>
  </si>
  <si>
    <t>Anhui</t>
  </si>
  <si>
    <t>Jiangxi</t>
  </si>
  <si>
    <t>Jiangsu</t>
  </si>
  <si>
    <t>Chongqing</t>
  </si>
  <si>
    <t>Sichuan</t>
  </si>
  <si>
    <t>Guangxi</t>
  </si>
  <si>
    <t>Yunnan</t>
  </si>
  <si>
    <t>Hainan</t>
  </si>
  <si>
    <t>Guizhou</t>
  </si>
  <si>
    <t>Gansu</t>
  </si>
  <si>
    <t>Xinjiang</t>
  </si>
  <si>
    <t>Ningxia</t>
  </si>
  <si>
    <t>Qinghai</t>
  </si>
  <si>
    <t>Tibet</t>
  </si>
  <si>
    <t>Hubei</t>
  </si>
  <si>
    <t>Bavaria</t>
  </si>
  <si>
    <t>North Rhine-Westphalia</t>
  </si>
  <si>
    <t>Baden-Württemberg</t>
  </si>
  <si>
    <t>Lower Saxony</t>
  </si>
  <si>
    <t>Hesse</t>
  </si>
  <si>
    <t>Rheinland-Palatinate</t>
  </si>
  <si>
    <t>Berlin</t>
  </si>
  <si>
    <t>Saxony</t>
  </si>
  <si>
    <t>Hamburg</t>
  </si>
  <si>
    <t>Brandenburg</t>
  </si>
  <si>
    <t>Schleswig Holstein</t>
  </si>
  <si>
    <t>Saarland</t>
  </si>
  <si>
    <t>Thuringia</t>
  </si>
  <si>
    <t>Saxony-Anhalt</t>
  </si>
  <si>
    <t>Bremen</t>
  </si>
  <si>
    <t>Mecklenburg-West Pomerania</t>
  </si>
  <si>
    <t>Zuid-Holland</t>
  </si>
  <si>
    <t>Noord-Brabant</t>
  </si>
  <si>
    <t>Noord-Holland</t>
  </si>
  <si>
    <t>Gelderland</t>
  </si>
  <si>
    <t>Limburg</t>
  </si>
  <si>
    <t>Utrecht</t>
  </si>
  <si>
    <t>Overijssel</t>
  </si>
  <si>
    <t>Flevoland</t>
  </si>
  <si>
    <t>Zeeland</t>
  </si>
  <si>
    <t>Friesland</t>
  </si>
  <si>
    <t>Drenthe</t>
  </si>
  <si>
    <t>Groningen</t>
  </si>
  <si>
    <t>Brazil as of May 11, 2020, by state</t>
  </si>
  <si>
    <t>Canada as of May 11, 2020, by province or territory</t>
  </si>
  <si>
    <t>China as of May 11, 2020, by region</t>
  </si>
  <si>
    <t>Germany as of May 2020, by Federal State</t>
  </si>
  <si>
    <t>Italy as of May 11, 2020, by region</t>
  </si>
  <si>
    <t>Netherlands as of May 10, 2020, by province</t>
  </si>
  <si>
    <t>Malaysia as of May 12, 2020</t>
  </si>
  <si>
    <t>Mexico as of May 11, 2020, by state</t>
  </si>
  <si>
    <t>Romania as of May 12, 2020, by region</t>
  </si>
  <si>
    <t>Russia as of May 12, 2020, by region*</t>
  </si>
  <si>
    <t>Spain as of May 12, 2020, by autonomous community</t>
  </si>
  <si>
    <t>Sweden in 2020, by region (as of May 11, 2020)</t>
  </si>
  <si>
    <t>China_Excl_Hubei</t>
  </si>
  <si>
    <t>China_Excl_Hubei as of May 11, 2020, by region</t>
  </si>
  <si>
    <t>India Indian states and union territories as of May 11, 2020, by type</t>
  </si>
  <si>
    <t>UK (United Kingdom) as of May 11, 2020, by country/region*</t>
  </si>
  <si>
    <t>USA (United States) as of May 11, 2020, by state</t>
  </si>
  <si>
    <t>This is the documentation for this excel spreadsheet</t>
  </si>
  <si>
    <t>The results in sheet "ln regression" comes from "Zipf's results.csv"</t>
  </si>
  <si>
    <t>"Zipf's results.csv" is generated by the R code "Zipf's Law.R"</t>
  </si>
  <si>
    <t>The results in sheet "x_min" comes from "Zipf's results.csv", except the column "Hills"</t>
  </si>
  <si>
    <t>For the column "Hills" in sheet "x_min", please make sure the country name in column A matches the name and the first word in cell A1 in the corresponding sheet</t>
  </si>
  <si>
    <t>x_min</t>
  </si>
  <si>
    <t>country</t>
  </si>
  <si>
    <t>sheet</t>
  </si>
  <si>
    <t>column</t>
  </si>
  <si>
    <t>I</t>
  </si>
  <si>
    <t>D</t>
  </si>
  <si>
    <t>name</t>
  </si>
  <si>
    <t>formula</t>
  </si>
  <si>
    <t>For each country, "Hills" is supposed to be in column D. If it is changed to other column, let say column E, then please replace the formula in (i) with</t>
  </si>
  <si>
    <t>(i)</t>
  </si>
  <si>
    <t>(ii)</t>
  </si>
  <si>
    <r>
      <t>(F2-1)/SUM(INDIRECT($A2&amp;"!</t>
    </r>
    <r>
      <rPr>
        <sz val="12"/>
        <color rgb="FFFF0000"/>
        <rFont val="Calibri (Body)"/>
      </rPr>
      <t>E</t>
    </r>
    <r>
      <rPr>
        <sz val="12"/>
        <color theme="1"/>
        <rFont val="Calibri"/>
        <family val="2"/>
        <scheme val="minor"/>
      </rPr>
      <t>2:</t>
    </r>
    <r>
      <rPr>
        <sz val="12"/>
        <color rgb="FFFF0000"/>
        <rFont val="Calibri (Body)"/>
      </rPr>
      <t>E</t>
    </r>
    <r>
      <rPr>
        <sz val="12"/>
        <color theme="1"/>
        <rFont val="Calibri"/>
        <family val="2"/>
        <scheme val="minor"/>
      </rPr>
      <t>"&amp;(2+$F2-1)))</t>
    </r>
  </si>
  <si>
    <r>
      <t>(F2-1)/SUM(INDIRECT(</t>
    </r>
    <r>
      <rPr>
        <sz val="12"/>
        <color rgb="FFFF0000"/>
        <rFont val="Calibri (Body)"/>
      </rPr>
      <t>$A2</t>
    </r>
    <r>
      <rPr>
        <sz val="12"/>
        <color theme="1"/>
        <rFont val="Calibri"/>
        <family val="2"/>
        <scheme val="minor"/>
      </rPr>
      <t>&amp;"!</t>
    </r>
    <r>
      <rPr>
        <sz val="12"/>
        <color rgb="FFFF0000"/>
        <rFont val="Calibri (Body)"/>
      </rPr>
      <t>D</t>
    </r>
    <r>
      <rPr>
        <sz val="12"/>
        <color theme="1"/>
        <rFont val="Calibri"/>
        <family val="2"/>
        <scheme val="minor"/>
      </rPr>
      <t>2:</t>
    </r>
    <r>
      <rPr>
        <sz val="12"/>
        <color rgb="FFFF0000"/>
        <rFont val="Calibri (Body)"/>
      </rPr>
      <t>D</t>
    </r>
    <r>
      <rPr>
        <sz val="12"/>
        <color theme="1"/>
        <rFont val="Calibri"/>
        <family val="2"/>
        <scheme val="minor"/>
      </rPr>
      <t>"&amp;(2+$F2-1)))</t>
    </r>
  </si>
  <si>
    <r>
      <t>LN(B2)-LN(INDIRECT("B"&amp;VLOOKUP(LEFT(</t>
    </r>
    <r>
      <rPr>
        <sz val="12"/>
        <color rgb="FFFF0000"/>
        <rFont val="Calibri (Body)"/>
      </rPr>
      <t>$A$1</t>
    </r>
    <r>
      <rPr>
        <sz val="12"/>
        <color theme="1"/>
        <rFont val="Calibri"/>
        <family val="2"/>
        <scheme val="minor"/>
      </rPr>
      <t xml:space="preserve">,FIND(" ", </t>
    </r>
    <r>
      <rPr>
        <sz val="12"/>
        <color rgb="FFFF0000"/>
        <rFont val="Calibri (Body)"/>
      </rPr>
      <t>$A$1</t>
    </r>
    <r>
      <rPr>
        <sz val="12"/>
        <color theme="1"/>
        <rFont val="Calibri"/>
        <family val="2"/>
        <scheme val="minor"/>
      </rPr>
      <t>)-1),</t>
    </r>
    <r>
      <rPr>
        <sz val="12"/>
        <color rgb="FFFF0000"/>
        <rFont val="Calibri (Body)"/>
      </rPr>
      <t>x_min!$A$2</t>
    </r>
    <r>
      <rPr>
        <sz val="12"/>
        <color theme="1"/>
        <rFont val="Calibri"/>
        <family val="2"/>
        <scheme val="minor"/>
      </rPr>
      <t>:$I$17,6,0)+1))</t>
    </r>
  </si>
  <si>
    <t>0.70.6</t>
  </si>
  <si>
    <t>poweRlaw version</t>
  </si>
  <si>
    <t>Netherlands is adopted as an illustration, its results do not appear in the paper</t>
  </si>
  <si>
    <t>Results might differ when using different machines with poweRlaw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</si>
</sst>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2" fontId="0" fillId="0" borderId="0" xfId="0" applyNumberFormat="1" applyAlignment="1">
      <alignment horizontal="right" vertical="center"/>
    </xf>
    <xf numFmtId="16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3" fontId="1" fillId="0" borderId="0" xfId="0" applyNumberFormat="1" applyFon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6BEA-E463-F340-BA17-56A690B89EB3}">
  <sheetPr>
    <tabColor rgb="FFFFC000"/>
  </sheetPr>
  <dimension ref="A1:E16"/>
  <sheetViews>
    <sheetView workbookViewId="0">
      <selection activeCell="B13" sqref="B13:E15"/>
    </sheetView>
  </sheetViews>
  <sheetFormatPr baseColWidth="10" defaultRowHeight="16" x14ac:dyDescent="0.2"/>
  <sheetData>
    <row r="1" spans="1:5" x14ac:dyDescent="0.2">
      <c r="A1" t="s">
        <v>481</v>
      </c>
    </row>
    <row r="3" spans="1:5" x14ac:dyDescent="0.2">
      <c r="A3">
        <v>1</v>
      </c>
      <c r="B3" t="s">
        <v>483</v>
      </c>
    </row>
    <row r="4" spans="1:5" x14ac:dyDescent="0.2">
      <c r="A4">
        <v>2</v>
      </c>
      <c r="B4" t="s">
        <v>482</v>
      </c>
    </row>
    <row r="5" spans="1:5" x14ac:dyDescent="0.2">
      <c r="A5">
        <v>3</v>
      </c>
      <c r="B5" t="s">
        <v>484</v>
      </c>
    </row>
    <row r="6" spans="1:5" x14ac:dyDescent="0.2">
      <c r="A6">
        <v>4</v>
      </c>
      <c r="B6" t="s">
        <v>485</v>
      </c>
    </row>
    <row r="7" spans="1:5" x14ac:dyDescent="0.2">
      <c r="B7" s="16" t="s">
        <v>488</v>
      </c>
      <c r="C7" s="16" t="s">
        <v>489</v>
      </c>
      <c r="D7" s="16" t="s">
        <v>492</v>
      </c>
      <c r="E7" s="16" t="s">
        <v>493</v>
      </c>
    </row>
    <row r="8" spans="1:5" x14ac:dyDescent="0.2">
      <c r="A8" t="s">
        <v>495</v>
      </c>
      <c r="B8" t="s">
        <v>486</v>
      </c>
      <c r="C8" t="s">
        <v>490</v>
      </c>
      <c r="D8" t="s">
        <v>25</v>
      </c>
      <c r="E8" t="s">
        <v>498</v>
      </c>
    </row>
    <row r="9" spans="1:5" x14ac:dyDescent="0.2">
      <c r="A9" t="s">
        <v>496</v>
      </c>
      <c r="B9" t="s">
        <v>487</v>
      </c>
      <c r="C9" t="s">
        <v>491</v>
      </c>
      <c r="D9" t="s">
        <v>25</v>
      </c>
      <c r="E9" t="s">
        <v>499</v>
      </c>
    </row>
    <row r="10" spans="1:5" x14ac:dyDescent="0.2">
      <c r="A10">
        <v>5</v>
      </c>
      <c r="B10" t="s">
        <v>494</v>
      </c>
    </row>
    <row r="11" spans="1:5" x14ac:dyDescent="0.2">
      <c r="E11" t="s">
        <v>497</v>
      </c>
    </row>
    <row r="12" spans="1:5" x14ac:dyDescent="0.2">
      <c r="A12">
        <v>6</v>
      </c>
      <c r="B12" t="s">
        <v>503</v>
      </c>
    </row>
    <row r="13" spans="1:5" x14ac:dyDescent="0.2">
      <c r="B13" s="16" t="s">
        <v>501</v>
      </c>
      <c r="C13" s="16" t="s">
        <v>487</v>
      </c>
      <c r="D13" s="16" t="s">
        <v>486</v>
      </c>
      <c r="E13" s="16" t="s">
        <v>22</v>
      </c>
    </row>
    <row r="14" spans="1:5" x14ac:dyDescent="0.2">
      <c r="B14" t="s">
        <v>500</v>
      </c>
      <c r="C14" t="s">
        <v>17</v>
      </c>
      <c r="D14">
        <v>11468</v>
      </c>
      <c r="E14">
        <v>8</v>
      </c>
    </row>
    <row r="15" spans="1:5" x14ac:dyDescent="0.2">
      <c r="B15" t="s">
        <v>500</v>
      </c>
      <c r="C15" t="s">
        <v>17</v>
      </c>
      <c r="D15">
        <v>12366</v>
      </c>
      <c r="E15">
        <v>6</v>
      </c>
    </row>
    <row r="16" spans="1:5" x14ac:dyDescent="0.2">
      <c r="A16">
        <v>7</v>
      </c>
      <c r="B16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B850-24A5-B744-B565-6DDE1967C20F}">
  <dimension ref="A1:E17"/>
  <sheetViews>
    <sheetView workbookViewId="0">
      <selection activeCell="A16" sqref="A16:XFD16"/>
    </sheetView>
  </sheetViews>
  <sheetFormatPr baseColWidth="10" defaultRowHeight="16" x14ac:dyDescent="0.2"/>
  <cols>
    <col min="1" max="1" width="16.5" bestFit="1" customWidth="1"/>
    <col min="5" max="5" width="10.83203125" customWidth="1"/>
  </cols>
  <sheetData>
    <row r="1" spans="1:5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22</v>
      </c>
    </row>
    <row r="2" spans="1:5" x14ac:dyDescent="0.2">
      <c r="A2" s="1" t="s">
        <v>4</v>
      </c>
      <c r="B2">
        <v>9.0832899549943296</v>
      </c>
      <c r="C2">
        <v>0.82492680484543901</v>
      </c>
      <c r="D2">
        <v>0.97128934041341797</v>
      </c>
      <c r="E2">
        <v>22</v>
      </c>
    </row>
    <row r="3" spans="1:5" x14ac:dyDescent="0.2">
      <c r="A3" s="1" t="s">
        <v>5</v>
      </c>
      <c r="B3">
        <v>3.9787422169684299</v>
      </c>
      <c r="C3">
        <v>0.347079832884993</v>
      </c>
      <c r="D3">
        <v>0.95631416894962296</v>
      </c>
      <c r="E3">
        <v>9</v>
      </c>
    </row>
    <row r="4" spans="1:5" x14ac:dyDescent="0.2">
      <c r="A4" s="1" t="s">
        <v>6</v>
      </c>
      <c r="B4">
        <v>6.2250129161905798</v>
      </c>
      <c r="C4">
        <v>0.61635628484310601</v>
      </c>
      <c r="D4">
        <v>0.86008177502559002</v>
      </c>
      <c r="E4">
        <v>27</v>
      </c>
    </row>
    <row r="5" spans="1:5" x14ac:dyDescent="0.2">
      <c r="A5" s="2" t="s">
        <v>476</v>
      </c>
      <c r="B5">
        <v>8.0087321125112396</v>
      </c>
      <c r="C5">
        <v>0.93714729744984804</v>
      </c>
      <c r="D5">
        <v>0.83245057236446296</v>
      </c>
      <c r="E5">
        <v>26</v>
      </c>
    </row>
    <row r="6" spans="1:5" x14ac:dyDescent="0.2">
      <c r="A6" s="1" t="s">
        <v>7</v>
      </c>
      <c r="B6">
        <v>8.2870991983393694</v>
      </c>
      <c r="C6">
        <v>0.73317693750171298</v>
      </c>
      <c r="D6">
        <v>0.93647238441695102</v>
      </c>
      <c r="E6">
        <v>13</v>
      </c>
    </row>
    <row r="7" spans="1:5" x14ac:dyDescent="0.2">
      <c r="A7" s="1" t="s">
        <v>8</v>
      </c>
      <c r="B7">
        <v>7.5975198025084101</v>
      </c>
      <c r="C7">
        <v>0.73127192603125402</v>
      </c>
      <c r="D7">
        <v>0.94050054387361304</v>
      </c>
      <c r="E7">
        <v>15</v>
      </c>
    </row>
    <row r="8" spans="1:5" x14ac:dyDescent="0.2">
      <c r="A8" s="1" t="s">
        <v>9</v>
      </c>
      <c r="B8">
        <v>8.7750075501385396</v>
      </c>
      <c r="C8">
        <v>0.76953452836106895</v>
      </c>
      <c r="D8">
        <v>0.98463476886332801</v>
      </c>
      <c r="E8">
        <v>15</v>
      </c>
    </row>
    <row r="9" spans="1:5" x14ac:dyDescent="0.2">
      <c r="A9" s="1" t="s">
        <v>10</v>
      </c>
      <c r="B9">
        <v>6.1909781840418399</v>
      </c>
      <c r="C9">
        <v>0.76759441854238897</v>
      </c>
      <c r="D9">
        <v>0.93641418896138695</v>
      </c>
      <c r="E9">
        <v>14</v>
      </c>
    </row>
    <row r="10" spans="1:5" x14ac:dyDescent="0.2">
      <c r="A10" s="1" t="s">
        <v>11</v>
      </c>
      <c r="B10">
        <v>8.4837393544692699</v>
      </c>
      <c r="C10">
        <v>0.92233294233358998</v>
      </c>
      <c r="D10">
        <v>0.97642098860194904</v>
      </c>
      <c r="E10">
        <v>15</v>
      </c>
    </row>
    <row r="11" spans="1:5" x14ac:dyDescent="0.2">
      <c r="A11" s="1" t="s">
        <v>12</v>
      </c>
      <c r="B11">
        <v>18.076562837877098</v>
      </c>
      <c r="C11">
        <v>1.9499529295175999</v>
      </c>
      <c r="D11">
        <v>0.859715071853137</v>
      </c>
      <c r="E11">
        <v>5</v>
      </c>
    </row>
    <row r="12" spans="1:5" x14ac:dyDescent="0.2">
      <c r="A12" s="1" t="s">
        <v>13</v>
      </c>
      <c r="B12">
        <v>10.6855178328035</v>
      </c>
      <c r="C12">
        <v>1.36105477568554</v>
      </c>
      <c r="D12">
        <v>0.90147877029093504</v>
      </c>
      <c r="E12">
        <v>16</v>
      </c>
    </row>
    <row r="13" spans="1:5" x14ac:dyDescent="0.2">
      <c r="A13" s="1" t="s">
        <v>14</v>
      </c>
      <c r="B13">
        <v>10.101112425654801</v>
      </c>
      <c r="C13">
        <v>0.964532792430147</v>
      </c>
      <c r="D13">
        <v>0.84603544138645803</v>
      </c>
      <c r="E13">
        <v>54</v>
      </c>
    </row>
    <row r="14" spans="1:5" x14ac:dyDescent="0.2">
      <c r="A14" s="1" t="s">
        <v>15</v>
      </c>
      <c r="B14">
        <v>10.3288647120641</v>
      </c>
      <c r="C14">
        <v>0.913707908437838</v>
      </c>
      <c r="D14">
        <v>0.92361588928104499</v>
      </c>
      <c r="E14">
        <v>8</v>
      </c>
    </row>
    <row r="15" spans="1:5" x14ac:dyDescent="0.2">
      <c r="A15" s="1" t="s">
        <v>16</v>
      </c>
      <c r="B15">
        <v>8.7594057073223901</v>
      </c>
      <c r="C15">
        <v>0.97807114273436602</v>
      </c>
      <c r="D15">
        <v>0.92087306055233098</v>
      </c>
      <c r="E15">
        <v>11</v>
      </c>
    </row>
    <row r="16" spans="1:5" x14ac:dyDescent="0.2">
      <c r="A16" s="1" t="s">
        <v>17</v>
      </c>
      <c r="B16">
        <v>23.020938851686001</v>
      </c>
      <c r="C16">
        <v>2.2431078493952699</v>
      </c>
      <c r="D16">
        <v>0.95921552182095704</v>
      </c>
      <c r="E16">
        <v>8</v>
      </c>
    </row>
    <row r="17" spans="1:5" x14ac:dyDescent="0.2">
      <c r="A17" s="1" t="s">
        <v>18</v>
      </c>
      <c r="B17">
        <v>11.244586011916899</v>
      </c>
      <c r="C17">
        <v>0.86653727451085505</v>
      </c>
      <c r="D17">
        <v>0.968826570447895</v>
      </c>
      <c r="E1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4519-7511-4B4E-A7EE-5E7AB63B9059}">
  <dimension ref="A1:I17"/>
  <sheetViews>
    <sheetView workbookViewId="0">
      <selection activeCell="I16" sqref="I16"/>
    </sheetView>
  </sheetViews>
  <sheetFormatPr baseColWidth="10" defaultRowHeight="16" x14ac:dyDescent="0.2"/>
  <cols>
    <col min="1" max="1" width="17.5" bestFit="1" customWidth="1"/>
  </cols>
  <sheetData>
    <row r="1" spans="1:9" x14ac:dyDescent="0.2">
      <c r="A1" s="21" t="s">
        <v>0</v>
      </c>
      <c r="B1" s="21" t="s">
        <v>19</v>
      </c>
      <c r="C1" s="21" t="s">
        <v>20</v>
      </c>
      <c r="D1" s="21" t="s">
        <v>21</v>
      </c>
      <c r="E1" s="21" t="s">
        <v>20</v>
      </c>
      <c r="F1" s="21" t="s">
        <v>22</v>
      </c>
      <c r="G1" s="22" t="s">
        <v>23</v>
      </c>
      <c r="H1" s="22" t="s">
        <v>24</v>
      </c>
      <c r="I1" s="23" t="s">
        <v>25</v>
      </c>
    </row>
    <row r="2" spans="1:9" x14ac:dyDescent="0.2">
      <c r="A2" s="1" t="s">
        <v>4</v>
      </c>
      <c r="B2">
        <v>1.8487598746351701</v>
      </c>
      <c r="C2">
        <v>0.23201179783631401</v>
      </c>
      <c r="D2">
        <v>1290</v>
      </c>
      <c r="E2">
        <v>647.35595028055195</v>
      </c>
      <c r="F2">
        <v>22</v>
      </c>
      <c r="G2">
        <v>0.105579894675684</v>
      </c>
      <c r="H2">
        <v>0.79</v>
      </c>
      <c r="I2">
        <f ca="1">(F2-1)/SUM(INDIRECT($A2&amp;"!D2:D"&amp;(2+$F2-1)))</f>
        <v>0.81044619062934542</v>
      </c>
    </row>
    <row r="3" spans="1:9" x14ac:dyDescent="0.2">
      <c r="A3" s="1" t="s">
        <v>5</v>
      </c>
      <c r="B3">
        <v>1.3873126619509399</v>
      </c>
      <c r="C3">
        <v>0.19936479995332901</v>
      </c>
      <c r="D3">
        <v>120</v>
      </c>
      <c r="E3">
        <v>291.42427746320197</v>
      </c>
      <c r="F3">
        <v>9</v>
      </c>
      <c r="G3">
        <v>0.14942302513550501</v>
      </c>
      <c r="H3">
        <v>0.94</v>
      </c>
      <c r="I3">
        <f t="shared" ref="I3:I17" ca="1" si="0">(F3-1)/SUM(INDIRECT($A3&amp;"!D2:D"&amp;(2+$F3-1)))</f>
        <v>0.34483513005306848</v>
      </c>
    </row>
    <row r="4" spans="1:9" x14ac:dyDescent="0.2">
      <c r="A4" s="1" t="s">
        <v>6</v>
      </c>
      <c r="B4">
        <v>1.7245498416493901</v>
      </c>
      <c r="C4">
        <v>0.63134223779310805</v>
      </c>
      <c r="D4">
        <v>127</v>
      </c>
      <c r="E4">
        <v>181.14583973286599</v>
      </c>
      <c r="F4">
        <v>27</v>
      </c>
      <c r="G4">
        <v>0.17843104491534001</v>
      </c>
      <c r="H4">
        <v>0.04</v>
      </c>
      <c r="I4">
        <f t="shared" ca="1" si="0"/>
        <v>0.69971094101664966</v>
      </c>
    </row>
    <row r="5" spans="1:9" x14ac:dyDescent="0.2">
      <c r="A5" s="2" t="s">
        <v>476</v>
      </c>
      <c r="B5">
        <v>1.8393723135476601</v>
      </c>
      <c r="C5">
        <v>0.91628426509493199</v>
      </c>
      <c r="D5">
        <v>127</v>
      </c>
      <c r="E5">
        <v>212.710760841519</v>
      </c>
      <c r="F5">
        <v>26</v>
      </c>
      <c r="G5">
        <v>0.213344990340775</v>
      </c>
      <c r="H5">
        <v>0</v>
      </c>
      <c r="I5">
        <f t="shared" ca="1" si="0"/>
        <v>0.80976494233228979</v>
      </c>
    </row>
    <row r="6" spans="1:9" x14ac:dyDescent="0.2">
      <c r="A6" s="1" t="s">
        <v>7</v>
      </c>
      <c r="B6">
        <v>1.9166906618485899</v>
      </c>
      <c r="C6">
        <v>0.24766367628244901</v>
      </c>
      <c r="D6">
        <v>2556</v>
      </c>
      <c r="E6">
        <v>1231.3220676339799</v>
      </c>
      <c r="F6">
        <v>13</v>
      </c>
      <c r="G6">
        <v>0.14504819150135501</v>
      </c>
      <c r="H6">
        <v>0.76</v>
      </c>
      <c r="I6">
        <f t="shared" ca="1" si="0"/>
        <v>0.84632742415281015</v>
      </c>
    </row>
    <row r="7" spans="1:9" x14ac:dyDescent="0.2">
      <c r="A7" s="1" t="s">
        <v>8</v>
      </c>
      <c r="B7">
        <v>1.76841450364569</v>
      </c>
      <c r="C7">
        <v>0.26526445606000298</v>
      </c>
      <c r="D7">
        <v>696</v>
      </c>
      <c r="E7">
        <v>315.00513063001398</v>
      </c>
      <c r="F7">
        <v>15</v>
      </c>
      <c r="G7">
        <v>0.189667017067742</v>
      </c>
      <c r="H7">
        <v>0.13</v>
      </c>
      <c r="I7">
        <f t="shared" ca="1" si="0"/>
        <v>0.7175830622336945</v>
      </c>
    </row>
    <row r="8" spans="1:9" x14ac:dyDescent="0.2">
      <c r="A8" s="1" t="s">
        <v>9</v>
      </c>
      <c r="B8">
        <v>1.8820058189636</v>
      </c>
      <c r="C8">
        <v>0.419611762496712</v>
      </c>
      <c r="D8">
        <v>2572</v>
      </c>
      <c r="E8">
        <v>1508.8274308417799</v>
      </c>
      <c r="F8">
        <v>15</v>
      </c>
      <c r="G8">
        <v>9.7452178131892206E-2</v>
      </c>
      <c r="H8">
        <v>1</v>
      </c>
      <c r="I8">
        <f t="shared" ca="1" si="0"/>
        <v>0.8233462800771304</v>
      </c>
    </row>
    <row r="9" spans="1:9" x14ac:dyDescent="0.2">
      <c r="A9" s="1" t="s">
        <v>10</v>
      </c>
      <c r="B9">
        <v>1.8075975784842599</v>
      </c>
      <c r="C9">
        <v>0.36751146971418203</v>
      </c>
      <c r="D9">
        <v>89</v>
      </c>
      <c r="E9">
        <v>107.473845068172</v>
      </c>
      <c r="F9">
        <v>14</v>
      </c>
      <c r="G9">
        <v>0.146154128577134</v>
      </c>
      <c r="H9">
        <v>0.6</v>
      </c>
      <c r="I9">
        <f t="shared" ca="1" si="0"/>
        <v>0.75333083774004461</v>
      </c>
    </row>
    <row r="10" spans="1:9" x14ac:dyDescent="0.2">
      <c r="A10" s="1" t="s">
        <v>11</v>
      </c>
      <c r="B10">
        <v>2.2255699961269699</v>
      </c>
      <c r="C10">
        <v>0.43838677109150997</v>
      </c>
      <c r="D10">
        <v>582</v>
      </c>
      <c r="E10">
        <v>144.57242985696601</v>
      </c>
      <c r="F10">
        <v>15</v>
      </c>
      <c r="G10">
        <v>9.6001014734531695E-2</v>
      </c>
      <c r="H10">
        <v>0.94</v>
      </c>
      <c r="I10">
        <f t="shared" ca="1" si="0"/>
        <v>1.1450706417454477</v>
      </c>
    </row>
    <row r="11" spans="1:9" x14ac:dyDescent="0.2">
      <c r="A11" s="1" t="s">
        <v>12</v>
      </c>
      <c r="B11">
        <v>3.57628087387946</v>
      </c>
      <c r="C11">
        <v>0.92308824754248597</v>
      </c>
      <c r="D11">
        <v>4408</v>
      </c>
      <c r="E11">
        <v>1818.5955203303599</v>
      </c>
      <c r="F11">
        <v>5</v>
      </c>
      <c r="G11">
        <v>0.22304457584377299</v>
      </c>
      <c r="H11">
        <v>0.78</v>
      </c>
      <c r="I11">
        <f t="shared" ca="1" si="0"/>
        <v>2.0616271981932992</v>
      </c>
    </row>
    <row r="12" spans="1:9" x14ac:dyDescent="0.2">
      <c r="A12" s="1" t="s">
        <v>13</v>
      </c>
      <c r="B12">
        <v>2.9753735465920199</v>
      </c>
      <c r="C12">
        <v>1.1640170426558001</v>
      </c>
      <c r="D12">
        <v>379</v>
      </c>
      <c r="E12">
        <v>166.300232329144</v>
      </c>
      <c r="F12">
        <v>16</v>
      </c>
      <c r="G12">
        <v>0.14515654984160101</v>
      </c>
      <c r="H12">
        <v>0.43</v>
      </c>
      <c r="I12">
        <f t="shared" ca="1" si="0"/>
        <v>1.8567546597584887</v>
      </c>
    </row>
    <row r="13" spans="1:9" x14ac:dyDescent="0.2">
      <c r="A13" s="1" t="s">
        <v>14</v>
      </c>
      <c r="B13">
        <v>2.4939907189500099</v>
      </c>
      <c r="C13">
        <v>0.42956419394110001</v>
      </c>
      <c r="D13">
        <v>772</v>
      </c>
      <c r="E13">
        <v>145.435404801228</v>
      </c>
      <c r="F13">
        <v>54</v>
      </c>
      <c r="G13">
        <v>0.119929578953706</v>
      </c>
      <c r="H13">
        <v>0.05</v>
      </c>
      <c r="I13">
        <f t="shared" ca="1" si="0"/>
        <v>1.4677440721423123</v>
      </c>
    </row>
    <row r="14" spans="1:9" x14ac:dyDescent="0.2">
      <c r="A14" s="1" t="s">
        <v>15</v>
      </c>
      <c r="B14">
        <v>2.3950361766655401</v>
      </c>
      <c r="C14">
        <v>0.54212777299703296</v>
      </c>
      <c r="D14">
        <v>9291</v>
      </c>
      <c r="E14">
        <v>3797.0028861689998</v>
      </c>
      <c r="F14">
        <v>8</v>
      </c>
      <c r="G14">
        <v>0.16663140478782201</v>
      </c>
      <c r="H14">
        <v>0.65</v>
      </c>
      <c r="I14">
        <f t="shared" ca="1" si="0"/>
        <v>1.2207483043844947</v>
      </c>
    </row>
    <row r="15" spans="1:9" x14ac:dyDescent="0.2">
      <c r="A15" s="1" t="s">
        <v>16</v>
      </c>
      <c r="B15">
        <v>2.5654780390405501</v>
      </c>
      <c r="C15">
        <v>0.86810730140954195</v>
      </c>
      <c r="D15">
        <v>805</v>
      </c>
      <c r="E15">
        <v>316.95014424889303</v>
      </c>
      <c r="F15">
        <v>11</v>
      </c>
      <c r="G15">
        <v>0.15037430098548901</v>
      </c>
      <c r="H15">
        <v>0.73</v>
      </c>
      <c r="I15">
        <f t="shared" ca="1" si="0"/>
        <v>1.4245474346937257</v>
      </c>
    </row>
    <row r="16" spans="1:9" x14ac:dyDescent="0.2">
      <c r="A16" s="1" t="s">
        <v>17</v>
      </c>
      <c r="B16">
        <v>4.6935812891716298</v>
      </c>
      <c r="C16">
        <v>0.76576032378309999</v>
      </c>
      <c r="D16">
        <v>11468</v>
      </c>
      <c r="E16">
        <v>2763.8477808038801</v>
      </c>
      <c r="F16">
        <v>8</v>
      </c>
      <c r="G16">
        <v>0.18458476126513401</v>
      </c>
      <c r="H16">
        <v>0.98</v>
      </c>
      <c r="I16">
        <f ca="1">(F16-1)/SUM(INDIRECT($A16&amp;"!D2:D"&amp;(2+$F16-1)))</f>
        <v>2.6948363844763921</v>
      </c>
    </row>
    <row r="17" spans="1:9" x14ac:dyDescent="0.2">
      <c r="A17" s="1" t="s">
        <v>18</v>
      </c>
      <c r="B17">
        <v>1.8446401734422799</v>
      </c>
      <c r="C17">
        <v>0.16875564752452399</v>
      </c>
      <c r="D17">
        <v>6150</v>
      </c>
      <c r="E17">
        <v>2548.9897934814699</v>
      </c>
      <c r="F17">
        <v>36</v>
      </c>
      <c r="G17">
        <v>0.11725153473413701</v>
      </c>
      <c r="H17">
        <v>0.81</v>
      </c>
      <c r="I17">
        <f t="shared" ca="1" si="0"/>
        <v>0.82123400361783272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0322-F077-244B-8452-FF9B24B83639}">
  <sheetPr>
    <tabColor rgb="FFFFC000"/>
  </sheetPr>
  <dimension ref="A1"/>
  <sheetViews>
    <sheetView topLeftCell="XFD1" workbookViewId="0">
      <selection activeCell="C24" sqref="A1:XFD1048576"/>
    </sheetView>
  </sheetViews>
  <sheetFormatPr baseColWidth="10" defaultColWidth="0" defaultRowHeight="16" x14ac:dyDescent="0.2"/>
  <cols>
    <col min="1" max="16384" width="10.83203125" style="3" hidden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3C7B-868F-0B48-AADF-5C4C104E3E80}">
  <dimension ref="A1:D30"/>
  <sheetViews>
    <sheetView workbookViewId="0">
      <selection activeCell="G8" sqref="G8"/>
    </sheetView>
  </sheetViews>
  <sheetFormatPr baseColWidth="10" defaultColWidth="9.1640625" defaultRowHeight="16" x14ac:dyDescent="0.2"/>
  <cols>
    <col min="1" max="1" width="22.33203125" customWidth="1"/>
    <col min="2" max="2" width="9.6640625" bestFit="1" customWidth="1"/>
    <col min="4" max="4" width="14" customWidth="1"/>
    <col min="5" max="5" width="16.83203125" bestFit="1" customWidth="1"/>
  </cols>
  <sheetData>
    <row r="1" spans="1:4" ht="34" x14ac:dyDescent="0.2">
      <c r="A1" s="9" t="s">
        <v>464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365</v>
      </c>
      <c r="B2" s="5">
        <v>45444</v>
      </c>
      <c r="C2">
        <v>1</v>
      </c>
      <c r="D2" cm="1">
        <f t="array" aca="1" ref="D2" ca="1">LN(B2)-LN(INDIRECT("B"&amp;VLOOKUP(LEFT($A$1,FIND(" ", $A$1)-1),x_min!$A$2:$I$17,6,0)+1))</f>
        <v>3.5618385803340775</v>
      </c>
    </row>
    <row r="3" spans="1:4" x14ac:dyDescent="0.2">
      <c r="A3" s="4" t="s">
        <v>366</v>
      </c>
      <c r="B3" s="5">
        <v>17062</v>
      </c>
      <c r="C3">
        <v>2</v>
      </c>
      <c r="D3" cm="1">
        <f t="array" aca="1" ref="D3" ca="1">LN(B3)-LN(INDIRECT("B"&amp;VLOOKUP(LEFT($A$1,FIND(" ", $A$1)-1),x_min!$A$2:$I$17,6,0)+1))</f>
        <v>2.5822115501129215</v>
      </c>
    </row>
    <row r="4" spans="1:4" x14ac:dyDescent="0.2">
      <c r="A4" s="4" t="s">
        <v>367</v>
      </c>
      <c r="B4" s="5">
        <v>16692</v>
      </c>
      <c r="C4">
        <v>3</v>
      </c>
      <c r="D4" cm="1">
        <f t="array" aca="1" ref="D4" ca="1">LN(B4)-LN(INDIRECT("B"&amp;VLOOKUP(LEFT($A$1,FIND(" ", $A$1)-1),x_min!$A$2:$I$17,6,0)+1))</f>
        <v>2.560287344355725</v>
      </c>
    </row>
    <row r="5" spans="1:4" x14ac:dyDescent="0.2">
      <c r="A5" s="4" t="s">
        <v>368</v>
      </c>
      <c r="B5" s="5">
        <v>13275</v>
      </c>
      <c r="C5">
        <v>4</v>
      </c>
      <c r="D5" cm="1">
        <f t="array" aca="1" ref="D5" ca="1">LN(B5)-LN(INDIRECT("B"&amp;VLOOKUP(LEFT($A$1,FIND(" ", $A$1)-1),x_min!$A$2:$I$17,6,0)+1))</f>
        <v>2.331240348754422</v>
      </c>
    </row>
    <row r="6" spans="1:4" x14ac:dyDescent="0.2">
      <c r="A6" s="4" t="s">
        <v>369</v>
      </c>
      <c r="B6" s="5">
        <v>12599</v>
      </c>
      <c r="C6">
        <v>5</v>
      </c>
      <c r="D6" cm="1">
        <f t="array" aca="1" ref="D6" ca="1">LN(B6)-LN(INDIRECT("B"&amp;VLOOKUP(LEFT($A$1,FIND(" ", $A$1)-1),x_min!$A$2:$I$17,6,0)+1))</f>
        <v>2.2789752273549126</v>
      </c>
    </row>
    <row r="7" spans="1:4" x14ac:dyDescent="0.2">
      <c r="A7" s="4" t="s">
        <v>370</v>
      </c>
      <c r="B7" s="5">
        <v>7599</v>
      </c>
      <c r="C7">
        <v>6</v>
      </c>
      <c r="D7" cm="1">
        <f t="array" aca="1" ref="D7" ca="1">LN(B7)-LN(INDIRECT("B"&amp;VLOOKUP(LEFT($A$1,FIND(" ", $A$1)-1),x_min!$A$2:$I$17,6,0)+1))</f>
        <v>1.7733744413140666</v>
      </c>
    </row>
    <row r="8" spans="1:4" x14ac:dyDescent="0.2">
      <c r="A8" s="4" t="s">
        <v>371</v>
      </c>
      <c r="B8" s="5">
        <v>7256</v>
      </c>
      <c r="C8">
        <v>7</v>
      </c>
      <c r="D8" cm="1">
        <f t="array" aca="1" ref="D8" ca="1">LN(B8)-LN(INDIRECT("B"&amp;VLOOKUP(LEFT($A$1,FIND(" ", $A$1)-1),x_min!$A$2:$I$17,6,0)+1))</f>
        <v>1.7271864944392554</v>
      </c>
    </row>
    <row r="9" spans="1:4" x14ac:dyDescent="0.2">
      <c r="A9" s="4" t="s">
        <v>372</v>
      </c>
      <c r="B9" s="5">
        <v>5558</v>
      </c>
      <c r="C9">
        <v>8</v>
      </c>
      <c r="D9" cm="1">
        <f t="array" aca="1" ref="D9" ca="1">LN(B9)-LN(INDIRECT("B"&amp;VLOOKUP(LEFT($A$1,FIND(" ", $A$1)-1),x_min!$A$2:$I$17,6,0)+1))</f>
        <v>1.4605961129467318</v>
      </c>
    </row>
    <row r="10" spans="1:4" x14ac:dyDescent="0.2">
      <c r="A10" s="4" t="s">
        <v>373</v>
      </c>
      <c r="B10" s="5">
        <v>4599</v>
      </c>
      <c r="C10">
        <v>9</v>
      </c>
      <c r="D10" cm="1">
        <f t="array" aca="1" ref="D10" ca="1">LN(B10)-LN(INDIRECT("B"&amp;VLOOKUP(LEFT($A$1,FIND(" ", $A$1)-1),x_min!$A$2:$I$17,6,0)+1))</f>
        <v>1.2711966701842066</v>
      </c>
    </row>
    <row r="11" spans="1:4" x14ac:dyDescent="0.2">
      <c r="A11" s="4" t="s">
        <v>374</v>
      </c>
      <c r="B11" s="5">
        <v>3429</v>
      </c>
      <c r="C11">
        <v>10</v>
      </c>
      <c r="D11" cm="1">
        <f t="array" aca="1" ref="D11" ca="1">LN(B11)-LN(INDIRECT("B"&amp;VLOOKUP(LEFT($A$1,FIND(" ", $A$1)-1),x_min!$A$2:$I$17,6,0)+1))</f>
        <v>0.97762645510720247</v>
      </c>
    </row>
    <row r="12" spans="1:4" x14ac:dyDescent="0.2">
      <c r="A12" s="4" t="s">
        <v>375</v>
      </c>
      <c r="B12" s="5">
        <v>3237</v>
      </c>
      <c r="C12">
        <v>11</v>
      </c>
      <c r="D12" cm="1">
        <f t="array" aca="1" ref="D12" ca="1">LN(B12)-LN(INDIRECT("B"&amp;VLOOKUP(LEFT($A$1,FIND(" ", $A$1)-1),x_min!$A$2:$I$17,6,0)+1))</f>
        <v>0.92000475657052583</v>
      </c>
    </row>
    <row r="13" spans="1:4" x14ac:dyDescent="0.2">
      <c r="A13" s="4" t="s">
        <v>376</v>
      </c>
      <c r="B13" s="5">
        <v>2682</v>
      </c>
      <c r="C13">
        <v>12</v>
      </c>
      <c r="D13" cm="1">
        <f t="array" aca="1" ref="D13" ca="1">LN(B13)-LN(INDIRECT("B"&amp;VLOOKUP(LEFT($A$1,FIND(" ", $A$1)-1),x_min!$A$2:$I$17,6,0)+1))</f>
        <v>0.73192056648590587</v>
      </c>
    </row>
    <row r="14" spans="1:4" x14ac:dyDescent="0.2">
      <c r="A14" s="4" t="s">
        <v>377</v>
      </c>
      <c r="B14" s="5">
        <v>2613</v>
      </c>
      <c r="C14">
        <v>13</v>
      </c>
      <c r="D14" cm="1">
        <f t="array" aca="1" ref="D14" ca="1">LN(B14)-LN(INDIRECT("B"&amp;VLOOKUP(LEFT($A$1,FIND(" ", $A$1)-1),x_min!$A$2:$I$17,6,0)+1))</f>
        <v>0.70585676816489507</v>
      </c>
    </row>
    <row r="15" spans="1:4" x14ac:dyDescent="0.2">
      <c r="A15" s="4" t="s">
        <v>378</v>
      </c>
      <c r="B15" s="5">
        <v>2542</v>
      </c>
      <c r="C15">
        <v>14</v>
      </c>
      <c r="D15" cm="1">
        <f t="array" aca="1" ref="D15" ca="1">LN(B15)-LN(INDIRECT("B"&amp;VLOOKUP(LEFT($A$1,FIND(" ", $A$1)-1),x_min!$A$2:$I$17,6,0)+1))</f>
        <v>0.67830895439368177</v>
      </c>
    </row>
    <row r="16" spans="1:4" x14ac:dyDescent="0.2">
      <c r="A16" s="4" t="s">
        <v>379</v>
      </c>
      <c r="B16" s="5">
        <v>2341</v>
      </c>
      <c r="C16">
        <v>15</v>
      </c>
      <c r="D16" cm="1">
        <f t="array" aca="1" ref="D16" ca="1">LN(B16)-LN(INDIRECT("B"&amp;VLOOKUP(LEFT($A$1,FIND(" ", $A$1)-1),x_min!$A$2:$I$17,6,0)+1))</f>
        <v>0.59593597013519251</v>
      </c>
    </row>
    <row r="17" spans="1:4" x14ac:dyDescent="0.2">
      <c r="A17" s="4" t="s">
        <v>380</v>
      </c>
      <c r="B17" s="5">
        <v>2258</v>
      </c>
      <c r="C17">
        <v>16</v>
      </c>
      <c r="D17" cm="1">
        <f t="array" aca="1" ref="D17" ca="1">LN(B17)-LN(INDIRECT("B"&amp;VLOOKUP(LEFT($A$1,FIND(" ", $A$1)-1),x_min!$A$2:$I$17,6,0)+1))</f>
        <v>0.55983724735388929</v>
      </c>
    </row>
    <row r="18" spans="1:4" x14ac:dyDescent="0.2">
      <c r="A18" s="4" t="s">
        <v>381</v>
      </c>
      <c r="B18" s="5">
        <v>1928</v>
      </c>
      <c r="C18">
        <v>17</v>
      </c>
      <c r="D18" cm="1">
        <f t="array" aca="1" ref="D18" ca="1">LN(B18)-LN(INDIRECT("B"&amp;VLOOKUP(LEFT($A$1,FIND(" ", $A$1)-1),x_min!$A$2:$I$17,6,0)+1))</f>
        <v>0.40184097781477313</v>
      </c>
    </row>
    <row r="19" spans="1:4" x14ac:dyDescent="0.2">
      <c r="A19" s="4" t="s">
        <v>382</v>
      </c>
      <c r="B19" s="5">
        <v>1835</v>
      </c>
      <c r="C19">
        <v>18</v>
      </c>
      <c r="D19" cm="1">
        <f t="array" aca="1" ref="D19" ca="1">LN(B19)-LN(INDIRECT("B"&amp;VLOOKUP(LEFT($A$1,FIND(" ", $A$1)-1),x_min!$A$2:$I$17,6,0)+1))</f>
        <v>0.35240226313295242</v>
      </c>
    </row>
    <row r="20" spans="1:4" x14ac:dyDescent="0.2">
      <c r="A20" s="4" t="s">
        <v>383</v>
      </c>
      <c r="B20" s="5">
        <v>1771</v>
      </c>
      <c r="C20">
        <v>19</v>
      </c>
      <c r="D20" cm="1">
        <f t="array" aca="1" ref="D20" ca="1">LN(B20)-LN(INDIRECT("B"&amp;VLOOKUP(LEFT($A$1,FIND(" ", $A$1)-1),x_min!$A$2:$I$17,6,0)+1))</f>
        <v>0.31690214042711595</v>
      </c>
    </row>
    <row r="21" spans="1:4" x14ac:dyDescent="0.2">
      <c r="A21" s="4" t="s">
        <v>384</v>
      </c>
      <c r="B21" s="5">
        <v>1447</v>
      </c>
      <c r="C21">
        <v>20</v>
      </c>
      <c r="D21" cm="1">
        <f t="array" aca="1" ref="D21" ca="1">LN(B21)-LN(INDIRECT("B"&amp;VLOOKUP(LEFT($A$1,FIND(" ", $A$1)-1),x_min!$A$2:$I$17,6,0)+1))</f>
        <v>0.11485022927576605</v>
      </c>
    </row>
    <row r="22" spans="1:4" x14ac:dyDescent="0.2">
      <c r="A22" s="4" t="s">
        <v>385</v>
      </c>
      <c r="B22" s="5">
        <v>1302</v>
      </c>
      <c r="C22">
        <v>21</v>
      </c>
      <c r="D22" cm="1">
        <f t="array" aca="1" ref="D22" ca="1">LN(B22)-LN(INDIRECT("B"&amp;VLOOKUP(LEFT($A$1,FIND(" ", $A$1)-1),x_min!$A$2:$I$17,6,0)+1))</f>
        <v>9.2593254127963931E-3</v>
      </c>
    </row>
    <row r="23" spans="1:4" x14ac:dyDescent="0.2">
      <c r="A23" s="4" t="s">
        <v>386</v>
      </c>
      <c r="B23" s="5">
        <v>1290</v>
      </c>
      <c r="C23">
        <v>22</v>
      </c>
      <c r="D23" cm="1">
        <f t="array" aca="1" ref="D23" ca="1">LN(B23)-LN(INDIRECT("B"&amp;VLOOKUP(LEFT($A$1,FIND(" ", $A$1)-1),x_min!$A$2:$I$17,6,0)+1))</f>
        <v>0</v>
      </c>
    </row>
    <row r="24" spans="1:4" x14ac:dyDescent="0.2">
      <c r="A24" s="4" t="s">
        <v>387</v>
      </c>
      <c r="B24" s="5">
        <v>1278</v>
      </c>
      <c r="C24">
        <v>23</v>
      </c>
      <c r="D24" cm="1">
        <f t="array" aca="1" ref="D24" ca="1">LN(B24)-LN(INDIRECT("B"&amp;VLOOKUP(LEFT($A$1,FIND(" ", $A$1)-1),x_min!$A$2:$I$17,6,0)+1))</f>
        <v>-9.3458624182378713E-3</v>
      </c>
    </row>
    <row r="25" spans="1:4" x14ac:dyDescent="0.2">
      <c r="A25" s="4" t="s">
        <v>388</v>
      </c>
      <c r="B25" s="5">
        <v>1093</v>
      </c>
      <c r="C25">
        <v>24</v>
      </c>
      <c r="D25" cm="1">
        <f t="array" aca="1" ref="D25" ca="1">LN(B25)-LN(INDIRECT("B"&amp;VLOOKUP(LEFT($A$1,FIND(" ", $A$1)-1),x_min!$A$2:$I$17,6,0)+1))</f>
        <v>-0.16571600917917895</v>
      </c>
    </row>
    <row r="26" spans="1:4" x14ac:dyDescent="0.2">
      <c r="A26" s="4" t="s">
        <v>389</v>
      </c>
      <c r="B26" s="5">
        <v>688</v>
      </c>
      <c r="C26">
        <v>25</v>
      </c>
      <c r="D26" cm="1">
        <f t="array" aca="1" ref="D26" ca="1">LN(B26)-LN(INDIRECT("B"&amp;VLOOKUP(LEFT($A$1,FIND(" ", $A$1)-1),x_min!$A$2:$I$17,6,0)+1))</f>
        <v>-0.62860865942237432</v>
      </c>
    </row>
    <row r="27" spans="1:4" x14ac:dyDescent="0.2">
      <c r="A27" s="4" t="s">
        <v>390</v>
      </c>
      <c r="B27" s="5">
        <v>519</v>
      </c>
      <c r="C27">
        <v>26</v>
      </c>
      <c r="D27" cm="1">
        <f t="array" aca="1" ref="D27" ca="1">LN(B27)-LN(INDIRECT("B"&amp;VLOOKUP(LEFT($A$1,FIND(" ", $A$1)-1),x_min!$A$2:$I$17,6,0)+1))</f>
        <v>-0.91049361418982944</v>
      </c>
    </row>
    <row r="28" spans="1:4" x14ac:dyDescent="0.2">
      <c r="A28" s="4" t="s">
        <v>391</v>
      </c>
      <c r="B28" s="5">
        <v>362</v>
      </c>
      <c r="C28">
        <v>27</v>
      </c>
      <c r="D28" cm="1">
        <f t="array" aca="1" ref="D28" ca="1">LN(B28)-LN(INDIRECT("B"&amp;VLOOKUP(LEFT($A$1,FIND(" ", $A$1)-1),x_min!$A$2:$I$17,6,0)+1))</f>
        <v>-1.2707532855299464</v>
      </c>
    </row>
    <row r="29" spans="1:4" x14ac:dyDescent="0.2">
      <c r="B29" s="15"/>
    </row>
    <row r="30" spans="1:4" x14ac:dyDescent="0.2">
      <c r="A30" s="4"/>
      <c r="B3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A935-2E69-A142-8483-6A4CDC72BDFE}">
  <dimension ref="A1:D16"/>
  <sheetViews>
    <sheetView workbookViewId="0"/>
  </sheetViews>
  <sheetFormatPr baseColWidth="10" defaultColWidth="9.1640625" defaultRowHeight="16" x14ac:dyDescent="0.2"/>
  <cols>
    <col min="1" max="1" width="24.33203125" customWidth="1"/>
    <col min="2" max="2" width="9.6640625" bestFit="1" customWidth="1"/>
    <col min="4" max="4" width="13.5" customWidth="1"/>
  </cols>
  <sheetData>
    <row r="1" spans="1:4" ht="32" customHeight="1" x14ac:dyDescent="0.2">
      <c r="A1" s="19" t="s">
        <v>465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392</v>
      </c>
      <c r="B2" s="5">
        <v>38469</v>
      </c>
      <c r="C2">
        <v>1</v>
      </c>
      <c r="D2" s="8" cm="1">
        <f t="array" aca="1" ref="D2" ca="1">LN(B2)-LN(INDIRECT("B"&amp;VLOOKUP(LEFT($A$1,FIND(" ", $A$1)-1),x_min!$A$2:$I$17,6,0)+1))</f>
        <v>5.7701162583451788</v>
      </c>
    </row>
    <row r="3" spans="1:4" x14ac:dyDescent="0.2">
      <c r="A3" s="4" t="s">
        <v>393</v>
      </c>
      <c r="B3" s="5">
        <v>20546</v>
      </c>
      <c r="C3">
        <v>2</v>
      </c>
      <c r="D3" cm="1">
        <f t="array" aca="1" ref="D3" ca="1">LN(B3)-LN(INDIRECT("B"&amp;VLOOKUP(LEFT($A$1,FIND(" ", $A$1)-1),x_min!$A$2:$I$17,6,0)+1))</f>
        <v>5.1429298109941639</v>
      </c>
    </row>
    <row r="4" spans="1:4" x14ac:dyDescent="0.2">
      <c r="A4" s="4" t="s">
        <v>394</v>
      </c>
      <c r="B4" s="5">
        <v>6300</v>
      </c>
      <c r="C4">
        <v>3</v>
      </c>
      <c r="D4" cm="1">
        <f t="array" aca="1" ref="D4" ca="1">LN(B4)-LN(INDIRECT("B"&amp;VLOOKUP(LEFT($A$1,FIND(" ", $A$1)-1),x_min!$A$2:$I$17,6,0)+1))</f>
        <v>3.9608131695975777</v>
      </c>
    </row>
    <row r="5" spans="1:4" x14ac:dyDescent="0.2">
      <c r="A5" s="4" t="s">
        <v>395</v>
      </c>
      <c r="B5" s="5">
        <v>2353</v>
      </c>
      <c r="C5">
        <v>4</v>
      </c>
      <c r="D5" cm="1">
        <f t="array" aca="1" ref="D5" ca="1">LN(B5)-LN(INDIRECT("B"&amp;VLOOKUP(LEFT($A$1,FIND(" ", $A$1)-1),x_min!$A$2:$I$17,6,0)+1))</f>
        <v>2.9759546459453166</v>
      </c>
    </row>
    <row r="6" spans="1:4" x14ac:dyDescent="0.2">
      <c r="A6" s="4" t="s">
        <v>396</v>
      </c>
      <c r="B6" s="5">
        <v>1019</v>
      </c>
      <c r="C6">
        <v>5</v>
      </c>
      <c r="D6" cm="1">
        <f t="array" aca="1" ref="D6" ca="1">LN(B6)-LN(INDIRECT("B"&amp;VLOOKUP(LEFT($A$1,FIND(" ", $A$1)-1),x_min!$A$2:$I$17,6,0)+1))</f>
        <v>2.1390852904406792</v>
      </c>
    </row>
    <row r="7" spans="1:4" x14ac:dyDescent="0.2">
      <c r="A7" s="4" t="s">
        <v>397</v>
      </c>
      <c r="B7" s="5">
        <v>568</v>
      </c>
      <c r="C7">
        <v>6</v>
      </c>
      <c r="D7" cm="1">
        <f t="array" aca="1" ref="D7" ca="1">LN(B7)-LN(INDIRECT("B"&amp;VLOOKUP(LEFT($A$1,FIND(" ", $A$1)-1),x_min!$A$2:$I$17,6,0)+1))</f>
        <v>1.5546296759391058</v>
      </c>
    </row>
    <row r="8" spans="1:4" x14ac:dyDescent="0.2">
      <c r="A8" s="4" t="s">
        <v>398</v>
      </c>
      <c r="B8" s="5">
        <v>289</v>
      </c>
      <c r="C8">
        <v>7</v>
      </c>
      <c r="D8" cm="1">
        <f t="array" aca="1" ref="D8" ca="1">LN(B8)-LN(INDIRECT("B"&amp;VLOOKUP(LEFT($A$1,FIND(" ", $A$1)-1),x_min!$A$2:$I$17,6,0)+1))</f>
        <v>0.87893494533038652</v>
      </c>
    </row>
    <row r="9" spans="1:4" x14ac:dyDescent="0.2">
      <c r="A9" s="4" t="s">
        <v>399</v>
      </c>
      <c r="B9" s="5">
        <v>261</v>
      </c>
      <c r="C9">
        <v>8</v>
      </c>
      <c r="D9" cm="1">
        <f t="array" aca="1" ref="D9" ca="1">LN(B9)-LN(INDIRECT("B"&amp;VLOOKUP(LEFT($A$1,FIND(" ", $A$1)-1),x_min!$A$2:$I$17,6,0)+1))</f>
        <v>0.7770286645406479</v>
      </c>
    </row>
    <row r="10" spans="1:4" x14ac:dyDescent="0.2">
      <c r="A10" s="4" t="s">
        <v>400</v>
      </c>
      <c r="B10" s="5">
        <v>120</v>
      </c>
      <c r="C10">
        <v>9</v>
      </c>
      <c r="D10" cm="1">
        <f t="array" aca="1" ref="D10" ca="1">LN(B10)-LN(INDIRECT("B"&amp;VLOOKUP(LEFT($A$1,FIND(" ", $A$1)-1),x_min!$A$2:$I$17,6,0)+1))</f>
        <v>0</v>
      </c>
    </row>
    <row r="11" spans="1:4" x14ac:dyDescent="0.2">
      <c r="A11" s="4" t="s">
        <v>401</v>
      </c>
      <c r="B11" s="5">
        <v>27</v>
      </c>
      <c r="C11">
        <v>10</v>
      </c>
      <c r="D11" cm="1">
        <f t="array" aca="1" ref="D11" ca="1">LN(B11)-LN(INDIRECT("B"&amp;VLOOKUP(LEFT($A$1,FIND(" ", $A$1)-1),x_min!$A$2:$I$17,6,0)+1))</f>
        <v>-1.4916548767777167</v>
      </c>
    </row>
    <row r="12" spans="1:4" x14ac:dyDescent="0.2">
      <c r="A12" s="4" t="s">
        <v>402</v>
      </c>
      <c r="B12" s="5">
        <v>11</v>
      </c>
      <c r="C12">
        <v>11</v>
      </c>
      <c r="D12" cm="1">
        <f t="array" aca="1" ref="D12" ca="1">LN(B12)-LN(INDIRECT("B"&amp;VLOOKUP(LEFT($A$1,FIND(" ", $A$1)-1),x_min!$A$2:$I$17,6,0)+1))</f>
        <v>-2.3895964699836751</v>
      </c>
    </row>
    <row r="13" spans="1:4" x14ac:dyDescent="0.2">
      <c r="A13" s="4" t="s">
        <v>403</v>
      </c>
      <c r="B13" s="5">
        <v>5</v>
      </c>
      <c r="C13">
        <v>12</v>
      </c>
      <c r="D13" cm="1">
        <f t="array" aca="1" ref="D13" ca="1">LN(B13)-LN(INDIRECT("B"&amp;VLOOKUP(LEFT($A$1,FIND(" ", $A$1)-1),x_min!$A$2:$I$17,6,0)+1))</f>
        <v>-3.1780538303479453</v>
      </c>
    </row>
    <row r="14" spans="1:4" x14ac:dyDescent="0.2">
      <c r="A14" s="4" t="s">
        <v>404</v>
      </c>
      <c r="B14" s="5">
        <v>0</v>
      </c>
      <c r="C14">
        <v>13</v>
      </c>
    </row>
    <row r="15" spans="1:4" x14ac:dyDescent="0.2">
      <c r="D15" s="7"/>
    </row>
    <row r="16" spans="1:4" x14ac:dyDescent="0.2">
      <c r="D1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101A-35B7-8B4A-BFC1-F5B88AD42C9C}">
  <dimension ref="A1:D36"/>
  <sheetViews>
    <sheetView workbookViewId="0">
      <selection activeCell="B1" sqref="B1:D1"/>
    </sheetView>
  </sheetViews>
  <sheetFormatPr baseColWidth="10" defaultColWidth="9.1640625" defaultRowHeight="16" x14ac:dyDescent="0.2"/>
  <cols>
    <col min="1" max="1" width="22.6640625" bestFit="1" customWidth="1"/>
    <col min="2" max="2" width="10.33203125" style="15" customWidth="1"/>
    <col min="3" max="3" width="10.1640625" style="15" customWidth="1"/>
    <col min="4" max="4" width="11.6640625" customWidth="1"/>
    <col min="14" max="14" width="16.83203125" bestFit="1" customWidth="1"/>
  </cols>
  <sheetData>
    <row r="1" spans="1:4" ht="34" x14ac:dyDescent="0.2">
      <c r="A1" s="19" t="s">
        <v>466</v>
      </c>
      <c r="B1" s="17" t="s">
        <v>26</v>
      </c>
      <c r="C1" s="18" t="s">
        <v>27</v>
      </c>
      <c r="D1" s="17" t="s">
        <v>25</v>
      </c>
    </row>
    <row r="2" spans="1:4" x14ac:dyDescent="0.2">
      <c r="A2" t="s">
        <v>435</v>
      </c>
      <c r="B2">
        <v>68134</v>
      </c>
      <c r="C2">
        <v>1</v>
      </c>
      <c r="D2" cm="1">
        <f t="array" aca="1" ref="D2" ca="1">LN(B2)-LN(INDIRECT("B"&amp;VLOOKUP(LEFT($A$1,FIND(" ", $A$1)-1),x_min!$A$2:$I$17,6,0)+1))</f>
        <v>6.2850445468729266</v>
      </c>
    </row>
    <row r="3" spans="1:4" x14ac:dyDescent="0.2">
      <c r="A3" t="s">
        <v>411</v>
      </c>
      <c r="B3">
        <v>1589</v>
      </c>
      <c r="C3">
        <v>2</v>
      </c>
      <c r="D3" cm="1">
        <f t="array" aca="1" ref="D3" ca="1">LN(B3)-LN(INDIRECT("B"&amp;VLOOKUP(LEFT($A$1,FIND(" ", $A$1)-1),x_min!$A$2:$I$17,6,0)+1))</f>
        <v>2.5266730800781252</v>
      </c>
    </row>
    <row r="4" spans="1:4" x14ac:dyDescent="0.2">
      <c r="A4" t="s">
        <v>418</v>
      </c>
      <c r="B4">
        <v>1276</v>
      </c>
      <c r="C4">
        <v>3</v>
      </c>
      <c r="D4" cm="1">
        <f t="array" aca="1" ref="D4" ca="1">LN(B4)-LN(INDIRECT("B"&amp;VLOOKUP(LEFT($A$1,FIND(" ", $A$1)-1),x_min!$A$2:$I$17,6,0)+1))</f>
        <v>2.307298377446144</v>
      </c>
    </row>
    <row r="5" spans="1:4" x14ac:dyDescent="0.2">
      <c r="A5" t="s">
        <v>419</v>
      </c>
      <c r="B5">
        <v>1268</v>
      </c>
      <c r="C5">
        <v>4</v>
      </c>
      <c r="D5" cm="1">
        <f t="array" aca="1" ref="D5" ca="1">LN(B5)-LN(INDIRECT("B"&amp;VLOOKUP(LEFT($A$1,FIND(" ", $A$1)-1),x_min!$A$2:$I$17,6,0)+1))</f>
        <v>2.3010090485385799</v>
      </c>
    </row>
    <row r="6" spans="1:4" x14ac:dyDescent="0.2">
      <c r="A6" t="s">
        <v>420</v>
      </c>
      <c r="B6">
        <v>1019</v>
      </c>
      <c r="C6">
        <v>5</v>
      </c>
      <c r="D6" cm="1">
        <f t="array" aca="1" ref="D6" ca="1">LN(B6)-LN(INDIRECT("B"&amp;VLOOKUP(LEFT($A$1,FIND(" ", $A$1)-1),x_min!$A$2:$I$17,6,0)+1))</f>
        <v>2.0823899467641338</v>
      </c>
    </row>
    <row r="7" spans="1:4" x14ac:dyDescent="0.2">
      <c r="A7" t="s">
        <v>421</v>
      </c>
      <c r="B7">
        <v>991</v>
      </c>
      <c r="C7">
        <v>6</v>
      </c>
      <c r="D7" cm="1">
        <f t="array" aca="1" ref="D7" ca="1">LN(B7)-LN(INDIRECT("B"&amp;VLOOKUP(LEFT($A$1,FIND(" ", $A$1)-1),x_min!$A$2:$I$17,6,0)+1))</f>
        <v>2.0545274478713971</v>
      </c>
    </row>
    <row r="8" spans="1:4" x14ac:dyDescent="0.2">
      <c r="A8" t="s">
        <v>405</v>
      </c>
      <c r="B8">
        <v>945</v>
      </c>
      <c r="C8">
        <v>7</v>
      </c>
      <c r="D8" cm="1">
        <f t="array" aca="1" ref="D8" ca="1">LN(B8)-LN(INDIRECT("B"&amp;VLOOKUP(LEFT($A$1,FIND(" ", $A$1)-1),x_min!$A$2:$I$17,6,0)+1))</f>
        <v>2.0069978410351519</v>
      </c>
    </row>
    <row r="9" spans="1:4" x14ac:dyDescent="0.2">
      <c r="A9" t="s">
        <v>422</v>
      </c>
      <c r="B9">
        <v>937</v>
      </c>
      <c r="C9">
        <v>8</v>
      </c>
      <c r="D9" cm="1">
        <f t="array" aca="1" ref="D9" ca="1">LN(B9)-LN(INDIRECT("B"&amp;VLOOKUP(LEFT($A$1,FIND(" ", $A$1)-1),x_min!$A$2:$I$17,6,0)+1))</f>
        <v>1.9984961957798308</v>
      </c>
    </row>
    <row r="10" spans="1:4" x14ac:dyDescent="0.2">
      <c r="A10" t="s">
        <v>412</v>
      </c>
      <c r="B10">
        <v>788</v>
      </c>
      <c r="C10">
        <v>9</v>
      </c>
      <c r="D10" cm="1">
        <f t="array" aca="1" ref="D10" ca="1">LN(B10)-LN(INDIRECT("B"&amp;VLOOKUP(LEFT($A$1,FIND(" ", $A$1)-1),x_min!$A$2:$I$17,6,0)+1))</f>
        <v>1.8253110033992881</v>
      </c>
    </row>
    <row r="11" spans="1:4" x14ac:dyDescent="0.2">
      <c r="A11" t="s">
        <v>406</v>
      </c>
      <c r="B11">
        <v>659</v>
      </c>
      <c r="C11">
        <v>10</v>
      </c>
      <c r="D11" cm="1">
        <f t="array" aca="1" ref="D11" ca="1">LN(B11)-LN(INDIRECT("B"&amp;VLOOKUP(LEFT($A$1,FIND(" ", $A$1)-1),x_min!$A$2:$I$17,6,0)+1))</f>
        <v>1.646536448043916</v>
      </c>
    </row>
    <row r="12" spans="1:4" x14ac:dyDescent="0.2">
      <c r="A12" t="s">
        <v>423</v>
      </c>
      <c r="B12">
        <v>653</v>
      </c>
      <c r="C12">
        <v>11</v>
      </c>
      <c r="D12" cm="1">
        <f t="array" aca="1" ref="D12" ca="1">LN(B12)-LN(INDIRECT("B"&amp;VLOOKUP(LEFT($A$1,FIND(" ", $A$1)-1),x_min!$A$2:$I$17,6,0)+1))</f>
        <v>1.6373900428178398</v>
      </c>
    </row>
    <row r="13" spans="1:4" x14ac:dyDescent="0.2">
      <c r="A13" t="s">
        <v>409</v>
      </c>
      <c r="B13">
        <v>593</v>
      </c>
      <c r="C13">
        <v>12</v>
      </c>
      <c r="D13" cm="1">
        <f t="array" aca="1" ref="D13" ca="1">LN(B13)-LN(INDIRECT("B"&amp;VLOOKUP(LEFT($A$1,FIND(" ", $A$1)-1),x_min!$A$2:$I$17,6,0)+1))</f>
        <v>1.5410073125391346</v>
      </c>
    </row>
    <row r="14" spans="1:4" x14ac:dyDescent="0.2">
      <c r="A14" t="s">
        <v>424</v>
      </c>
      <c r="B14">
        <v>579</v>
      </c>
      <c r="C14">
        <v>13</v>
      </c>
      <c r="D14" cm="1">
        <f t="array" aca="1" ref="D14" ca="1">LN(B14)-LN(INDIRECT("B"&amp;VLOOKUP(LEFT($A$1,FIND(" ", $A$1)-1),x_min!$A$2:$I$17,6,0)+1))</f>
        <v>1.5171153911144044</v>
      </c>
    </row>
    <row r="15" spans="1:4" x14ac:dyDescent="0.2">
      <c r="A15" t="s">
        <v>425</v>
      </c>
      <c r="B15">
        <v>561</v>
      </c>
      <c r="C15">
        <v>14</v>
      </c>
      <c r="D15" cm="1">
        <f t="array" aca="1" ref="D15" ca="1">LN(B15)-LN(INDIRECT("B"&amp;VLOOKUP(LEFT($A$1,FIND(" ", $A$1)-1),x_min!$A$2:$I$17,6,0)+1))</f>
        <v>1.4855338190641048</v>
      </c>
    </row>
    <row r="16" spans="1:4" x14ac:dyDescent="0.2">
      <c r="A16" t="s">
        <v>414</v>
      </c>
      <c r="B16">
        <v>356</v>
      </c>
      <c r="C16">
        <v>15</v>
      </c>
      <c r="D16" cm="1">
        <f t="array" aca="1" ref="D16" ca="1">LN(B16)-LN(INDIRECT("B"&amp;VLOOKUP(LEFT($A$1,FIND(" ", $A$1)-1),x_min!$A$2:$I$17,6,0)+1))</f>
        <v>1.0307436443934392</v>
      </c>
    </row>
    <row r="17" spans="1:4" x14ac:dyDescent="0.2">
      <c r="A17" t="s">
        <v>415</v>
      </c>
      <c r="B17">
        <v>328</v>
      </c>
      <c r="C17">
        <v>16</v>
      </c>
      <c r="D17" cm="1">
        <f t="array" aca="1" ref="D17" ca="1">LN(B17)-LN(INDIRECT("B"&amp;VLOOKUP(LEFT($A$1,FIND(" ", $A$1)-1),x_min!$A$2:$I$17,6,0)+1))</f>
        <v>0.94882652192555295</v>
      </c>
    </row>
    <row r="18" spans="1:4" x14ac:dyDescent="0.2">
      <c r="A18" t="s">
        <v>410</v>
      </c>
      <c r="B18">
        <v>308</v>
      </c>
      <c r="C18">
        <v>17</v>
      </c>
      <c r="D18" cm="1">
        <f t="array" aca="1" ref="D18" ca="1">LN(B18)-LN(INDIRECT("B"&amp;VLOOKUP(LEFT($A$1,FIND(" ", $A$1)-1),x_min!$A$2:$I$17,6,0)+1))</f>
        <v>0.88591269651498283</v>
      </c>
    </row>
    <row r="19" spans="1:4" x14ac:dyDescent="0.2">
      <c r="A19" t="s">
        <v>426</v>
      </c>
      <c r="B19">
        <v>254</v>
      </c>
      <c r="C19">
        <v>18</v>
      </c>
      <c r="D19" cm="1">
        <f t="array" aca="1" ref="D19" ca="1">LN(B19)-LN(INDIRECT("B"&amp;VLOOKUP(LEFT($A$1,FIND(" ", $A$1)-1),x_min!$A$2:$I$17,6,0)+1))</f>
        <v>0.6931471805599454</v>
      </c>
    </row>
    <row r="20" spans="1:4" x14ac:dyDescent="0.2">
      <c r="A20" t="s">
        <v>408</v>
      </c>
      <c r="B20">
        <v>208</v>
      </c>
      <c r="C20">
        <v>19</v>
      </c>
      <c r="D20" cm="1">
        <f t="array" aca="1" ref="D20" ca="1">LN(B20)-LN(INDIRECT("B"&amp;VLOOKUP(LEFT($A$1,FIND(" ", $A$1)-1),x_min!$A$2:$I$17,6,0)+1))</f>
        <v>0.49335099324272669</v>
      </c>
    </row>
    <row r="21" spans="1:4" x14ac:dyDescent="0.2">
      <c r="A21" t="s">
        <v>416</v>
      </c>
      <c r="B21">
        <v>198</v>
      </c>
      <c r="C21">
        <v>20</v>
      </c>
      <c r="D21" cm="1">
        <f t="array" aca="1" ref="D21" ca="1">LN(B21)-LN(INDIRECT("B"&amp;VLOOKUP(LEFT($A$1,FIND(" ", $A$1)-1),x_min!$A$2:$I$17,6,0)+1))</f>
        <v>0.44407994423594399</v>
      </c>
    </row>
    <row r="22" spans="1:4" x14ac:dyDescent="0.2">
      <c r="A22" t="s">
        <v>413</v>
      </c>
      <c r="B22">
        <v>191</v>
      </c>
      <c r="C22">
        <v>21</v>
      </c>
      <c r="D22" cm="1">
        <f t="array" aca="1" ref="D22" ca="1">LN(B22)-LN(INDIRECT("B"&amp;VLOOKUP(LEFT($A$1,FIND(" ", $A$1)-1),x_min!$A$2:$I$17,6,0)+1))</f>
        <v>0.40808634158803869</v>
      </c>
    </row>
    <row r="23" spans="1:4" x14ac:dyDescent="0.2">
      <c r="A23" t="s">
        <v>427</v>
      </c>
      <c r="B23">
        <v>185</v>
      </c>
      <c r="C23">
        <v>22</v>
      </c>
      <c r="D23" cm="1">
        <f t="array" aca="1" ref="D23" ca="1">LN(B23)-LN(INDIRECT("B"&amp;VLOOKUP(LEFT($A$1,FIND(" ", $A$1)-1),x_min!$A$2:$I$17,6,0)+1))</f>
        <v>0.37616873861973321</v>
      </c>
    </row>
    <row r="24" spans="1:4" x14ac:dyDescent="0.2">
      <c r="A24" t="s">
        <v>428</v>
      </c>
      <c r="B24">
        <v>168</v>
      </c>
      <c r="C24">
        <v>23</v>
      </c>
      <c r="D24" cm="1">
        <f t="array" aca="1" ref="D24" ca="1">LN(B24)-LN(INDIRECT("B"&amp;VLOOKUP(LEFT($A$1,FIND(" ", $A$1)-1),x_min!$A$2:$I$17,6,0)+1))</f>
        <v>0.27977689294466757</v>
      </c>
    </row>
    <row r="25" spans="1:4" x14ac:dyDescent="0.2">
      <c r="A25" t="s">
        <v>417</v>
      </c>
      <c r="B25">
        <v>147</v>
      </c>
      <c r="C25">
        <v>24</v>
      </c>
      <c r="D25" cm="1">
        <f t="array" aca="1" ref="D25" ca="1">LN(B25)-LN(INDIRECT("B"&amp;VLOOKUP(LEFT($A$1,FIND(" ", $A$1)-1),x_min!$A$2:$I$17,6,0)+1))</f>
        <v>0.14624550032014483</v>
      </c>
    </row>
    <row r="26" spans="1:4" x14ac:dyDescent="0.2">
      <c r="A26" s="4" t="s">
        <v>429</v>
      </c>
      <c r="B26">
        <v>147</v>
      </c>
      <c r="C26">
        <v>25</v>
      </c>
      <c r="D26" cm="1">
        <f t="array" aca="1" ref="D26" ca="1">LN(B26)-LN(INDIRECT("B"&amp;VLOOKUP(LEFT($A$1,FIND(" ", $A$1)-1),x_min!$A$2:$I$17,6,0)+1))</f>
        <v>0.14624550032014483</v>
      </c>
    </row>
    <row r="27" spans="1:4" x14ac:dyDescent="0.2">
      <c r="A27" t="s">
        <v>430</v>
      </c>
      <c r="B27">
        <v>139</v>
      </c>
      <c r="C27">
        <v>26</v>
      </c>
      <c r="D27" cm="1">
        <f t="array" aca="1" ref="D27" ca="1">LN(B27)-LN(INDIRECT("B"&amp;VLOOKUP(LEFT($A$1,FIND(" ", $A$1)-1),x_min!$A$2:$I$17,6,0)+1))</f>
        <v>9.0286846672100296E-2</v>
      </c>
    </row>
    <row r="28" spans="1:4" x14ac:dyDescent="0.2">
      <c r="A28" t="s">
        <v>407</v>
      </c>
      <c r="B28">
        <v>127</v>
      </c>
      <c r="C28">
        <v>27</v>
      </c>
      <c r="D28" cm="1">
        <f t="array" aca="1" ref="D28" ca="1">LN(B28)-LN(INDIRECT("B"&amp;VLOOKUP(LEFT($A$1,FIND(" ", $A$1)-1),x_min!$A$2:$I$17,6,0)+1))</f>
        <v>0</v>
      </c>
    </row>
    <row r="29" spans="1:4" x14ac:dyDescent="0.2">
      <c r="A29" t="s">
        <v>431</v>
      </c>
      <c r="B29">
        <v>76</v>
      </c>
      <c r="C29">
        <v>28</v>
      </c>
      <c r="D29" cm="1">
        <f t="array" aca="1" ref="D29" ca="1">LN(B29)-LN(INDIRECT("B"&amp;VLOOKUP(LEFT($A$1,FIND(" ", $A$1)-1),x_min!$A$2:$I$17,6,0)+1))</f>
        <v>-0.51345374617226014</v>
      </c>
    </row>
    <row r="30" spans="1:4" x14ac:dyDescent="0.2">
      <c r="A30" t="s">
        <v>432</v>
      </c>
      <c r="B30">
        <v>75</v>
      </c>
      <c r="C30">
        <v>29</v>
      </c>
      <c r="D30" cm="1">
        <f t="array" aca="1" ref="D30" ca="1">LN(B30)-LN(INDIRECT("B"&amp;VLOOKUP(LEFT($A$1,FIND(" ", $A$1)-1),x_min!$A$2:$I$17,6,0)+1))</f>
        <v>-0.52669897292228107</v>
      </c>
    </row>
    <row r="31" spans="1:4" x14ac:dyDescent="0.2">
      <c r="A31" t="s">
        <v>433</v>
      </c>
      <c r="B31">
        <v>18</v>
      </c>
      <c r="C31">
        <v>30</v>
      </c>
      <c r="D31" cm="1">
        <f t="array" aca="1" ref="D31" ca="1">LN(B31)-LN(INDIRECT("B"&amp;VLOOKUP(LEFT($A$1,FIND(" ", $A$1)-1),x_min!$A$2:$I$17,6,0)+1))</f>
        <v>-1.9538153285624267</v>
      </c>
    </row>
    <row r="32" spans="1:4" x14ac:dyDescent="0.2">
      <c r="A32" s="4" t="s">
        <v>434</v>
      </c>
      <c r="B32">
        <v>1</v>
      </c>
      <c r="C32">
        <v>31</v>
      </c>
      <c r="D32" cm="1">
        <f t="array" aca="1" ref="D32" ca="1">LN(B32)-LN(INDIRECT("B"&amp;VLOOKUP(LEFT($A$1,FIND(" ", $A$1)-1),x_min!$A$2:$I$17,6,0)+1))</f>
        <v>-4.8441870864585912</v>
      </c>
    </row>
    <row r="33" spans="1:3" x14ac:dyDescent="0.2">
      <c r="A33" s="4"/>
      <c r="B33" s="7"/>
      <c r="C33" s="7"/>
    </row>
    <row r="36" spans="1:3" x14ac:dyDescent="0.2">
      <c r="A3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11AA-76D8-7E4A-A648-686CA1F995EC}">
  <dimension ref="A1:D35"/>
  <sheetViews>
    <sheetView workbookViewId="0"/>
  </sheetViews>
  <sheetFormatPr baseColWidth="10" defaultColWidth="9.1640625" defaultRowHeight="16" x14ac:dyDescent="0.2"/>
  <cols>
    <col min="1" max="1" width="22.6640625" bestFit="1" customWidth="1"/>
    <col min="2" max="2" width="10.33203125" style="15" customWidth="1"/>
    <col min="3" max="3" width="10.1640625" style="15" customWidth="1"/>
    <col min="4" max="4" width="11.6640625" customWidth="1"/>
    <col min="14" max="14" width="16.83203125" bestFit="1" customWidth="1"/>
  </cols>
  <sheetData>
    <row r="1" spans="1:4" ht="34" x14ac:dyDescent="0.2">
      <c r="A1" s="19" t="s">
        <v>477</v>
      </c>
      <c r="B1" s="17" t="s">
        <v>26</v>
      </c>
      <c r="C1" s="18" t="s">
        <v>27</v>
      </c>
      <c r="D1" s="17" t="s">
        <v>25</v>
      </c>
    </row>
    <row r="2" spans="1:4" x14ac:dyDescent="0.2">
      <c r="A2" t="s">
        <v>411</v>
      </c>
      <c r="B2">
        <v>1589</v>
      </c>
      <c r="C2">
        <v>1</v>
      </c>
      <c r="D2" cm="1">
        <f t="array" aca="1" ref="D2" ca="1">LN(B2)-LN(INDIRECT("B"&amp;VLOOKUP(LEFT($A$1,FIND(" ", $A$1)-1),x_min!$A$2:$I$17,6,0)+1))</f>
        <v>2.5266730800781252</v>
      </c>
    </row>
    <row r="3" spans="1:4" x14ac:dyDescent="0.2">
      <c r="A3" t="s">
        <v>418</v>
      </c>
      <c r="B3">
        <v>1276</v>
      </c>
      <c r="C3">
        <v>2</v>
      </c>
      <c r="D3" cm="1">
        <f t="array" aca="1" ref="D3" ca="1">LN(B3)-LN(INDIRECT("B"&amp;VLOOKUP(LEFT($A$1,FIND(" ", $A$1)-1),x_min!$A$2:$I$17,6,0)+1))</f>
        <v>2.307298377446144</v>
      </c>
    </row>
    <row r="4" spans="1:4" x14ac:dyDescent="0.2">
      <c r="A4" t="s">
        <v>419</v>
      </c>
      <c r="B4">
        <v>1268</v>
      </c>
      <c r="C4">
        <v>3</v>
      </c>
      <c r="D4" cm="1">
        <f t="array" aca="1" ref="D4" ca="1">LN(B4)-LN(INDIRECT("B"&amp;VLOOKUP(LEFT($A$1,FIND(" ", $A$1)-1),x_min!$A$2:$I$17,6,0)+1))</f>
        <v>2.3010090485385799</v>
      </c>
    </row>
    <row r="5" spans="1:4" x14ac:dyDescent="0.2">
      <c r="A5" t="s">
        <v>420</v>
      </c>
      <c r="B5">
        <v>1019</v>
      </c>
      <c r="C5">
        <v>4</v>
      </c>
      <c r="D5" cm="1">
        <f t="array" aca="1" ref="D5" ca="1">LN(B5)-LN(INDIRECT("B"&amp;VLOOKUP(LEFT($A$1,FIND(" ", $A$1)-1),x_min!$A$2:$I$17,6,0)+1))</f>
        <v>2.0823899467641338</v>
      </c>
    </row>
    <row r="6" spans="1:4" x14ac:dyDescent="0.2">
      <c r="A6" t="s">
        <v>421</v>
      </c>
      <c r="B6">
        <v>991</v>
      </c>
      <c r="C6">
        <v>5</v>
      </c>
      <c r="D6" cm="1">
        <f t="array" aca="1" ref="D6" ca="1">LN(B6)-LN(INDIRECT("B"&amp;VLOOKUP(LEFT($A$1,FIND(" ", $A$1)-1),x_min!$A$2:$I$17,6,0)+1))</f>
        <v>2.0545274478713971</v>
      </c>
    </row>
    <row r="7" spans="1:4" x14ac:dyDescent="0.2">
      <c r="A7" t="s">
        <v>405</v>
      </c>
      <c r="B7">
        <v>945</v>
      </c>
      <c r="C7">
        <v>6</v>
      </c>
      <c r="D7" cm="1">
        <f t="array" aca="1" ref="D7" ca="1">LN(B7)-LN(INDIRECT("B"&amp;VLOOKUP(LEFT($A$1,FIND(" ", $A$1)-1),x_min!$A$2:$I$17,6,0)+1))</f>
        <v>2.0069978410351519</v>
      </c>
    </row>
    <row r="8" spans="1:4" x14ac:dyDescent="0.2">
      <c r="A8" t="s">
        <v>422</v>
      </c>
      <c r="B8">
        <v>937</v>
      </c>
      <c r="C8">
        <v>7</v>
      </c>
      <c r="D8" cm="1">
        <f t="array" aca="1" ref="D8" ca="1">LN(B8)-LN(INDIRECT("B"&amp;VLOOKUP(LEFT($A$1,FIND(" ", $A$1)-1),x_min!$A$2:$I$17,6,0)+1))</f>
        <v>1.9984961957798308</v>
      </c>
    </row>
    <row r="9" spans="1:4" x14ac:dyDescent="0.2">
      <c r="A9" t="s">
        <v>412</v>
      </c>
      <c r="B9">
        <v>788</v>
      </c>
      <c r="C9">
        <v>8</v>
      </c>
      <c r="D9" cm="1">
        <f t="array" aca="1" ref="D9" ca="1">LN(B9)-LN(INDIRECT("B"&amp;VLOOKUP(LEFT($A$1,FIND(" ", $A$1)-1),x_min!$A$2:$I$17,6,0)+1))</f>
        <v>1.8253110033992881</v>
      </c>
    </row>
    <row r="10" spans="1:4" x14ac:dyDescent="0.2">
      <c r="A10" t="s">
        <v>406</v>
      </c>
      <c r="B10">
        <v>659</v>
      </c>
      <c r="C10">
        <v>9</v>
      </c>
      <c r="D10" cm="1">
        <f t="array" aca="1" ref="D10" ca="1">LN(B10)-LN(INDIRECT("B"&amp;VLOOKUP(LEFT($A$1,FIND(" ", $A$1)-1),x_min!$A$2:$I$17,6,0)+1))</f>
        <v>1.646536448043916</v>
      </c>
    </row>
    <row r="11" spans="1:4" x14ac:dyDescent="0.2">
      <c r="A11" t="s">
        <v>423</v>
      </c>
      <c r="B11">
        <v>653</v>
      </c>
      <c r="C11">
        <v>10</v>
      </c>
      <c r="D11" cm="1">
        <f t="array" aca="1" ref="D11" ca="1">LN(B11)-LN(INDIRECT("B"&amp;VLOOKUP(LEFT($A$1,FIND(" ", $A$1)-1),x_min!$A$2:$I$17,6,0)+1))</f>
        <v>1.6373900428178398</v>
      </c>
    </row>
    <row r="12" spans="1:4" x14ac:dyDescent="0.2">
      <c r="A12" t="s">
        <v>409</v>
      </c>
      <c r="B12">
        <v>593</v>
      </c>
      <c r="C12">
        <v>11</v>
      </c>
      <c r="D12" cm="1">
        <f t="array" aca="1" ref="D12" ca="1">LN(B12)-LN(INDIRECT("B"&amp;VLOOKUP(LEFT($A$1,FIND(" ", $A$1)-1),x_min!$A$2:$I$17,6,0)+1))</f>
        <v>1.5410073125391346</v>
      </c>
    </row>
    <row r="13" spans="1:4" x14ac:dyDescent="0.2">
      <c r="A13" t="s">
        <v>424</v>
      </c>
      <c r="B13">
        <v>579</v>
      </c>
      <c r="C13">
        <v>12</v>
      </c>
      <c r="D13" cm="1">
        <f t="array" aca="1" ref="D13" ca="1">LN(B13)-LN(INDIRECT("B"&amp;VLOOKUP(LEFT($A$1,FIND(" ", $A$1)-1),x_min!$A$2:$I$17,6,0)+1))</f>
        <v>1.5171153911144044</v>
      </c>
    </row>
    <row r="14" spans="1:4" x14ac:dyDescent="0.2">
      <c r="A14" t="s">
        <v>425</v>
      </c>
      <c r="B14">
        <v>561</v>
      </c>
      <c r="C14">
        <v>13</v>
      </c>
      <c r="D14" cm="1">
        <f t="array" aca="1" ref="D14" ca="1">LN(B14)-LN(INDIRECT("B"&amp;VLOOKUP(LEFT($A$1,FIND(" ", $A$1)-1),x_min!$A$2:$I$17,6,0)+1))</f>
        <v>1.4855338190641048</v>
      </c>
    </row>
    <row r="15" spans="1:4" x14ac:dyDescent="0.2">
      <c r="A15" t="s">
        <v>414</v>
      </c>
      <c r="B15">
        <v>356</v>
      </c>
      <c r="C15">
        <v>14</v>
      </c>
      <c r="D15" cm="1">
        <f t="array" aca="1" ref="D15" ca="1">LN(B15)-LN(INDIRECT("B"&amp;VLOOKUP(LEFT($A$1,FIND(" ", $A$1)-1),x_min!$A$2:$I$17,6,0)+1))</f>
        <v>1.0307436443934392</v>
      </c>
    </row>
    <row r="16" spans="1:4" x14ac:dyDescent="0.2">
      <c r="A16" t="s">
        <v>415</v>
      </c>
      <c r="B16">
        <v>328</v>
      </c>
      <c r="C16">
        <v>15</v>
      </c>
      <c r="D16" cm="1">
        <f t="array" aca="1" ref="D16" ca="1">LN(B16)-LN(INDIRECT("B"&amp;VLOOKUP(LEFT($A$1,FIND(" ", $A$1)-1),x_min!$A$2:$I$17,6,0)+1))</f>
        <v>0.94882652192555295</v>
      </c>
    </row>
    <row r="17" spans="1:4" x14ac:dyDescent="0.2">
      <c r="A17" t="s">
        <v>410</v>
      </c>
      <c r="B17">
        <v>308</v>
      </c>
      <c r="C17">
        <v>16</v>
      </c>
      <c r="D17" cm="1">
        <f t="array" aca="1" ref="D17" ca="1">LN(B17)-LN(INDIRECT("B"&amp;VLOOKUP(LEFT($A$1,FIND(" ", $A$1)-1),x_min!$A$2:$I$17,6,0)+1))</f>
        <v>0.88591269651498283</v>
      </c>
    </row>
    <row r="18" spans="1:4" x14ac:dyDescent="0.2">
      <c r="A18" t="s">
        <v>426</v>
      </c>
      <c r="B18">
        <v>254</v>
      </c>
      <c r="C18">
        <v>17</v>
      </c>
      <c r="D18" cm="1">
        <f t="array" aca="1" ref="D18" ca="1">LN(B18)-LN(INDIRECT("B"&amp;VLOOKUP(LEFT($A$1,FIND(" ", $A$1)-1),x_min!$A$2:$I$17,6,0)+1))</f>
        <v>0.6931471805599454</v>
      </c>
    </row>
    <row r="19" spans="1:4" x14ac:dyDescent="0.2">
      <c r="A19" t="s">
        <v>408</v>
      </c>
      <c r="B19">
        <v>208</v>
      </c>
      <c r="C19">
        <v>18</v>
      </c>
      <c r="D19" cm="1">
        <f t="array" aca="1" ref="D19" ca="1">LN(B19)-LN(INDIRECT("B"&amp;VLOOKUP(LEFT($A$1,FIND(" ", $A$1)-1),x_min!$A$2:$I$17,6,0)+1))</f>
        <v>0.49335099324272669</v>
      </c>
    </row>
    <row r="20" spans="1:4" x14ac:dyDescent="0.2">
      <c r="A20" t="s">
        <v>416</v>
      </c>
      <c r="B20">
        <v>198</v>
      </c>
      <c r="C20">
        <v>19</v>
      </c>
      <c r="D20" cm="1">
        <f t="array" aca="1" ref="D20" ca="1">LN(B20)-LN(INDIRECT("B"&amp;VLOOKUP(LEFT($A$1,FIND(" ", $A$1)-1),x_min!$A$2:$I$17,6,0)+1))</f>
        <v>0.44407994423594399</v>
      </c>
    </row>
    <row r="21" spans="1:4" x14ac:dyDescent="0.2">
      <c r="A21" t="s">
        <v>413</v>
      </c>
      <c r="B21">
        <v>191</v>
      </c>
      <c r="C21">
        <v>20</v>
      </c>
      <c r="D21" cm="1">
        <f t="array" aca="1" ref="D21" ca="1">LN(B21)-LN(INDIRECT("B"&amp;VLOOKUP(LEFT($A$1,FIND(" ", $A$1)-1),x_min!$A$2:$I$17,6,0)+1))</f>
        <v>0.40808634158803869</v>
      </c>
    </row>
    <row r="22" spans="1:4" x14ac:dyDescent="0.2">
      <c r="A22" t="s">
        <v>427</v>
      </c>
      <c r="B22">
        <v>185</v>
      </c>
      <c r="C22">
        <v>21</v>
      </c>
      <c r="D22" cm="1">
        <f t="array" aca="1" ref="D22" ca="1">LN(B22)-LN(INDIRECT("B"&amp;VLOOKUP(LEFT($A$1,FIND(" ", $A$1)-1),x_min!$A$2:$I$17,6,0)+1))</f>
        <v>0.37616873861973321</v>
      </c>
    </row>
    <row r="23" spans="1:4" x14ac:dyDescent="0.2">
      <c r="A23" t="s">
        <v>428</v>
      </c>
      <c r="B23">
        <v>168</v>
      </c>
      <c r="C23">
        <v>22</v>
      </c>
      <c r="D23" cm="1">
        <f t="array" aca="1" ref="D23" ca="1">LN(B23)-LN(INDIRECT("B"&amp;VLOOKUP(LEFT($A$1,FIND(" ", $A$1)-1),x_min!$A$2:$I$17,6,0)+1))</f>
        <v>0.27977689294466757</v>
      </c>
    </row>
    <row r="24" spans="1:4" x14ac:dyDescent="0.2">
      <c r="A24" t="s">
        <v>417</v>
      </c>
      <c r="B24">
        <v>147</v>
      </c>
      <c r="C24">
        <v>23</v>
      </c>
      <c r="D24" cm="1">
        <f t="array" aca="1" ref="D24" ca="1">LN(B24)-LN(INDIRECT("B"&amp;VLOOKUP(LEFT($A$1,FIND(" ", $A$1)-1),x_min!$A$2:$I$17,6,0)+1))</f>
        <v>0.14624550032014483</v>
      </c>
    </row>
    <row r="25" spans="1:4" x14ac:dyDescent="0.2">
      <c r="A25" s="4" t="s">
        <v>429</v>
      </c>
      <c r="B25">
        <v>147</v>
      </c>
      <c r="C25">
        <v>24</v>
      </c>
      <c r="D25" cm="1">
        <f t="array" aca="1" ref="D25" ca="1">LN(B25)-LN(INDIRECT("B"&amp;VLOOKUP(LEFT($A$1,FIND(" ", $A$1)-1),x_min!$A$2:$I$17,6,0)+1))</f>
        <v>0.14624550032014483</v>
      </c>
    </row>
    <row r="26" spans="1:4" x14ac:dyDescent="0.2">
      <c r="A26" t="s">
        <v>430</v>
      </c>
      <c r="B26">
        <v>139</v>
      </c>
      <c r="C26">
        <v>25</v>
      </c>
      <c r="D26" cm="1">
        <f t="array" aca="1" ref="D26" ca="1">LN(B26)-LN(INDIRECT("B"&amp;VLOOKUP(LEFT($A$1,FIND(" ", $A$1)-1),x_min!$A$2:$I$17,6,0)+1))</f>
        <v>9.0286846672100296E-2</v>
      </c>
    </row>
    <row r="27" spans="1:4" x14ac:dyDescent="0.2">
      <c r="A27" t="s">
        <v>407</v>
      </c>
      <c r="B27">
        <v>127</v>
      </c>
      <c r="C27">
        <v>26</v>
      </c>
      <c r="D27" cm="1">
        <f t="array" aca="1" ref="D27" ca="1">LN(B27)-LN(INDIRECT("B"&amp;VLOOKUP(LEFT($A$1,FIND(" ", $A$1)-1),x_min!$A$2:$I$17,6,0)+1))</f>
        <v>0</v>
      </c>
    </row>
    <row r="28" spans="1:4" x14ac:dyDescent="0.2">
      <c r="A28" t="s">
        <v>431</v>
      </c>
      <c r="B28">
        <v>76</v>
      </c>
      <c r="C28">
        <v>27</v>
      </c>
      <c r="D28" cm="1">
        <f t="array" aca="1" ref="D28" ca="1">LN(B28)-LN(INDIRECT("B"&amp;VLOOKUP(LEFT($A$1,FIND(" ", $A$1)-1),x_min!$A$2:$I$17,6,0)+1))</f>
        <v>-0.51345374617226014</v>
      </c>
    </row>
    <row r="29" spans="1:4" x14ac:dyDescent="0.2">
      <c r="A29" t="s">
        <v>432</v>
      </c>
      <c r="B29">
        <v>75</v>
      </c>
      <c r="C29">
        <v>28</v>
      </c>
      <c r="D29" cm="1">
        <f t="array" aca="1" ref="D29" ca="1">LN(B29)-LN(INDIRECT("B"&amp;VLOOKUP(LEFT($A$1,FIND(" ", $A$1)-1),x_min!$A$2:$I$17,6,0)+1))</f>
        <v>-0.52669897292228107</v>
      </c>
    </row>
    <row r="30" spans="1:4" x14ac:dyDescent="0.2">
      <c r="A30" t="s">
        <v>433</v>
      </c>
      <c r="B30">
        <v>18</v>
      </c>
      <c r="C30">
        <v>29</v>
      </c>
      <c r="D30" cm="1">
        <f t="array" aca="1" ref="D30" ca="1">LN(B30)-LN(INDIRECT("B"&amp;VLOOKUP(LEFT($A$1,FIND(" ", $A$1)-1),x_min!$A$2:$I$17,6,0)+1))</f>
        <v>-1.9538153285624267</v>
      </c>
    </row>
    <row r="31" spans="1:4" x14ac:dyDescent="0.2">
      <c r="A31" s="4" t="s">
        <v>434</v>
      </c>
      <c r="B31">
        <v>1</v>
      </c>
      <c r="C31">
        <v>30</v>
      </c>
      <c r="D31" cm="1">
        <f t="array" aca="1" ref="D31" ca="1">LN(B31)-LN(INDIRECT("B"&amp;VLOOKUP(LEFT($A$1,FIND(" ", $A$1)-1),x_min!$A$2:$I$17,6,0)+1))</f>
        <v>-4.8441870864585912</v>
      </c>
    </row>
    <row r="32" spans="1:4" x14ac:dyDescent="0.2">
      <c r="A32" s="4"/>
      <c r="B32" s="7"/>
      <c r="C32" s="7"/>
    </row>
    <row r="35" spans="1:1" x14ac:dyDescent="0.2">
      <c r="A3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D064-CC02-3446-8778-E987CC6BA9CC}">
  <dimension ref="A1:D19"/>
  <sheetViews>
    <sheetView workbookViewId="0"/>
  </sheetViews>
  <sheetFormatPr baseColWidth="10" defaultRowHeight="16" x14ac:dyDescent="0.2"/>
  <cols>
    <col min="1" max="1" width="26.33203125" bestFit="1" customWidth="1"/>
  </cols>
  <sheetData>
    <row r="1" spans="1:4" ht="34" x14ac:dyDescent="0.2">
      <c r="A1" s="19" t="s">
        <v>467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436</v>
      </c>
      <c r="B2" s="5">
        <v>44265</v>
      </c>
      <c r="C2">
        <v>1</v>
      </c>
      <c r="D2" cm="1">
        <f t="array" aca="1" ref="D2" ca="1">LN(B2)-LN(INDIRECT("B"&amp;VLOOKUP(LEFT($A$1,FIND(" ", $A$1)-1),x_min!$A$2:$I$17,6,0)+1))</f>
        <v>2.8517507605477235</v>
      </c>
    </row>
    <row r="3" spans="1:4" x14ac:dyDescent="0.2">
      <c r="A3" s="4" t="s">
        <v>437</v>
      </c>
      <c r="B3" s="5">
        <v>34964</v>
      </c>
      <c r="C3">
        <v>2</v>
      </c>
      <c r="D3" cm="1">
        <f t="array" aca="1" ref="D3" ca="1">LN(B3)-LN(INDIRECT("B"&amp;VLOOKUP(LEFT($A$1,FIND(" ", $A$1)-1),x_min!$A$2:$I$17,6,0)+1))</f>
        <v>2.6158754242029527</v>
      </c>
    </row>
    <row r="4" spans="1:4" x14ac:dyDescent="0.2">
      <c r="A4" s="4" t="s">
        <v>438</v>
      </c>
      <c r="B4" s="5">
        <v>33287</v>
      </c>
      <c r="C4">
        <v>3</v>
      </c>
      <c r="D4" cm="1">
        <f t="array" aca="1" ref="D4" ca="1">LN(B4)-LN(INDIRECT("B"&amp;VLOOKUP(LEFT($A$1,FIND(" ", $A$1)-1),x_min!$A$2:$I$17,6,0)+1))</f>
        <v>2.5667233938585525</v>
      </c>
    </row>
    <row r="5" spans="1:4" x14ac:dyDescent="0.2">
      <c r="A5" s="4" t="s">
        <v>439</v>
      </c>
      <c r="B5" s="5">
        <v>10827</v>
      </c>
      <c r="C5">
        <v>4</v>
      </c>
      <c r="D5" cm="1">
        <f t="array" aca="1" ref="D5" ca="1">LN(B5)-LN(INDIRECT("B"&amp;VLOOKUP(LEFT($A$1,FIND(" ", $A$1)-1),x_min!$A$2:$I$17,6,0)+1))</f>
        <v>1.4435994778134731</v>
      </c>
    </row>
    <row r="6" spans="1:4" x14ac:dyDescent="0.2">
      <c r="A6" s="4" t="s">
        <v>440</v>
      </c>
      <c r="B6" s="5">
        <v>8998</v>
      </c>
      <c r="C6">
        <v>5</v>
      </c>
      <c r="D6" cm="1">
        <f t="array" aca="1" ref="D6" ca="1">LN(B6)-LN(INDIRECT("B"&amp;VLOOKUP(LEFT($A$1,FIND(" ", $A$1)-1),x_min!$A$2:$I$17,6,0)+1))</f>
        <v>1.258558793903692</v>
      </c>
    </row>
    <row r="7" spans="1:4" x14ac:dyDescent="0.2">
      <c r="A7" s="4" t="s">
        <v>441</v>
      </c>
      <c r="B7" s="5">
        <v>6291</v>
      </c>
      <c r="C7">
        <v>6</v>
      </c>
      <c r="D7" cm="1">
        <f t="array" aca="1" ref="D7" ca="1">LN(B7)-LN(INDIRECT("B"&amp;VLOOKUP(LEFT($A$1,FIND(" ", $A$1)-1),x_min!$A$2:$I$17,6,0)+1))</f>
        <v>0.9006765040726048</v>
      </c>
    </row>
    <row r="8" spans="1:4" x14ac:dyDescent="0.2">
      <c r="A8" s="4" t="s">
        <v>442</v>
      </c>
      <c r="B8" s="5">
        <v>6261</v>
      </c>
      <c r="C8">
        <v>7</v>
      </c>
      <c r="D8" cm="1">
        <f t="array" aca="1" ref="D8" ca="1">LN(B8)-LN(INDIRECT("B"&amp;VLOOKUP(LEFT($A$1,FIND(" ", $A$1)-1),x_min!$A$2:$I$17,6,0)+1))</f>
        <v>0.8958963802478852</v>
      </c>
    </row>
    <row r="9" spans="1:4" x14ac:dyDescent="0.2">
      <c r="A9" s="4" t="s">
        <v>443</v>
      </c>
      <c r="B9" s="5">
        <v>4886</v>
      </c>
      <c r="C9">
        <v>8</v>
      </c>
      <c r="D9" cm="1">
        <f t="array" aca="1" ref="D9" ca="1">LN(B9)-LN(INDIRECT("B"&amp;VLOOKUP(LEFT($A$1,FIND(" ", $A$1)-1),x_min!$A$2:$I$17,6,0)+1))</f>
        <v>0.64793043632026048</v>
      </c>
    </row>
    <row r="10" spans="1:4" x14ac:dyDescent="0.2">
      <c r="A10" s="4" t="s">
        <v>444</v>
      </c>
      <c r="B10" s="5">
        <v>4772</v>
      </c>
      <c r="C10">
        <v>9</v>
      </c>
      <c r="D10" cm="1">
        <f t="array" aca="1" ref="D10" ca="1">LN(B10)-LN(INDIRECT("B"&amp;VLOOKUP(LEFT($A$1,FIND(" ", $A$1)-1),x_min!$A$2:$I$17,6,0)+1))</f>
        <v>0.62432196772038218</v>
      </c>
    </row>
    <row r="11" spans="1:4" x14ac:dyDescent="0.2">
      <c r="A11" s="4" t="s">
        <v>445</v>
      </c>
      <c r="B11" s="5">
        <v>3101</v>
      </c>
      <c r="C11">
        <v>10</v>
      </c>
      <c r="D11" cm="1">
        <f t="array" aca="1" ref="D11" ca="1">LN(B11)-LN(INDIRECT("B"&amp;VLOOKUP(LEFT($A$1,FIND(" ", $A$1)-1),x_min!$A$2:$I$17,6,0)+1))</f>
        <v>0.19328110360302375</v>
      </c>
    </row>
    <row r="12" spans="1:4" x14ac:dyDescent="0.2">
      <c r="A12" s="4" t="s">
        <v>446</v>
      </c>
      <c r="B12" s="5">
        <v>2938</v>
      </c>
      <c r="C12">
        <v>11</v>
      </c>
      <c r="D12" cm="1">
        <f t="array" aca="1" ref="D12" ca="1">LN(B12)-LN(INDIRECT("B"&amp;VLOOKUP(LEFT($A$1,FIND(" ", $A$1)-1),x_min!$A$2:$I$17,6,0)+1))</f>
        <v>0.13928554123639714</v>
      </c>
    </row>
    <row r="13" spans="1:4" x14ac:dyDescent="0.2">
      <c r="A13" s="4" t="s">
        <v>447</v>
      </c>
      <c r="B13" s="5">
        <v>2663</v>
      </c>
      <c r="C13">
        <v>12</v>
      </c>
      <c r="D13" cm="1">
        <f t="array" aca="1" ref="D13" ca="1">LN(B13)-LN(INDIRECT("B"&amp;VLOOKUP(LEFT($A$1,FIND(" ", $A$1)-1),x_min!$A$2:$I$17,6,0)+1))</f>
        <v>4.1009770316506433E-2</v>
      </c>
    </row>
    <row r="14" spans="1:4" x14ac:dyDescent="0.2">
      <c r="A14" s="4" t="s">
        <v>448</v>
      </c>
      <c r="B14" s="5">
        <v>2556</v>
      </c>
      <c r="C14">
        <v>13</v>
      </c>
      <c r="D14" cm="1">
        <f t="array" aca="1" ref="D14" ca="1">LN(B14)-LN(INDIRECT("B"&amp;VLOOKUP(LEFT($A$1,FIND(" ", $A$1)-1),x_min!$A$2:$I$17,6,0)+1))</f>
        <v>0</v>
      </c>
    </row>
    <row r="15" spans="1:4" x14ac:dyDescent="0.2">
      <c r="A15" s="4" t="s">
        <v>449</v>
      </c>
      <c r="B15" s="5">
        <v>1640</v>
      </c>
      <c r="C15">
        <v>14</v>
      </c>
      <c r="D15" cm="1">
        <f t="array" aca="1" ref="D15" ca="1">LN(B15)-LN(INDIRECT("B"&amp;VLOOKUP(LEFT($A$1,FIND(" ", $A$1)-1),x_min!$A$2:$I$17,6,0)+1))</f>
        <v>-0.44374729467918161</v>
      </c>
    </row>
    <row r="16" spans="1:4" x14ac:dyDescent="0.2">
      <c r="A16" s="4" t="s">
        <v>450</v>
      </c>
      <c r="B16" s="5">
        <v>1043</v>
      </c>
      <c r="C16">
        <v>15</v>
      </c>
      <c r="D16" cm="1">
        <f t="array" aca="1" ref="D16" ca="1">LN(B16)-LN(INDIRECT("B"&amp;VLOOKUP(LEFT($A$1,FIND(" ", $A$1)-1),x_min!$A$2:$I$17,6,0)+1))</f>
        <v>-0.89634236049665272</v>
      </c>
    </row>
    <row r="17" spans="1:4" x14ac:dyDescent="0.2">
      <c r="A17" s="4" t="s">
        <v>451</v>
      </c>
      <c r="B17" s="5">
        <v>726</v>
      </c>
      <c r="C17">
        <v>16</v>
      </c>
      <c r="D17" cm="1">
        <f t="array" aca="1" ref="D17" ca="1">LN(B17)-LN(INDIRECT("B"&amp;VLOOKUP(LEFT($A$1,FIND(" ", $A$1)-1),x_min!$A$2:$I$17,6,0)+1))</f>
        <v>-1.2586488006726295</v>
      </c>
    </row>
    <row r="19" spans="1:4" x14ac:dyDescent="0.2">
      <c r="A19" s="4"/>
      <c r="B1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406F-DEAE-8D45-A7B0-8BB52E5C69B4}">
  <dimension ref="A1:D36"/>
  <sheetViews>
    <sheetView workbookViewId="0"/>
  </sheetViews>
  <sheetFormatPr baseColWidth="10" defaultRowHeight="16" x14ac:dyDescent="0.2"/>
  <cols>
    <col min="1" max="1" width="24.6640625" customWidth="1"/>
  </cols>
  <sheetData>
    <row r="1" spans="1:4" ht="43" x14ac:dyDescent="0.2">
      <c r="A1" s="20" t="s">
        <v>478</v>
      </c>
      <c r="B1" s="17" t="s">
        <v>26</v>
      </c>
      <c r="C1" s="18" t="s">
        <v>27</v>
      </c>
      <c r="D1" s="17" t="s">
        <v>25</v>
      </c>
    </row>
    <row r="2" spans="1:4" x14ac:dyDescent="0.2">
      <c r="A2" s="12" t="s">
        <v>332</v>
      </c>
      <c r="B2" s="13">
        <v>22171</v>
      </c>
      <c r="C2" s="13">
        <v>1</v>
      </c>
      <c r="D2" cm="1">
        <f t="array" aca="1" ref="D2" ca="1">LN(B2)-LN(INDIRECT("B"&amp;VLOOKUP(LEFT($A$1,FIND(" ", $A$1)-1),x_min!$A$2:$I$17,6,0)+1))</f>
        <v>3.4611907472577901</v>
      </c>
    </row>
    <row r="3" spans="1:4" x14ac:dyDescent="0.2">
      <c r="A3" s="12" t="s">
        <v>333</v>
      </c>
      <c r="B3" s="13">
        <v>8194</v>
      </c>
      <c r="C3" s="13">
        <v>2</v>
      </c>
      <c r="D3" cm="1">
        <f t="array" aca="1" ref="D3" ca="1">LN(B3)-LN(INDIRECT("B"&amp;VLOOKUP(LEFT($A$1,FIND(" ", $A$1)-1),x_min!$A$2:$I$17,6,0)+1))</f>
        <v>2.4658077977723973</v>
      </c>
    </row>
    <row r="4" spans="1:4" x14ac:dyDescent="0.2">
      <c r="A4" s="12" t="s">
        <v>334</v>
      </c>
      <c r="B4" s="13">
        <v>7204</v>
      </c>
      <c r="C4" s="13">
        <v>3</v>
      </c>
      <c r="D4" cm="1">
        <f t="array" aca="1" ref="D4" ca="1">LN(B4)-LN(INDIRECT("B"&amp;VLOOKUP(LEFT($A$1,FIND(" ", $A$1)-1),x_min!$A$2:$I$17,6,0)+1))</f>
        <v>2.337042045961427</v>
      </c>
    </row>
    <row r="5" spans="1:4" x14ac:dyDescent="0.2">
      <c r="A5" s="12" t="s">
        <v>335</v>
      </c>
      <c r="B5" s="13">
        <v>6923</v>
      </c>
      <c r="C5" s="13">
        <v>4</v>
      </c>
      <c r="D5" cm="1">
        <f t="array" aca="1" ref="D5" ca="1">LN(B5)-LN(INDIRECT("B"&amp;VLOOKUP(LEFT($A$1,FIND(" ", $A$1)-1),x_min!$A$2:$I$17,6,0)+1))</f>
        <v>2.2972548203436052</v>
      </c>
    </row>
    <row r="6" spans="1:4" x14ac:dyDescent="0.2">
      <c r="A6" s="12" t="s">
        <v>336</v>
      </c>
      <c r="B6" s="13">
        <v>3814</v>
      </c>
      <c r="C6" s="13">
        <v>5</v>
      </c>
      <c r="D6" cm="1">
        <f t="array" aca="1" ref="D6" ca="1">LN(B6)-LN(INDIRECT("B"&amp;VLOOKUP(LEFT($A$1,FIND(" ", $A$1)-1),x_min!$A$2:$I$17,6,0)+1))</f>
        <v>1.701084125825945</v>
      </c>
    </row>
    <row r="7" spans="1:4" x14ac:dyDescent="0.2">
      <c r="A7" s="12" t="s">
        <v>337</v>
      </c>
      <c r="B7" s="13">
        <v>3614</v>
      </c>
      <c r="C7" s="13">
        <v>6</v>
      </c>
      <c r="D7" cm="1">
        <f t="array" aca="1" ref="D7" ca="1">LN(B7)-LN(INDIRECT("B"&amp;VLOOKUP(LEFT($A$1,FIND(" ", $A$1)-1),x_min!$A$2:$I$17,6,0)+1))</f>
        <v>1.6472208108177533</v>
      </c>
    </row>
    <row r="8" spans="1:4" x14ac:dyDescent="0.2">
      <c r="A8" s="12" t="s">
        <v>338</v>
      </c>
      <c r="B8" s="13">
        <v>3467</v>
      </c>
      <c r="C8" s="13">
        <v>7</v>
      </c>
      <c r="D8" cm="1">
        <f t="array" aca="1" ref="D8" ca="1">LN(B8)-LN(INDIRECT("B"&amp;VLOOKUP(LEFT($A$1,FIND(" ", $A$1)-1),x_min!$A$2:$I$17,6,0)+1))</f>
        <v>1.6056952853506044</v>
      </c>
    </row>
    <row r="9" spans="1:4" x14ac:dyDescent="0.2">
      <c r="A9" s="12" t="s">
        <v>339</v>
      </c>
      <c r="B9" s="13">
        <v>1980</v>
      </c>
      <c r="C9" s="13">
        <v>8</v>
      </c>
      <c r="D9" cm="1">
        <f t="array" aca="1" ref="D9" ca="1">LN(B9)-LN(INDIRECT("B"&amp;VLOOKUP(LEFT($A$1,FIND(" ", $A$1)-1),x_min!$A$2:$I$17,6,0)+1))</f>
        <v>1.0455024633541612</v>
      </c>
    </row>
    <row r="10" spans="1:4" x14ac:dyDescent="0.2">
      <c r="A10" s="12" t="s">
        <v>340</v>
      </c>
      <c r="B10" s="13">
        <v>1939</v>
      </c>
      <c r="C10" s="13">
        <v>9</v>
      </c>
      <c r="D10" cm="1">
        <f t="array" aca="1" ref="D10" ca="1">LN(B10)-LN(INDIRECT("B"&amp;VLOOKUP(LEFT($A$1,FIND(" ", $A$1)-1),x_min!$A$2:$I$17,6,0)+1))</f>
        <v>1.0245779949082321</v>
      </c>
    </row>
    <row r="11" spans="1:4" x14ac:dyDescent="0.2">
      <c r="A11" s="12" t="s">
        <v>341</v>
      </c>
      <c r="B11" s="13">
        <v>1823</v>
      </c>
      <c r="C11" s="13">
        <v>10</v>
      </c>
      <c r="D11" cm="1">
        <f t="array" aca="1" ref="D11" ca="1">LN(B11)-LN(INDIRECT("B"&amp;VLOOKUP(LEFT($A$1,FIND(" ", $A$1)-1),x_min!$A$2:$I$17,6,0)+1))</f>
        <v>0.96288911434424307</v>
      </c>
    </row>
    <row r="12" spans="1:4" x14ac:dyDescent="0.2">
      <c r="A12" s="12" t="s">
        <v>342</v>
      </c>
      <c r="B12" s="13">
        <v>1196</v>
      </c>
      <c r="C12" s="13">
        <v>11</v>
      </c>
      <c r="D12" cm="1">
        <f t="array" aca="1" ref="D12" ca="1">LN(B12)-LN(INDIRECT("B"&amp;VLOOKUP(LEFT($A$1,FIND(" ", $A$1)-1),x_min!$A$2:$I$17,6,0)+1))</f>
        <v>0.54138827417615687</v>
      </c>
    </row>
    <row r="13" spans="1:4" x14ac:dyDescent="0.2">
      <c r="A13" s="12" t="s">
        <v>343</v>
      </c>
      <c r="B13" s="13">
        <v>861</v>
      </c>
      <c r="C13" s="13">
        <v>12</v>
      </c>
      <c r="D13" cm="1">
        <f t="array" aca="1" ref="D13" ca="1">LN(B13)-LN(INDIRECT("B"&amp;VLOOKUP(LEFT($A$1,FIND(" ", $A$1)-1),x_min!$A$2:$I$17,6,0)+1))</f>
        <v>0.21274484409331063</v>
      </c>
    </row>
    <row r="14" spans="1:4" x14ac:dyDescent="0.2">
      <c r="A14" s="12" t="s">
        <v>344</v>
      </c>
      <c r="B14" s="13">
        <v>848</v>
      </c>
      <c r="C14" s="13">
        <v>13</v>
      </c>
      <c r="D14" cm="1">
        <f t="array" aca="1" ref="D14" ca="1">LN(B14)-LN(INDIRECT("B"&amp;VLOOKUP(LEFT($A$1,FIND(" ", $A$1)-1),x_min!$A$2:$I$17,6,0)+1))</f>
        <v>0.19753097545748322</v>
      </c>
    </row>
    <row r="15" spans="1:4" x14ac:dyDescent="0.2">
      <c r="A15" s="12" t="s">
        <v>345</v>
      </c>
      <c r="B15" s="13">
        <v>703</v>
      </c>
      <c r="C15" s="13">
        <v>14</v>
      </c>
      <c r="D15" cm="1">
        <f t="array" aca="1" ref="D15" ca="1">LN(B15)-LN(INDIRECT("B"&amp;VLOOKUP(LEFT($A$1,FIND(" ", $A$1)-1),x_min!$A$2:$I$17,6,0)+1))</f>
        <v>1.000723147624516E-2</v>
      </c>
    </row>
    <row r="16" spans="1:4" x14ac:dyDescent="0.2">
      <c r="A16" s="12" t="s">
        <v>346</v>
      </c>
      <c r="B16" s="13">
        <v>696</v>
      </c>
      <c r="C16" s="13">
        <v>15</v>
      </c>
      <c r="D16" cm="1">
        <f t="array" aca="1" ref="D16" ca="1">LN(B16)-LN(INDIRECT("B"&amp;VLOOKUP(LEFT($A$1,FIND(" ", $A$1)-1),x_min!$A$2:$I$17,6,0)+1))</f>
        <v>0</v>
      </c>
    </row>
    <row r="17" spans="1:4" x14ac:dyDescent="0.2">
      <c r="A17" s="12" t="s">
        <v>347</v>
      </c>
      <c r="B17" s="13">
        <v>512</v>
      </c>
      <c r="C17" s="13">
        <v>16</v>
      </c>
      <c r="D17" cm="1">
        <f t="array" aca="1" ref="D17" ca="1">LN(B17)-LN(INDIRECT("B"&amp;VLOOKUP(LEFT($A$1,FIND(" ", $A$1)-1),x_min!$A$2:$I$17,6,0)+1))</f>
        <v>-0.30702503529491221</v>
      </c>
    </row>
    <row r="18" spans="1:4" x14ac:dyDescent="0.2">
      <c r="A18" s="12" t="s">
        <v>348</v>
      </c>
      <c r="B18" s="13">
        <v>377</v>
      </c>
      <c r="C18" s="13">
        <v>17</v>
      </c>
      <c r="D18" cm="1">
        <f t="array" aca="1" ref="D18" ca="1">LN(B18)-LN(INDIRECT("B"&amp;VLOOKUP(LEFT($A$1,FIND(" ", $A$1)-1),x_min!$A$2:$I$17,6,0)+1))</f>
        <v>-0.61310447288640901</v>
      </c>
    </row>
    <row r="19" spans="1:4" x14ac:dyDescent="0.2">
      <c r="A19" s="12" t="s">
        <v>349</v>
      </c>
      <c r="B19" s="13">
        <v>169</v>
      </c>
      <c r="C19" s="13">
        <v>18</v>
      </c>
      <c r="D19" cm="1">
        <f t="array" aca="1" ref="D19" ca="1">LN(B19)-LN(INDIRECT("B"&amp;VLOOKUP(LEFT($A$1,FIND(" ", $A$1)-1),x_min!$A$2:$I$17,6,0)+1))</f>
        <v>-1.4154509454113464</v>
      </c>
    </row>
    <row r="20" spans="1:4" x14ac:dyDescent="0.2">
      <c r="A20" s="12" t="s">
        <v>350</v>
      </c>
      <c r="B20" s="13">
        <v>157</v>
      </c>
      <c r="C20" s="13">
        <v>19</v>
      </c>
      <c r="D20" cm="1">
        <f t="array" aca="1" ref="D20" ca="1">LN(B20)-LN(INDIRECT("B"&amp;VLOOKUP(LEFT($A$1,FIND(" ", $A$1)-1),x_min!$A$2:$I$17,6,0)+1))</f>
        <v>-1.4891038549861122</v>
      </c>
    </row>
    <row r="21" spans="1:4" x14ac:dyDescent="0.2">
      <c r="A21" s="12" t="s">
        <v>351</v>
      </c>
      <c r="B21" s="13">
        <v>150</v>
      </c>
      <c r="C21" s="13">
        <v>20</v>
      </c>
      <c r="D21" cm="1">
        <f t="array" aca="1" ref="D21" ca="1">LN(B21)-LN(INDIRECT("B"&amp;VLOOKUP(LEFT($A$1,FIND(" ", $A$1)-1),x_min!$A$2:$I$17,6,0)+1))</f>
        <v>-1.5347143662381644</v>
      </c>
    </row>
    <row r="22" spans="1:4" x14ac:dyDescent="0.2">
      <c r="A22" s="12" t="s">
        <v>352</v>
      </c>
      <c r="B22" s="13">
        <v>68</v>
      </c>
      <c r="C22" s="13">
        <v>21</v>
      </c>
      <c r="D22" cm="1">
        <f t="array" aca="1" ref="D22" ca="1">LN(B22)-LN(INDIRECT("B"&amp;VLOOKUP(LEFT($A$1,FIND(" ", $A$1)-1),x_min!$A$2:$I$17,6,0)+1))</f>
        <v>-2.3258419551583129</v>
      </c>
    </row>
    <row r="23" spans="1:4" x14ac:dyDescent="0.2">
      <c r="A23" s="12" t="s">
        <v>353</v>
      </c>
      <c r="B23" s="13">
        <v>63</v>
      </c>
      <c r="C23" s="13">
        <v>22</v>
      </c>
      <c r="D23" cm="1">
        <f t="array" aca="1" ref="D23" ca="1">LN(B23)-LN(INDIRECT("B"&amp;VLOOKUP(LEFT($A$1,FIND(" ", $A$1)-1),x_min!$A$2:$I$17,6,0)+1))</f>
        <v>-2.4022149339428873</v>
      </c>
    </row>
    <row r="24" spans="1:4" x14ac:dyDescent="0.2">
      <c r="A24" s="12" t="s">
        <v>354</v>
      </c>
      <c r="B24" s="13">
        <v>59</v>
      </c>
      <c r="C24" s="13">
        <v>23</v>
      </c>
      <c r="D24" cm="1">
        <f t="array" aca="1" ref="D24" ca="1">LN(B24)-LN(INDIRECT("B"&amp;VLOOKUP(LEFT($A$1,FIND(" ", $A$1)-1),x_min!$A$2:$I$17,6,0)+1))</f>
        <v>-2.4678122164287002</v>
      </c>
    </row>
    <row r="25" spans="1:4" x14ac:dyDescent="0.2">
      <c r="A25" s="12" t="s">
        <v>355</v>
      </c>
      <c r="B25" s="13">
        <v>55</v>
      </c>
      <c r="C25" s="13">
        <v>24</v>
      </c>
      <c r="D25" cm="1">
        <f t="array" aca="1" ref="D25" ca="1">LN(B25)-LN(INDIRECT("B"&amp;VLOOKUP(LEFT($A$1,FIND(" ", $A$1)-1),x_min!$A$2:$I$17,6,0)+1))</f>
        <v>-2.5380164751019487</v>
      </c>
    </row>
    <row r="26" spans="1:4" x14ac:dyDescent="0.2">
      <c r="A26" s="12" t="s">
        <v>356</v>
      </c>
      <c r="B26" s="13">
        <v>42</v>
      </c>
      <c r="C26" s="13">
        <v>25</v>
      </c>
      <c r="D26" cm="1">
        <f t="array" aca="1" ref="D26" ca="1">LN(B26)-LN(INDIRECT("B"&amp;VLOOKUP(LEFT($A$1,FIND(" ", $A$1)-1),x_min!$A$2:$I$17,6,0)+1))</f>
        <v>-2.8076800420510515</v>
      </c>
    </row>
    <row r="27" spans="1:4" x14ac:dyDescent="0.2">
      <c r="A27" s="12" t="s">
        <v>357</v>
      </c>
      <c r="B27" s="13">
        <v>33</v>
      </c>
      <c r="C27" s="13">
        <v>26</v>
      </c>
      <c r="D27" cm="1">
        <f t="array" aca="1" ref="D27" ca="1">LN(B27)-LN(INDIRECT("B"&amp;VLOOKUP(LEFT($A$1,FIND(" ", $A$1)-1),x_min!$A$2:$I$17,6,0)+1))</f>
        <v>-3.0488420988679397</v>
      </c>
    </row>
    <row r="28" spans="1:4" x14ac:dyDescent="0.2">
      <c r="A28" s="12" t="s">
        <v>358</v>
      </c>
      <c r="B28" s="13">
        <v>13</v>
      </c>
      <c r="C28" s="13">
        <v>27</v>
      </c>
      <c r="D28" cm="1">
        <f t="array" aca="1" ref="D28" ca="1">LN(B28)-LN(INDIRECT("B"&amp;VLOOKUP(LEFT($A$1,FIND(" ", $A$1)-1),x_min!$A$2:$I$17,6,0)+1))</f>
        <v>-3.9804003028728832</v>
      </c>
    </row>
    <row r="29" spans="1:4" x14ac:dyDescent="0.2">
      <c r="A29" s="12" t="s">
        <v>359</v>
      </c>
      <c r="B29" s="13">
        <v>9</v>
      </c>
      <c r="C29" s="13">
        <v>28</v>
      </c>
      <c r="D29" cm="1">
        <f t="array" aca="1" ref="D29" ca="1">LN(B29)-LN(INDIRECT("B"&amp;VLOOKUP(LEFT($A$1,FIND(" ", $A$1)-1),x_min!$A$2:$I$17,6,0)+1))</f>
        <v>-4.3481250829981999</v>
      </c>
    </row>
    <row r="30" spans="1:4" x14ac:dyDescent="0.2">
      <c r="A30" s="12" t="s">
        <v>360</v>
      </c>
      <c r="B30" s="13">
        <v>7</v>
      </c>
      <c r="C30" s="13">
        <v>29</v>
      </c>
      <c r="D30" cm="1">
        <f t="array" aca="1" ref="D30" ca="1">LN(B30)-LN(INDIRECT("B"&amp;VLOOKUP(LEFT($A$1,FIND(" ", $A$1)-1),x_min!$A$2:$I$17,6,0)+1))</f>
        <v>-4.5994395112791064</v>
      </c>
    </row>
    <row r="31" spans="1:4" x14ac:dyDescent="0.2">
      <c r="A31" s="12" t="s">
        <v>361</v>
      </c>
      <c r="B31" s="13">
        <v>2</v>
      </c>
      <c r="C31" s="13">
        <v>30</v>
      </c>
      <c r="D31" cm="1">
        <f t="array" aca="1" ref="D31" ca="1">LN(B31)-LN(INDIRECT("B"&amp;VLOOKUP(LEFT($A$1,FIND(" ", $A$1)-1),x_min!$A$2:$I$17,6,0)+1))</f>
        <v>-5.8522024797744745</v>
      </c>
    </row>
    <row r="32" spans="1:4" x14ac:dyDescent="0.2">
      <c r="A32" s="12" t="s">
        <v>362</v>
      </c>
      <c r="B32" s="13">
        <v>1</v>
      </c>
      <c r="C32" s="13">
        <v>31</v>
      </c>
      <c r="D32" cm="1">
        <f t="array" aca="1" ref="D32" ca="1">LN(B32)-LN(INDIRECT("B"&amp;VLOOKUP(LEFT($A$1,FIND(" ", $A$1)-1),x_min!$A$2:$I$17,6,0)+1))</f>
        <v>-6.5453496603344199</v>
      </c>
    </row>
    <row r="33" spans="1:4" x14ac:dyDescent="0.2">
      <c r="A33" s="12" t="s">
        <v>363</v>
      </c>
      <c r="B33" s="13">
        <v>1</v>
      </c>
      <c r="C33" s="13">
        <v>32</v>
      </c>
      <c r="D33" cm="1">
        <f t="array" aca="1" ref="D33" ca="1">LN(B33)-LN(INDIRECT("B"&amp;VLOOKUP(LEFT($A$1,FIND(" ", $A$1)-1),x_min!$A$2:$I$17,6,0)+1))</f>
        <v>-6.5453496603344199</v>
      </c>
    </row>
    <row r="34" spans="1:4" x14ac:dyDescent="0.2">
      <c r="A34" s="12" t="s">
        <v>364</v>
      </c>
      <c r="B34" s="13">
        <v>1</v>
      </c>
      <c r="C34" s="13">
        <v>33</v>
      </c>
      <c r="D34" cm="1">
        <f t="array" aca="1" ref="D34" ca="1">LN(B34)-LN(INDIRECT("B"&amp;VLOOKUP(LEFT($A$1,FIND(" ", $A$1)-1),x_min!$A$2:$I$17,6,0)+1))</f>
        <v>-6.5453496603344199</v>
      </c>
    </row>
    <row r="35" spans="1:4" x14ac:dyDescent="0.2">
      <c r="A35" s="11"/>
      <c r="B35" s="11"/>
      <c r="C35" s="11"/>
    </row>
    <row r="36" spans="1:4" x14ac:dyDescent="0.2">
      <c r="A36" s="11"/>
      <c r="B36" s="14"/>
      <c r="C36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3F12-D1FF-4C4D-976F-58A520FCB089}">
  <dimension ref="A1:D25"/>
  <sheetViews>
    <sheetView workbookViewId="0"/>
  </sheetViews>
  <sheetFormatPr baseColWidth="10" defaultRowHeight="16" x14ac:dyDescent="0.2"/>
  <cols>
    <col min="1" max="1" width="28.5" customWidth="1"/>
  </cols>
  <sheetData>
    <row r="1" spans="1:4" ht="34" x14ac:dyDescent="0.2">
      <c r="A1" s="19" t="s">
        <v>468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311</v>
      </c>
      <c r="B2" s="10">
        <v>81871</v>
      </c>
      <c r="C2">
        <v>1</v>
      </c>
      <c r="D2" cm="1">
        <f t="array" aca="1" ref="D2" ca="1">LN(B2)-LN(INDIRECT("B"&amp;VLOOKUP(LEFT($A$1,FIND(" ", $A$1)-1),x_min!$A$2:$I$17,6,0)+1))</f>
        <v>3.460461031424769</v>
      </c>
    </row>
    <row r="3" spans="1:4" x14ac:dyDescent="0.2">
      <c r="A3" s="4" t="s">
        <v>312</v>
      </c>
      <c r="B3" s="10">
        <v>28776</v>
      </c>
      <c r="C3">
        <v>2</v>
      </c>
      <c r="D3" cm="1">
        <f t="array" aca="1" ref="D3" ca="1">LN(B3)-LN(INDIRECT("B"&amp;VLOOKUP(LEFT($A$1,FIND(" ", $A$1)-1),x_min!$A$2:$I$17,6,0)+1))</f>
        <v>2.4148579000179495</v>
      </c>
    </row>
    <row r="4" spans="1:4" x14ac:dyDescent="0.2">
      <c r="A4" s="4" t="s">
        <v>313</v>
      </c>
      <c r="B4" s="10">
        <v>26876</v>
      </c>
      <c r="C4">
        <v>3</v>
      </c>
      <c r="D4" cm="1">
        <f t="array" aca="1" ref="D4" ca="1">LN(B4)-LN(INDIRECT("B"&amp;VLOOKUP(LEFT($A$1,FIND(" ", $A$1)-1),x_min!$A$2:$I$17,6,0)+1))</f>
        <v>2.3465498886825316</v>
      </c>
    </row>
    <row r="5" spans="1:4" x14ac:dyDescent="0.2">
      <c r="A5" s="4" t="s">
        <v>314</v>
      </c>
      <c r="B5" s="10">
        <v>18741</v>
      </c>
      <c r="C5">
        <v>4</v>
      </c>
      <c r="D5" cm="1">
        <f t="array" aca="1" ref="D5" ca="1">LN(B5)-LN(INDIRECT("B"&amp;VLOOKUP(LEFT($A$1,FIND(" ", $A$1)-1),x_min!$A$2:$I$17,6,0)+1))</f>
        <v>1.9860298308041688</v>
      </c>
    </row>
    <row r="6" spans="1:4" x14ac:dyDescent="0.2">
      <c r="A6" s="4" t="s">
        <v>315</v>
      </c>
      <c r="B6" s="10">
        <v>9787</v>
      </c>
      <c r="C6">
        <v>5</v>
      </c>
      <c r="D6" cm="1">
        <f t="array" aca="1" ref="D6" ca="1">LN(B6)-LN(INDIRECT("B"&amp;VLOOKUP(LEFT($A$1,FIND(" ", $A$1)-1),x_min!$A$2:$I$17,6,0)+1))</f>
        <v>1.3363711680683092</v>
      </c>
    </row>
    <row r="7" spans="1:4" x14ac:dyDescent="0.2">
      <c r="A7" s="4" t="s">
        <v>316</v>
      </c>
      <c r="B7" s="10">
        <v>8832</v>
      </c>
      <c r="C7">
        <v>6</v>
      </c>
      <c r="D7" cm="1">
        <f t="array" aca="1" ref="D7" ca="1">LN(B7)-LN(INDIRECT("B"&amp;VLOOKUP(LEFT($A$1,FIND(" ", $A$1)-1),x_min!$A$2:$I$17,6,0)+1))</f>
        <v>1.2336976831593667</v>
      </c>
    </row>
    <row r="8" spans="1:4" x14ac:dyDescent="0.2">
      <c r="A8" s="4" t="s">
        <v>317</v>
      </c>
      <c r="B8" s="10">
        <v>7190</v>
      </c>
      <c r="C8">
        <v>7</v>
      </c>
      <c r="D8" cm="1">
        <f t="array" aca="1" ref="D8" ca="1">LN(B8)-LN(INDIRECT("B"&amp;VLOOKUP(LEFT($A$1,FIND(" ", $A$1)-1),x_min!$A$2:$I$17,6,0)+1))</f>
        <v>1.028007365357583</v>
      </c>
    </row>
    <row r="9" spans="1:4" x14ac:dyDescent="0.2">
      <c r="A9" s="4" t="s">
        <v>318</v>
      </c>
      <c r="B9" s="10">
        <v>6543</v>
      </c>
      <c r="C9">
        <v>8</v>
      </c>
      <c r="D9" cm="1">
        <f t="array" aca="1" ref="D9" ca="1">LN(B9)-LN(INDIRECT("B"&amp;VLOOKUP(LEFT($A$1,FIND(" ", $A$1)-1),x_min!$A$2:$I$17,6,0)+1))</f>
        <v>0.93371196951222935</v>
      </c>
    </row>
    <row r="10" spans="1:4" x14ac:dyDescent="0.2">
      <c r="A10" s="4" t="s">
        <v>319</v>
      </c>
      <c r="B10" s="10">
        <v>4602</v>
      </c>
      <c r="C10">
        <v>9</v>
      </c>
      <c r="D10" cm="1">
        <f t="array" aca="1" ref="D10" ca="1">LN(B10)-LN(INDIRECT("B"&amp;VLOOKUP(LEFT($A$1,FIND(" ", $A$1)-1),x_min!$A$2:$I$17,6,0)+1))</f>
        <v>0.58180718523780151</v>
      </c>
    </row>
    <row r="11" spans="1:4" x14ac:dyDescent="0.2">
      <c r="A11" s="4" t="s">
        <v>320</v>
      </c>
      <c r="B11" s="10">
        <v>4327</v>
      </c>
      <c r="C11">
        <v>10</v>
      </c>
      <c r="D11" cm="1">
        <f t="array" aca="1" ref="D11" ca="1">LN(B11)-LN(INDIRECT("B"&amp;VLOOKUP(LEFT($A$1,FIND(" ", $A$1)-1),x_min!$A$2:$I$17,6,0)+1))</f>
        <v>0.52019065486737404</v>
      </c>
    </row>
    <row r="12" spans="1:4" x14ac:dyDescent="0.2">
      <c r="A12" s="4" t="s">
        <v>321</v>
      </c>
      <c r="B12" s="10">
        <v>4297</v>
      </c>
      <c r="C12">
        <v>11</v>
      </c>
      <c r="D12" cm="1">
        <f t="array" aca="1" ref="D12" ca="1">LN(B12)-LN(INDIRECT("B"&amp;VLOOKUP(LEFT($A$1,FIND(" ", $A$1)-1),x_min!$A$2:$I$17,6,0)+1))</f>
        <v>0.51323329841748588</v>
      </c>
    </row>
    <row r="13" spans="1:4" x14ac:dyDescent="0.2">
      <c r="A13" s="4" t="s">
        <v>322</v>
      </c>
      <c r="B13" s="10">
        <v>3339</v>
      </c>
      <c r="C13">
        <v>12</v>
      </c>
      <c r="D13" cm="1">
        <f t="array" aca="1" ref="D13" ca="1">LN(B13)-LN(INDIRECT("B"&amp;VLOOKUP(LEFT($A$1,FIND(" ", $A$1)-1),x_min!$A$2:$I$17,6,0)+1))</f>
        <v>0.2609875545861442</v>
      </c>
    </row>
    <row r="14" spans="1:4" x14ac:dyDescent="0.2">
      <c r="A14" s="4" t="s">
        <v>323</v>
      </c>
      <c r="B14" s="10">
        <v>3138</v>
      </c>
      <c r="C14">
        <v>13</v>
      </c>
      <c r="D14" cm="1">
        <f t="array" aca="1" ref="D14" ca="1">LN(B14)-LN(INDIRECT("B"&amp;VLOOKUP(LEFT($A$1,FIND(" ", $A$1)-1),x_min!$A$2:$I$17,6,0)+1))</f>
        <v>0.19890184793546872</v>
      </c>
    </row>
    <row r="15" spans="1:4" x14ac:dyDescent="0.2">
      <c r="A15" s="4" t="s">
        <v>324</v>
      </c>
      <c r="B15" s="10">
        <v>3107</v>
      </c>
      <c r="C15">
        <v>14</v>
      </c>
      <c r="D15" cm="1">
        <f t="array" aca="1" ref="D15" ca="1">LN(B15)-LN(INDIRECT("B"&amp;VLOOKUP(LEFT($A$1,FIND(" ", $A$1)-1),x_min!$A$2:$I$17,6,0)+1))</f>
        <v>0.18897382403553742</v>
      </c>
    </row>
    <row r="16" spans="1:4" x14ac:dyDescent="0.2">
      <c r="A16" s="4" t="s">
        <v>325</v>
      </c>
      <c r="B16" s="10">
        <v>2572</v>
      </c>
      <c r="C16">
        <v>15</v>
      </c>
      <c r="D16" cm="1">
        <f t="array" aca="1" ref="D16" ca="1">LN(B16)-LN(INDIRECT("B"&amp;VLOOKUP(LEFT($A$1,FIND(" ", $A$1)-1),x_min!$A$2:$I$17,6,0)+1))</f>
        <v>0</v>
      </c>
    </row>
    <row r="17" spans="1:4" x14ac:dyDescent="0.2">
      <c r="A17" s="4" t="s">
        <v>326</v>
      </c>
      <c r="B17" s="10">
        <v>1412</v>
      </c>
      <c r="C17">
        <v>16</v>
      </c>
      <c r="D17" cm="1">
        <f t="array" aca="1" ref="D17" ca="1">LN(B17)-LN(INDIRECT("B"&amp;VLOOKUP(LEFT($A$1,FIND(" ", $A$1)-1),x_min!$A$2:$I$17,6,0)+1))</f>
        <v>-0.59967666730432256</v>
      </c>
    </row>
    <row r="18" spans="1:4" x14ac:dyDescent="0.2">
      <c r="A18" s="4" t="s">
        <v>327</v>
      </c>
      <c r="B18" s="10">
        <v>1343</v>
      </c>
      <c r="C18">
        <v>17</v>
      </c>
      <c r="D18" cm="1">
        <f t="array" aca="1" ref="D18" ca="1">LN(B18)-LN(INDIRECT("B"&amp;VLOOKUP(LEFT($A$1,FIND(" ", $A$1)-1),x_min!$A$2:$I$17,6,0)+1))</f>
        <v>-0.64977788883427223</v>
      </c>
    </row>
    <row r="19" spans="1:4" x14ac:dyDescent="0.2">
      <c r="A19" s="4" t="s">
        <v>328</v>
      </c>
      <c r="B19" s="10">
        <v>1158</v>
      </c>
      <c r="C19">
        <v>18</v>
      </c>
      <c r="D19" cm="1">
        <f t="array" aca="1" ref="D19" ca="1">LN(B19)-LN(INDIRECT("B"&amp;VLOOKUP(LEFT($A$1,FIND(" ", $A$1)-1),x_min!$A$2:$I$17,6,0)+1))</f>
        <v>-0.79798942722456978</v>
      </c>
    </row>
    <row r="20" spans="1:4" x14ac:dyDescent="0.2">
      <c r="A20" s="4" t="s">
        <v>329</v>
      </c>
      <c r="B20" s="10">
        <v>1134</v>
      </c>
      <c r="C20">
        <v>19</v>
      </c>
      <c r="D20" cm="1">
        <f t="array" aca="1" ref="D20" ca="1">LN(B20)-LN(INDIRECT("B"&amp;VLOOKUP(LEFT($A$1,FIND(" ", $A$1)-1),x_min!$A$2:$I$17,6,0)+1))</f>
        <v>-0.8189326010698128</v>
      </c>
    </row>
    <row r="21" spans="1:4" x14ac:dyDescent="0.2">
      <c r="A21" s="4" t="s">
        <v>330</v>
      </c>
      <c r="B21" s="10">
        <v>386</v>
      </c>
      <c r="C21">
        <v>20</v>
      </c>
      <c r="D21" cm="1">
        <f t="array" aca="1" ref="D21" ca="1">LN(B21)-LN(INDIRECT("B"&amp;VLOOKUP(LEFT($A$1,FIND(" ", $A$1)-1),x_min!$A$2:$I$17,6,0)+1))</f>
        <v>-1.8966017158926789</v>
      </c>
    </row>
    <row r="22" spans="1:4" x14ac:dyDescent="0.2">
      <c r="A22" s="4" t="s">
        <v>331</v>
      </c>
      <c r="B22" s="10">
        <v>383</v>
      </c>
      <c r="C22">
        <v>21</v>
      </c>
      <c r="D22" cm="1">
        <f t="array" aca="1" ref="D22" ca="1">LN(B22)-LN(INDIRECT("B"&amp;VLOOKUP(LEFT($A$1,FIND(" ", $A$1)-1),x_min!$A$2:$I$17,6,0)+1))</f>
        <v>-1.9044040961768642</v>
      </c>
    </row>
    <row r="23" spans="1:4" x14ac:dyDescent="0.2">
      <c r="B23" s="6"/>
    </row>
    <row r="24" spans="1:4" x14ac:dyDescent="0.2">
      <c r="B24" s="6"/>
    </row>
    <row r="25" spans="1:4" x14ac:dyDescent="0.2">
      <c r="A2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06A-87C1-4D4B-8E16-573C045440BD}">
  <dimension ref="A1:D19"/>
  <sheetViews>
    <sheetView workbookViewId="0"/>
  </sheetViews>
  <sheetFormatPr baseColWidth="10" defaultColWidth="9.1640625" defaultRowHeight="16" x14ac:dyDescent="0.2"/>
  <cols>
    <col min="1" max="1" width="22.33203125" customWidth="1"/>
    <col min="2" max="2" width="9.6640625" bestFit="1" customWidth="1"/>
  </cols>
  <sheetData>
    <row r="1" spans="1:4" ht="34" x14ac:dyDescent="0.2">
      <c r="A1" s="19" t="s">
        <v>470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295</v>
      </c>
      <c r="B2" s="5">
        <v>1610</v>
      </c>
      <c r="C2">
        <v>1</v>
      </c>
      <c r="D2" cm="1">
        <f t="array" aca="1" ref="D2" ca="1">LN(B2)-LN(INDIRECT("B"&amp;VLOOKUP(LEFT($A$1,FIND(" ", $A$1)-1),x_min!$A$2:$I$17,6,0)+1))</f>
        <v>2.8953530882463694</v>
      </c>
    </row>
    <row r="3" spans="1:4" x14ac:dyDescent="0.2">
      <c r="A3" s="4" t="s">
        <v>296</v>
      </c>
      <c r="B3" s="5">
        <v>1470</v>
      </c>
      <c r="C3">
        <v>2</v>
      </c>
      <c r="D3" cm="1">
        <f t="array" aca="1" ref="D3" ca="1">LN(B3)-LN(INDIRECT("B"&amp;VLOOKUP(LEFT($A$1,FIND(" ", $A$1)-1),x_min!$A$2:$I$17,6,0)+1))</f>
        <v>2.8043813100406423</v>
      </c>
    </row>
    <row r="4" spans="1:4" x14ac:dyDescent="0.2">
      <c r="A4" s="4" t="s">
        <v>297</v>
      </c>
      <c r="B4" s="5">
        <v>742</v>
      </c>
      <c r="C4">
        <v>3</v>
      </c>
      <c r="D4" cm="1">
        <f t="array" aca="1" ref="D4" ca="1">LN(B4)-LN(INDIRECT("B"&amp;VLOOKUP(LEFT($A$1,FIND(" ", $A$1)-1),x_min!$A$2:$I$17,6,0)+1))</f>
        <v>2.1207128734352407</v>
      </c>
    </row>
    <row r="5" spans="1:4" x14ac:dyDescent="0.2">
      <c r="A5" s="4" t="s">
        <v>298</v>
      </c>
      <c r="B5" s="5">
        <v>667</v>
      </c>
      <c r="C5">
        <v>4</v>
      </c>
      <c r="D5" cm="1">
        <f t="array" aca="1" ref="D5" ca="1">LN(B5)-LN(INDIRECT("B"&amp;VLOOKUP(LEFT($A$1,FIND(" ", $A$1)-1),x_min!$A$2:$I$17,6,0)+1))</f>
        <v>2.0141536761834837</v>
      </c>
    </row>
    <row r="6" spans="1:4" x14ac:dyDescent="0.2">
      <c r="A6" s="4" t="s">
        <v>299</v>
      </c>
      <c r="B6" s="5">
        <v>543</v>
      </c>
      <c r="C6">
        <v>5</v>
      </c>
      <c r="D6" cm="1">
        <f t="array" aca="1" ref="D6" ca="1">LN(B6)-LN(INDIRECT("B"&amp;VLOOKUP(LEFT($A$1,FIND(" ", $A$1)-1),x_min!$A$2:$I$17,6,0)+1))</f>
        <v>1.8084729502017955</v>
      </c>
    </row>
    <row r="7" spans="1:4" x14ac:dyDescent="0.2">
      <c r="A7" s="4" t="s">
        <v>300</v>
      </c>
      <c r="B7" s="5">
        <v>328</v>
      </c>
      <c r="C7">
        <v>6</v>
      </c>
      <c r="D7" cm="1">
        <f t="array" aca="1" ref="D7" ca="1">LN(B7)-LN(INDIRECT("B"&amp;VLOOKUP(LEFT($A$1,FIND(" ", $A$1)-1),x_min!$A$2:$I$17,6,0)+1))</f>
        <v>1.3043772386520045</v>
      </c>
    </row>
    <row r="8" spans="1:4" x14ac:dyDescent="0.2">
      <c r="A8" s="4" t="s">
        <v>301</v>
      </c>
      <c r="B8" s="5">
        <v>312</v>
      </c>
      <c r="C8">
        <v>7</v>
      </c>
      <c r="D8" cm="1">
        <f t="array" aca="1" ref="D8" ca="1">LN(B8)-LN(INDIRECT("B"&amp;VLOOKUP(LEFT($A$1,FIND(" ", $A$1)-1),x_min!$A$2:$I$17,6,0)+1))</f>
        <v>1.2543668180773428</v>
      </c>
    </row>
    <row r="9" spans="1:4" x14ac:dyDescent="0.2">
      <c r="A9" s="4" t="s">
        <v>302</v>
      </c>
      <c r="B9" s="5">
        <v>255</v>
      </c>
      <c r="C9">
        <v>8</v>
      </c>
      <c r="D9" cm="1">
        <f t="array" aca="1" ref="D9" ca="1">LN(B9)-LN(INDIRECT("B"&amp;VLOOKUP(LEFT($A$1,FIND(" ", $A$1)-1),x_min!$A$2:$I$17,6,0)+1))</f>
        <v>1.0526271754262861</v>
      </c>
    </row>
    <row r="10" spans="1:4" x14ac:dyDescent="0.2">
      <c r="A10" s="4" t="s">
        <v>303</v>
      </c>
      <c r="B10" s="5">
        <v>211</v>
      </c>
      <c r="C10">
        <v>9</v>
      </c>
      <c r="D10" cm="1">
        <f t="array" aca="1" ref="D10" ca="1">LN(B10)-LN(INDIRECT("B"&amp;VLOOKUP(LEFT($A$1,FIND(" ", $A$1)-1),x_min!$A$2:$I$17,6,0)+1))</f>
        <v>0.86322176374392701</v>
      </c>
    </row>
    <row r="11" spans="1:4" x14ac:dyDescent="0.2">
      <c r="A11" s="4" t="s">
        <v>304</v>
      </c>
      <c r="B11" s="5">
        <v>155</v>
      </c>
      <c r="C11">
        <v>10</v>
      </c>
      <c r="D11" cm="1">
        <f t="array" aca="1" ref="D11" ca="1">LN(B11)-LN(INDIRECT("B"&amp;VLOOKUP(LEFT($A$1,FIND(" ", $A$1)-1),x_min!$A$2:$I$17,6,0)+1))</f>
        <v>0.55478874718710713</v>
      </c>
    </row>
    <row r="12" spans="1:4" x14ac:dyDescent="0.2">
      <c r="A12" s="4" t="s">
        <v>305</v>
      </c>
      <c r="B12" s="5">
        <v>121</v>
      </c>
      <c r="C12">
        <v>11</v>
      </c>
      <c r="D12" cm="1">
        <f t="array" aca="1" ref="D12" ca="1">LN(B12)-LN(INDIRECT("B"&amp;VLOOKUP(LEFT($A$1,FIND(" ", $A$1)-1),x_min!$A$2:$I$17,6,0)+1))</f>
        <v>0.3071541758646017</v>
      </c>
    </row>
    <row r="13" spans="1:4" x14ac:dyDescent="0.2">
      <c r="A13" s="4" t="s">
        <v>306</v>
      </c>
      <c r="B13" s="5">
        <v>110</v>
      </c>
      <c r="C13">
        <v>12</v>
      </c>
      <c r="D13" cm="1">
        <f t="array" aca="1" ref="D13" ca="1">LN(B13)-LN(INDIRECT("B"&amp;VLOOKUP(LEFT($A$1,FIND(" ", $A$1)-1),x_min!$A$2:$I$17,6,0)+1))</f>
        <v>0.21184399606027693</v>
      </c>
    </row>
    <row r="14" spans="1:4" x14ac:dyDescent="0.2">
      <c r="A14" s="4" t="s">
        <v>307</v>
      </c>
      <c r="B14" s="5">
        <v>95</v>
      </c>
      <c r="C14">
        <v>13</v>
      </c>
      <c r="D14" cm="1">
        <f t="array" aca="1" ref="D14" ca="1">LN(B14)-LN(INDIRECT("B"&amp;VLOOKUP(LEFT($A$1,FIND(" ", $A$1)-1),x_min!$A$2:$I$17,6,0)+1))</f>
        <v>6.5240521868401125E-2</v>
      </c>
    </row>
    <row r="15" spans="1:4" x14ac:dyDescent="0.2">
      <c r="A15" s="4" t="s">
        <v>308</v>
      </c>
      <c r="B15" s="5">
        <v>89</v>
      </c>
      <c r="C15">
        <v>14</v>
      </c>
      <c r="D15" cm="1">
        <f t="array" aca="1" ref="D15" ca="1">LN(B15)-LN(INDIRECT("B"&amp;VLOOKUP(LEFT($A$1,FIND(" ", $A$1)-1),x_min!$A$2:$I$17,6,0)+1))</f>
        <v>0</v>
      </c>
    </row>
    <row r="16" spans="1:4" x14ac:dyDescent="0.2">
      <c r="A16" s="4" t="s">
        <v>309</v>
      </c>
      <c r="B16" s="5">
        <v>18</v>
      </c>
      <c r="C16">
        <v>15</v>
      </c>
      <c r="D16" cm="1">
        <f t="array" aca="1" ref="D16" ca="1">LN(B16)-LN(INDIRECT("B"&amp;VLOOKUP(LEFT($A$1,FIND(" ", $A$1)-1),x_min!$A$2:$I$17,6,0)+1))</f>
        <v>-1.5982646118359751</v>
      </c>
    </row>
    <row r="17" spans="1:4" x14ac:dyDescent="0.2">
      <c r="A17" s="4" t="s">
        <v>310</v>
      </c>
      <c r="B17" s="5">
        <v>16</v>
      </c>
      <c r="C17">
        <v>16</v>
      </c>
      <c r="D17" cm="1">
        <f t="array" aca="1" ref="D17" ca="1">LN(B17)-LN(INDIRECT("B"&amp;VLOOKUP(LEFT($A$1,FIND(" ", $A$1)-1),x_min!$A$2:$I$17,6,0)+1))</f>
        <v>-1.7160476474923585</v>
      </c>
    </row>
    <row r="19" spans="1:4" x14ac:dyDescent="0.2">
      <c r="A19" s="4"/>
      <c r="B1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FF46-4DE0-4F4B-A350-B5FBF42DCB26}">
  <dimension ref="A1:D33"/>
  <sheetViews>
    <sheetView workbookViewId="0"/>
  </sheetViews>
  <sheetFormatPr baseColWidth="10" defaultRowHeight="16" x14ac:dyDescent="0.2"/>
  <cols>
    <col min="1" max="1" width="22.33203125" customWidth="1"/>
  </cols>
  <sheetData>
    <row r="1" spans="1:4" ht="34" x14ac:dyDescent="0.2">
      <c r="A1" s="19" t="s">
        <v>471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263</v>
      </c>
      <c r="B2" s="5">
        <v>9983</v>
      </c>
      <c r="C2">
        <v>1</v>
      </c>
      <c r="D2" cm="1">
        <f t="array" aca="1" ref="D2" ca="1">LN(B2)-LN(INDIRECT("B"&amp;VLOOKUP(LEFT($A$1,FIND(" ", $A$1)-1),x_min!$A$2:$I$17,6,0)+1))</f>
        <v>2.8421684776049867</v>
      </c>
    </row>
    <row r="3" spans="1:4" x14ac:dyDescent="0.2">
      <c r="A3" s="4" t="s">
        <v>264</v>
      </c>
      <c r="B3" s="5">
        <v>6155</v>
      </c>
      <c r="C3">
        <v>2</v>
      </c>
      <c r="D3" cm="1">
        <f t="array" aca="1" ref="D3" ca="1">LN(B3)-LN(INDIRECT("B"&amp;VLOOKUP(LEFT($A$1,FIND(" ", $A$1)-1),x_min!$A$2:$I$17,6,0)+1))</f>
        <v>2.3585495908871161</v>
      </c>
    </row>
    <row r="4" spans="1:4" x14ac:dyDescent="0.2">
      <c r="A4" s="4" t="s">
        <v>265</v>
      </c>
      <c r="B4" s="5">
        <v>2448</v>
      </c>
      <c r="C4">
        <v>3</v>
      </c>
      <c r="D4" cm="1">
        <f t="array" aca="1" ref="D4" ca="1">LN(B4)-LN(INDIRECT("B"&amp;VLOOKUP(LEFT($A$1,FIND(" ", $A$1)-1),x_min!$A$2:$I$17,6,0)+1))</f>
        <v>1.4365561959007787</v>
      </c>
    </row>
    <row r="5" spans="1:4" x14ac:dyDescent="0.2">
      <c r="A5" s="4" t="s">
        <v>266</v>
      </c>
      <c r="B5" s="5">
        <v>1758</v>
      </c>
      <c r="C5">
        <v>4</v>
      </c>
      <c r="D5" cm="1">
        <f t="array" aca="1" ref="D5" ca="1">LN(B5)-LN(INDIRECT("B"&amp;VLOOKUP(LEFT($A$1,FIND(" ", $A$1)-1),x_min!$A$2:$I$17,6,0)+1))</f>
        <v>1.105461630513684</v>
      </c>
    </row>
    <row r="6" spans="1:4" x14ac:dyDescent="0.2">
      <c r="A6" s="4" t="s">
        <v>267</v>
      </c>
      <c r="B6" s="5">
        <v>1516</v>
      </c>
      <c r="C6">
        <v>5</v>
      </c>
      <c r="D6" cm="1">
        <f t="array" aca="1" ref="D6" ca="1">LN(B6)-LN(INDIRECT("B"&amp;VLOOKUP(LEFT($A$1,FIND(" ", $A$1)-1),x_min!$A$2:$I$17,6,0)+1))</f>
        <v>0.95736011847087887</v>
      </c>
    </row>
    <row r="7" spans="1:4" x14ac:dyDescent="0.2">
      <c r="A7" s="4" t="s">
        <v>268</v>
      </c>
      <c r="B7" s="5">
        <v>1352</v>
      </c>
      <c r="C7">
        <v>6</v>
      </c>
      <c r="D7" cm="1">
        <f t="array" aca="1" ref="D7" ca="1">LN(B7)-LN(INDIRECT("B"&amp;VLOOKUP(LEFT($A$1,FIND(" ", $A$1)-1),x_min!$A$2:$I$17,6,0)+1))</f>
        <v>0.84286980887147145</v>
      </c>
    </row>
    <row r="8" spans="1:4" x14ac:dyDescent="0.2">
      <c r="A8" s="4" t="s">
        <v>269</v>
      </c>
      <c r="B8" s="5">
        <v>1120</v>
      </c>
      <c r="C8">
        <v>7</v>
      </c>
      <c r="D8" cm="1">
        <f t="array" aca="1" ref="D8" ca="1">LN(B8)-LN(INDIRECT("B"&amp;VLOOKUP(LEFT($A$1,FIND(" ", $A$1)-1),x_min!$A$2:$I$17,6,0)+1))</f>
        <v>0.65461351655770184</v>
      </c>
    </row>
    <row r="9" spans="1:4" x14ac:dyDescent="0.2">
      <c r="A9" s="4" t="s">
        <v>270</v>
      </c>
      <c r="B9" s="5">
        <v>1118</v>
      </c>
      <c r="C9">
        <v>8</v>
      </c>
      <c r="D9" cm="1">
        <f t="array" aca="1" ref="D9" ca="1">LN(B9)-LN(INDIRECT("B"&amp;VLOOKUP(LEFT($A$1,FIND(" ", $A$1)-1),x_min!$A$2:$I$17,6,0)+1))</f>
        <v>0.6528262059836063</v>
      </c>
    </row>
    <row r="10" spans="1:4" x14ac:dyDescent="0.2">
      <c r="A10" s="4" t="s">
        <v>271</v>
      </c>
      <c r="B10" s="5">
        <v>848</v>
      </c>
      <c r="C10">
        <v>9</v>
      </c>
      <c r="D10" cm="1">
        <f t="array" aca="1" ref="D10" ca="1">LN(B10)-LN(INDIRECT("B"&amp;VLOOKUP(LEFT($A$1,FIND(" ", $A$1)-1),x_min!$A$2:$I$17,6,0)+1))</f>
        <v>0.37641018806046489</v>
      </c>
    </row>
    <row r="11" spans="1:4" x14ac:dyDescent="0.2">
      <c r="A11" s="4" t="s">
        <v>272</v>
      </c>
      <c r="B11" s="5">
        <v>820</v>
      </c>
      <c r="C11">
        <v>10</v>
      </c>
      <c r="D11" cm="1">
        <f t="array" aca="1" ref="D11" ca="1">LN(B11)-LN(INDIRECT("B"&amp;VLOOKUP(LEFT($A$1,FIND(" ", $A$1)-1),x_min!$A$2:$I$17,6,0)+1))</f>
        <v>0.34283389252686014</v>
      </c>
    </row>
    <row r="12" spans="1:4" x14ac:dyDescent="0.2">
      <c r="A12" s="4" t="s">
        <v>273</v>
      </c>
      <c r="B12" s="5">
        <v>756</v>
      </c>
      <c r="C12">
        <v>11</v>
      </c>
      <c r="D12" cm="1">
        <f t="array" aca="1" ref="D12" ca="1">LN(B12)-LN(INDIRECT("B"&amp;VLOOKUP(LEFT($A$1,FIND(" ", $A$1)-1),x_min!$A$2:$I$17,6,0)+1))</f>
        <v>0.26157092844809515</v>
      </c>
    </row>
    <row r="13" spans="1:4" x14ac:dyDescent="0.2">
      <c r="A13" s="4" t="s">
        <v>274</v>
      </c>
      <c r="B13" s="5">
        <v>693</v>
      </c>
      <c r="C13">
        <v>12</v>
      </c>
      <c r="D13" cm="1">
        <f t="array" aca="1" ref="D13" ca="1">LN(B13)-LN(INDIRECT("B"&amp;VLOOKUP(LEFT($A$1,FIND(" ", $A$1)-1),x_min!$A$2:$I$17,6,0)+1))</f>
        <v>0.17455955145846502</v>
      </c>
    </row>
    <row r="14" spans="1:4" x14ac:dyDescent="0.2">
      <c r="A14" s="4" t="s">
        <v>275</v>
      </c>
      <c r="B14" s="5">
        <v>664</v>
      </c>
      <c r="C14">
        <v>13</v>
      </c>
      <c r="D14" cm="1">
        <f t="array" aca="1" ref="D14" ca="1">LN(B14)-LN(INDIRECT("B"&amp;VLOOKUP(LEFT($A$1,FIND(" ", $A$1)-1),x_min!$A$2:$I$17,6,0)+1))</f>
        <v>0.13181170174499535</v>
      </c>
    </row>
    <row r="15" spans="1:4" x14ac:dyDescent="0.2">
      <c r="A15" s="4" t="s">
        <v>276</v>
      </c>
      <c r="B15" s="5">
        <v>636</v>
      </c>
      <c r="C15">
        <v>14</v>
      </c>
      <c r="D15" cm="1">
        <f t="array" aca="1" ref="D15" ca="1">LN(B15)-LN(INDIRECT("B"&amp;VLOOKUP(LEFT($A$1,FIND(" ", $A$1)-1),x_min!$A$2:$I$17,6,0)+1))</f>
        <v>8.8728115608684099E-2</v>
      </c>
    </row>
    <row r="16" spans="1:4" x14ac:dyDescent="0.2">
      <c r="A16" s="4" t="s">
        <v>277</v>
      </c>
      <c r="B16" s="5">
        <v>582</v>
      </c>
      <c r="C16">
        <v>15</v>
      </c>
      <c r="D16" cm="1">
        <f t="array" aca="1" ref="D16" ca="1">LN(B16)-LN(INDIRECT("B"&amp;VLOOKUP(LEFT($A$1,FIND(" ", $A$1)-1),x_min!$A$2:$I$17,6,0)+1))</f>
        <v>0</v>
      </c>
    </row>
    <row r="17" spans="1:4" x14ac:dyDescent="0.2">
      <c r="A17" s="4" t="s">
        <v>278</v>
      </c>
      <c r="B17" s="5">
        <v>577</v>
      </c>
      <c r="C17">
        <v>16</v>
      </c>
      <c r="D17" cm="1">
        <f t="array" aca="1" ref="D17" ca="1">LN(B17)-LN(INDIRECT("B"&amp;VLOOKUP(LEFT($A$1,FIND(" ", $A$1)-1),x_min!$A$2:$I$17,6,0)+1))</f>
        <v>-8.6281812233384159E-3</v>
      </c>
    </row>
    <row r="18" spans="1:4" x14ac:dyDescent="0.2">
      <c r="A18" s="4" t="s">
        <v>279</v>
      </c>
      <c r="B18" s="5">
        <v>574</v>
      </c>
      <c r="C18">
        <v>17</v>
      </c>
      <c r="D18" cm="1">
        <f t="array" aca="1" ref="D18" ca="1">LN(B18)-LN(INDIRECT("B"&amp;VLOOKUP(LEFT($A$1,FIND(" ", $A$1)-1),x_min!$A$2:$I$17,6,0)+1))</f>
        <v>-1.3841051411871419E-2</v>
      </c>
    </row>
    <row r="19" spans="1:4" x14ac:dyDescent="0.2">
      <c r="A19" s="4" t="s">
        <v>280</v>
      </c>
      <c r="B19" s="5">
        <v>572</v>
      </c>
      <c r="C19">
        <v>18</v>
      </c>
      <c r="D19" cm="1">
        <f t="array" aca="1" ref="D19" ca="1">LN(B19)-LN(INDIRECT("B"&amp;VLOOKUP(LEFT($A$1,FIND(" ", $A$1)-1),x_min!$A$2:$I$17,6,0)+1))</f>
        <v>-1.7331456351640462E-2</v>
      </c>
    </row>
    <row r="20" spans="1:4" x14ac:dyDescent="0.2">
      <c r="A20" s="4" t="s">
        <v>281</v>
      </c>
      <c r="B20" s="5">
        <v>541</v>
      </c>
      <c r="C20">
        <v>19</v>
      </c>
      <c r="D20" cm="1">
        <f t="array" aca="1" ref="D20" ca="1">LN(B20)-LN(INDIRECT("B"&amp;VLOOKUP(LEFT($A$1,FIND(" ", $A$1)-1),x_min!$A$2:$I$17,6,0)+1))</f>
        <v>-7.3051168884957107E-2</v>
      </c>
    </row>
    <row r="21" spans="1:4" x14ac:dyDescent="0.2">
      <c r="A21" s="4" t="s">
        <v>282</v>
      </c>
      <c r="B21" s="5">
        <v>505</v>
      </c>
      <c r="C21">
        <v>20</v>
      </c>
      <c r="D21" cm="1">
        <f t="array" aca="1" ref="D21" ca="1">LN(B21)-LN(INDIRECT("B"&amp;VLOOKUP(LEFT($A$1,FIND(" ", $A$1)-1),x_min!$A$2:$I$17,6,0)+1))</f>
        <v>-0.14191201845607804</v>
      </c>
    </row>
    <row r="22" spans="1:4" x14ac:dyDescent="0.2">
      <c r="A22" s="4" t="s">
        <v>283</v>
      </c>
      <c r="B22" s="5">
        <v>419</v>
      </c>
      <c r="C22">
        <v>21</v>
      </c>
      <c r="D22" cm="1">
        <f t="array" aca="1" ref="D22" ca="1">LN(B22)-LN(INDIRECT("B"&amp;VLOOKUP(LEFT($A$1,FIND(" ", $A$1)-1),x_min!$A$2:$I$17,6,0)+1))</f>
        <v>-0.3285995278093008</v>
      </c>
    </row>
    <row r="23" spans="1:4" x14ac:dyDescent="0.2">
      <c r="A23" s="4" t="s">
        <v>284</v>
      </c>
      <c r="B23" s="5">
        <v>398</v>
      </c>
      <c r="C23">
        <v>22</v>
      </c>
      <c r="D23" cm="1">
        <f t="array" aca="1" ref="D23" ca="1">LN(B23)-LN(INDIRECT("B"&amp;VLOOKUP(LEFT($A$1,FIND(" ", $A$1)-1),x_min!$A$2:$I$17,6,0)+1))</f>
        <v>-0.38001844244700056</v>
      </c>
    </row>
    <row r="24" spans="1:4" x14ac:dyDescent="0.2">
      <c r="A24" s="4" t="s">
        <v>285</v>
      </c>
      <c r="B24" s="5">
        <v>386</v>
      </c>
      <c r="C24">
        <v>23</v>
      </c>
      <c r="D24" cm="1">
        <f t="array" aca="1" ref="D24" ca="1">LN(B24)-LN(INDIRECT("B"&amp;VLOOKUP(LEFT($A$1,FIND(" ", $A$1)-1),x_min!$A$2:$I$17,6,0)+1))</f>
        <v>-0.41063307826660722</v>
      </c>
    </row>
    <row r="25" spans="1:4" x14ac:dyDescent="0.2">
      <c r="A25" s="4" t="s">
        <v>286</v>
      </c>
      <c r="B25" s="5">
        <v>352</v>
      </c>
      <c r="C25">
        <v>24</v>
      </c>
      <c r="D25" cm="1">
        <f t="array" aca="1" ref="D25" ca="1">LN(B25)-LN(INDIRECT("B"&amp;VLOOKUP(LEFT($A$1,FIND(" ", $A$1)-1),x_min!$A$2:$I$17,6,0)+1))</f>
        <v>-0.50283927213334145</v>
      </c>
    </row>
    <row r="26" spans="1:4" x14ac:dyDescent="0.2">
      <c r="A26" s="4" t="s">
        <v>287</v>
      </c>
      <c r="B26" s="5">
        <v>278</v>
      </c>
      <c r="C26">
        <v>25</v>
      </c>
      <c r="D26" cm="1">
        <f t="array" aca="1" ref="D26" ca="1">LN(B26)-LN(INDIRECT("B"&amp;VLOOKUP(LEFT($A$1,FIND(" ", $A$1)-1),x_min!$A$2:$I$17,6,0)+1))</f>
        <v>-0.73884933404080133</v>
      </c>
    </row>
    <row r="27" spans="1:4" x14ac:dyDescent="0.2">
      <c r="A27" s="4" t="s">
        <v>288</v>
      </c>
      <c r="B27" s="5">
        <v>258</v>
      </c>
      <c r="C27">
        <v>26</v>
      </c>
      <c r="D27" cm="1">
        <f t="array" aca="1" ref="D27" ca="1">LN(B27)-LN(INDIRECT("B"&amp;VLOOKUP(LEFT($A$1,FIND(" ", $A$1)-1),x_min!$A$2:$I$17,6,0)+1))</f>
        <v>-0.81351086280982088</v>
      </c>
    </row>
    <row r="28" spans="1:4" x14ac:dyDescent="0.2">
      <c r="A28" s="4" t="s">
        <v>289</v>
      </c>
      <c r="B28" s="5">
        <v>252</v>
      </c>
      <c r="C28">
        <v>27</v>
      </c>
      <c r="D28" cm="1">
        <f t="array" aca="1" ref="D28" ca="1">LN(B28)-LN(INDIRECT("B"&amp;VLOOKUP(LEFT($A$1,FIND(" ", $A$1)-1),x_min!$A$2:$I$17,6,0)+1))</f>
        <v>-0.83704136022001485</v>
      </c>
    </row>
    <row r="29" spans="1:4" x14ac:dyDescent="0.2">
      <c r="A29" s="4" t="s">
        <v>290</v>
      </c>
      <c r="B29" s="5">
        <v>238</v>
      </c>
      <c r="C29">
        <v>28</v>
      </c>
      <c r="D29" cm="1">
        <f t="array" aca="1" ref="D29" ca="1">LN(B29)-LN(INDIRECT("B"&amp;VLOOKUP(LEFT($A$1,FIND(" ", $A$1)-1),x_min!$A$2:$I$17,6,0)+1))</f>
        <v>-0.8941997740599632</v>
      </c>
    </row>
    <row r="30" spans="1:4" x14ac:dyDescent="0.2">
      <c r="A30" s="4" t="s">
        <v>291</v>
      </c>
      <c r="B30" s="5">
        <v>209</v>
      </c>
      <c r="C30">
        <v>29</v>
      </c>
      <c r="D30" cm="1">
        <f t="array" aca="1" ref="D30" ca="1">LN(B30)-LN(INDIRECT("B"&amp;VLOOKUP(LEFT($A$1,FIND(" ", $A$1)-1),x_min!$A$2:$I$17,6,0)+1))</f>
        <v>-1.0241361957666273</v>
      </c>
    </row>
    <row r="31" spans="1:4" x14ac:dyDescent="0.2">
      <c r="A31" s="4" t="s">
        <v>292</v>
      </c>
      <c r="B31" s="5">
        <v>157</v>
      </c>
      <c r="C31">
        <v>30</v>
      </c>
      <c r="D31" cm="1">
        <f t="array" aca="1" ref="D31" ca="1">LN(B31)-LN(INDIRECT("B"&amp;VLOOKUP(LEFT($A$1,FIND(" ", $A$1)-1),x_min!$A$2:$I$17,6,0)+1))</f>
        <v>-1.3102246423831305</v>
      </c>
    </row>
    <row r="32" spans="1:4" x14ac:dyDescent="0.2">
      <c r="A32" s="4" t="s">
        <v>293</v>
      </c>
      <c r="B32" s="5">
        <v>117</v>
      </c>
      <c r="C32">
        <v>31</v>
      </c>
      <c r="D32" cm="1">
        <f t="array" aca="1" ref="D32" ca="1">LN(B32)-LN(INDIRECT("B"&amp;VLOOKUP(LEFT($A$1,FIND(" ", $A$1)-1),x_min!$A$2:$I$17,6,0)+1))</f>
        <v>-1.6042965129336819</v>
      </c>
    </row>
    <row r="33" spans="1:4" x14ac:dyDescent="0.2">
      <c r="A33" s="4" t="s">
        <v>294</v>
      </c>
      <c r="B33" s="5">
        <v>45</v>
      </c>
      <c r="C33">
        <v>32</v>
      </c>
      <c r="D33" cm="1">
        <f t="array" aca="1" ref="D33" ca="1">LN(B33)-LN(INDIRECT("B"&amp;VLOOKUP(LEFT($A$1,FIND(" ", $A$1)-1),x_min!$A$2:$I$17,6,0)+1))</f>
        <v>-2.5598079579611186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5317-32ED-1C42-BB54-1C66DD3EFD85}">
  <dimension ref="A1:D15"/>
  <sheetViews>
    <sheetView workbookViewId="0"/>
  </sheetViews>
  <sheetFormatPr baseColWidth="10" defaultRowHeight="16" x14ac:dyDescent="0.2"/>
  <cols>
    <col min="1" max="1" width="22.33203125" customWidth="1"/>
  </cols>
  <sheetData>
    <row r="1" spans="1:4" ht="34" x14ac:dyDescent="0.2">
      <c r="A1" s="19" t="s">
        <v>469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452</v>
      </c>
      <c r="B2" s="5">
        <v>8911</v>
      </c>
      <c r="C2">
        <v>1</v>
      </c>
      <c r="D2" cm="1">
        <f t="array" aca="1" ref="D2" ca="1">LN(B2)-LN(INDIRECT("B"&amp;VLOOKUP(LEFT($A$1,FIND(" ", $A$1)-1),x_min!$A$2:$I$17,6,0)+1))</f>
        <v>0.70386539677996929</v>
      </c>
    </row>
    <row r="3" spans="1:4" x14ac:dyDescent="0.2">
      <c r="A3" s="4" t="s">
        <v>453</v>
      </c>
      <c r="B3" s="5">
        <v>8659</v>
      </c>
      <c r="C3">
        <v>2</v>
      </c>
      <c r="D3" cm="1">
        <f t="array" aca="1" ref="D3" ca="1">LN(B3)-LN(INDIRECT("B"&amp;VLOOKUP(LEFT($A$1,FIND(" ", $A$1)-1),x_min!$A$2:$I$17,6,0)+1))</f>
        <v>0.67517817061504992</v>
      </c>
    </row>
    <row r="4" spans="1:4" x14ac:dyDescent="0.2">
      <c r="A4" s="4" t="s">
        <v>454</v>
      </c>
      <c r="B4" s="5">
        <v>6250</v>
      </c>
      <c r="C4">
        <v>3</v>
      </c>
      <c r="D4" cm="1">
        <f t="array" aca="1" ref="D4" ca="1">LN(B4)-LN(INDIRECT("B"&amp;VLOOKUP(LEFT($A$1,FIND(" ", $A$1)-1),x_min!$A$2:$I$17,6,0)+1))</f>
        <v>0.34916039189769599</v>
      </c>
    </row>
    <row r="5" spans="1:4" x14ac:dyDescent="0.2">
      <c r="A5" s="4" t="s">
        <v>455</v>
      </c>
      <c r="B5" s="5">
        <v>5449</v>
      </c>
      <c r="C5">
        <v>4</v>
      </c>
      <c r="D5" cm="1">
        <f t="array" aca="1" ref="D5" ca="1">LN(B5)-LN(INDIRECT("B"&amp;VLOOKUP(LEFT($A$1,FIND(" ", $A$1)-1),x_min!$A$2:$I$17,6,0)+1))</f>
        <v>0.21201103375034691</v>
      </c>
    </row>
    <row r="6" spans="1:4" x14ac:dyDescent="0.2">
      <c r="A6" s="4" t="s">
        <v>456</v>
      </c>
      <c r="B6" s="5">
        <v>4408</v>
      </c>
      <c r="C6">
        <v>5</v>
      </c>
      <c r="D6" cm="1">
        <f t="array" aca="1" ref="D6" ca="1">LN(B6)-LN(INDIRECT("B"&amp;VLOOKUP(LEFT($A$1,FIND(" ", $A$1)-1),x_min!$A$2:$I$17,6,0)+1))</f>
        <v>0</v>
      </c>
    </row>
    <row r="7" spans="1:4" x14ac:dyDescent="0.2">
      <c r="A7" s="4" t="s">
        <v>457</v>
      </c>
      <c r="B7" s="5">
        <v>3212</v>
      </c>
      <c r="C7">
        <v>6</v>
      </c>
      <c r="D7" cm="1">
        <f t="array" aca="1" ref="D7" ca="1">LN(B7)-LN(INDIRECT("B"&amp;VLOOKUP(LEFT($A$1,FIND(" ", $A$1)-1),x_min!$A$2:$I$17,6,0)+1))</f>
        <v>-0.31652727576609863</v>
      </c>
    </row>
    <row r="8" spans="1:4" x14ac:dyDescent="0.2">
      <c r="A8" s="4" t="s">
        <v>458</v>
      </c>
      <c r="B8" s="5">
        <v>2870</v>
      </c>
      <c r="C8">
        <v>7</v>
      </c>
      <c r="D8" cm="1">
        <f t="array" aca="1" ref="D8" ca="1">LN(B8)-LN(INDIRECT("B"&amp;VLOOKUP(LEFT($A$1,FIND(" ", $A$1)-1),x_min!$A$2:$I$17,6,0)+1))</f>
        <v>-0.42910904207908462</v>
      </c>
    </row>
    <row r="9" spans="1:4" x14ac:dyDescent="0.2">
      <c r="A9" s="4" t="s">
        <v>459</v>
      </c>
      <c r="B9" s="5">
        <v>833</v>
      </c>
      <c r="C9">
        <v>8</v>
      </c>
      <c r="D9" cm="1">
        <f t="array" aca="1" ref="D9" ca="1">LN(B9)-LN(INDIRECT("B"&amp;VLOOKUP(LEFT($A$1,FIND(" ", $A$1)-1),x_min!$A$2:$I$17,6,0)+1))</f>
        <v>-1.666142708665908</v>
      </c>
    </row>
    <row r="10" spans="1:4" x14ac:dyDescent="0.2">
      <c r="A10" s="4" t="s">
        <v>460</v>
      </c>
      <c r="B10" s="5">
        <v>622</v>
      </c>
      <c r="C10">
        <v>9</v>
      </c>
      <c r="D10" cm="1">
        <f t="array" aca="1" ref="D10" ca="1">LN(B10)-LN(INDIRECT("B"&amp;VLOOKUP(LEFT($A$1,FIND(" ", $A$1)-1),x_min!$A$2:$I$17,6,0)+1))</f>
        <v>-1.9582362580935717</v>
      </c>
    </row>
    <row r="11" spans="1:4" x14ac:dyDescent="0.2">
      <c r="A11" s="4" t="s">
        <v>461</v>
      </c>
      <c r="B11" s="5">
        <v>571</v>
      </c>
      <c r="C11">
        <v>10</v>
      </c>
      <c r="D11" cm="1">
        <f t="array" aca="1" ref="D11" ca="1">LN(B11)-LN(INDIRECT("B"&amp;VLOOKUP(LEFT($A$1,FIND(" ", $A$1)-1),x_min!$A$2:$I$17,6,0)+1))</f>
        <v>-2.0437871411767405</v>
      </c>
    </row>
    <row r="12" spans="1:4" x14ac:dyDescent="0.2">
      <c r="A12" s="4" t="s">
        <v>462</v>
      </c>
      <c r="B12" s="5">
        <v>494</v>
      </c>
      <c r="C12">
        <v>11</v>
      </c>
      <c r="D12" cm="1">
        <f t="array" aca="1" ref="D12" ca="1">LN(B12)-LN(INDIRECT("B"&amp;VLOOKUP(LEFT($A$1,FIND(" ", $A$1)-1),x_min!$A$2:$I$17,6,0)+1))</f>
        <v>-2.1886408336448282</v>
      </c>
    </row>
    <row r="13" spans="1:4" x14ac:dyDescent="0.2">
      <c r="A13" s="4" t="s">
        <v>463</v>
      </c>
      <c r="B13" s="5">
        <v>348</v>
      </c>
      <c r="C13">
        <v>12</v>
      </c>
      <c r="D13" cm="1">
        <f t="array" aca="1" ref="D13" ca="1">LN(B13)-LN(INDIRECT("B"&amp;VLOOKUP(LEFT($A$1,FIND(" ", $A$1)-1),x_min!$A$2:$I$17,6,0)+1))</f>
        <v>-2.5389738710582765</v>
      </c>
    </row>
    <row r="14" spans="1:4" x14ac:dyDescent="0.2">
      <c r="D14" s="7"/>
    </row>
    <row r="15" spans="1:4" x14ac:dyDescent="0.2">
      <c r="D1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1F42-F194-614E-A621-7A647C69B572}">
  <dimension ref="A1:D44"/>
  <sheetViews>
    <sheetView workbookViewId="0"/>
  </sheetViews>
  <sheetFormatPr baseColWidth="10" defaultColWidth="9.1640625" defaultRowHeight="16" x14ac:dyDescent="0.2"/>
  <cols>
    <col min="1" max="1" width="22.33203125" customWidth="1"/>
    <col min="2" max="2" width="9.33203125" customWidth="1"/>
  </cols>
  <sheetData>
    <row r="1" spans="1:4" ht="34" x14ac:dyDescent="0.2">
      <c r="A1" s="19" t="s">
        <v>472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220</v>
      </c>
      <c r="B2" s="5">
        <v>3283</v>
      </c>
      <c r="C2">
        <v>1</v>
      </c>
      <c r="D2" cm="1">
        <f t="array" aca="1" ref="D2" ca="1">LN(B2)-LN(INDIRECT("B"&amp;VLOOKUP(LEFT($A$1,FIND(" ", $A$1)-1),x_min!$A$2:$I$17,6,0)+1))</f>
        <v>2.1589767124191672</v>
      </c>
    </row>
    <row r="3" spans="1:4" x14ac:dyDescent="0.2">
      <c r="A3" s="4" t="s">
        <v>221</v>
      </c>
      <c r="B3" s="5">
        <v>1528</v>
      </c>
      <c r="C3">
        <v>2</v>
      </c>
      <c r="D3" cm="1">
        <f t="array" aca="1" ref="D3" ca="1">LN(B3)-LN(INDIRECT("B"&amp;VLOOKUP(LEFT($A$1,FIND(" ", $A$1)-1),x_min!$A$2:$I$17,6,0)+1))</f>
        <v>1.3941787646440398</v>
      </c>
    </row>
    <row r="4" spans="1:4" x14ac:dyDescent="0.2">
      <c r="A4" s="4" t="s">
        <v>222</v>
      </c>
      <c r="B4" s="5">
        <v>773</v>
      </c>
      <c r="C4">
        <v>3</v>
      </c>
      <c r="D4" cm="1">
        <f t="array" aca="1" ref="D4" ca="1">LN(B4)-LN(INDIRECT("B"&amp;VLOOKUP(LEFT($A$1,FIND(" ", $A$1)-1),x_min!$A$2:$I$17,6,0)+1))</f>
        <v>0.71274284350499606</v>
      </c>
    </row>
    <row r="5" spans="1:4" x14ac:dyDescent="0.2">
      <c r="A5" s="4" t="s">
        <v>223</v>
      </c>
      <c r="B5" s="5">
        <v>680</v>
      </c>
      <c r="C5">
        <v>4</v>
      </c>
      <c r="D5" cm="1">
        <f t="array" aca="1" ref="D5" ca="1">LN(B5)-LN(INDIRECT("B"&amp;VLOOKUP(LEFT($A$1,FIND(" ", $A$1)-1),x_min!$A$2:$I$17,6,0)+1))</f>
        <v>0.58455659308772567</v>
      </c>
    </row>
    <row r="6" spans="1:4" x14ac:dyDescent="0.2">
      <c r="A6" s="4" t="s">
        <v>224</v>
      </c>
      <c r="B6" s="5">
        <v>622</v>
      </c>
      <c r="C6">
        <v>5</v>
      </c>
      <c r="D6" cm="1">
        <f t="array" aca="1" ref="D6" ca="1">LN(B6)-LN(INDIRECT("B"&amp;VLOOKUP(LEFT($A$1,FIND(" ", $A$1)-1),x_min!$A$2:$I$17,6,0)+1))</f>
        <v>0.49540388765675303</v>
      </c>
    </row>
    <row r="7" spans="1:4" x14ac:dyDescent="0.2">
      <c r="A7" s="4" t="s">
        <v>225</v>
      </c>
      <c r="B7" s="5">
        <v>608</v>
      </c>
      <c r="C7">
        <v>6</v>
      </c>
      <c r="D7" cm="1">
        <f t="array" aca="1" ref="D7" ca="1">LN(B7)-LN(INDIRECT("B"&amp;VLOOKUP(LEFT($A$1,FIND(" ", $A$1)-1),x_min!$A$2:$I$17,6,0)+1))</f>
        <v>0.47263867688374095</v>
      </c>
    </row>
    <row r="8" spans="1:4" x14ac:dyDescent="0.2">
      <c r="A8" s="4" t="s">
        <v>226</v>
      </c>
      <c r="B8" s="5">
        <v>578</v>
      </c>
      <c r="C8">
        <v>7</v>
      </c>
      <c r="D8" cm="1">
        <f t="array" aca="1" ref="D8" ca="1">LN(B8)-LN(INDIRECT("B"&amp;VLOOKUP(LEFT($A$1,FIND(" ", $A$1)-1),x_min!$A$2:$I$17,6,0)+1))</f>
        <v>0.42203766358995143</v>
      </c>
    </row>
    <row r="9" spans="1:4" x14ac:dyDescent="0.2">
      <c r="A9" s="4" t="s">
        <v>227</v>
      </c>
      <c r="B9" s="5">
        <v>568</v>
      </c>
      <c r="C9">
        <v>8</v>
      </c>
      <c r="D9" cm="1">
        <f t="array" aca="1" ref="D9" ca="1">LN(B9)-LN(INDIRECT("B"&amp;VLOOKUP(LEFT($A$1,FIND(" ", $A$1)-1),x_min!$A$2:$I$17,6,0)+1))</f>
        <v>0.40458521363872535</v>
      </c>
    </row>
    <row r="10" spans="1:4" x14ac:dyDescent="0.2">
      <c r="A10" s="4" t="s">
        <v>228</v>
      </c>
      <c r="B10" s="5">
        <v>519</v>
      </c>
      <c r="C10">
        <v>9</v>
      </c>
      <c r="D10" cm="1">
        <f t="array" aca="1" ref="D10" ca="1">LN(B10)-LN(INDIRECT("B"&amp;VLOOKUP(LEFT($A$1,FIND(" ", $A$1)-1),x_min!$A$2:$I$17,6,0)+1))</f>
        <v>0.31436767808346211</v>
      </c>
    </row>
    <row r="11" spans="1:4" x14ac:dyDescent="0.2">
      <c r="A11" s="4" t="s">
        <v>229</v>
      </c>
      <c r="B11" s="5">
        <v>514</v>
      </c>
      <c r="C11">
        <v>10</v>
      </c>
      <c r="D11" cm="1">
        <f t="array" aca="1" ref="D11" ca="1">LN(B11)-LN(INDIRECT("B"&amp;VLOOKUP(LEFT($A$1,FIND(" ", $A$1)-1),x_min!$A$2:$I$17,6,0)+1))</f>
        <v>0.30468706037273918</v>
      </c>
    </row>
    <row r="12" spans="1:4" x14ac:dyDescent="0.2">
      <c r="A12" s="4" t="s">
        <v>230</v>
      </c>
      <c r="B12" s="5">
        <v>489</v>
      </c>
      <c r="C12">
        <v>11</v>
      </c>
      <c r="D12" cm="1">
        <f t="array" aca="1" ref="D12" ca="1">LN(B12)-LN(INDIRECT("B"&amp;VLOOKUP(LEFT($A$1,FIND(" ", $A$1)-1),x_min!$A$2:$I$17,6,0)+1))</f>
        <v>0.25482628439244603</v>
      </c>
    </row>
    <row r="13" spans="1:4" x14ac:dyDescent="0.2">
      <c r="A13" s="4" t="s">
        <v>231</v>
      </c>
      <c r="B13" s="5">
        <v>472</v>
      </c>
      <c r="C13">
        <v>12</v>
      </c>
      <c r="D13" cm="1">
        <f t="array" aca="1" ref="D13" ca="1">LN(B13)-LN(INDIRECT("B"&amp;VLOOKUP(LEFT($A$1,FIND(" ", $A$1)-1),x_min!$A$2:$I$17,6,0)+1))</f>
        <v>0.21944278050312871</v>
      </c>
    </row>
    <row r="14" spans="1:4" x14ac:dyDescent="0.2">
      <c r="A14" s="4" t="s">
        <v>232</v>
      </c>
      <c r="B14" s="5">
        <v>465</v>
      </c>
      <c r="C14">
        <v>13</v>
      </c>
      <c r="D14" cm="1">
        <f t="array" aca="1" ref="D14" ca="1">LN(B14)-LN(INDIRECT("B"&amp;VLOOKUP(LEFT($A$1,FIND(" ", $A$1)-1),x_min!$A$2:$I$17,6,0)+1))</f>
        <v>0.20450120050492959</v>
      </c>
    </row>
    <row r="15" spans="1:4" x14ac:dyDescent="0.2">
      <c r="A15" s="4" t="s">
        <v>233</v>
      </c>
      <c r="B15" s="5">
        <v>424</v>
      </c>
      <c r="C15">
        <v>14</v>
      </c>
      <c r="D15" cm="1">
        <f t="array" aca="1" ref="D15" ca="1">LN(B15)-LN(INDIRECT("B"&amp;VLOOKUP(LEFT($A$1,FIND(" ", $A$1)-1),x_min!$A$2:$I$17,6,0)+1))</f>
        <v>0.11219725014953141</v>
      </c>
    </row>
    <row r="16" spans="1:4" x14ac:dyDescent="0.2">
      <c r="A16" s="4" t="s">
        <v>234</v>
      </c>
      <c r="B16" s="5">
        <v>388</v>
      </c>
      <c r="C16">
        <v>15</v>
      </c>
      <c r="D16" cm="1">
        <f t="array" aca="1" ref="D16" ca="1">LN(B16)-LN(INDIRECT("B"&amp;VLOOKUP(LEFT($A$1,FIND(" ", $A$1)-1),x_min!$A$2:$I$17,6,0)+1))</f>
        <v>2.3469134540847314E-2</v>
      </c>
    </row>
    <row r="17" spans="1:4" x14ac:dyDescent="0.2">
      <c r="A17" s="4" t="s">
        <v>235</v>
      </c>
      <c r="B17" s="5">
        <v>379</v>
      </c>
      <c r="C17">
        <v>16</v>
      </c>
      <c r="D17" cm="1">
        <f t="array" aca="1" ref="D17" ca="1">LN(B17)-LN(INDIRECT("B"&amp;VLOOKUP(LEFT($A$1,FIND(" ", $A$1)-1),x_min!$A$2:$I$17,6,0)+1))</f>
        <v>0</v>
      </c>
    </row>
    <row r="18" spans="1:4" x14ac:dyDescent="0.2">
      <c r="A18" s="4" t="s">
        <v>236</v>
      </c>
      <c r="B18" s="5">
        <v>325</v>
      </c>
      <c r="C18">
        <v>17</v>
      </c>
      <c r="D18" cm="1">
        <f t="array" aca="1" ref="D18" ca="1">LN(B18)-LN(INDIRECT("B"&amp;VLOOKUP(LEFT($A$1,FIND(" ", $A$1)-1),x_min!$A$2:$I$17,6,0)+1))</f>
        <v>-0.153711022752689</v>
      </c>
    </row>
    <row r="19" spans="1:4" x14ac:dyDescent="0.2">
      <c r="A19" s="4" t="s">
        <v>237</v>
      </c>
      <c r="B19" s="5">
        <v>296</v>
      </c>
      <c r="C19">
        <v>18</v>
      </c>
      <c r="D19" cm="1">
        <f t="array" aca="1" ref="D19" ca="1">LN(B19)-LN(INDIRECT("B"&amp;VLOOKUP(LEFT($A$1,FIND(" ", $A$1)-1),x_min!$A$2:$I$17,6,0)+1))</f>
        <v>-0.2471767507583662</v>
      </c>
    </row>
    <row r="20" spans="1:4" x14ac:dyDescent="0.2">
      <c r="A20" s="4" t="s">
        <v>238</v>
      </c>
      <c r="B20" s="5">
        <v>272</v>
      </c>
      <c r="C20">
        <v>19</v>
      </c>
      <c r="D20" cm="1">
        <f t="array" aca="1" ref="D20" ca="1">LN(B20)-LN(INDIRECT("B"&amp;VLOOKUP(LEFT($A$1,FIND(" ", $A$1)-1),x_min!$A$2:$I$17,6,0)+1))</f>
        <v>-0.33173413878642855</v>
      </c>
    </row>
    <row r="21" spans="1:4" x14ac:dyDescent="0.2">
      <c r="A21" s="4" t="s">
        <v>239</v>
      </c>
      <c r="B21" s="5">
        <v>252</v>
      </c>
      <c r="C21">
        <v>20</v>
      </c>
      <c r="D21" cm="1">
        <f t="array" aca="1" ref="D21" ca="1">LN(B21)-LN(INDIRECT("B"&amp;VLOOKUP(LEFT($A$1,FIND(" ", $A$1)-1),x_min!$A$2:$I$17,6,0)+1))</f>
        <v>-0.40810711757100293</v>
      </c>
    </row>
    <row r="22" spans="1:4" x14ac:dyDescent="0.2">
      <c r="A22" s="4" t="s">
        <v>240</v>
      </c>
      <c r="B22" s="5">
        <v>250</v>
      </c>
      <c r="C22">
        <v>21</v>
      </c>
      <c r="D22" cm="1">
        <f t="array" aca="1" ref="D22" ca="1">LN(B22)-LN(INDIRECT("B"&amp;VLOOKUP(LEFT($A$1,FIND(" ", $A$1)-1),x_min!$A$2:$I$17,6,0)+1))</f>
        <v>-0.41607528722018028</v>
      </c>
    </row>
    <row r="23" spans="1:4" x14ac:dyDescent="0.2">
      <c r="A23" s="4" t="s">
        <v>241</v>
      </c>
      <c r="B23" s="5">
        <v>222</v>
      </c>
      <c r="C23">
        <v>22</v>
      </c>
      <c r="D23" cm="1">
        <f t="array" aca="1" ref="D23" ca="1">LN(B23)-LN(INDIRECT("B"&amp;VLOOKUP(LEFT($A$1,FIND(" ", $A$1)-1),x_min!$A$2:$I$17,6,0)+1))</f>
        <v>-0.53485882321014699</v>
      </c>
    </row>
    <row r="24" spans="1:4" x14ac:dyDescent="0.2">
      <c r="A24" s="4" t="s">
        <v>242</v>
      </c>
      <c r="B24" s="5">
        <v>205</v>
      </c>
      <c r="C24">
        <v>23</v>
      </c>
      <c r="D24" cm="1">
        <f t="array" aca="1" ref="D24" ca="1">LN(B24)-LN(INDIRECT("B"&amp;VLOOKUP(LEFT($A$1,FIND(" ", $A$1)-1),x_min!$A$2:$I$17,6,0)+1))</f>
        <v>-0.61452622594401785</v>
      </c>
    </row>
    <row r="25" spans="1:4" x14ac:dyDescent="0.2">
      <c r="A25" s="4" t="s">
        <v>243</v>
      </c>
      <c r="B25" s="5">
        <v>181</v>
      </c>
      <c r="C25">
        <v>24</v>
      </c>
      <c r="D25" cm="1">
        <f t="array" aca="1" ref="D25" ca="1">LN(B25)-LN(INDIRECT("B"&amp;VLOOKUP(LEFT($A$1,FIND(" ", $A$1)-1),x_min!$A$2:$I$17,6,0)+1))</f>
        <v>-0.73903917381660023</v>
      </c>
    </row>
    <row r="26" spans="1:4" x14ac:dyDescent="0.2">
      <c r="A26" s="4" t="s">
        <v>244</v>
      </c>
      <c r="B26" s="5">
        <v>152</v>
      </c>
      <c r="C26">
        <v>25</v>
      </c>
      <c r="D26" cm="1">
        <f t="array" aca="1" ref="D26" ca="1">LN(B26)-LN(INDIRECT("B"&amp;VLOOKUP(LEFT($A$1,FIND(" ", $A$1)-1),x_min!$A$2:$I$17,6,0)+1))</f>
        <v>-0.91365568423614985</v>
      </c>
    </row>
    <row r="27" spans="1:4" x14ac:dyDescent="0.2">
      <c r="A27" s="4" t="s">
        <v>245</v>
      </c>
      <c r="B27" s="5">
        <v>150</v>
      </c>
      <c r="C27">
        <v>26</v>
      </c>
      <c r="D27" cm="1">
        <f t="array" aca="1" ref="D27" ca="1">LN(B27)-LN(INDIRECT("B"&amp;VLOOKUP(LEFT($A$1,FIND(" ", $A$1)-1),x_min!$A$2:$I$17,6,0)+1))</f>
        <v>-0.92690091098617078</v>
      </c>
    </row>
    <row r="28" spans="1:4" x14ac:dyDescent="0.2">
      <c r="A28" s="4" t="s">
        <v>246</v>
      </c>
      <c r="B28" s="5">
        <v>135</v>
      </c>
      <c r="C28">
        <v>27</v>
      </c>
      <c r="D28" cm="1">
        <f t="array" aca="1" ref="D28" ca="1">LN(B28)-LN(INDIRECT("B"&amp;VLOOKUP(LEFT($A$1,FIND(" ", $A$1)-1),x_min!$A$2:$I$17,6,0)+1))</f>
        <v>-1.0322614266439967</v>
      </c>
    </row>
    <row r="29" spans="1:4" x14ac:dyDescent="0.2">
      <c r="A29" s="4" t="s">
        <v>247</v>
      </c>
      <c r="B29" s="5">
        <v>109</v>
      </c>
      <c r="C29">
        <v>28</v>
      </c>
      <c r="D29" cm="1">
        <f t="array" aca="1" ref="D29" ca="1">LN(B29)-LN(INDIRECT("B"&amp;VLOOKUP(LEFT($A$1,FIND(" ", $A$1)-1),x_min!$A$2:$I$17,6,0)+1))</f>
        <v>-1.2461883228532828</v>
      </c>
    </row>
    <row r="30" spans="1:4" x14ac:dyDescent="0.2">
      <c r="A30" s="4" t="s">
        <v>248</v>
      </c>
      <c r="B30" s="5">
        <v>106</v>
      </c>
      <c r="C30">
        <v>29</v>
      </c>
      <c r="D30" cm="1">
        <f t="array" aca="1" ref="D30" ca="1">LN(B30)-LN(INDIRECT("B"&amp;VLOOKUP(LEFT($A$1,FIND(" ", $A$1)-1),x_min!$A$2:$I$17,6,0)+1))</f>
        <v>-1.2740971109703594</v>
      </c>
    </row>
    <row r="31" spans="1:4" x14ac:dyDescent="0.2">
      <c r="A31" s="4" t="s">
        <v>249</v>
      </c>
      <c r="B31" s="5">
        <v>90</v>
      </c>
      <c r="C31">
        <v>30</v>
      </c>
      <c r="D31" cm="1">
        <f t="array" aca="1" ref="D31" ca="1">LN(B31)-LN(INDIRECT("B"&amp;VLOOKUP(LEFT($A$1,FIND(" ", $A$1)-1),x_min!$A$2:$I$17,6,0)+1))</f>
        <v>-1.4377265347521613</v>
      </c>
    </row>
    <row r="32" spans="1:4" x14ac:dyDescent="0.2">
      <c r="A32" s="4" t="s">
        <v>250</v>
      </c>
      <c r="B32" s="5">
        <v>83</v>
      </c>
      <c r="C32">
        <v>31</v>
      </c>
      <c r="D32" cm="1">
        <f t="array" aca="1" ref="D32" ca="1">LN(B32)-LN(INDIRECT("B"&amp;VLOOKUP(LEFT($A$1,FIND(" ", $A$1)-1),x_min!$A$2:$I$17,6,0)+1))</f>
        <v>-1.518695597285828</v>
      </c>
    </row>
    <row r="33" spans="1:4" x14ac:dyDescent="0.2">
      <c r="A33" s="4" t="s">
        <v>251</v>
      </c>
      <c r="B33" s="5">
        <v>82</v>
      </c>
      <c r="C33">
        <v>32</v>
      </c>
      <c r="D33" cm="1">
        <f t="array" aca="1" ref="D33" ca="1">LN(B33)-LN(INDIRECT("B"&amp;VLOOKUP(LEFT($A$1,FIND(" ", $A$1)-1),x_min!$A$2:$I$17,6,0)+1))</f>
        <v>-1.530816957818173</v>
      </c>
    </row>
    <row r="34" spans="1:4" x14ac:dyDescent="0.2">
      <c r="A34" s="4" t="s">
        <v>252</v>
      </c>
      <c r="B34" s="5">
        <v>82</v>
      </c>
      <c r="C34">
        <v>33</v>
      </c>
      <c r="D34" cm="1">
        <f t="array" aca="1" ref="D34" ca="1">LN(B34)-LN(INDIRECT("B"&amp;VLOOKUP(LEFT($A$1,FIND(" ", $A$1)-1),x_min!$A$2:$I$17,6,0)+1))</f>
        <v>-1.530816957818173</v>
      </c>
    </row>
    <row r="35" spans="1:4" x14ac:dyDescent="0.2">
      <c r="A35" s="4" t="s">
        <v>253</v>
      </c>
      <c r="B35" s="5">
        <v>78</v>
      </c>
      <c r="C35">
        <v>34</v>
      </c>
      <c r="D35" cm="1">
        <f t="array" aca="1" ref="D35" ca="1">LN(B35)-LN(INDIRECT("B"&amp;VLOOKUP(LEFT($A$1,FIND(" ", $A$1)-1),x_min!$A$2:$I$17,6,0)+1))</f>
        <v>-1.5808273783928346</v>
      </c>
    </row>
    <row r="36" spans="1:4" x14ac:dyDescent="0.2">
      <c r="A36" s="4" t="s">
        <v>254</v>
      </c>
      <c r="B36" s="5">
        <v>71</v>
      </c>
      <c r="C36">
        <v>35</v>
      </c>
      <c r="D36" cm="1">
        <f t="array" aca="1" ref="D36" ca="1">LN(B36)-LN(INDIRECT("B"&amp;VLOOKUP(LEFT($A$1,FIND(" ", $A$1)-1),x_min!$A$2:$I$17,6,0)+1))</f>
        <v>-1.6748563280411108</v>
      </c>
    </row>
    <row r="37" spans="1:4" x14ac:dyDescent="0.2">
      <c r="A37" s="4" t="s">
        <v>255</v>
      </c>
      <c r="B37" s="5">
        <v>64</v>
      </c>
      <c r="C37">
        <v>36</v>
      </c>
      <c r="D37" cm="1">
        <f t="array" aca="1" ref="D37" ca="1">LN(B37)-LN(INDIRECT("B"&amp;VLOOKUP(LEFT($A$1,FIND(" ", $A$1)-1),x_min!$A$2:$I$17,6,0)+1))</f>
        <v>-1.7786531217227548</v>
      </c>
    </row>
    <row r="38" spans="1:4" x14ac:dyDescent="0.2">
      <c r="A38" s="4" t="s">
        <v>256</v>
      </c>
      <c r="B38" s="5">
        <v>58</v>
      </c>
      <c r="C38">
        <v>37</v>
      </c>
      <c r="D38" cm="1">
        <f t="array" aca="1" ref="D38" ca="1">LN(B38)-LN(INDIRECT("B"&amp;VLOOKUP(LEFT($A$1,FIND(" ", $A$1)-1),x_min!$A$2:$I$17,6,0)+1))</f>
        <v>-1.8770931945360072</v>
      </c>
    </row>
    <row r="39" spans="1:4" x14ac:dyDescent="0.2">
      <c r="A39" s="4" t="s">
        <v>257</v>
      </c>
      <c r="B39" s="5">
        <v>54</v>
      </c>
      <c r="C39">
        <v>38</v>
      </c>
      <c r="D39" cm="1">
        <f t="array" aca="1" ref="D39" ca="1">LN(B39)-LN(INDIRECT("B"&amp;VLOOKUP(LEFT($A$1,FIND(" ", $A$1)-1),x_min!$A$2:$I$17,6,0)+1))</f>
        <v>-1.9485521585181518</v>
      </c>
    </row>
    <row r="40" spans="1:4" x14ac:dyDescent="0.2">
      <c r="A40" s="4" t="s">
        <v>258</v>
      </c>
      <c r="B40" s="5">
        <v>51</v>
      </c>
      <c r="C40">
        <v>39</v>
      </c>
      <c r="D40" cm="1">
        <f t="array" aca="1" ref="D40" ca="1">LN(B40)-LN(INDIRECT("B"&amp;VLOOKUP(LEFT($A$1,FIND(" ", $A$1)-1),x_min!$A$2:$I$17,6,0)+1))</f>
        <v>-2.0057105723581006</v>
      </c>
    </row>
    <row r="41" spans="1:4" x14ac:dyDescent="0.2">
      <c r="A41" s="4" t="s">
        <v>259</v>
      </c>
      <c r="B41" s="5">
        <v>51</v>
      </c>
      <c r="C41">
        <v>40</v>
      </c>
      <c r="D41" cm="1">
        <f t="array" aca="1" ref="D41" ca="1">LN(B41)-LN(INDIRECT("B"&amp;VLOOKUP(LEFT($A$1,FIND(" ", $A$1)-1),x_min!$A$2:$I$17,6,0)+1))</f>
        <v>-2.0057105723581006</v>
      </c>
    </row>
    <row r="42" spans="1:4" x14ac:dyDescent="0.2">
      <c r="A42" s="4" t="s">
        <v>260</v>
      </c>
      <c r="B42" s="5">
        <v>26</v>
      </c>
      <c r="C42">
        <v>41</v>
      </c>
      <c r="D42" cm="1">
        <f t="array" aca="1" ref="D42" ca="1">LN(B42)-LN(INDIRECT("B"&amp;VLOOKUP(LEFT($A$1,FIND(" ", $A$1)-1),x_min!$A$2:$I$17,6,0)+1))</f>
        <v>-2.6794396670609442</v>
      </c>
    </row>
    <row r="43" spans="1:4" x14ac:dyDescent="0.2">
      <c r="A43" s="4" t="s">
        <v>261</v>
      </c>
      <c r="B43" s="5">
        <v>24</v>
      </c>
      <c r="C43">
        <v>42</v>
      </c>
      <c r="D43" cm="1">
        <f t="array" aca="1" ref="D43" ca="1">LN(B43)-LN(INDIRECT("B"&amp;VLOOKUP(LEFT($A$1,FIND(" ", $A$1)-1),x_min!$A$2:$I$17,6,0)+1))</f>
        <v>-2.7594823747344805</v>
      </c>
    </row>
    <row r="44" spans="1:4" x14ac:dyDescent="0.2">
      <c r="A44" s="4" t="s">
        <v>262</v>
      </c>
      <c r="B44" s="5">
        <v>19</v>
      </c>
      <c r="C44">
        <v>43</v>
      </c>
      <c r="D44" cm="1">
        <f t="array" aca="1" ref="D44" ca="1">LN(B44)-LN(INDIRECT("B"&amp;VLOOKUP(LEFT($A$1,FIND(" ", $A$1)-1),x_min!$A$2:$I$17,6,0)+1))</f>
        <v>-2.993097225915986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8B9B-E5E2-574F-9660-70F5B6EDB56B}">
  <dimension ref="A1:D86"/>
  <sheetViews>
    <sheetView workbookViewId="0">
      <selection activeCell="B1" sqref="B1:D1"/>
    </sheetView>
  </sheetViews>
  <sheetFormatPr baseColWidth="10" defaultRowHeight="16" x14ac:dyDescent="0.2"/>
  <cols>
    <col min="1" max="1" width="30.5" bestFit="1" customWidth="1"/>
  </cols>
  <sheetData>
    <row r="1" spans="1:4" x14ac:dyDescent="0.2">
      <c r="A1" t="s">
        <v>473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135</v>
      </c>
      <c r="B2" s="5">
        <v>121301</v>
      </c>
      <c r="C2" s="5">
        <v>1</v>
      </c>
      <c r="D2" cm="1">
        <f t="array" aca="1" ref="D2" ca="1">LN(B2)-LN(INDIRECT("B"&amp;VLOOKUP(LEFT($A$1,FIND(" ", $A$1)-1),x_min!$A$2:$I$17,6,0)+1))</f>
        <v>5.0570457888964668</v>
      </c>
    </row>
    <row r="3" spans="1:4" x14ac:dyDescent="0.2">
      <c r="A3" s="4" t="s">
        <v>136</v>
      </c>
      <c r="B3" s="5">
        <v>22700</v>
      </c>
      <c r="C3" s="5">
        <v>2</v>
      </c>
      <c r="D3" cm="1">
        <f t="array" aca="1" ref="D3" ca="1">LN(B3)-LN(INDIRECT("B"&amp;VLOOKUP(LEFT($A$1,FIND(" ", $A$1)-1),x_min!$A$2:$I$17,6,0)+1))</f>
        <v>3.3811356534447174</v>
      </c>
    </row>
    <row r="4" spans="1:4" x14ac:dyDescent="0.2">
      <c r="A4" s="4" t="s">
        <v>137</v>
      </c>
      <c r="B4" s="5">
        <v>8050</v>
      </c>
      <c r="C4" s="5">
        <v>3</v>
      </c>
      <c r="D4" cm="1">
        <f t="array" aca="1" ref="D4" ca="1">LN(B4)-LN(INDIRECT("B"&amp;VLOOKUP(LEFT($A$1,FIND(" ", $A$1)-1),x_min!$A$2:$I$17,6,0)+1))</f>
        <v>2.3444428203878331</v>
      </c>
    </row>
    <row r="5" spans="1:4" x14ac:dyDescent="0.2">
      <c r="A5" s="4" t="s">
        <v>138</v>
      </c>
      <c r="B5" s="5">
        <v>5087</v>
      </c>
      <c r="C5" s="5">
        <v>4</v>
      </c>
      <c r="D5" cm="1">
        <f t="array" aca="1" ref="D5" ca="1">LN(B5)-LN(INDIRECT("B"&amp;VLOOKUP(LEFT($A$1,FIND(" ", $A$1)-1),x_min!$A$2:$I$17,6,0)+1))</f>
        <v>1.8854589947979878</v>
      </c>
    </row>
    <row r="6" spans="1:4" x14ac:dyDescent="0.2">
      <c r="A6" s="4" t="s">
        <v>139</v>
      </c>
      <c r="B6" s="5">
        <v>2888</v>
      </c>
      <c r="C6" s="5">
        <v>5</v>
      </c>
      <c r="D6" cm="1">
        <f t="array" aca="1" ref="D6" ca="1">LN(B6)-LN(INDIRECT("B"&amp;VLOOKUP(LEFT($A$1,FIND(" ", $A$1)-1),x_min!$A$2:$I$17,6,0)+1))</f>
        <v>1.3193349499879403</v>
      </c>
    </row>
    <row r="7" spans="1:4" x14ac:dyDescent="0.2">
      <c r="A7" s="4" t="s">
        <v>140</v>
      </c>
      <c r="B7" s="5">
        <v>2428</v>
      </c>
      <c r="C7" s="5">
        <v>6</v>
      </c>
      <c r="D7" cm="1">
        <f t="array" aca="1" ref="D7" ca="1">LN(B7)-LN(INDIRECT("B"&amp;VLOOKUP(LEFT($A$1,FIND(" ", $A$1)-1),x_min!$A$2:$I$17,6,0)+1))</f>
        <v>1.1458386021546128</v>
      </c>
    </row>
    <row r="8" spans="1:4" x14ac:dyDescent="0.2">
      <c r="A8" s="4" t="s">
        <v>141</v>
      </c>
      <c r="B8" s="5">
        <v>2163</v>
      </c>
      <c r="C8" s="5">
        <v>7</v>
      </c>
      <c r="D8" cm="1">
        <f t="array" aca="1" ref="D8" ca="1">LN(B8)-LN(INDIRECT("B"&amp;VLOOKUP(LEFT($A$1,FIND(" ", $A$1)-1),x_min!$A$2:$I$17,6,0)+1))</f>
        <v>1.030266875928282</v>
      </c>
    </row>
    <row r="9" spans="1:4" x14ac:dyDescent="0.2">
      <c r="A9" s="4" t="s">
        <v>142</v>
      </c>
      <c r="B9" s="5">
        <v>2126</v>
      </c>
      <c r="C9" s="5">
        <v>8</v>
      </c>
      <c r="D9" cm="1">
        <f t="array" aca="1" ref="D9" ca="1">LN(B9)-LN(INDIRECT("B"&amp;VLOOKUP(LEFT($A$1,FIND(" ", $A$1)-1),x_min!$A$2:$I$17,6,0)+1))</f>
        <v>1.0130130088771168</v>
      </c>
    </row>
    <row r="10" spans="1:4" x14ac:dyDescent="0.2">
      <c r="A10" s="4" t="s">
        <v>143</v>
      </c>
      <c r="B10" s="5">
        <v>1971</v>
      </c>
      <c r="C10" s="5">
        <v>9</v>
      </c>
      <c r="D10" cm="1">
        <f t="array" aca="1" ref="D10" ca="1">LN(B10)-LN(INDIRECT("B"&amp;VLOOKUP(LEFT($A$1,FIND(" ", $A$1)-1),x_min!$A$2:$I$17,6,0)+1))</f>
        <v>0.93731175712794368</v>
      </c>
    </row>
    <row r="11" spans="1:4" x14ac:dyDescent="0.2">
      <c r="A11" s="4" t="s">
        <v>144</v>
      </c>
      <c r="B11" s="5">
        <v>1946</v>
      </c>
      <c r="C11" s="5">
        <v>10</v>
      </c>
      <c r="D11" cm="1">
        <f t="array" aca="1" ref="D11" ca="1">LN(B11)-LN(INDIRECT("B"&amp;VLOOKUP(LEFT($A$1,FIND(" ", $A$1)-1),x_min!$A$2:$I$17,6,0)+1))</f>
        <v>0.92454671272117395</v>
      </c>
    </row>
    <row r="12" spans="1:4" x14ac:dyDescent="0.2">
      <c r="A12" s="4" t="s">
        <v>145</v>
      </c>
      <c r="B12" s="5">
        <v>1924</v>
      </c>
      <c r="C12" s="5">
        <v>11</v>
      </c>
      <c r="D12" cm="1">
        <f t="array" aca="1" ref="D12" ca="1">LN(B12)-LN(INDIRECT("B"&amp;VLOOKUP(LEFT($A$1,FIND(" ", $A$1)-1),x_min!$A$2:$I$17,6,0)+1))</f>
        <v>0.91317708120087548</v>
      </c>
    </row>
    <row r="13" spans="1:4" x14ac:dyDescent="0.2">
      <c r="A13" s="4" t="s">
        <v>146</v>
      </c>
      <c r="B13" s="5">
        <v>1842</v>
      </c>
      <c r="C13" s="5">
        <v>12</v>
      </c>
      <c r="D13" cm="1">
        <f t="array" aca="1" ref="D13" ca="1">LN(B13)-LN(INDIRECT("B"&amp;VLOOKUP(LEFT($A$1,FIND(" ", $A$1)-1),x_min!$A$2:$I$17,6,0)+1))</f>
        <v>0.86962266679047584</v>
      </c>
    </row>
    <row r="14" spans="1:4" x14ac:dyDescent="0.2">
      <c r="A14" s="4" t="s">
        <v>147</v>
      </c>
      <c r="B14" s="5">
        <v>1832</v>
      </c>
      <c r="C14" s="5">
        <v>13</v>
      </c>
      <c r="D14" cm="1">
        <f t="array" aca="1" ref="D14" ca="1">LN(B14)-LN(INDIRECT("B"&amp;VLOOKUP(LEFT($A$1,FIND(" ", $A$1)-1),x_min!$A$2:$I$17,6,0)+1))</f>
        <v>0.86417899520929886</v>
      </c>
    </row>
    <row r="15" spans="1:4" x14ac:dyDescent="0.2">
      <c r="A15" s="4" t="s">
        <v>148</v>
      </c>
      <c r="B15" s="5">
        <v>1753</v>
      </c>
      <c r="C15" s="5">
        <v>14</v>
      </c>
      <c r="D15" cm="1">
        <f t="array" aca="1" ref="D15" ca="1">LN(B15)-LN(INDIRECT("B"&amp;VLOOKUP(LEFT($A$1,FIND(" ", $A$1)-1),x_min!$A$2:$I$17,6,0)+1))</f>
        <v>0.82009933489645803</v>
      </c>
    </row>
    <row r="16" spans="1:4" x14ac:dyDescent="0.2">
      <c r="A16" s="4" t="s">
        <v>149</v>
      </c>
      <c r="B16" s="5">
        <v>1723</v>
      </c>
      <c r="C16" s="5">
        <v>15</v>
      </c>
      <c r="D16" cm="1">
        <f t="array" aca="1" ref="D16" ca="1">LN(B16)-LN(INDIRECT("B"&amp;VLOOKUP(LEFT($A$1,FIND(" ", $A$1)-1),x_min!$A$2:$I$17,6,0)+1))</f>
        <v>0.80283768650315324</v>
      </c>
    </row>
    <row r="17" spans="1:4" x14ac:dyDescent="0.2">
      <c r="A17" s="4" t="s">
        <v>150</v>
      </c>
      <c r="B17" s="5">
        <v>1647</v>
      </c>
      <c r="C17" s="5">
        <v>16</v>
      </c>
      <c r="D17" cm="1">
        <f t="array" aca="1" ref="D17" ca="1">LN(B17)-LN(INDIRECT("B"&amp;VLOOKUP(LEFT($A$1,FIND(" ", $A$1)-1),x_min!$A$2:$I$17,6,0)+1))</f>
        <v>0.75772618015286408</v>
      </c>
    </row>
    <row r="18" spans="1:4" x14ac:dyDescent="0.2">
      <c r="A18" s="4" t="s">
        <v>151</v>
      </c>
      <c r="B18" s="5">
        <v>1640</v>
      </c>
      <c r="C18" s="5">
        <v>17</v>
      </c>
      <c r="D18" cm="1">
        <f t="array" aca="1" ref="D18" ca="1">LN(B18)-LN(INDIRECT("B"&amp;VLOOKUP(LEFT($A$1,FIND(" ", $A$1)-1),x_min!$A$2:$I$17,6,0)+1))</f>
        <v>0.75346697079346736</v>
      </c>
    </row>
    <row r="19" spans="1:4" x14ac:dyDescent="0.2">
      <c r="A19" s="4" t="s">
        <v>152</v>
      </c>
      <c r="B19" s="5">
        <v>1554</v>
      </c>
      <c r="C19" s="5">
        <v>18</v>
      </c>
      <c r="D19" cm="1">
        <f t="array" aca="1" ref="D19" ca="1">LN(B19)-LN(INDIRECT("B"&amp;VLOOKUP(LEFT($A$1,FIND(" ", $A$1)-1),x_min!$A$2:$I$17,6,0)+1))</f>
        <v>0.69960298090281636</v>
      </c>
    </row>
    <row r="20" spans="1:4" x14ac:dyDescent="0.2">
      <c r="A20" s="4" t="s">
        <v>153</v>
      </c>
      <c r="B20" s="5">
        <v>1483</v>
      </c>
      <c r="C20" s="5">
        <v>19</v>
      </c>
      <c r="D20" cm="1">
        <f t="array" aca="1" ref="D20" ca="1">LN(B20)-LN(INDIRECT("B"&amp;VLOOKUP(LEFT($A$1,FIND(" ", $A$1)-1),x_min!$A$2:$I$17,6,0)+1))</f>
        <v>0.6528377921131554</v>
      </c>
    </row>
    <row r="21" spans="1:4" x14ac:dyDescent="0.2">
      <c r="A21" s="4" t="s">
        <v>154</v>
      </c>
      <c r="B21" s="5">
        <v>1428</v>
      </c>
      <c r="C21" s="5">
        <v>20</v>
      </c>
      <c r="D21" cm="1">
        <f t="array" aca="1" ref="D21" ca="1">LN(B21)-LN(INDIRECT("B"&amp;VLOOKUP(LEFT($A$1,FIND(" ", $A$1)-1),x_min!$A$2:$I$17,6,0)+1))</f>
        <v>0.61504559287475313</v>
      </c>
    </row>
    <row r="22" spans="1:4" x14ac:dyDescent="0.2">
      <c r="A22" s="4" t="s">
        <v>155</v>
      </c>
      <c r="B22" s="5">
        <v>1401</v>
      </c>
      <c r="C22" s="5">
        <v>21</v>
      </c>
      <c r="D22" cm="1">
        <f t="array" aca="1" ref="D22" ca="1">LN(B22)-LN(INDIRECT("B"&amp;VLOOKUP(LEFT($A$1,FIND(" ", $A$1)-1),x_min!$A$2:$I$17,6,0)+1))</f>
        <v>0.5959569963122302</v>
      </c>
    </row>
    <row r="23" spans="1:4" x14ac:dyDescent="0.2">
      <c r="A23" s="4" t="s">
        <v>156</v>
      </c>
      <c r="B23" s="5">
        <v>1387</v>
      </c>
      <c r="C23" s="5">
        <v>22</v>
      </c>
      <c r="D23" cm="1">
        <f t="array" aca="1" ref="D23" ca="1">LN(B23)-LN(INDIRECT("B"&amp;VLOOKUP(LEFT($A$1,FIND(" ", $A$1)-1),x_min!$A$2:$I$17,6,0)+1))</f>
        <v>0.58591387029005482</v>
      </c>
    </row>
    <row r="24" spans="1:4" x14ac:dyDescent="0.2">
      <c r="A24" s="4" t="s">
        <v>157</v>
      </c>
      <c r="B24" s="5">
        <v>1311</v>
      </c>
      <c r="C24" s="5">
        <v>23</v>
      </c>
      <c r="D24" cm="1">
        <f t="array" aca="1" ref="D24" ca="1">LN(B24)-LN(INDIRECT("B"&amp;VLOOKUP(LEFT($A$1,FIND(" ", $A$1)-1),x_min!$A$2:$I$17,6,0)+1))</f>
        <v>0.52956093373892354</v>
      </c>
    </row>
    <row r="25" spans="1:4" x14ac:dyDescent="0.2">
      <c r="A25" s="4" t="s">
        <v>158</v>
      </c>
      <c r="B25" s="5">
        <v>1290</v>
      </c>
      <c r="C25" s="5">
        <v>24</v>
      </c>
      <c r="D25" cm="1">
        <f t="array" aca="1" ref="D25" ca="1">LN(B25)-LN(INDIRECT("B"&amp;VLOOKUP(LEFT($A$1,FIND(" ", $A$1)-1),x_min!$A$2:$I$17,6,0)+1))</f>
        <v>0.51341294733094145</v>
      </c>
    </row>
    <row r="26" spans="1:4" x14ac:dyDescent="0.2">
      <c r="A26" s="4" t="s">
        <v>159</v>
      </c>
      <c r="B26" s="5">
        <v>1282</v>
      </c>
      <c r="C26" s="5">
        <v>25</v>
      </c>
      <c r="D26" cm="1">
        <f t="array" aca="1" ref="D26" ca="1">LN(B26)-LN(INDIRECT("B"&amp;VLOOKUP(LEFT($A$1,FIND(" ", $A$1)-1),x_min!$A$2:$I$17,6,0)+1))</f>
        <v>0.50719208745583888</v>
      </c>
    </row>
    <row r="27" spans="1:4" x14ac:dyDescent="0.2">
      <c r="A27" s="4" t="s">
        <v>160</v>
      </c>
      <c r="B27" s="5">
        <v>1275</v>
      </c>
      <c r="C27" s="5">
        <v>26</v>
      </c>
      <c r="D27" cm="1">
        <f t="array" aca="1" ref="D27" ca="1">LN(B27)-LN(INDIRECT("B"&amp;VLOOKUP(LEFT($A$1,FIND(" ", $A$1)-1),x_min!$A$2:$I$17,6,0)+1))</f>
        <v>0.50171690756774989</v>
      </c>
    </row>
    <row r="28" spans="1:4" x14ac:dyDescent="0.2">
      <c r="A28" s="4" t="s">
        <v>161</v>
      </c>
      <c r="B28" s="5">
        <v>1232</v>
      </c>
      <c r="C28" s="5">
        <v>27</v>
      </c>
      <c r="D28" cm="1">
        <f t="array" aca="1" ref="D28" ca="1">LN(B28)-LN(INDIRECT("B"&amp;VLOOKUP(LEFT($A$1,FIND(" ", $A$1)-1),x_min!$A$2:$I$17,6,0)+1))</f>
        <v>0.46740959406868843</v>
      </c>
    </row>
    <row r="29" spans="1:4" x14ac:dyDescent="0.2">
      <c r="A29" s="4" t="s">
        <v>162</v>
      </c>
      <c r="B29" s="5">
        <v>1226</v>
      </c>
      <c r="C29" s="5">
        <v>28</v>
      </c>
      <c r="D29" cm="1">
        <f t="array" aca="1" ref="D29" ca="1">LN(B29)-LN(INDIRECT("B"&amp;VLOOKUP(LEFT($A$1,FIND(" ", $A$1)-1),x_min!$A$2:$I$17,6,0)+1))</f>
        <v>0.4625275664713806</v>
      </c>
    </row>
    <row r="30" spans="1:4" x14ac:dyDescent="0.2">
      <c r="A30" s="4" t="s">
        <v>163</v>
      </c>
      <c r="B30" s="5">
        <v>1225</v>
      </c>
      <c r="C30" s="5">
        <v>29</v>
      </c>
      <c r="D30" cm="1">
        <f t="array" aca="1" ref="D30" ca="1">LN(B30)-LN(INDIRECT("B"&amp;VLOOKUP(LEFT($A$1,FIND(" ", $A$1)-1),x_min!$A$2:$I$17,6,0)+1))</f>
        <v>0.46171157295405063</v>
      </c>
    </row>
    <row r="31" spans="1:4" x14ac:dyDescent="0.2">
      <c r="A31" s="4" t="s">
        <v>164</v>
      </c>
      <c r="B31" s="5">
        <v>1212</v>
      </c>
      <c r="C31" s="5">
        <v>30</v>
      </c>
      <c r="D31" cm="1">
        <f t="array" aca="1" ref="D31" ca="1">LN(B31)-LN(INDIRECT("B"&amp;VLOOKUP(LEFT($A$1,FIND(" ", $A$1)-1),x_min!$A$2:$I$17,6,0)+1))</f>
        <v>0.45104261660448319</v>
      </c>
    </row>
    <row r="32" spans="1:4" x14ac:dyDescent="0.2">
      <c r="A32" s="4" t="s">
        <v>165</v>
      </c>
      <c r="B32" s="5">
        <v>1148</v>
      </c>
      <c r="C32" s="5">
        <v>31</v>
      </c>
      <c r="D32" cm="1">
        <f t="array" aca="1" ref="D32" ca="1">LN(B32)-LN(INDIRECT("B"&amp;VLOOKUP(LEFT($A$1,FIND(" ", $A$1)-1),x_min!$A$2:$I$17,6,0)+1))</f>
        <v>0.39679202685473491</v>
      </c>
    </row>
    <row r="33" spans="1:4" x14ac:dyDescent="0.2">
      <c r="A33" s="4" t="s">
        <v>166</v>
      </c>
      <c r="B33" s="5">
        <v>1135</v>
      </c>
      <c r="C33" s="5">
        <v>32</v>
      </c>
      <c r="D33" cm="1">
        <f t="array" aca="1" ref="D33" ca="1">LN(B33)-LN(INDIRECT("B"&amp;VLOOKUP(LEFT($A$1,FIND(" ", $A$1)-1),x_min!$A$2:$I$17,6,0)+1))</f>
        <v>0.38540337989072704</v>
      </c>
    </row>
    <row r="34" spans="1:4" x14ac:dyDescent="0.2">
      <c r="A34" s="4" t="s">
        <v>167</v>
      </c>
      <c r="B34" s="5">
        <v>1125</v>
      </c>
      <c r="C34" s="5">
        <v>33</v>
      </c>
      <c r="D34" cm="1">
        <f t="array" aca="1" ref="D34" ca="1">LN(B34)-LN(INDIRECT("B"&amp;VLOOKUP(LEFT($A$1,FIND(" ", $A$1)-1),x_min!$A$2:$I$17,6,0)+1))</f>
        <v>0.37655376461374424</v>
      </c>
    </row>
    <row r="35" spans="1:4" x14ac:dyDescent="0.2">
      <c r="A35" s="4" t="s">
        <v>168</v>
      </c>
      <c r="B35" s="5">
        <v>1083</v>
      </c>
      <c r="C35" s="5">
        <v>34</v>
      </c>
      <c r="D35" cm="1">
        <f t="array" aca="1" ref="D35" ca="1">LN(B35)-LN(INDIRECT("B"&amp;VLOOKUP(LEFT($A$1,FIND(" ", $A$1)-1),x_min!$A$2:$I$17,6,0)+1))</f>
        <v>0.33850569697621413</v>
      </c>
    </row>
    <row r="36" spans="1:4" x14ac:dyDescent="0.2">
      <c r="A36" s="4" t="s">
        <v>169</v>
      </c>
      <c r="B36" s="5">
        <v>1039</v>
      </c>
      <c r="C36" s="5">
        <v>35</v>
      </c>
      <c r="D36" cm="1">
        <f t="array" aca="1" ref="D36" ca="1">LN(B36)-LN(INDIRECT("B"&amp;VLOOKUP(LEFT($A$1,FIND(" ", $A$1)-1),x_min!$A$2:$I$17,6,0)+1))</f>
        <v>0.29702944107445095</v>
      </c>
    </row>
    <row r="37" spans="1:4" x14ac:dyDescent="0.2">
      <c r="A37" s="4" t="s">
        <v>170</v>
      </c>
      <c r="B37" s="5">
        <v>977</v>
      </c>
      <c r="C37" s="5">
        <v>36</v>
      </c>
      <c r="D37" cm="1">
        <f t="array" aca="1" ref="D37" ca="1">LN(B37)-LN(INDIRECT("B"&amp;VLOOKUP(LEFT($A$1,FIND(" ", $A$1)-1),x_min!$A$2:$I$17,6,0)+1))</f>
        <v>0.23550210201800592</v>
      </c>
    </row>
    <row r="38" spans="1:4" x14ac:dyDescent="0.2">
      <c r="A38" s="4" t="s">
        <v>171</v>
      </c>
      <c r="B38" s="5">
        <v>964</v>
      </c>
      <c r="C38" s="5">
        <v>37</v>
      </c>
      <c r="D38" cm="1">
        <f t="array" aca="1" ref="D38" ca="1">LN(B38)-LN(INDIRECT("B"&amp;VLOOKUP(LEFT($A$1,FIND(" ", $A$1)-1),x_min!$A$2:$I$17,6,0)+1))</f>
        <v>0.22210674458576918</v>
      </c>
    </row>
    <row r="39" spans="1:4" x14ac:dyDescent="0.2">
      <c r="A39" s="4" t="s">
        <v>172</v>
      </c>
      <c r="B39" s="5">
        <v>955</v>
      </c>
      <c r="C39" s="5">
        <v>38</v>
      </c>
      <c r="D39" cm="1">
        <f t="array" aca="1" ref="D39" ca="1">LN(B39)-LN(INDIRECT("B"&amp;VLOOKUP(LEFT($A$1,FIND(" ", $A$1)-1),x_min!$A$2:$I$17,6,0)+1))</f>
        <v>0.212726790455954</v>
      </c>
    </row>
    <row r="40" spans="1:4" x14ac:dyDescent="0.2">
      <c r="A40" s="4" t="s">
        <v>173</v>
      </c>
      <c r="B40" s="5">
        <v>944</v>
      </c>
      <c r="C40" s="5">
        <v>39</v>
      </c>
      <c r="D40" cm="1">
        <f t="array" aca="1" ref="D40" ca="1">LN(B40)-LN(INDIRECT("B"&amp;VLOOKUP(LEFT($A$1,FIND(" ", $A$1)-1),x_min!$A$2:$I$17,6,0)+1))</f>
        <v>0.20114161612072401</v>
      </c>
    </row>
    <row r="41" spans="1:4" x14ac:dyDescent="0.2">
      <c r="A41" s="4" t="s">
        <v>174</v>
      </c>
      <c r="B41" s="5">
        <v>943</v>
      </c>
      <c r="C41" s="5">
        <v>40</v>
      </c>
      <c r="D41" cm="1">
        <f t="array" aca="1" ref="D41" ca="1">LN(B41)-LN(INDIRECT("B"&amp;VLOOKUP(LEFT($A$1,FIND(" ", $A$1)-1),x_min!$A$2:$I$17,6,0)+1))</f>
        <v>0.20008173260868123</v>
      </c>
    </row>
    <row r="42" spans="1:4" x14ac:dyDescent="0.2">
      <c r="A42" s="4" t="s">
        <v>175</v>
      </c>
      <c r="B42" s="5">
        <v>932</v>
      </c>
      <c r="C42" s="5">
        <v>41</v>
      </c>
      <c r="D42" cm="1">
        <f t="array" aca="1" ref="D42" ca="1">LN(B42)-LN(INDIRECT("B"&amp;VLOOKUP(LEFT($A$1,FIND(" ", $A$1)-1),x_min!$A$2:$I$17,6,0)+1))</f>
        <v>0.18834826466081456</v>
      </c>
    </row>
    <row r="43" spans="1:4" x14ac:dyDescent="0.2">
      <c r="A43" s="4" t="s">
        <v>176</v>
      </c>
      <c r="B43" s="5">
        <v>911</v>
      </c>
      <c r="C43" s="5">
        <v>42</v>
      </c>
      <c r="D43" cm="1">
        <f t="array" aca="1" ref="D43" ca="1">LN(B43)-LN(INDIRECT("B"&amp;VLOOKUP(LEFT($A$1,FIND(" ", $A$1)-1),x_min!$A$2:$I$17,6,0)+1))</f>
        <v>0.16555834723518181</v>
      </c>
    </row>
    <row r="44" spans="1:4" x14ac:dyDescent="0.2">
      <c r="A44" s="4" t="s">
        <v>177</v>
      </c>
      <c r="B44" s="5">
        <v>911</v>
      </c>
      <c r="C44" s="5">
        <v>43</v>
      </c>
      <c r="D44" cm="1">
        <f t="array" aca="1" ref="D44" ca="1">LN(B44)-LN(INDIRECT("B"&amp;VLOOKUP(LEFT($A$1,FIND(" ", $A$1)-1),x_min!$A$2:$I$17,6,0)+1))</f>
        <v>0.16555834723518181</v>
      </c>
    </row>
    <row r="45" spans="1:4" x14ac:dyDescent="0.2">
      <c r="A45" s="4" t="s">
        <v>178</v>
      </c>
      <c r="B45" s="5">
        <v>902</v>
      </c>
      <c r="C45" s="5">
        <v>44</v>
      </c>
      <c r="D45" cm="1">
        <f t="array" aca="1" ref="D45" ca="1">LN(B45)-LN(INDIRECT("B"&amp;VLOOKUP(LEFT($A$1,FIND(" ", $A$1)-1),x_min!$A$2:$I$17,6,0)+1))</f>
        <v>0.15562997003784762</v>
      </c>
    </row>
    <row r="46" spans="1:4" x14ac:dyDescent="0.2">
      <c r="A46" s="4" t="s">
        <v>179</v>
      </c>
      <c r="B46" s="5">
        <v>886</v>
      </c>
      <c r="C46" s="5">
        <v>45</v>
      </c>
      <c r="D46" cm="1">
        <f t="array" aca="1" ref="D46" ca="1">LN(B46)-LN(INDIRECT("B"&amp;VLOOKUP(LEFT($A$1,FIND(" ", $A$1)-1),x_min!$A$2:$I$17,6,0)+1))</f>
        <v>0.13773240058030467</v>
      </c>
    </row>
    <row r="47" spans="1:4" x14ac:dyDescent="0.2">
      <c r="A47" s="4" t="s">
        <v>180</v>
      </c>
      <c r="B47" s="5">
        <v>876</v>
      </c>
      <c r="C47" s="5">
        <v>46</v>
      </c>
      <c r="D47" cm="1">
        <f t="array" aca="1" ref="D47" ca="1">LN(B47)-LN(INDIRECT("B"&amp;VLOOKUP(LEFT($A$1,FIND(" ", $A$1)-1),x_min!$A$2:$I$17,6,0)+1))</f>
        <v>0.12638154091161535</v>
      </c>
    </row>
    <row r="48" spans="1:4" x14ac:dyDescent="0.2">
      <c r="A48" s="4" t="s">
        <v>181</v>
      </c>
      <c r="B48" s="5">
        <v>852</v>
      </c>
      <c r="C48" s="5">
        <v>47</v>
      </c>
      <c r="D48" cm="1">
        <f t="array" aca="1" ref="D48" ca="1">LN(B48)-LN(INDIRECT("B"&amp;VLOOKUP(LEFT($A$1,FIND(" ", $A$1)-1),x_min!$A$2:$I$17,6,0)+1))</f>
        <v>9.8601976804538971E-2</v>
      </c>
    </row>
    <row r="49" spans="1:4" x14ac:dyDescent="0.2">
      <c r="A49" s="4" t="s">
        <v>182</v>
      </c>
      <c r="B49" s="5">
        <v>847</v>
      </c>
      <c r="C49" s="5">
        <v>48</v>
      </c>
      <c r="D49" cm="1">
        <f t="array" aca="1" ref="D49" ca="1">LN(B49)-LN(INDIRECT("B"&amp;VLOOKUP(LEFT($A$1,FIND(" ", $A$1)-1),x_min!$A$2:$I$17,6,0)+1))</f>
        <v>9.2716144627278396E-2</v>
      </c>
    </row>
    <row r="50" spans="1:4" x14ac:dyDescent="0.2">
      <c r="A50" s="4" t="s">
        <v>183</v>
      </c>
      <c r="B50" s="5">
        <v>837</v>
      </c>
      <c r="C50" s="5">
        <v>49</v>
      </c>
      <c r="D50" cm="1">
        <f t="array" aca="1" ref="D50" ca="1">LN(B50)-LN(INDIRECT("B"&amp;VLOOKUP(LEFT($A$1,FIND(" ", $A$1)-1),x_min!$A$2:$I$17,6,0)+1))</f>
        <v>8.0839520464699E-2</v>
      </c>
    </row>
    <row r="51" spans="1:4" x14ac:dyDescent="0.2">
      <c r="A51" s="4" t="s">
        <v>184</v>
      </c>
      <c r="B51" s="5">
        <v>822</v>
      </c>
      <c r="C51" s="5">
        <v>50</v>
      </c>
      <c r="D51" cm="1">
        <f t="array" aca="1" ref="D51" ca="1">LN(B51)-LN(INDIRECT("B"&amp;VLOOKUP(LEFT($A$1,FIND(" ", $A$1)-1),x_min!$A$2:$I$17,6,0)+1))</f>
        <v>6.275584503140319E-2</v>
      </c>
    </row>
    <row r="52" spans="1:4" x14ac:dyDescent="0.2">
      <c r="A52" s="4" t="s">
        <v>185</v>
      </c>
      <c r="B52" s="5">
        <v>813</v>
      </c>
      <c r="C52" s="5">
        <v>51</v>
      </c>
      <c r="D52" cm="1">
        <f t="array" aca="1" ref="D52" ca="1">LN(B52)-LN(INDIRECT("B"&amp;VLOOKUP(LEFT($A$1,FIND(" ", $A$1)-1),x_min!$A$2:$I$17,6,0)+1))</f>
        <v>5.1746559523033753E-2</v>
      </c>
    </row>
    <row r="53" spans="1:4" x14ac:dyDescent="0.2">
      <c r="A53" s="4" t="s">
        <v>186</v>
      </c>
      <c r="B53" s="5">
        <v>806</v>
      </c>
      <c r="C53" s="5">
        <v>52</v>
      </c>
      <c r="D53" cm="1">
        <f t="array" aca="1" ref="D53" ca="1">LN(B53)-LN(INDIRECT("B"&amp;VLOOKUP(LEFT($A$1,FIND(" ", $A$1)-1),x_min!$A$2:$I$17,6,0)+1))</f>
        <v>4.3099192481851567E-2</v>
      </c>
    </row>
    <row r="54" spans="1:4" x14ac:dyDescent="0.2">
      <c r="A54" s="4" t="s">
        <v>187</v>
      </c>
      <c r="B54" s="5">
        <v>781</v>
      </c>
      <c r="C54" s="5">
        <v>53</v>
      </c>
      <c r="D54" cm="1">
        <f t="array" aca="1" ref="D54" ca="1">LN(B54)-LN(INDIRECT("B"&amp;VLOOKUP(LEFT($A$1,FIND(" ", $A$1)-1),x_min!$A$2:$I$17,6,0)+1))</f>
        <v>1.159059981490973E-2</v>
      </c>
    </row>
    <row r="55" spans="1:4" x14ac:dyDescent="0.2">
      <c r="A55" s="4" t="s">
        <v>188</v>
      </c>
      <c r="B55" s="5">
        <v>772</v>
      </c>
      <c r="C55" s="5">
        <v>54</v>
      </c>
      <c r="D55" cm="1">
        <f t="array" aca="1" ref="D55" ca="1">LN(B55)-LN(INDIRECT("B"&amp;VLOOKUP(LEFT($A$1,FIND(" ", $A$1)-1),x_min!$A$2:$I$17,6,0)+1))</f>
        <v>0</v>
      </c>
    </row>
    <row r="56" spans="1:4" x14ac:dyDescent="0.2">
      <c r="A56" s="4" t="s">
        <v>189</v>
      </c>
      <c r="B56" s="5">
        <v>727</v>
      </c>
      <c r="C56" s="5">
        <v>55</v>
      </c>
      <c r="D56" cm="1">
        <f t="array" aca="1" ref="D56" ca="1">LN(B56)-LN(INDIRECT("B"&amp;VLOOKUP(LEFT($A$1,FIND(" ", $A$1)-1),x_min!$A$2:$I$17,6,0)+1))</f>
        <v>-6.0058072491257164E-2</v>
      </c>
    </row>
    <row r="57" spans="1:4" x14ac:dyDescent="0.2">
      <c r="A57" s="4" t="s">
        <v>190</v>
      </c>
      <c r="B57" s="5">
        <v>659</v>
      </c>
      <c r="C57" s="5">
        <v>56</v>
      </c>
      <c r="D57" cm="1">
        <f t="array" aca="1" ref="D57" ca="1">LN(B57)-LN(INDIRECT("B"&amp;VLOOKUP(LEFT($A$1,FIND(" ", $A$1)-1),x_min!$A$2:$I$17,6,0)+1))</f>
        <v>-0.15826101552226923</v>
      </c>
    </row>
    <row r="58" spans="1:4" x14ac:dyDescent="0.2">
      <c r="A58" s="4" t="s">
        <v>191</v>
      </c>
      <c r="B58" s="5">
        <v>606</v>
      </c>
      <c r="C58" s="5">
        <v>57</v>
      </c>
      <c r="D58" cm="1">
        <f t="array" aca="1" ref="D58" ca="1">LN(B58)-LN(INDIRECT("B"&amp;VLOOKUP(LEFT($A$1,FIND(" ", $A$1)-1),x_min!$A$2:$I$17,6,0)+1))</f>
        <v>-0.2421045639554622</v>
      </c>
    </row>
    <row r="59" spans="1:4" x14ac:dyDescent="0.2">
      <c r="A59" s="4" t="s">
        <v>192</v>
      </c>
      <c r="B59" s="5">
        <v>549</v>
      </c>
      <c r="C59" s="5">
        <v>58</v>
      </c>
      <c r="D59" cm="1">
        <f t="array" aca="1" ref="D59" ca="1">LN(B59)-LN(INDIRECT("B"&amp;VLOOKUP(LEFT($A$1,FIND(" ", $A$1)-1),x_min!$A$2:$I$17,6,0)+1))</f>
        <v>-0.34088610851524592</v>
      </c>
    </row>
    <row r="60" spans="1:4" x14ac:dyDescent="0.2">
      <c r="A60" s="4" t="s">
        <v>193</v>
      </c>
      <c r="B60" s="5">
        <v>541</v>
      </c>
      <c r="C60" s="5">
        <v>59</v>
      </c>
      <c r="D60" cm="1">
        <f t="array" aca="1" ref="D60" ca="1">LN(B60)-LN(INDIRECT("B"&amp;VLOOKUP(LEFT($A$1,FIND(" ", $A$1)-1),x_min!$A$2:$I$17,6,0)+1))</f>
        <v>-0.35556527117829528</v>
      </c>
    </row>
    <row r="61" spans="1:4" x14ac:dyDescent="0.2">
      <c r="A61" s="4" t="s">
        <v>194</v>
      </c>
      <c r="B61" s="5">
        <v>503</v>
      </c>
      <c r="C61" s="5">
        <v>60</v>
      </c>
      <c r="D61" cm="1">
        <f t="array" aca="1" ref="D61" ca="1">LN(B61)-LN(INDIRECT("B"&amp;VLOOKUP(LEFT($A$1,FIND(" ", $A$1)-1),x_min!$A$2:$I$17,6,0)+1))</f>
        <v>-0.42839437992503715</v>
      </c>
    </row>
    <row r="62" spans="1:4" x14ac:dyDescent="0.2">
      <c r="A62" s="4" t="s">
        <v>195</v>
      </c>
      <c r="B62" s="5">
        <v>497</v>
      </c>
      <c r="C62" s="5">
        <v>61</v>
      </c>
      <c r="D62" cm="1">
        <f t="array" aca="1" ref="D62" ca="1">LN(B62)-LN(INDIRECT("B"&amp;VLOOKUP(LEFT($A$1,FIND(" ", $A$1)-1),x_min!$A$2:$I$17,6,0)+1))</f>
        <v>-0.44039452392814749</v>
      </c>
    </row>
    <row r="63" spans="1:4" x14ac:dyDescent="0.2">
      <c r="A63" s="4" t="s">
        <v>196</v>
      </c>
      <c r="B63" s="5">
        <v>494</v>
      </c>
      <c r="C63" s="5">
        <v>62</v>
      </c>
      <c r="D63" cm="1">
        <f t="array" aca="1" ref="D63" ca="1">LN(B63)-LN(INDIRECT("B"&amp;VLOOKUP(LEFT($A$1,FIND(" ", $A$1)-1),x_min!$A$2:$I$17,6,0)+1))</f>
        <v>-0.44644903283685355</v>
      </c>
    </row>
    <row r="64" spans="1:4" x14ac:dyDescent="0.2">
      <c r="A64" s="4" t="s">
        <v>197</v>
      </c>
      <c r="B64" s="5">
        <v>398</v>
      </c>
      <c r="C64" s="5">
        <v>63</v>
      </c>
      <c r="D64" cm="1">
        <f t="array" aca="1" ref="D64" ca="1">LN(B64)-LN(INDIRECT("B"&amp;VLOOKUP(LEFT($A$1,FIND(" ", $A$1)-1),x_min!$A$2:$I$17,6,0)+1))</f>
        <v>-0.66253254474033874</v>
      </c>
    </row>
    <row r="65" spans="1:4" x14ac:dyDescent="0.2">
      <c r="A65" s="4" t="s">
        <v>198</v>
      </c>
      <c r="B65" s="5">
        <v>395</v>
      </c>
      <c r="C65" s="5">
        <v>64</v>
      </c>
      <c r="D65" cm="1">
        <f t="array" aca="1" ref="D65" ca="1">LN(B65)-LN(INDIRECT("B"&amp;VLOOKUP(LEFT($A$1,FIND(" ", $A$1)-1),x_min!$A$2:$I$17,6,0)+1))</f>
        <v>-0.67009878512365439</v>
      </c>
    </row>
    <row r="66" spans="1:4" x14ac:dyDescent="0.2">
      <c r="A66" s="4" t="s">
        <v>199</v>
      </c>
      <c r="B66" s="5">
        <v>384</v>
      </c>
      <c r="C66" s="5">
        <v>65</v>
      </c>
      <c r="D66" cm="1">
        <f t="array" aca="1" ref="D66" ca="1">LN(B66)-LN(INDIRECT("B"&amp;VLOOKUP(LEFT($A$1,FIND(" ", $A$1)-1),x_min!$A$2:$I$17,6,0)+1))</f>
        <v>-0.6983419974370495</v>
      </c>
    </row>
    <row r="67" spans="1:4" x14ac:dyDescent="0.2">
      <c r="A67" s="4" t="s">
        <v>200</v>
      </c>
      <c r="B67" s="5">
        <v>364</v>
      </c>
      <c r="C67" s="5">
        <v>66</v>
      </c>
      <c r="D67" cm="1">
        <f t="array" aca="1" ref="D67" ca="1">LN(B67)-LN(INDIRECT("B"&amp;VLOOKUP(LEFT($A$1,FIND(" ", $A$1)-1),x_min!$A$2:$I$17,6,0)+1))</f>
        <v>-0.75183068238803585</v>
      </c>
    </row>
    <row r="68" spans="1:4" x14ac:dyDescent="0.2">
      <c r="A68" s="4" t="s">
        <v>201</v>
      </c>
      <c r="B68" s="5">
        <v>333</v>
      </c>
      <c r="C68" s="5">
        <v>67</v>
      </c>
      <c r="D68" cm="1">
        <f t="array" aca="1" ref="D68" ca="1">LN(B68)-LN(INDIRECT("B"&amp;VLOOKUP(LEFT($A$1,FIND(" ", $A$1)-1),x_min!$A$2:$I$17,6,0)+1))</f>
        <v>-0.84084206004433248</v>
      </c>
    </row>
    <row r="69" spans="1:4" x14ac:dyDescent="0.2">
      <c r="A69" s="4" t="s">
        <v>202</v>
      </c>
      <c r="B69" s="5">
        <v>332</v>
      </c>
      <c r="C69" s="5">
        <v>68</v>
      </c>
      <c r="D69" cm="1">
        <f t="array" aca="1" ref="D69" ca="1">LN(B69)-LN(INDIRECT("B"&amp;VLOOKUP(LEFT($A$1,FIND(" ", $A$1)-1),x_min!$A$2:$I$17,6,0)+1))</f>
        <v>-0.84384958110828823</v>
      </c>
    </row>
    <row r="70" spans="1:4" x14ac:dyDescent="0.2">
      <c r="A70" s="4" t="s">
        <v>203</v>
      </c>
      <c r="B70" s="5">
        <v>328</v>
      </c>
      <c r="C70" s="5">
        <v>69</v>
      </c>
      <c r="D70" cm="1">
        <f t="array" aca="1" ref="D70" ca="1">LN(B70)-LN(INDIRECT("B"&amp;VLOOKUP(LEFT($A$1,FIND(" ", $A$1)-1),x_min!$A$2:$I$17,6,0)+1))</f>
        <v>-0.85597094164063225</v>
      </c>
    </row>
    <row r="71" spans="1:4" x14ac:dyDescent="0.2">
      <c r="A71" s="4" t="s">
        <v>204</v>
      </c>
      <c r="B71" s="5">
        <v>317</v>
      </c>
      <c r="C71" s="5">
        <v>70</v>
      </c>
      <c r="D71" cm="1">
        <f t="array" aca="1" ref="D71" ca="1">LN(B71)-LN(INDIRECT("B"&amp;VLOOKUP(LEFT($A$1,FIND(" ", $A$1)-1),x_min!$A$2:$I$17,6,0)+1))</f>
        <v>-0.89008277614749609</v>
      </c>
    </row>
    <row r="72" spans="1:4" x14ac:dyDescent="0.2">
      <c r="A72" s="4" t="s">
        <v>205</v>
      </c>
      <c r="B72" s="5">
        <v>294</v>
      </c>
      <c r="C72" s="5">
        <v>71</v>
      </c>
      <c r="D72" cm="1">
        <f t="array" aca="1" ref="D72" ca="1">LN(B72)-LN(INDIRECT("B"&amp;VLOOKUP(LEFT($A$1,FIND(" ", $A$1)-1),x_min!$A$2:$I$17,6,0)+1))</f>
        <v>-0.96540478268609498</v>
      </c>
    </row>
    <row r="73" spans="1:4" x14ac:dyDescent="0.2">
      <c r="A73" s="4" t="s">
        <v>206</v>
      </c>
      <c r="B73" s="5">
        <v>260</v>
      </c>
      <c r="C73" s="5">
        <v>72</v>
      </c>
      <c r="D73" cm="1">
        <f t="array" aca="1" ref="D73" ca="1">LN(B73)-LN(INDIRECT("B"&amp;VLOOKUP(LEFT($A$1,FIND(" ", $A$1)-1),x_min!$A$2:$I$17,6,0)+1))</f>
        <v>-1.0883029190092488</v>
      </c>
    </row>
    <row r="74" spans="1:4" x14ac:dyDescent="0.2">
      <c r="A74" s="4" t="s">
        <v>207</v>
      </c>
      <c r="B74" s="5">
        <v>252</v>
      </c>
      <c r="C74" s="5">
        <v>73</v>
      </c>
      <c r="D74" cm="1">
        <f t="array" aca="1" ref="D74" ca="1">LN(B74)-LN(INDIRECT("B"&amp;VLOOKUP(LEFT($A$1,FIND(" ", $A$1)-1),x_min!$A$2:$I$17,6,0)+1))</f>
        <v>-1.119555462513353</v>
      </c>
    </row>
    <row r="75" spans="1:4" x14ac:dyDescent="0.2">
      <c r="A75" s="4" t="s">
        <v>208</v>
      </c>
      <c r="B75" s="5">
        <v>202</v>
      </c>
      <c r="C75" s="5">
        <v>74</v>
      </c>
      <c r="D75" cm="1">
        <f t="array" aca="1" ref="D75" ca="1">LN(B75)-LN(INDIRECT("B"&amp;VLOOKUP(LEFT($A$1,FIND(" ", $A$1)-1),x_min!$A$2:$I$17,6,0)+1))</f>
        <v>-1.3407168526235713</v>
      </c>
    </row>
    <row r="76" spans="1:4" x14ac:dyDescent="0.2">
      <c r="A76" s="4" t="s">
        <v>209</v>
      </c>
      <c r="B76" s="5">
        <v>188</v>
      </c>
      <c r="C76" s="5">
        <v>75</v>
      </c>
      <c r="D76" cm="1">
        <f t="array" aca="1" ref="D76" ca="1">LN(B76)-LN(INDIRECT("B"&amp;VLOOKUP(LEFT($A$1,FIND(" ", $A$1)-1),x_min!$A$2:$I$17,6,0)+1))</f>
        <v>-1.4125425871948272</v>
      </c>
    </row>
    <row r="77" spans="1:4" x14ac:dyDescent="0.2">
      <c r="A77" s="4" t="s">
        <v>210</v>
      </c>
      <c r="B77" s="5">
        <v>171</v>
      </c>
      <c r="C77" s="5">
        <v>76</v>
      </c>
      <c r="D77" cm="1">
        <f t="array" aca="1" ref="D77" ca="1">LN(B77)-LN(INDIRECT("B"&amp;VLOOKUP(LEFT($A$1,FIND(" ", $A$1)-1),x_min!$A$2:$I$17,6,0)+1))</f>
        <v>-1.5073209935221161</v>
      </c>
    </row>
    <row r="78" spans="1:4" x14ac:dyDescent="0.2">
      <c r="A78" s="4" t="s">
        <v>211</v>
      </c>
      <c r="B78" s="5">
        <v>169</v>
      </c>
      <c r="C78" s="5">
        <v>77</v>
      </c>
      <c r="D78" cm="1">
        <f t="array" aca="1" ref="D78" ca="1">LN(B78)-LN(INDIRECT("B"&amp;VLOOKUP(LEFT($A$1,FIND(" ", $A$1)-1),x_min!$A$2:$I$17,6,0)+1))</f>
        <v>-1.5190858351017029</v>
      </c>
    </row>
    <row r="79" spans="1:4" x14ac:dyDescent="0.2">
      <c r="A79" s="4" t="s">
        <v>212</v>
      </c>
      <c r="B79" s="5">
        <v>157</v>
      </c>
      <c r="C79" s="5">
        <v>78</v>
      </c>
      <c r="D79" cm="1">
        <f t="array" aca="1" ref="D79" ca="1">LN(B79)-LN(INDIRECT("B"&amp;VLOOKUP(LEFT($A$1,FIND(" ", $A$1)-1),x_min!$A$2:$I$17,6,0)+1))</f>
        <v>-1.5927387446764687</v>
      </c>
    </row>
    <row r="80" spans="1:4" x14ac:dyDescent="0.2">
      <c r="A80" s="4" t="s">
        <v>213</v>
      </c>
      <c r="B80" s="5">
        <v>144</v>
      </c>
      <c r="C80" s="5">
        <v>79</v>
      </c>
      <c r="D80" cm="1">
        <f t="array" aca="1" ref="D80" ca="1">LN(B80)-LN(INDIRECT("B"&amp;VLOOKUP(LEFT($A$1,FIND(" ", $A$1)-1),x_min!$A$2:$I$17,6,0)+1))</f>
        <v>-1.6791712504487757</v>
      </c>
    </row>
    <row r="81" spans="1:4" x14ac:dyDescent="0.2">
      <c r="A81" s="4" t="s">
        <v>214</v>
      </c>
      <c r="B81" s="5">
        <v>129</v>
      </c>
      <c r="C81" s="5">
        <v>80</v>
      </c>
      <c r="D81" cm="1">
        <f t="array" aca="1" ref="D81" ca="1">LN(B81)-LN(INDIRECT("B"&amp;VLOOKUP(LEFT($A$1,FIND(" ", $A$1)-1),x_min!$A$2:$I$17,6,0)+1))</f>
        <v>-1.7891721456631045</v>
      </c>
    </row>
    <row r="82" spans="1:4" x14ac:dyDescent="0.2">
      <c r="A82" s="4" t="s">
        <v>215</v>
      </c>
      <c r="B82" s="5">
        <v>84</v>
      </c>
      <c r="C82" s="5">
        <v>81</v>
      </c>
      <c r="D82" cm="1">
        <f t="array" aca="1" ref="D82" ca="1">LN(B82)-LN(INDIRECT("B"&amp;VLOOKUP(LEFT($A$1,FIND(" ", $A$1)-1),x_min!$A$2:$I$17,6,0)+1))</f>
        <v>-2.218167751181463</v>
      </c>
    </row>
    <row r="83" spans="1:4" x14ac:dyDescent="0.2">
      <c r="A83" s="4" t="s">
        <v>216</v>
      </c>
      <c r="B83" s="5">
        <v>56</v>
      </c>
      <c r="C83" s="5">
        <v>82</v>
      </c>
      <c r="D83" cm="1">
        <f t="array" aca="1" ref="D83" ca="1">LN(B83)-LN(INDIRECT("B"&amp;VLOOKUP(LEFT($A$1,FIND(" ", $A$1)-1),x_min!$A$2:$I$17,6,0)+1))</f>
        <v>-2.6236328592896268</v>
      </c>
    </row>
    <row r="84" spans="1:4" x14ac:dyDescent="0.2">
      <c r="A84" s="4" t="s">
        <v>217</v>
      </c>
      <c r="B84" s="5">
        <v>50</v>
      </c>
      <c r="C84" s="5">
        <v>83</v>
      </c>
      <c r="D84" cm="1">
        <f t="array" aca="1" ref="D84" ca="1">LN(B84)-LN(INDIRECT("B"&amp;VLOOKUP(LEFT($A$1,FIND(" ", $A$1)-1),x_min!$A$2:$I$17,6,0)+1))</f>
        <v>-2.7369615445966304</v>
      </c>
    </row>
    <row r="85" spans="1:4" x14ac:dyDescent="0.2">
      <c r="A85" s="4" t="s">
        <v>218</v>
      </c>
      <c r="B85" s="5">
        <v>41</v>
      </c>
      <c r="C85" s="5">
        <v>84</v>
      </c>
      <c r="D85" cm="1">
        <f t="array" aca="1" ref="D85" ca="1">LN(B85)-LN(INDIRECT("B"&amp;VLOOKUP(LEFT($A$1,FIND(" ", $A$1)-1),x_min!$A$2:$I$17,6,0)+1))</f>
        <v>-2.9354124833204684</v>
      </c>
    </row>
    <row r="86" spans="1:4" x14ac:dyDescent="0.2">
      <c r="A86" s="4" t="s">
        <v>219</v>
      </c>
      <c r="B86" s="5">
        <v>31</v>
      </c>
      <c r="C86" s="5">
        <v>85</v>
      </c>
      <c r="D86" cm="1">
        <f t="array" aca="1" ref="D86" ca="1">LN(B86)-LN(INDIRECT("B"&amp;VLOOKUP(LEFT($A$1,FIND(" ", $A$1)-1),x_min!$A$2:$I$17,6,0)+1))</f>
        <v>-3.2149973455396301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D76B-3071-E24D-A639-A8EFDA1412DF}">
  <dimension ref="A1:D22"/>
  <sheetViews>
    <sheetView workbookViewId="0"/>
  </sheetViews>
  <sheetFormatPr baseColWidth="10" defaultRowHeight="16" x14ac:dyDescent="0.2"/>
  <cols>
    <col min="1" max="1" width="22.33203125" customWidth="1"/>
  </cols>
  <sheetData>
    <row r="1" spans="1:4" ht="51" x14ac:dyDescent="0.2">
      <c r="A1" s="19" t="s">
        <v>474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116</v>
      </c>
      <c r="B2" s="5">
        <v>64972</v>
      </c>
      <c r="C2">
        <v>1</v>
      </c>
      <c r="D2" cm="1">
        <f t="array" aca="1" ref="D2" ca="1">LN(B2)-LN(INDIRECT("B"&amp;VLOOKUP(LEFT($A$1,FIND(" ", $A$1)-1),x_min!$A$2:$I$17,6,0)+1))</f>
        <v>1.9449102181979736</v>
      </c>
    </row>
    <row r="3" spans="1:4" x14ac:dyDescent="0.2">
      <c r="A3" s="4" t="s">
        <v>117</v>
      </c>
      <c r="B3" s="5">
        <v>55144</v>
      </c>
      <c r="C3">
        <v>2</v>
      </c>
      <c r="D3" cm="1">
        <f t="array" aca="1" ref="D3" ca="1">LN(B3)-LN(INDIRECT("B"&amp;VLOOKUP(LEFT($A$1,FIND(" ", $A$1)-1),x_min!$A$2:$I$17,6,0)+1))</f>
        <v>1.7809017559241749</v>
      </c>
    </row>
    <row r="4" spans="1:4" x14ac:dyDescent="0.2">
      <c r="A4" s="4" t="s">
        <v>118</v>
      </c>
      <c r="B4" s="5">
        <v>18048</v>
      </c>
      <c r="C4">
        <v>3</v>
      </c>
      <c r="D4" cm="1">
        <f t="array" aca="1" ref="D4" ca="1">LN(B4)-LN(INDIRECT("B"&amp;VLOOKUP(LEFT($A$1,FIND(" ", $A$1)-1),x_min!$A$2:$I$17,6,0)+1))</f>
        <v>0.66398868565647362</v>
      </c>
    </row>
    <row r="5" spans="1:4" x14ac:dyDescent="0.2">
      <c r="A5" s="4" t="s">
        <v>119</v>
      </c>
      <c r="B5" s="5">
        <v>16431</v>
      </c>
      <c r="C5">
        <v>4</v>
      </c>
      <c r="D5" cm="1">
        <f t="array" aca="1" ref="D5" ca="1">LN(B5)-LN(INDIRECT("B"&amp;VLOOKUP(LEFT($A$1,FIND(" ", $A$1)-1),x_min!$A$2:$I$17,6,0)+1))</f>
        <v>0.57012360481051871</v>
      </c>
    </row>
    <row r="6" spans="1:4" x14ac:dyDescent="0.2">
      <c r="A6" s="4" t="s">
        <v>120</v>
      </c>
      <c r="B6" s="5">
        <v>13176</v>
      </c>
      <c r="C6">
        <v>5</v>
      </c>
      <c r="D6" cm="1">
        <f t="array" aca="1" ref="D6" ca="1">LN(B6)-LN(INDIRECT("B"&amp;VLOOKUP(LEFT($A$1,FIND(" ", $A$1)-1),x_min!$A$2:$I$17,6,0)+1))</f>
        <v>0.34935080321616319</v>
      </c>
    </row>
    <row r="7" spans="1:4" x14ac:dyDescent="0.2">
      <c r="A7" s="4" t="s">
        <v>121</v>
      </c>
      <c r="B7" s="5">
        <v>12293</v>
      </c>
      <c r="C7">
        <v>6</v>
      </c>
      <c r="D7" cm="1">
        <f t="array" aca="1" ref="D7" ca="1">LN(B7)-LN(INDIRECT("B"&amp;VLOOKUP(LEFT($A$1,FIND(" ", $A$1)-1),x_min!$A$2:$I$17,6,0)+1))</f>
        <v>0.27998380502602771</v>
      </c>
    </row>
    <row r="8" spans="1:4" x14ac:dyDescent="0.2">
      <c r="A8" s="4" t="s">
        <v>122</v>
      </c>
      <c r="B8" s="5">
        <v>10740</v>
      </c>
      <c r="C8">
        <v>7</v>
      </c>
      <c r="D8" cm="1">
        <f t="array" aca="1" ref="D8" ca="1">LN(B8)-LN(INDIRECT("B"&amp;VLOOKUP(LEFT($A$1,FIND(" ", $A$1)-1),x_min!$A$2:$I$17,6,0)+1))</f>
        <v>0.14492889942154363</v>
      </c>
    </row>
    <row r="9" spans="1:4" x14ac:dyDescent="0.2">
      <c r="A9" s="4" t="s">
        <v>123</v>
      </c>
      <c r="B9" s="5">
        <v>9291</v>
      </c>
      <c r="C9">
        <v>8</v>
      </c>
      <c r="D9" cm="1">
        <f t="array" aca="1" ref="D9" ca="1">LN(B9)-LN(INDIRECT("B"&amp;VLOOKUP(LEFT($A$1,FIND(" ", $A$1)-1),x_min!$A$2:$I$17,6,0)+1))</f>
        <v>0</v>
      </c>
    </row>
    <row r="10" spans="1:4" x14ac:dyDescent="0.2">
      <c r="A10" s="4" t="s">
        <v>124</v>
      </c>
      <c r="B10" s="5">
        <v>5359</v>
      </c>
      <c r="C10">
        <v>9</v>
      </c>
      <c r="D10" cm="1">
        <f t="array" aca="1" ref="D10" ca="1">LN(B10)-LN(INDIRECT("B"&amp;VLOOKUP(LEFT($A$1,FIND(" ", $A$1)-1),x_min!$A$2:$I$17,6,0)+1))</f>
        <v>-0.55026879914646187</v>
      </c>
    </row>
    <row r="11" spans="1:4" x14ac:dyDescent="0.2">
      <c r="A11" s="4" t="s">
        <v>125</v>
      </c>
      <c r="B11" s="5">
        <v>5081</v>
      </c>
      <c r="C11">
        <v>10</v>
      </c>
      <c r="D11" cm="1">
        <f t="array" aca="1" ref="D11" ca="1">LN(B11)-LN(INDIRECT("B"&amp;VLOOKUP(LEFT($A$1,FIND(" ", $A$1)-1),x_min!$A$2:$I$17,6,0)+1))</f>
        <v>-0.60353809704758099</v>
      </c>
    </row>
    <row r="12" spans="1:4" x14ac:dyDescent="0.2">
      <c r="A12" s="4" t="s">
        <v>126</v>
      </c>
      <c r="B12" s="5">
        <v>4008</v>
      </c>
      <c r="C12">
        <v>11</v>
      </c>
      <c r="D12" cm="1">
        <f t="array" aca="1" ref="D12" ca="1">LN(B12)-LN(INDIRECT("B"&amp;VLOOKUP(LEFT($A$1,FIND(" ", $A$1)-1),x_min!$A$2:$I$17,6,0)+1))</f>
        <v>-0.84075382587661274</v>
      </c>
    </row>
    <row r="13" spans="1:4" x14ac:dyDescent="0.2">
      <c r="A13" s="4" t="s">
        <v>127</v>
      </c>
      <c r="B13" s="5">
        <v>2919</v>
      </c>
      <c r="C13">
        <v>12</v>
      </c>
      <c r="D13" cm="1">
        <f t="array" aca="1" ref="D13" ca="1">LN(B13)-LN(INDIRECT("B"&amp;VLOOKUP(LEFT($A$1,FIND(" ", $A$1)-1),x_min!$A$2:$I$17,6,0)+1))</f>
        <v>-1.1578050977871976</v>
      </c>
    </row>
    <row r="14" spans="1:4" x14ac:dyDescent="0.2">
      <c r="A14" s="4" t="s">
        <v>128</v>
      </c>
      <c r="B14" s="5">
        <v>2351</v>
      </c>
      <c r="C14">
        <v>13</v>
      </c>
      <c r="D14" cm="1">
        <f t="array" aca="1" ref="D14" ca="1">LN(B14)-LN(INDIRECT("B"&amp;VLOOKUP(LEFT($A$1,FIND(" ", $A$1)-1),x_min!$A$2:$I$17,6,0)+1))</f>
        <v>-1.3742054201012435</v>
      </c>
    </row>
    <row r="15" spans="1:4" x14ac:dyDescent="0.2">
      <c r="A15" s="4" t="s">
        <v>129</v>
      </c>
      <c r="B15" s="5">
        <v>2268</v>
      </c>
      <c r="C15">
        <v>14</v>
      </c>
      <c r="D15" cm="1">
        <f t="array" aca="1" ref="D15" ca="1">LN(B15)-LN(INDIRECT("B"&amp;VLOOKUP(LEFT($A$1,FIND(" ", $A$1)-1),x_min!$A$2:$I$17,6,0)+1))</f>
        <v>-1.4101478037936701</v>
      </c>
    </row>
    <row r="16" spans="1:4" x14ac:dyDescent="0.2">
      <c r="A16" s="4" t="s">
        <v>130</v>
      </c>
      <c r="B16" s="5">
        <v>2246</v>
      </c>
      <c r="C16">
        <v>15</v>
      </c>
      <c r="D16" cm="1">
        <f t="array" aca="1" ref="D16" ca="1">LN(B16)-LN(INDIRECT("B"&amp;VLOOKUP(LEFT($A$1,FIND(" ", $A$1)-1),x_min!$A$2:$I$17,6,0)+1))</f>
        <v>-1.4198953333429243</v>
      </c>
    </row>
    <row r="17" spans="1:4" x14ac:dyDescent="0.2">
      <c r="A17" s="4" t="s">
        <v>131</v>
      </c>
      <c r="B17" s="5">
        <v>1953</v>
      </c>
      <c r="C17">
        <v>16</v>
      </c>
      <c r="D17" cm="1">
        <f t="array" aca="1" ref="D17" ca="1">LN(B17)-LN(INDIRECT("B"&amp;VLOOKUP(LEFT($A$1,FIND(" ", $A$1)-1),x_min!$A$2:$I$17,6,0)+1))</f>
        <v>-1.5596795377646337</v>
      </c>
    </row>
    <row r="18" spans="1:4" x14ac:dyDescent="0.2">
      <c r="A18" s="4" t="s">
        <v>132</v>
      </c>
      <c r="B18" s="5">
        <v>1517</v>
      </c>
      <c r="C18">
        <v>17</v>
      </c>
      <c r="D18" cm="1">
        <f t="array" aca="1" ref="D18" ca="1">LN(B18)-LN(INDIRECT("B"&amp;VLOOKUP(LEFT($A$1,FIND(" ", $A$1)-1),x_min!$A$2:$I$17,6,0)+1))</f>
        <v>-1.8123114892927807</v>
      </c>
    </row>
    <row r="19" spans="1:4" x14ac:dyDescent="0.2">
      <c r="A19" s="4" t="s">
        <v>133</v>
      </c>
      <c r="B19" s="5">
        <v>119</v>
      </c>
      <c r="C19">
        <v>18</v>
      </c>
      <c r="D19" cm="1">
        <f t="array" aca="1" ref="D19" ca="1">LN(B19)-LN(INDIRECT("B"&amp;VLOOKUP(LEFT($A$1,FIND(" ", $A$1)-1),x_min!$A$2:$I$17,6,0)+1))</f>
        <v>-4.357677975529783</v>
      </c>
    </row>
    <row r="20" spans="1:4" x14ac:dyDescent="0.2">
      <c r="A20" s="4" t="s">
        <v>134</v>
      </c>
      <c r="B20" s="5">
        <v>114</v>
      </c>
      <c r="C20">
        <v>19</v>
      </c>
      <c r="D20" cm="1">
        <f t="array" aca="1" ref="D20" ca="1">LN(B20)-LN(INDIRECT("B"&amp;VLOOKUP(LEFT($A$1,FIND(" ", $A$1)-1),x_min!$A$2:$I$17,6,0)+1))</f>
        <v>-4.4006030202468169</v>
      </c>
    </row>
    <row r="22" spans="1:4" x14ac:dyDescent="0.2">
      <c r="A22" s="4"/>
      <c r="B22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7828-A66A-C34F-81EC-2D90BD913A77}">
  <dimension ref="A1:D24"/>
  <sheetViews>
    <sheetView workbookViewId="0"/>
  </sheetViews>
  <sheetFormatPr baseColWidth="10" defaultRowHeight="16" x14ac:dyDescent="0.2"/>
  <cols>
    <col min="1" max="1" width="22.33203125" customWidth="1"/>
  </cols>
  <sheetData>
    <row r="1" spans="1:4" ht="29" x14ac:dyDescent="0.2">
      <c r="A1" s="20" t="s">
        <v>475</v>
      </c>
      <c r="B1" s="17" t="s">
        <v>26</v>
      </c>
      <c r="C1" s="18" t="s">
        <v>27</v>
      </c>
      <c r="D1" s="17" t="s">
        <v>25</v>
      </c>
    </row>
    <row r="2" spans="1:4" x14ac:dyDescent="0.2">
      <c r="A2" s="12" t="s">
        <v>95</v>
      </c>
      <c r="B2" s="13">
        <v>9607</v>
      </c>
      <c r="C2" s="11">
        <v>1</v>
      </c>
      <c r="D2" cm="1">
        <f t="array" aca="1" ref="D2" ca="1">LN(B2)-LN(INDIRECT("B"&amp;VLOOKUP(LEFT($A$1,FIND(" ", $A$1)-1),x_min!$A$2:$I$17,6,0)+1))</f>
        <v>2.4794050009911741</v>
      </c>
    </row>
    <row r="3" spans="1:4" x14ac:dyDescent="0.2">
      <c r="A3" s="12" t="s">
        <v>96</v>
      </c>
      <c r="B3" s="13">
        <v>3560</v>
      </c>
      <c r="C3" s="11">
        <v>2</v>
      </c>
      <c r="D3" cm="1">
        <f t="array" aca="1" ref="D3" ca="1">LN(B3)-LN(INDIRECT("B"&amp;VLOOKUP(LEFT($A$1,FIND(" ", $A$1)-1),x_min!$A$2:$I$17,6,0)+1))</f>
        <v>1.4866735464275118</v>
      </c>
    </row>
    <row r="4" spans="1:4" x14ac:dyDescent="0.2">
      <c r="A4" s="12" t="s">
        <v>97</v>
      </c>
      <c r="B4" s="13">
        <v>1626</v>
      </c>
      <c r="C4" s="11">
        <v>3</v>
      </c>
      <c r="D4" cm="1">
        <f t="array" aca="1" ref="D4" ca="1">LN(B4)-LN(INDIRECT("B"&amp;VLOOKUP(LEFT($A$1,FIND(" ", $A$1)-1),x_min!$A$2:$I$17,6,0)+1))</f>
        <v>0.70303601268919191</v>
      </c>
    </row>
    <row r="5" spans="1:4" x14ac:dyDescent="0.2">
      <c r="A5" s="12" t="s">
        <v>98</v>
      </c>
      <c r="B5" s="13">
        <v>1412</v>
      </c>
      <c r="C5" s="11">
        <v>4</v>
      </c>
      <c r="D5" cm="1">
        <f t="array" aca="1" ref="D5" ca="1">LN(B5)-LN(INDIRECT("B"&amp;VLOOKUP(LEFT($A$1,FIND(" ", $A$1)-1),x_min!$A$2:$I$17,6,0)+1))</f>
        <v>0.5619201406346237</v>
      </c>
    </row>
    <row r="6" spans="1:4" x14ac:dyDescent="0.2">
      <c r="A6" s="12" t="s">
        <v>99</v>
      </c>
      <c r="B6" s="13">
        <v>1323</v>
      </c>
      <c r="C6" s="11">
        <v>5</v>
      </c>
      <c r="D6" cm="1">
        <f t="array" aca="1" ref="D6" ca="1">LN(B6)-LN(INDIRECT("B"&amp;VLOOKUP(LEFT($A$1,FIND(" ", $A$1)-1),x_min!$A$2:$I$17,6,0)+1))</f>
        <v>0.4968148866963924</v>
      </c>
    </row>
    <row r="7" spans="1:4" x14ac:dyDescent="0.2">
      <c r="A7" s="12" t="s">
        <v>100</v>
      </c>
      <c r="B7" s="13">
        <v>1309</v>
      </c>
      <c r="C7" s="11">
        <v>6</v>
      </c>
      <c r="D7" cm="1">
        <f t="array" aca="1" ref="D7" ca="1">LN(B7)-LN(INDIRECT("B"&amp;VLOOKUP(LEFT($A$1,FIND(" ", $A$1)-1),x_min!$A$2:$I$17,6,0)+1))</f>
        <v>0.48617648849133666</v>
      </c>
    </row>
    <row r="8" spans="1:4" x14ac:dyDescent="0.2">
      <c r="A8" s="12" t="s">
        <v>101</v>
      </c>
      <c r="B8" s="13">
        <v>1061</v>
      </c>
      <c r="C8" s="11">
        <v>7</v>
      </c>
      <c r="D8" cm="1">
        <f t="array" aca="1" ref="D8" ca="1">LN(B8)-LN(INDIRECT("B"&amp;VLOOKUP(LEFT($A$1,FIND(" ", $A$1)-1),x_min!$A$2:$I$17,6,0)+1))</f>
        <v>0.27612486119541924</v>
      </c>
    </row>
    <row r="9" spans="1:4" x14ac:dyDescent="0.2">
      <c r="A9" s="12" t="s">
        <v>102</v>
      </c>
      <c r="B9" s="13">
        <v>998</v>
      </c>
      <c r="C9" s="11">
        <v>8</v>
      </c>
      <c r="D9" cm="1">
        <f t="array" aca="1" ref="D9" ca="1">LN(B9)-LN(INDIRECT("B"&amp;VLOOKUP(LEFT($A$1,FIND(" ", $A$1)-1),x_min!$A$2:$I$17,6,0)+1))</f>
        <v>0.21491099889290055</v>
      </c>
    </row>
    <row r="10" spans="1:4" x14ac:dyDescent="0.2">
      <c r="A10" s="12" t="s">
        <v>103</v>
      </c>
      <c r="B10" s="13">
        <v>967</v>
      </c>
      <c r="C10" s="11">
        <v>9</v>
      </c>
      <c r="D10" cm="1">
        <f t="array" aca="1" ref="D10" ca="1">LN(B10)-LN(INDIRECT("B"&amp;VLOOKUP(LEFT($A$1,FIND(" ", $A$1)-1),x_min!$A$2:$I$17,6,0)+1))</f>
        <v>0.18335621803473057</v>
      </c>
    </row>
    <row r="11" spans="1:4" x14ac:dyDescent="0.2">
      <c r="A11" s="12" t="s">
        <v>104</v>
      </c>
      <c r="B11" s="13">
        <v>918</v>
      </c>
      <c r="C11" s="11">
        <v>10</v>
      </c>
      <c r="D11" cm="1">
        <f t="array" aca="1" ref="D11" ca="1">LN(B11)-LN(INDIRECT("B"&amp;VLOOKUP(LEFT($A$1,FIND(" ", $A$1)-1),x_min!$A$2:$I$17,6,0)+1))</f>
        <v>0.13135511320192705</v>
      </c>
    </row>
    <row r="12" spans="1:4" x14ac:dyDescent="0.2">
      <c r="A12" s="12" t="s">
        <v>105</v>
      </c>
      <c r="B12" s="13">
        <v>805</v>
      </c>
      <c r="C12" s="11">
        <v>11</v>
      </c>
      <c r="D12" cm="1">
        <f t="array" aca="1" ref="D12" ca="1">LN(B12)-LN(INDIRECT("B"&amp;VLOOKUP(LEFT($A$1,FIND(" ", $A$1)-1),x_min!$A$2:$I$17,6,0)+1))</f>
        <v>0</v>
      </c>
    </row>
    <row r="13" spans="1:4" x14ac:dyDescent="0.2">
      <c r="A13" s="12" t="s">
        <v>106</v>
      </c>
      <c r="B13" s="13">
        <v>495</v>
      </c>
      <c r="C13" s="11">
        <v>12</v>
      </c>
      <c r="D13" cm="1">
        <f t="array" aca="1" ref="D13" ca="1">LN(B13)-LN(INDIRECT("B"&amp;VLOOKUP(LEFT($A$1,FIND(" ", $A$1)-1),x_min!$A$2:$I$17,6,0)+1))</f>
        <v>-0.48628451484987334</v>
      </c>
    </row>
    <row r="14" spans="1:4" x14ac:dyDescent="0.2">
      <c r="A14" s="12" t="s">
        <v>107</v>
      </c>
      <c r="B14" s="13">
        <v>479</v>
      </c>
      <c r="C14" s="11">
        <v>13</v>
      </c>
      <c r="D14" cm="1">
        <f t="array" aca="1" ref="D14" ca="1">LN(B14)-LN(INDIRECT("B"&amp;VLOOKUP(LEFT($A$1,FIND(" ", $A$1)-1),x_min!$A$2:$I$17,6,0)+1))</f>
        <v>-0.51914168000764871</v>
      </c>
    </row>
    <row r="15" spans="1:4" x14ac:dyDescent="0.2">
      <c r="A15" s="12" t="s">
        <v>108</v>
      </c>
      <c r="B15" s="13">
        <v>445</v>
      </c>
      <c r="C15" s="11">
        <v>14</v>
      </c>
      <c r="D15" cm="1">
        <f t="array" aca="1" ref="D15" ca="1">LN(B15)-LN(INDIRECT("B"&amp;VLOOKUP(LEFT($A$1,FIND(" ", $A$1)-1),x_min!$A$2:$I$17,6,0)+1))</f>
        <v>-0.59276799525232349</v>
      </c>
    </row>
    <row r="16" spans="1:4" x14ac:dyDescent="0.2">
      <c r="A16" s="12" t="s">
        <v>109</v>
      </c>
      <c r="B16" s="13">
        <v>365</v>
      </c>
      <c r="C16" s="11">
        <v>15</v>
      </c>
      <c r="D16" cm="1">
        <f t="array" aca="1" ref="D16" ca="1">LN(B16)-LN(INDIRECT("B"&amp;VLOOKUP(LEFT($A$1,FIND(" ", $A$1)-1),x_min!$A$2:$I$17,6,0)+1))</f>
        <v>-0.79094492383607218</v>
      </c>
    </row>
    <row r="17" spans="1:4" x14ac:dyDescent="0.2">
      <c r="A17" s="12" t="s">
        <v>110</v>
      </c>
      <c r="B17" s="13">
        <v>351</v>
      </c>
      <c r="C17" s="11">
        <v>16</v>
      </c>
      <c r="D17" cm="1">
        <f t="array" aca="1" ref="D17" ca="1">LN(B17)-LN(INDIRECT("B"&amp;VLOOKUP(LEFT($A$1,FIND(" ", $A$1)-1),x_min!$A$2:$I$17,6,0)+1))</f>
        <v>-0.83005605395269821</v>
      </c>
    </row>
    <row r="18" spans="1:4" x14ac:dyDescent="0.2">
      <c r="A18" s="12" t="s">
        <v>111</v>
      </c>
      <c r="B18" s="13">
        <v>303</v>
      </c>
      <c r="C18" s="11">
        <v>17</v>
      </c>
      <c r="D18" cm="1">
        <f t="array" aca="1" ref="D18" ca="1">LN(B18)-LN(INDIRECT("B"&amp;VLOOKUP(LEFT($A$1,FIND(" ", $A$1)-1),x_min!$A$2:$I$17,6,0)+1))</f>
        <v>-0.97710947190919484</v>
      </c>
    </row>
    <row r="19" spans="1:4" x14ac:dyDescent="0.2">
      <c r="A19" s="12" t="s">
        <v>112</v>
      </c>
      <c r="B19" s="13">
        <v>271</v>
      </c>
      <c r="C19" s="11">
        <v>18</v>
      </c>
      <c r="D19" cm="1">
        <f t="array" aca="1" ref="D19" ca="1">LN(B19)-LN(INDIRECT("B"&amp;VLOOKUP(LEFT($A$1,FIND(" ", $A$1)-1),x_min!$A$2:$I$17,6,0)+1))</f>
        <v>-1.0887234565388626</v>
      </c>
    </row>
    <row r="20" spans="1:4" x14ac:dyDescent="0.2">
      <c r="A20" s="12" t="s">
        <v>113</v>
      </c>
      <c r="B20" s="13">
        <v>226</v>
      </c>
      <c r="C20" s="11">
        <v>19</v>
      </c>
      <c r="D20" cm="1">
        <f t="array" aca="1" ref="D20" ca="1">LN(B20)-LN(INDIRECT("B"&amp;VLOOKUP(LEFT($A$1,FIND(" ", $A$1)-1),x_min!$A$2:$I$17,6,0)+1))</f>
        <v>-1.2703072781462774</v>
      </c>
    </row>
    <row r="21" spans="1:4" x14ac:dyDescent="0.2">
      <c r="A21" s="12" t="s">
        <v>114</v>
      </c>
      <c r="B21" s="13">
        <v>85</v>
      </c>
      <c r="C21" s="11">
        <v>20</v>
      </c>
      <c r="D21" cm="1">
        <f t="array" aca="1" ref="D21" ca="1">LN(B21)-LN(INDIRECT("B"&amp;VLOOKUP(LEFT($A$1,FIND(" ", $A$1)-1),x_min!$A$2:$I$17,6,0)+1))</f>
        <v>-2.248191020928247</v>
      </c>
    </row>
    <row r="22" spans="1:4" x14ac:dyDescent="0.2">
      <c r="A22" s="12" t="s">
        <v>115</v>
      </c>
      <c r="B22" s="13">
        <v>64</v>
      </c>
      <c r="C22" s="11">
        <v>21</v>
      </c>
      <c r="D22" cm="1">
        <f t="array" aca="1" ref="D22" ca="1">LN(B22)-LN(INDIRECT("B"&amp;VLOOKUP(LEFT($A$1,FIND(" ", $A$1)-1),x_min!$A$2:$I$17,6,0)+1))</f>
        <v>-2.5319591940588921</v>
      </c>
    </row>
    <row r="24" spans="1:4" x14ac:dyDescent="0.2">
      <c r="A24" s="12"/>
      <c r="B24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777E-FDB5-8245-B12A-0119F9312A11}">
  <dimension ref="A1:E33"/>
  <sheetViews>
    <sheetView tabSelected="1" workbookViewId="0">
      <selection activeCell="D11" sqref="D11"/>
    </sheetView>
  </sheetViews>
  <sheetFormatPr baseColWidth="10" defaultRowHeight="16" x14ac:dyDescent="0.2"/>
  <cols>
    <col min="1" max="1" width="22.33203125" customWidth="1"/>
    <col min="4" max="4" width="12.83203125" bestFit="1" customWidth="1"/>
  </cols>
  <sheetData>
    <row r="1" spans="1:5" ht="51" x14ac:dyDescent="0.2">
      <c r="A1" s="19" t="s">
        <v>479</v>
      </c>
      <c r="B1" s="17" t="s">
        <v>26</v>
      </c>
      <c r="C1" s="18" t="s">
        <v>27</v>
      </c>
      <c r="D1" s="17" t="s">
        <v>25</v>
      </c>
    </row>
    <row r="2" spans="1:5" x14ac:dyDescent="0.2">
      <c r="A2" s="4" t="s">
        <v>83</v>
      </c>
      <c r="B2" s="10">
        <v>25891</v>
      </c>
      <c r="C2">
        <v>1</v>
      </c>
      <c r="D2" cm="1">
        <f t="array" aca="1" ref="D2" ca="1">LN(B2)-LN(INDIRECT("B"&amp;VLOOKUP(LEFT($A$1,FIND(" ", $A$1)-1),x_min!$A$2:$I$17,6,0)+1))</f>
        <v>0.81433486994811766</v>
      </c>
    </row>
    <row r="3" spans="1:5" x14ac:dyDescent="0.2">
      <c r="A3" s="4" t="s">
        <v>84</v>
      </c>
      <c r="B3" s="10">
        <v>22510</v>
      </c>
      <c r="C3">
        <v>2</v>
      </c>
      <c r="D3" cm="1">
        <f t="array" aca="1" ref="D3" ca="1">LN(B3)-LN(INDIRECT("B"&amp;VLOOKUP(LEFT($A$1,FIND(" ", $A$1)-1),x_min!$A$2:$I$17,6,0)+1))</f>
        <v>0.6743991068975177</v>
      </c>
    </row>
    <row r="4" spans="1:5" x14ac:dyDescent="0.2">
      <c r="A4" s="4" t="s">
        <v>85</v>
      </c>
      <c r="B4" s="10">
        <v>19344</v>
      </c>
      <c r="C4">
        <v>3</v>
      </c>
      <c r="D4" cm="1">
        <f t="array" aca="1" ref="D4" ca="1">LN(B4)-LN(INDIRECT("B"&amp;VLOOKUP(LEFT($A$1,FIND(" ", $A$1)-1),x_min!$A$2:$I$17,6,0)+1))</f>
        <v>0.52282174585131358</v>
      </c>
    </row>
    <row r="5" spans="1:5" x14ac:dyDescent="0.2">
      <c r="A5" s="4" t="s">
        <v>86</v>
      </c>
      <c r="B5" s="10">
        <v>15000</v>
      </c>
      <c r="C5">
        <v>4</v>
      </c>
      <c r="D5" cm="1">
        <f t="array" aca="1" ref="D5" ca="1">LN(B5)-LN(INDIRECT("B"&amp;VLOOKUP(LEFT($A$1,FIND(" ", $A$1)-1),x_min!$A$2:$I$17,6,0)+1))</f>
        <v>0.26848965308108674</v>
      </c>
    </row>
    <row r="6" spans="1:5" x14ac:dyDescent="0.2">
      <c r="A6" s="4" t="s">
        <v>87</v>
      </c>
      <c r="B6" s="10">
        <v>13627</v>
      </c>
      <c r="C6">
        <v>5</v>
      </c>
      <c r="D6" cm="1">
        <f t="array" aca="1" ref="D6" ca="1">LN(B6)-LN(INDIRECT("B"&amp;VLOOKUP(LEFT($A$1,FIND(" ", $A$1)-1),x_min!$A$2:$I$17,6,0)+1))</f>
        <v>0.17249257074655944</v>
      </c>
    </row>
    <row r="7" spans="1:5" x14ac:dyDescent="0.2">
      <c r="A7" s="4" t="s">
        <v>88</v>
      </c>
      <c r="B7" s="10">
        <v>12366</v>
      </c>
      <c r="C7">
        <v>6</v>
      </c>
      <c r="D7" cm="1">
        <f t="array" aca="1" ref="D7" ca="1">LN(B7)-LN(INDIRECT("B"&amp;VLOOKUP(LEFT($A$1,FIND(" ", $A$1)-1),x_min!$A$2:$I$17,6,0)+1))</f>
        <v>7.5390223115253008E-2</v>
      </c>
    </row>
    <row r="8" spans="1:5" x14ac:dyDescent="0.2">
      <c r="A8" s="4" t="s">
        <v>89</v>
      </c>
      <c r="B8" s="10">
        <v>12295</v>
      </c>
      <c r="C8">
        <v>7</v>
      </c>
      <c r="D8" cm="1">
        <f t="array" aca="1" ref="D8" ca="1">LN(B8)-LN(INDIRECT("B"&amp;VLOOKUP(LEFT($A$1,FIND(" ", $A$1)-1),x_min!$A$2:$I$17,6,0)+1))</f>
        <v>6.963212764703286E-2</v>
      </c>
    </row>
    <row r="9" spans="1:5" x14ac:dyDescent="0.2">
      <c r="A9" s="4" t="s">
        <v>90</v>
      </c>
      <c r="B9" s="10">
        <v>11468</v>
      </c>
      <c r="C9">
        <v>8</v>
      </c>
      <c r="D9" cm="1">
        <f t="array" aca="1" ref="D9" ca="1">LN(B9)-LN(INDIRECT("B"&amp;VLOOKUP(LEFT($A$1,FIND(" ", $A$1)-1),x_min!$A$2:$I$17,6,0)+1))</f>
        <v>0</v>
      </c>
    </row>
    <row r="10" spans="1:5" x14ac:dyDescent="0.2">
      <c r="A10" s="4" t="s">
        <v>91</v>
      </c>
      <c r="B10" s="10">
        <v>9044</v>
      </c>
      <c r="C10">
        <v>9</v>
      </c>
      <c r="D10" cm="1">
        <f t="array" aca="1" ref="D10" ca="1">LN(B10)-LN(INDIRECT("B"&amp;VLOOKUP(LEFT($A$1,FIND(" ", $A$1)-1),x_min!$A$2:$I$17,6,0)+1))</f>
        <v>-0.23745899360540079</v>
      </c>
    </row>
    <row r="11" spans="1:5" x14ac:dyDescent="0.2">
      <c r="A11" s="4" t="s">
        <v>92</v>
      </c>
      <c r="B11" s="10">
        <v>7688</v>
      </c>
      <c r="C11">
        <v>10</v>
      </c>
      <c r="D11" cm="1">
        <f t="array" aca="1" ref="D11" ca="1">LN(B11)-LN(INDIRECT("B"&amp;VLOOKUP(LEFT($A$1,FIND(" ", $A$1)-1),x_min!$A$2:$I$17,6,0)+1))</f>
        <v>-0.39989987635313184</v>
      </c>
    </row>
    <row r="12" spans="1:5" x14ac:dyDescent="0.2">
      <c r="A12" s="4" t="s">
        <v>93</v>
      </c>
      <c r="B12" s="10">
        <v>7044</v>
      </c>
      <c r="C12">
        <v>11</v>
      </c>
      <c r="D12" cm="1">
        <f t="array" aca="1" ref="D12" ca="1">LN(B12)-LN(INDIRECT("B"&amp;VLOOKUP(LEFT($A$1,FIND(" ", $A$1)-1),x_min!$A$2:$I$17,6,0)+1))</f>
        <v>-0.4873843573871639</v>
      </c>
    </row>
    <row r="13" spans="1:5" x14ac:dyDescent="0.2">
      <c r="A13" s="4" t="s">
        <v>94</v>
      </c>
      <c r="B13" s="10">
        <v>4149</v>
      </c>
      <c r="C13">
        <v>12</v>
      </c>
      <c r="D13" cm="1">
        <f t="array" aca="1" ref="D13" ca="1">LN(B13)-LN(INDIRECT("B"&amp;VLOOKUP(LEFT($A$1,FIND(" ", $A$1)-1),x_min!$A$2:$I$17,6,0)+1))</f>
        <v>-1.0166932066703929</v>
      </c>
    </row>
    <row r="14" spans="1:5" x14ac:dyDescent="0.2">
      <c r="E14" s="7"/>
    </row>
    <row r="15" spans="1:5" x14ac:dyDescent="0.2">
      <c r="A15" s="4"/>
      <c r="B15" s="6"/>
      <c r="E15" s="7"/>
    </row>
    <row r="16" spans="1:5" x14ac:dyDescent="0.2">
      <c r="E16" s="7"/>
    </row>
    <row r="17" spans="5:5" x14ac:dyDescent="0.2">
      <c r="E17" s="7"/>
    </row>
    <row r="18" spans="5:5" x14ac:dyDescent="0.2">
      <c r="E18" s="7"/>
    </row>
    <row r="19" spans="5:5" x14ac:dyDescent="0.2">
      <c r="E19" s="7"/>
    </row>
    <row r="20" spans="5:5" x14ac:dyDescent="0.2">
      <c r="E20" s="7"/>
    </row>
    <row r="21" spans="5:5" x14ac:dyDescent="0.2">
      <c r="E21" s="7"/>
    </row>
    <row r="22" spans="5:5" x14ac:dyDescent="0.2">
      <c r="E22" s="7"/>
    </row>
    <row r="23" spans="5:5" x14ac:dyDescent="0.2">
      <c r="E23" s="7"/>
    </row>
    <row r="24" spans="5:5" x14ac:dyDescent="0.2">
      <c r="E24" s="7"/>
    </row>
    <row r="25" spans="5:5" x14ac:dyDescent="0.2">
      <c r="E25" s="7"/>
    </row>
    <row r="26" spans="5:5" x14ac:dyDescent="0.2">
      <c r="E26" s="7"/>
    </row>
    <row r="27" spans="5:5" x14ac:dyDescent="0.2">
      <c r="E27" s="7"/>
    </row>
    <row r="28" spans="5:5" x14ac:dyDescent="0.2">
      <c r="E28" s="7"/>
    </row>
    <row r="29" spans="5:5" x14ac:dyDescent="0.2">
      <c r="E29" s="7"/>
    </row>
    <row r="30" spans="5:5" x14ac:dyDescent="0.2">
      <c r="E30" s="7"/>
    </row>
    <row r="31" spans="5:5" x14ac:dyDescent="0.2">
      <c r="E31" s="7"/>
    </row>
    <row r="32" spans="5:5" x14ac:dyDescent="0.2">
      <c r="E32" s="7"/>
    </row>
    <row r="33" spans="5:5" x14ac:dyDescent="0.2">
      <c r="E3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3F34-E731-484E-9A2A-23C6EF8DAAA7}">
  <dimension ref="A1:D58"/>
  <sheetViews>
    <sheetView workbookViewId="0"/>
  </sheetViews>
  <sheetFormatPr baseColWidth="10" defaultRowHeight="16" x14ac:dyDescent="0.2"/>
  <cols>
    <col min="1" max="1" width="22.33203125" bestFit="1" customWidth="1"/>
    <col min="4" max="4" width="16.83203125" bestFit="1" customWidth="1"/>
  </cols>
  <sheetData>
    <row r="1" spans="1:4" ht="34" x14ac:dyDescent="0.2">
      <c r="A1" s="19" t="s">
        <v>480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28</v>
      </c>
      <c r="B2" s="10">
        <v>340657</v>
      </c>
      <c r="C2">
        <v>1</v>
      </c>
      <c r="D2" cm="1">
        <f t="array" aca="1" ref="D2" ca="1">LN(B2)-LN(INDIRECT("B"&amp;VLOOKUP(LEFT($A$1,FIND(" ", $A$1)-1),x_min!$A$2:$I$17,6,0)+1))</f>
        <v>4.0144240241406592</v>
      </c>
    </row>
    <row r="3" spans="1:4" x14ac:dyDescent="0.2">
      <c r="A3" s="4" t="s">
        <v>29</v>
      </c>
      <c r="B3" s="10">
        <v>138532</v>
      </c>
      <c r="C3">
        <v>2</v>
      </c>
      <c r="D3" cm="1">
        <f t="array" aca="1" ref="D3" ca="1">LN(B3)-LN(INDIRECT("B"&amp;VLOOKUP(LEFT($A$1,FIND(" ", $A$1)-1),x_min!$A$2:$I$17,6,0)+1))</f>
        <v>3.114649264053142</v>
      </c>
    </row>
    <row r="4" spans="1:4" x14ac:dyDescent="0.2">
      <c r="A4" s="4" t="s">
        <v>30</v>
      </c>
      <c r="B4" s="10">
        <v>77793</v>
      </c>
      <c r="C4">
        <v>3</v>
      </c>
      <c r="D4" cm="1">
        <f t="array" aca="1" ref="D4" ca="1">LN(B4)-LN(INDIRECT("B"&amp;VLOOKUP(LEFT($A$1,FIND(" ", $A$1)-1),x_min!$A$2:$I$17,6,0)+1))</f>
        <v>2.5375993710249301</v>
      </c>
    </row>
    <row r="5" spans="1:4" x14ac:dyDescent="0.2">
      <c r="A5" s="4" t="s">
        <v>31</v>
      </c>
      <c r="B5" s="10">
        <v>77662</v>
      </c>
      <c r="C5">
        <v>4</v>
      </c>
      <c r="D5" cm="1">
        <f t="array" aca="1" ref="D5" ca="1">LN(B5)-LN(INDIRECT("B"&amp;VLOOKUP(LEFT($A$1,FIND(" ", $A$1)-1),x_min!$A$2:$I$17,6,0)+1))</f>
        <v>2.5359139954370278</v>
      </c>
    </row>
    <row r="6" spans="1:4" x14ac:dyDescent="0.2">
      <c r="A6" s="4" t="s">
        <v>32</v>
      </c>
      <c r="B6" s="10">
        <v>68052</v>
      </c>
      <c r="C6">
        <v>5</v>
      </c>
      <c r="D6" cm="1">
        <f t="array" aca="1" ref="D6" ca="1">LN(B6)-LN(INDIRECT("B"&amp;VLOOKUP(LEFT($A$1,FIND(" ", $A$1)-1),x_min!$A$2:$I$17,6,0)+1))</f>
        <v>2.4038200370014646</v>
      </c>
    </row>
    <row r="7" spans="1:4" x14ac:dyDescent="0.2">
      <c r="A7" s="4" t="s">
        <v>33</v>
      </c>
      <c r="B7" s="10">
        <v>60037</v>
      </c>
      <c r="C7">
        <v>6</v>
      </c>
      <c r="D7" cm="1">
        <f t="array" aca="1" ref="D7" ca="1">LN(B7)-LN(INDIRECT("B"&amp;VLOOKUP(LEFT($A$1,FIND(" ", $A$1)-1),x_min!$A$2:$I$17,6,0)+1))</f>
        <v>2.2785089570095831</v>
      </c>
    </row>
    <row r="8" spans="1:4" x14ac:dyDescent="0.2">
      <c r="A8" s="4" t="s">
        <v>34</v>
      </c>
      <c r="B8" s="10">
        <v>47116</v>
      </c>
      <c r="C8">
        <v>7</v>
      </c>
      <c r="D8" cm="1">
        <f t="array" aca="1" ref="D8" ca="1">LN(B8)-LN(INDIRECT("B"&amp;VLOOKUP(LEFT($A$1,FIND(" ", $A$1)-1),x_min!$A$2:$I$17,6,0)+1))</f>
        <v>2.0361605642781111</v>
      </c>
    </row>
    <row r="9" spans="1:4" x14ac:dyDescent="0.2">
      <c r="A9" s="4" t="s">
        <v>35</v>
      </c>
      <c r="B9" s="10">
        <v>40588</v>
      </c>
      <c r="C9">
        <v>8</v>
      </c>
      <c r="D9" cm="1">
        <f t="array" aca="1" ref="D9" ca="1">LN(B9)-LN(INDIRECT("B"&amp;VLOOKUP(LEFT($A$1,FIND(" ", $A$1)-1),x_min!$A$2:$I$17,6,0)+1))</f>
        <v>1.8870203745984089</v>
      </c>
    </row>
    <row r="10" spans="1:4" x14ac:dyDescent="0.2">
      <c r="A10" s="4" t="s">
        <v>36</v>
      </c>
      <c r="B10" s="10">
        <v>40037</v>
      </c>
      <c r="C10">
        <v>9</v>
      </c>
      <c r="D10" cm="1">
        <f t="array" aca="1" ref="D10" ca="1">LN(B10)-LN(INDIRECT("B"&amp;VLOOKUP(LEFT($A$1,FIND(" ", $A$1)-1),x_min!$A$2:$I$17,6,0)+1))</f>
        <v>1.8733519447466431</v>
      </c>
    </row>
    <row r="11" spans="1:4" x14ac:dyDescent="0.2">
      <c r="A11" s="4" t="s">
        <v>37</v>
      </c>
      <c r="B11" s="10">
        <v>33554</v>
      </c>
      <c r="C11">
        <v>10</v>
      </c>
      <c r="D11" cm="1">
        <f t="array" aca="1" ref="D11" ca="1">LN(B11)-LN(INDIRECT("B"&amp;VLOOKUP(LEFT($A$1,FIND(" ", $A$1)-1),x_min!$A$2:$I$17,6,0)+1))</f>
        <v>1.696703999529781</v>
      </c>
    </row>
    <row r="12" spans="1:4" x14ac:dyDescent="0.2">
      <c r="A12" s="4" t="s">
        <v>38</v>
      </c>
      <c r="B12" s="10">
        <v>32693</v>
      </c>
      <c r="C12">
        <v>11</v>
      </c>
      <c r="D12" cm="1">
        <f t="array" aca="1" ref="D12" ca="1">LN(B12)-LN(INDIRECT("B"&amp;VLOOKUP(LEFT($A$1,FIND(" ", $A$1)-1),x_min!$A$2:$I$17,6,0)+1))</f>
        <v>1.6707089058908231</v>
      </c>
    </row>
    <row r="13" spans="1:4" x14ac:dyDescent="0.2">
      <c r="A13" s="4" t="s">
        <v>39</v>
      </c>
      <c r="B13" s="10">
        <v>32267</v>
      </c>
      <c r="C13">
        <v>12</v>
      </c>
      <c r="D13" cm="1">
        <f t="array" aca="1" ref="D13" ca="1">LN(B13)-LN(INDIRECT("B"&amp;VLOOKUP(LEFT($A$1,FIND(" ", $A$1)-1),x_min!$A$2:$I$17,6,0)+1))</f>
        <v>1.6575929543211458</v>
      </c>
    </row>
    <row r="14" spans="1:4" x14ac:dyDescent="0.2">
      <c r="A14" s="4" t="s">
        <v>40</v>
      </c>
      <c r="B14" s="10">
        <v>31600</v>
      </c>
      <c r="C14">
        <v>13</v>
      </c>
      <c r="D14" cm="1">
        <f t="array" aca="1" ref="D14" ca="1">LN(B14)-LN(INDIRECT("B"&amp;VLOOKUP(LEFT($A$1,FIND(" ", $A$1)-1),x_min!$A$2:$I$17,6,0)+1))</f>
        <v>1.6367050387744388</v>
      </c>
    </row>
    <row r="15" spans="1:4" x14ac:dyDescent="0.2">
      <c r="A15" s="4" t="s">
        <v>41</v>
      </c>
      <c r="B15" s="10">
        <v>24633</v>
      </c>
      <c r="C15">
        <v>14</v>
      </c>
      <c r="D15" cm="1">
        <f t="array" aca="1" ref="D15" ca="1">LN(B15)-LN(INDIRECT("B"&amp;VLOOKUP(LEFT($A$1,FIND(" ", $A$1)-1),x_min!$A$2:$I$17,6,0)+1))</f>
        <v>1.3876349255763341</v>
      </c>
    </row>
    <row r="16" spans="1:4" x14ac:dyDescent="0.2">
      <c r="A16" s="4" t="s">
        <v>42</v>
      </c>
      <c r="B16" s="10">
        <v>24086</v>
      </c>
      <c r="C16">
        <v>15</v>
      </c>
      <c r="D16" cm="1">
        <f t="array" aca="1" ref="D16" ca="1">LN(B16)-LN(INDIRECT("B"&amp;VLOOKUP(LEFT($A$1,FIND(" ", $A$1)-1),x_min!$A$2:$I$17,6,0)+1))</f>
        <v>1.3651786770198608</v>
      </c>
    </row>
    <row r="17" spans="1:4" x14ac:dyDescent="0.2">
      <c r="A17" s="4" t="s">
        <v>43</v>
      </c>
      <c r="B17" s="10">
        <v>24081</v>
      </c>
      <c r="C17">
        <v>16</v>
      </c>
      <c r="D17" cm="1">
        <f t="array" aca="1" ref="D17" ca="1">LN(B17)-LN(INDIRECT("B"&amp;VLOOKUP(LEFT($A$1,FIND(" ", $A$1)-1),x_min!$A$2:$I$17,6,0)+1))</f>
        <v>1.3649710659991214</v>
      </c>
    </row>
    <row r="18" spans="1:4" x14ac:dyDescent="0.2">
      <c r="A18" s="4" t="s">
        <v>44</v>
      </c>
      <c r="B18" s="10">
        <v>19595</v>
      </c>
      <c r="C18">
        <v>17</v>
      </c>
      <c r="D18" cm="1">
        <f t="array" aca="1" ref="D18" ca="1">LN(B18)-LN(INDIRECT("B"&amp;VLOOKUP(LEFT($A$1,FIND(" ", $A$1)-1),x_min!$A$2:$I$17,6,0)+1))</f>
        <v>1.1588223498331676</v>
      </c>
    </row>
    <row r="19" spans="1:4" x14ac:dyDescent="0.2">
      <c r="A19" s="4" t="s">
        <v>45</v>
      </c>
      <c r="B19" s="10">
        <v>17909</v>
      </c>
      <c r="C19">
        <v>18</v>
      </c>
      <c r="D19" cm="1">
        <f t="array" aca="1" ref="D19" ca="1">LN(B19)-LN(INDIRECT("B"&amp;VLOOKUP(LEFT($A$1,FIND(" ", $A$1)-1),x_min!$A$2:$I$17,6,0)+1))</f>
        <v>1.0688512979661748</v>
      </c>
    </row>
    <row r="20" spans="1:4" x14ac:dyDescent="0.2">
      <c r="A20" s="4" t="s">
        <v>46</v>
      </c>
      <c r="B20" s="10">
        <v>15060</v>
      </c>
      <c r="C20">
        <v>19</v>
      </c>
      <c r="D20" cm="1">
        <f t="array" aca="1" ref="D20" ca="1">LN(B20)-LN(INDIRECT("B"&amp;VLOOKUP(LEFT($A$1,FIND(" ", $A$1)-1),x_min!$A$2:$I$17,6,0)+1))</f>
        <v>0.89559014055332042</v>
      </c>
    </row>
    <row r="21" spans="1:4" x14ac:dyDescent="0.2">
      <c r="A21" s="4" t="s">
        <v>47</v>
      </c>
      <c r="B21" s="10">
        <v>14783</v>
      </c>
      <c r="C21">
        <v>20</v>
      </c>
      <c r="D21" cm="1">
        <f t="array" aca="1" ref="D21" ca="1">LN(B21)-LN(INDIRECT("B"&amp;VLOOKUP(LEFT($A$1,FIND(" ", $A$1)-1),x_min!$A$2:$I$17,6,0)+1))</f>
        <v>0.87702579010052517</v>
      </c>
    </row>
    <row r="22" spans="1:4" x14ac:dyDescent="0.2">
      <c r="A22" s="4" t="s">
        <v>48</v>
      </c>
      <c r="B22" s="10">
        <v>11959</v>
      </c>
      <c r="C22">
        <v>21</v>
      </c>
      <c r="D22" cm="1">
        <f t="array" aca="1" ref="D22" ca="1">LN(B22)-LN(INDIRECT("B"&amp;VLOOKUP(LEFT($A$1,FIND(" ", $A$1)-1),x_min!$A$2:$I$17,6,0)+1))</f>
        <v>0.66503205116824304</v>
      </c>
    </row>
    <row r="23" spans="1:4" x14ac:dyDescent="0.2">
      <c r="A23" s="4" t="s">
        <v>49</v>
      </c>
      <c r="B23" s="10">
        <v>11274</v>
      </c>
      <c r="C23">
        <v>22</v>
      </c>
      <c r="D23" cm="1">
        <f t="array" aca="1" ref="D23" ca="1">LN(B23)-LN(INDIRECT("B"&amp;VLOOKUP(LEFT($A$1,FIND(" ", $A$1)-1),x_min!$A$2:$I$17,6,0)+1))</f>
        <v>0.60604710784095595</v>
      </c>
    </row>
    <row r="24" spans="1:4" x14ac:dyDescent="0.2">
      <c r="A24" s="4" t="s">
        <v>50</v>
      </c>
      <c r="B24" s="10">
        <v>11271</v>
      </c>
      <c r="C24">
        <v>23</v>
      </c>
      <c r="D24" cm="1">
        <f t="array" aca="1" ref="D24" ca="1">LN(B24)-LN(INDIRECT("B"&amp;VLOOKUP(LEFT($A$1,FIND(" ", $A$1)-1),x_min!$A$2:$I$17,6,0)+1))</f>
        <v>0.60578097344151338</v>
      </c>
    </row>
    <row r="25" spans="1:4" x14ac:dyDescent="0.2">
      <c r="A25" s="4" t="s">
        <v>51</v>
      </c>
      <c r="B25" s="10">
        <v>11119</v>
      </c>
      <c r="C25">
        <v>24</v>
      </c>
      <c r="D25" cm="1">
        <f t="array" aca="1" ref="D25" ca="1">LN(B25)-LN(INDIRECT("B"&amp;VLOOKUP(LEFT($A$1,FIND(" ", $A$1)-1),x_min!$A$2:$I$17,6,0)+1))</f>
        <v>0.5922032749026851</v>
      </c>
    </row>
    <row r="26" spans="1:4" x14ac:dyDescent="0.2">
      <c r="A26" s="4" t="s">
        <v>52</v>
      </c>
      <c r="B26" s="10">
        <v>10219</v>
      </c>
      <c r="C26">
        <v>25</v>
      </c>
      <c r="D26" cm="1">
        <f t="array" aca="1" ref="D26" ca="1">LN(B26)-LN(INDIRECT("B"&amp;VLOOKUP(LEFT($A$1,FIND(" ", $A$1)-1),x_min!$A$2:$I$17,6,0)+1))</f>
        <v>0.50779665081164538</v>
      </c>
    </row>
    <row r="27" spans="1:4" x14ac:dyDescent="0.2">
      <c r="A27" s="4" t="s">
        <v>53</v>
      </c>
      <c r="B27" s="10">
        <v>9906</v>
      </c>
      <c r="C27">
        <v>26</v>
      </c>
      <c r="D27" cm="1">
        <f t="array" aca="1" ref="D27" ca="1">LN(B27)-LN(INDIRECT("B"&amp;VLOOKUP(LEFT($A$1,FIND(" ", $A$1)-1),x_min!$A$2:$I$17,6,0)+1))</f>
        <v>0.47668855234761942</v>
      </c>
    </row>
    <row r="28" spans="1:4" x14ac:dyDescent="0.2">
      <c r="A28" s="4" t="s">
        <v>54</v>
      </c>
      <c r="B28" s="10">
        <v>9889</v>
      </c>
      <c r="C28">
        <v>27</v>
      </c>
      <c r="D28" cm="1">
        <f t="array" aca="1" ref="D28" ca="1">LN(B28)-LN(INDIRECT("B"&amp;VLOOKUP(LEFT($A$1,FIND(" ", $A$1)-1),x_min!$A$2:$I$17,6,0)+1))</f>
        <v>0.47497094646942628</v>
      </c>
    </row>
    <row r="29" spans="1:4" x14ac:dyDescent="0.2">
      <c r="A29" s="4" t="s">
        <v>55</v>
      </c>
      <c r="B29" s="10">
        <v>9501</v>
      </c>
      <c r="C29">
        <v>28</v>
      </c>
      <c r="D29" cm="1">
        <f t="array" aca="1" ref="D29" ca="1">LN(B29)-LN(INDIRECT("B"&amp;VLOOKUP(LEFT($A$1,FIND(" ", $A$1)-1),x_min!$A$2:$I$17,6,0)+1))</f>
        <v>0.43494497440618574</v>
      </c>
    </row>
    <row r="30" spans="1:4" x14ac:dyDescent="0.2">
      <c r="A30" s="4" t="s">
        <v>56</v>
      </c>
      <c r="B30" s="10">
        <v>8329</v>
      </c>
      <c r="C30">
        <v>29</v>
      </c>
      <c r="D30" cm="1">
        <f t="array" aca="1" ref="D30" ca="1">LN(B30)-LN(INDIRECT("B"&amp;VLOOKUP(LEFT($A$1,FIND(" ", $A$1)-1),x_min!$A$2:$I$17,6,0)+1))</f>
        <v>0.30329131913477525</v>
      </c>
    </row>
    <row r="31" spans="1:4" x14ac:dyDescent="0.2">
      <c r="A31" s="4" t="s">
        <v>57</v>
      </c>
      <c r="B31" s="10">
        <v>7653</v>
      </c>
      <c r="C31">
        <v>30</v>
      </c>
      <c r="D31" cm="1">
        <f t="array" aca="1" ref="D31" ca="1">LN(B31)-LN(INDIRECT("B"&amp;VLOOKUP(LEFT($A$1,FIND(" ", $A$1)-1),x_min!$A$2:$I$17,6,0)+1))</f>
        <v>0.21864564600935665</v>
      </c>
    </row>
    <row r="32" spans="1:4" x14ac:dyDescent="0.2">
      <c r="A32" s="4" t="s">
        <v>58</v>
      </c>
      <c r="B32" s="10">
        <v>7045</v>
      </c>
      <c r="C32">
        <v>31</v>
      </c>
      <c r="D32" cm="1">
        <f t="array" aca="1" ref="D32" ca="1">LN(B32)-LN(INDIRECT("B"&amp;VLOOKUP(LEFT($A$1,FIND(" ", $A$1)-1),x_min!$A$2:$I$17,6,0)+1))</f>
        <v>0.13586606353221597</v>
      </c>
    </row>
    <row r="33" spans="1:4" x14ac:dyDescent="0.2">
      <c r="A33" s="4" t="s">
        <v>59</v>
      </c>
      <c r="B33" s="10">
        <v>6486</v>
      </c>
      <c r="C33">
        <v>32</v>
      </c>
      <c r="D33" cm="1">
        <f t="array" aca="1" ref="D33" ca="1">LN(B33)-LN(INDIRECT("B"&amp;VLOOKUP(LEFT($A$1,FIND(" ", $A$1)-1),x_min!$A$2:$I$17,6,0)+1))</f>
        <v>5.3193926066699149E-2</v>
      </c>
    </row>
    <row r="34" spans="1:4" x14ac:dyDescent="0.2">
      <c r="A34" s="4" t="s">
        <v>60</v>
      </c>
      <c r="B34" s="10">
        <v>6447</v>
      </c>
      <c r="C34">
        <v>33</v>
      </c>
      <c r="D34" cm="1">
        <f t="array" aca="1" ref="D34" ca="1">LN(B34)-LN(INDIRECT("B"&amp;VLOOKUP(LEFT($A$1,FIND(" ", $A$1)-1),x_min!$A$2:$I$17,6,0)+1))</f>
        <v>4.7162824510055046E-2</v>
      </c>
    </row>
    <row r="35" spans="1:4" x14ac:dyDescent="0.2">
      <c r="A35" s="4" t="s">
        <v>61</v>
      </c>
      <c r="B35" s="10">
        <v>6272</v>
      </c>
      <c r="C35">
        <v>34</v>
      </c>
      <c r="D35" cm="1">
        <f t="array" aca="1" ref="D35" ca="1">LN(B35)-LN(INDIRECT("B"&amp;VLOOKUP(LEFT($A$1,FIND(" ", $A$1)-1),x_min!$A$2:$I$17,6,0)+1))</f>
        <v>1.9643201229678553E-2</v>
      </c>
    </row>
    <row r="36" spans="1:4" x14ac:dyDescent="0.2">
      <c r="A36" s="4" t="s">
        <v>62</v>
      </c>
      <c r="B36" s="10">
        <v>6251</v>
      </c>
      <c r="C36">
        <v>35</v>
      </c>
      <c r="D36" cm="1">
        <f t="array" aca="1" ref="D36" ca="1">LN(B36)-LN(INDIRECT("B"&amp;VLOOKUP(LEFT($A$1,FIND(" ", $A$1)-1),x_min!$A$2:$I$17,6,0)+1))</f>
        <v>1.6289369131248677E-2</v>
      </c>
    </row>
    <row r="37" spans="1:4" x14ac:dyDescent="0.2">
      <c r="A37" s="4" t="s">
        <v>63</v>
      </c>
      <c r="B37" s="10">
        <v>6150</v>
      </c>
      <c r="C37">
        <v>36</v>
      </c>
      <c r="D37" cm="1">
        <f t="array" aca="1" ref="D37" ca="1">LN(B37)-LN(INDIRECT("B"&amp;VLOOKUP(LEFT($A$1,FIND(" ", $A$1)-1),x_min!$A$2:$I$17,6,0)+1))</f>
        <v>0</v>
      </c>
    </row>
    <row r="38" spans="1:4" x14ac:dyDescent="0.2">
      <c r="A38" s="4" t="s">
        <v>64</v>
      </c>
      <c r="B38" s="10">
        <v>4863</v>
      </c>
      <c r="C38">
        <v>37</v>
      </c>
      <c r="D38" cm="1">
        <f t="array" aca="1" ref="D38" ca="1">LN(B38)-LN(INDIRECT("B"&amp;VLOOKUP(LEFT($A$1,FIND(" ", $A$1)-1),x_min!$A$2:$I$17,6,0)+1))</f>
        <v>-0.23479655039677816</v>
      </c>
    </row>
    <row r="39" spans="1:4" x14ac:dyDescent="0.2">
      <c r="A39" s="4" t="s">
        <v>65</v>
      </c>
      <c r="B39" s="10">
        <v>4589</v>
      </c>
      <c r="C39">
        <v>38</v>
      </c>
      <c r="D39" cm="1">
        <f t="array" aca="1" ref="D39" ca="1">LN(B39)-LN(INDIRECT("B"&amp;VLOOKUP(LEFT($A$1,FIND(" ", $A$1)-1),x_min!$A$2:$I$17,6,0)+1))</f>
        <v>-0.29278994640573153</v>
      </c>
    </row>
    <row r="40" spans="1:4" x14ac:dyDescent="0.2">
      <c r="A40" s="4" t="s">
        <v>66</v>
      </c>
      <c r="B40" s="10">
        <v>4012</v>
      </c>
      <c r="C40">
        <v>39</v>
      </c>
      <c r="D40" cm="1">
        <f t="array" aca="1" ref="D40" ca="1">LN(B40)-LN(INDIRECT("B"&amp;VLOOKUP(LEFT($A$1,FIND(" ", $A$1)-1),x_min!$A$2:$I$17,6,0)+1))</f>
        <v>-0.42716221171873769</v>
      </c>
    </row>
    <row r="41" spans="1:4" x14ac:dyDescent="0.2">
      <c r="A41" s="4" t="s">
        <v>67</v>
      </c>
      <c r="B41" s="10">
        <v>3517</v>
      </c>
      <c r="C41">
        <v>40</v>
      </c>
      <c r="D41" cm="1">
        <f t="array" aca="1" ref="D41" ca="1">LN(B41)-LN(INDIRECT("B"&amp;VLOOKUP(LEFT($A$1,FIND(" ", $A$1)-1),x_min!$A$2:$I$17,6,0)+1))</f>
        <v>-0.55884372832658258</v>
      </c>
    </row>
    <row r="42" spans="1:4" x14ac:dyDescent="0.2">
      <c r="A42" s="4" t="s">
        <v>68</v>
      </c>
      <c r="B42" s="10">
        <v>3228</v>
      </c>
      <c r="C42">
        <v>41</v>
      </c>
      <c r="D42" cm="1">
        <f t="array" aca="1" ref="D42" ca="1">LN(B42)-LN(INDIRECT("B"&amp;VLOOKUP(LEFT($A$1,FIND(" ", $A$1)-1),x_min!$A$2:$I$17,6,0)+1))</f>
        <v>-0.6445893314107245</v>
      </c>
    </row>
    <row r="43" spans="1:4" x14ac:dyDescent="0.2">
      <c r="A43" s="4" t="s">
        <v>69</v>
      </c>
      <c r="B43" s="10">
        <v>3071</v>
      </c>
      <c r="C43">
        <v>42</v>
      </c>
      <c r="D43" cm="1">
        <f t="array" aca="1" ref="D43" ca="1">LN(B43)-LN(INDIRECT("B"&amp;VLOOKUP(LEFT($A$1,FIND(" ", $A$1)-1),x_min!$A$2:$I$17,6,0)+1))</f>
        <v>-0.69444884035974219</v>
      </c>
    </row>
    <row r="44" spans="1:4" x14ac:dyDescent="0.2">
      <c r="A44" s="4" t="s">
        <v>70</v>
      </c>
      <c r="B44" s="10">
        <v>2232</v>
      </c>
      <c r="C44">
        <v>43</v>
      </c>
      <c r="D44" cm="1">
        <f t="array" aca="1" ref="D44" ca="1">LN(B44)-LN(INDIRECT("B"&amp;VLOOKUP(LEFT($A$1,FIND(" ", $A$1)-1),x_min!$A$2:$I$17,6,0)+1))</f>
        <v>-1.0135540372993628</v>
      </c>
    </row>
    <row r="45" spans="1:4" x14ac:dyDescent="0.2">
      <c r="A45" s="4" t="s">
        <v>71</v>
      </c>
      <c r="B45" s="10">
        <v>2198</v>
      </c>
      <c r="C45">
        <v>44</v>
      </c>
      <c r="D45" cm="1">
        <f t="array" aca="1" ref="D45" ca="1">LN(B45)-LN(INDIRECT("B"&amp;VLOOKUP(LEFT($A$1,FIND(" ", $A$1)-1),x_min!$A$2:$I$17,6,0)+1))</f>
        <v>-1.0289042258369978</v>
      </c>
    </row>
    <row r="46" spans="1:4" x14ac:dyDescent="0.2">
      <c r="A46" s="4" t="s">
        <v>72</v>
      </c>
      <c r="B46" s="10">
        <v>1491</v>
      </c>
      <c r="C46">
        <v>45</v>
      </c>
      <c r="D46" cm="1">
        <f t="array" aca="1" ref="D46" ca="1">LN(B46)-LN(INDIRECT("B"&amp;VLOOKUP(LEFT($A$1,FIND(" ", $A$1)-1),x_min!$A$2:$I$17,6,0)+1))</f>
        <v>-1.4170050460358263</v>
      </c>
    </row>
    <row r="47" spans="1:4" x14ac:dyDescent="0.2">
      <c r="A47" s="4" t="s">
        <v>73</v>
      </c>
      <c r="B47" s="10">
        <v>1436</v>
      </c>
      <c r="C47">
        <v>46</v>
      </c>
      <c r="D47" cm="1">
        <f t="array" aca="1" ref="D47" ca="1">LN(B47)-LN(INDIRECT("B"&amp;VLOOKUP(LEFT($A$1,FIND(" ", $A$1)-1),x_min!$A$2:$I$17,6,0)+1))</f>
        <v>-1.454590611192395</v>
      </c>
    </row>
    <row r="48" spans="1:4" x14ac:dyDescent="0.2">
      <c r="A48" s="4" t="s">
        <v>74</v>
      </c>
      <c r="B48" s="10">
        <v>1362</v>
      </c>
      <c r="C48">
        <v>47</v>
      </c>
      <c r="D48" cm="1">
        <f t="array" aca="1" ref="D48" ca="1">LN(B48)-LN(INDIRECT("B"&amp;VLOOKUP(LEFT($A$1,FIND(" ", $A$1)-1),x_min!$A$2:$I$17,6,0)+1))</f>
        <v>-1.5074978740911069</v>
      </c>
    </row>
    <row r="49" spans="1:4" x14ac:dyDescent="0.2">
      <c r="A49" s="4" t="s">
        <v>75</v>
      </c>
      <c r="B49" s="10">
        <v>1120</v>
      </c>
      <c r="C49">
        <v>48</v>
      </c>
      <c r="D49" cm="1">
        <f t="array" aca="1" ref="D49" ca="1">LN(B49)-LN(INDIRECT("B"&amp;VLOOKUP(LEFT($A$1,FIND(" ", $A$1)-1),x_min!$A$2:$I$17,6,0)+1))</f>
        <v>-1.7031233965114243</v>
      </c>
    </row>
    <row r="50" spans="1:4" x14ac:dyDescent="0.2">
      <c r="A50" s="4" t="s">
        <v>76</v>
      </c>
      <c r="B50" s="10">
        <v>927</v>
      </c>
      <c r="C50">
        <v>49</v>
      </c>
      <c r="D50" cm="1">
        <f t="array" aca="1" ref="D50" ca="1">LN(B50)-LN(INDIRECT("B"&amp;VLOOKUP(LEFT($A$1,FIND(" ", $A$1)-1),x_min!$A$2:$I$17,6,0)+1))</f>
        <v>-1.8922537952347094</v>
      </c>
    </row>
    <row r="51" spans="1:4" x14ac:dyDescent="0.2">
      <c r="A51" s="4" t="s">
        <v>77</v>
      </c>
      <c r="B51" s="10">
        <v>662</v>
      </c>
      <c r="C51">
        <v>50</v>
      </c>
      <c r="D51" cm="1">
        <f t="array" aca="1" ref="D51" ca="1">LN(B51)-LN(INDIRECT("B"&amp;VLOOKUP(LEFT($A$1,FIND(" ", $A$1)-1),x_min!$A$2:$I$17,6,0)+1))</f>
        <v>-2.2289418048635561</v>
      </c>
    </row>
    <row r="52" spans="1:4" x14ac:dyDescent="0.2">
      <c r="A52" s="4" t="s">
        <v>78</v>
      </c>
      <c r="B52" s="10">
        <v>621</v>
      </c>
      <c r="C52">
        <v>51</v>
      </c>
      <c r="D52" cm="1">
        <f t="array" aca="1" ref="D52" ca="1">LN(B52)-LN(INDIRECT("B"&amp;VLOOKUP(LEFT($A$1,FIND(" ", $A$1)-1),x_min!$A$2:$I$17,6,0)+1))</f>
        <v>-2.2928762788670856</v>
      </c>
    </row>
    <row r="53" spans="1:4" x14ac:dyDescent="0.2">
      <c r="A53" s="4" t="s">
        <v>79</v>
      </c>
      <c r="B53" s="10">
        <v>458</v>
      </c>
      <c r="C53">
        <v>52</v>
      </c>
      <c r="D53" cm="1">
        <f t="array" aca="1" ref="D53" ca="1">LN(B53)-LN(INDIRECT("B"&amp;VLOOKUP(LEFT($A$1,FIND(" ", $A$1)-1),x_min!$A$2:$I$17,6,0)+1))</f>
        <v>-2.597338176686379</v>
      </c>
    </row>
    <row r="54" spans="1:4" x14ac:dyDescent="0.2">
      <c r="A54" s="4" t="s">
        <v>80</v>
      </c>
      <c r="B54" s="10">
        <v>378</v>
      </c>
      <c r="C54">
        <v>53</v>
      </c>
      <c r="D54" cm="1">
        <f t="array" aca="1" ref="D54" ca="1">LN(B54)-LN(INDIRECT("B"&amp;VLOOKUP(LEFT($A$1,FIND(" ", $A$1)-1),x_min!$A$2:$I$17,6,0)+1))</f>
        <v>-2.7893131651809764</v>
      </c>
    </row>
    <row r="55" spans="1:4" x14ac:dyDescent="0.2">
      <c r="A55" s="4" t="s">
        <v>81</v>
      </c>
      <c r="B55" s="10">
        <v>69</v>
      </c>
      <c r="C55">
        <v>54</v>
      </c>
      <c r="D55" cm="1">
        <f t="array" aca="1" ref="D55" ca="1">LN(B55)-LN(INDIRECT("B"&amp;VLOOKUP(LEFT($A$1,FIND(" ", $A$1)-1),x_min!$A$2:$I$17,6,0)+1))</f>
        <v>-4.4901008562033047</v>
      </c>
    </row>
    <row r="56" spans="1:4" x14ac:dyDescent="0.2">
      <c r="A56" s="4" t="s">
        <v>82</v>
      </c>
      <c r="B56" s="10">
        <v>16</v>
      </c>
      <c r="C56">
        <v>55</v>
      </c>
      <c r="D56" cm="1">
        <f t="array" aca="1" ref="D56" ca="1">LN(B56)-LN(INDIRECT("B"&amp;VLOOKUP(LEFT($A$1,FIND(" ", $A$1)-1),x_min!$A$2:$I$17,6,0)+1))</f>
        <v>-5.9516186385607828</v>
      </c>
    </row>
    <row r="58" spans="1:4" x14ac:dyDescent="0.2">
      <c r="A58" s="4"/>
      <c r="B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</vt:lpstr>
      <vt:lpstr>ln regression</vt:lpstr>
      <vt:lpstr>x_min</vt:lpstr>
      <vt:lpstr>Dataset</vt:lpstr>
      <vt:lpstr>Brazil</vt:lpstr>
      <vt:lpstr>Canada</vt:lpstr>
      <vt:lpstr>China</vt:lpstr>
      <vt:lpstr>China_Excl_Hubei</vt:lpstr>
      <vt:lpstr>Germany</vt:lpstr>
      <vt:lpstr>India</vt:lpstr>
      <vt:lpstr>Italy</vt:lpstr>
      <vt:lpstr>Malaysia</vt:lpstr>
      <vt:lpstr>Mexico</vt:lpstr>
      <vt:lpstr>Netherlands</vt:lpstr>
      <vt:lpstr>Romania</vt:lpstr>
      <vt:lpstr>Russia</vt:lpstr>
      <vt:lpstr>Spain</vt:lpstr>
      <vt:lpstr>Sweden</vt:lpstr>
      <vt:lpstr>UK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 Sang Fan (STA)</dc:creator>
  <cp:lastModifiedBy>Nok Sang Fan (STA)</cp:lastModifiedBy>
  <dcterms:created xsi:type="dcterms:W3CDTF">2022-12-21T03:23:21Z</dcterms:created>
  <dcterms:modified xsi:type="dcterms:W3CDTF">2022-12-30T13:14:31Z</dcterms:modified>
</cp:coreProperties>
</file>