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defaultThemeVersion="124226"/>
  <bookViews>
    <workbookView xWindow="240" yWindow="105" windowWidth="19155" windowHeight="8505"/>
  </bookViews>
  <sheets>
    <sheet name="scoresheet" sheetId="7" r:id="rId1"/>
    <sheet name="survey" sheetId="8" r:id="rId2"/>
    <sheet name="pieces" sheetId="10" r:id="rId3"/>
  </sheets>
  <calcPr calcId="144525"/>
</workbook>
</file>

<file path=xl/calcChain.xml><?xml version="1.0" encoding="utf-8"?>
<calcChain xmlns="http://schemas.openxmlformats.org/spreadsheetml/2006/main">
  <c r="C39" i="10" l="1"/>
  <c r="D39" i="10"/>
  <c r="E39" i="10"/>
  <c r="E44" i="10" s="1"/>
  <c r="O39" i="10"/>
  <c r="P39" i="10"/>
  <c r="Q39" i="10"/>
  <c r="C40" i="10"/>
  <c r="D40" i="10"/>
  <c r="E40" i="10"/>
  <c r="C41" i="10"/>
  <c r="D41" i="10"/>
  <c r="E41" i="10"/>
  <c r="C42" i="10"/>
  <c r="D42" i="10"/>
  <c r="E42" i="10"/>
  <c r="E47" i="10" s="1"/>
  <c r="C43" i="10"/>
  <c r="E43" i="10"/>
  <c r="E46" i="10" l="1"/>
  <c r="E45" i="10"/>
  <c r="E49" i="10" s="1"/>
  <c r="E48" i="10"/>
  <c r="N44" i="7"/>
  <c r="N43" i="7"/>
  <c r="N42" i="7"/>
  <c r="N41" i="7"/>
  <c r="N40" i="7"/>
  <c r="N39" i="7"/>
  <c r="L44" i="7"/>
  <c r="L43" i="7"/>
  <c r="L42" i="7"/>
  <c r="L41" i="7"/>
  <c r="L40" i="7"/>
  <c r="L39" i="7"/>
  <c r="L45" i="7"/>
  <c r="N45" i="7"/>
  <c r="B40" i="7"/>
  <c r="B41" i="7"/>
  <c r="B42" i="7"/>
  <c r="B43" i="7"/>
  <c r="B44" i="7"/>
  <c r="D38" i="7"/>
  <c r="F38" i="7"/>
  <c r="H38" i="7"/>
  <c r="J38" i="7"/>
  <c r="L38" i="7"/>
  <c r="L46" i="7" s="1"/>
  <c r="L47" i="7" s="1"/>
  <c r="N38" i="7"/>
  <c r="N46" i="7" s="1"/>
  <c r="N47" i="7" s="1"/>
  <c r="D45" i="7"/>
  <c r="F45" i="7"/>
  <c r="H45" i="7"/>
  <c r="J45" i="7"/>
  <c r="B45" i="7"/>
  <c r="D46" i="7"/>
  <c r="F46" i="7"/>
  <c r="D39" i="7"/>
  <c r="F39" i="7"/>
  <c r="H39" i="7"/>
  <c r="J39" i="7"/>
  <c r="D40" i="7"/>
  <c r="F40" i="7"/>
  <c r="H40" i="7"/>
  <c r="J40" i="7"/>
  <c r="D41" i="7"/>
  <c r="F41" i="7"/>
  <c r="H41" i="7"/>
  <c r="J41" i="7"/>
  <c r="D42" i="7"/>
  <c r="F42" i="7"/>
  <c r="H42" i="7"/>
  <c r="J42" i="7"/>
  <c r="D43" i="7"/>
  <c r="F43" i="7"/>
  <c r="H43" i="7"/>
  <c r="J43" i="7"/>
  <c r="D44" i="7"/>
  <c r="F44" i="7"/>
  <c r="H44" i="7"/>
  <c r="J44" i="7"/>
  <c r="B39" i="7"/>
  <c r="B38" i="7"/>
  <c r="F47" i="7" l="1"/>
  <c r="H46" i="7"/>
  <c r="J46" i="7"/>
  <c r="B46" i="7"/>
  <c r="N48" i="7" s="1"/>
  <c r="H48" i="7" l="1"/>
  <c r="F48" i="7"/>
  <c r="L48" i="7"/>
  <c r="D48" i="7"/>
  <c r="J48" i="7"/>
  <c r="B48" i="7"/>
  <c r="H47" i="7"/>
  <c r="B47" i="7"/>
  <c r="J47" i="7"/>
  <c r="D47" i="7"/>
</calcChain>
</file>

<file path=xl/sharedStrings.xml><?xml version="1.0" encoding="utf-8"?>
<sst xmlns="http://schemas.openxmlformats.org/spreadsheetml/2006/main" count="559" uniqueCount="384">
  <si>
    <t>NAMES</t>
  </si>
  <si>
    <t>REMARKS</t>
  </si>
  <si>
    <t>TEAM</t>
  </si>
  <si>
    <t>GETS</t>
  </si>
  <si>
    <t>NEGS</t>
  </si>
  <si>
    <t>PPG</t>
  </si>
  <si>
    <t>SCORE</t>
  </si>
  <si>
    <t>RANK</t>
  </si>
  <si>
    <t>Grant</t>
  </si>
  <si>
    <t>Erica</t>
  </si>
  <si>
    <t>Charlie</t>
  </si>
  <si>
    <t>Clay</t>
  </si>
  <si>
    <t>Juntai</t>
  </si>
  <si>
    <t>Kevin</t>
  </si>
  <si>
    <t>Steven</t>
  </si>
  <si>
    <t>Kion</t>
  </si>
  <si>
    <t>Howon</t>
  </si>
  <si>
    <t>Rahul</t>
  </si>
  <si>
    <t>Sam</t>
  </si>
  <si>
    <t>Hailang</t>
  </si>
  <si>
    <t>If you are an active player, assess your own skill at answering music questions in traditional high school quizbowl using the given points per bonus (PPB) values as guidelines.</t>
  </si>
  <si>
    <t>Assess the difficulty of each category below in Muses. Additionally, assess how much of each category you would like to see at future events. If you have no opinion, leave the space(s) blank.</t>
  </si>
  <si>
    <r>
      <t xml:space="preserve">What is your relationship with </t>
    </r>
    <r>
      <rPr>
        <i/>
        <sz val="11"/>
        <color theme="1"/>
        <rFont val="Calibri"/>
        <family val="2"/>
        <scheme val="minor"/>
      </rPr>
      <t>Muses</t>
    </r>
    <r>
      <rPr>
        <sz val="11"/>
        <color theme="1"/>
        <rFont val="Calibri"/>
        <family val="2"/>
        <scheme val="minor"/>
      </rPr>
      <t>?</t>
    </r>
  </si>
  <si>
    <r>
      <t xml:space="preserve">Describe your overall experience with </t>
    </r>
    <r>
      <rPr>
        <i/>
        <sz val="11"/>
        <color theme="1"/>
        <rFont val="Calibri"/>
        <family val="2"/>
        <scheme val="minor"/>
      </rPr>
      <t>Muses</t>
    </r>
    <r>
      <rPr>
        <sz val="11"/>
        <color theme="1"/>
        <rFont val="Calibri"/>
        <family val="2"/>
        <scheme val="minor"/>
      </rPr>
      <t>.</t>
    </r>
  </si>
  <si>
    <r>
      <t xml:space="preserve">Rate your experience with </t>
    </r>
    <r>
      <rPr>
        <i/>
        <sz val="11"/>
        <color theme="1"/>
        <rFont val="Calibri"/>
        <family val="2"/>
        <scheme val="minor"/>
      </rPr>
      <t>Muses</t>
    </r>
    <r>
      <rPr>
        <sz val="11"/>
        <color theme="1"/>
        <rFont val="Calibri"/>
        <family val="2"/>
        <scheme val="minor"/>
      </rPr>
      <t xml:space="preserve">, compared to your experience with </t>
    </r>
    <r>
      <rPr>
        <i/>
        <sz val="11"/>
        <color theme="1"/>
        <rFont val="Calibri"/>
        <family val="2"/>
        <scheme val="minor"/>
      </rPr>
      <t>Muse</t>
    </r>
    <r>
      <rPr>
        <sz val="11"/>
        <color theme="1"/>
        <rFont val="Calibri"/>
        <family val="2"/>
        <scheme val="minor"/>
      </rPr>
      <t>.</t>
    </r>
  </si>
  <si>
    <r>
      <t xml:space="preserve">Assess the quality of audio clips used in </t>
    </r>
    <r>
      <rPr>
        <i/>
        <sz val="11"/>
        <color theme="1"/>
        <rFont val="Calibri"/>
        <family val="2"/>
        <scheme val="minor"/>
      </rPr>
      <t>Muses</t>
    </r>
    <r>
      <rPr>
        <sz val="11"/>
        <color theme="1"/>
        <rFont val="Calibri"/>
        <family val="2"/>
        <scheme val="minor"/>
      </rPr>
      <t xml:space="preserve"> in terms of volume, noise, clarity, etc.</t>
    </r>
  </si>
  <si>
    <t>Category</t>
  </si>
  <si>
    <t>Overall</t>
  </si>
  <si>
    <t>Lead-in clues</t>
  </si>
  <si>
    <t>Giveaway clues</t>
  </si>
  <si>
    <t>Orchestral</t>
  </si>
  <si>
    <t>Chamber &amp; Piano</t>
  </si>
  <si>
    <t>Choral &amp; Operatic</t>
  </si>
  <si>
    <t>Film &amp; Musical</t>
  </si>
  <si>
    <t>Jazz</t>
  </si>
  <si>
    <t>Baroque (1600 CE - 1750 CE)</t>
  </si>
  <si>
    <t>Classical (1750 CE - 1820 CE)</t>
  </si>
  <si>
    <t>Romantic (1815 CE - 1915 CE)</t>
  </si>
  <si>
    <t>Modern &amp; Contemporary (1890 CE - 1994 CE)</t>
  </si>
  <si>
    <t>Difficulty</t>
  </si>
  <si>
    <t>Too easy</t>
  </si>
  <si>
    <t>Just right</t>
  </si>
  <si>
    <t>Too hard</t>
  </si>
  <si>
    <t>%*</t>
  </si>
  <si>
    <t>Less</t>
  </si>
  <si>
    <t>Same</t>
  </si>
  <si>
    <t>More</t>
  </si>
  <si>
    <t>Distribution</t>
  </si>
  <si>
    <t>*Portion of the set currently devoted to each category.</t>
  </si>
  <si>
    <t>Assess the amount of time you felt you were given to obtain lunch.</t>
  </si>
  <si>
    <t>How often would you like to see audio side events at tournaments in Southern California?</t>
  </si>
  <si>
    <t>Rate, from 1 through 4, with 1 being the best, which of these formats you believe is ideal for future events.</t>
  </si>
  <si>
    <r>
      <t xml:space="preserve">In comparison to the length of </t>
    </r>
    <r>
      <rPr>
        <i/>
        <sz val="11"/>
        <color theme="1"/>
        <rFont val="Calibri"/>
        <family val="2"/>
        <scheme val="minor"/>
      </rPr>
      <t>Muses</t>
    </r>
    <r>
      <rPr>
        <sz val="11"/>
        <color theme="1"/>
        <rFont val="Calibri"/>
        <family val="2"/>
        <scheme val="minor"/>
      </rPr>
      <t>, how long would you prefer future events to be?</t>
    </r>
  </si>
  <si>
    <t>100% (9)</t>
  </si>
  <si>
    <t>0% (0)</t>
  </si>
  <si>
    <t>Spectator</t>
  </si>
  <si>
    <t>Moderator</t>
  </si>
  <si>
    <t>Player</t>
  </si>
  <si>
    <t>Very poor (7.5- PPB)</t>
  </si>
  <si>
    <t>Poor (12.5- PPB)</t>
  </si>
  <si>
    <t>Average (15 PPB)</t>
  </si>
  <si>
    <t>Good (17.5+ PPB)</t>
  </si>
  <si>
    <t>Very good (22.5+ PPB)</t>
  </si>
  <si>
    <t>Very poor</t>
  </si>
  <si>
    <t>Poor</t>
  </si>
  <si>
    <t>Good</t>
  </si>
  <si>
    <t>Mediocre</t>
  </si>
  <si>
    <t>Very good</t>
  </si>
  <si>
    <t>Far too little</t>
  </si>
  <si>
    <t>Too little</t>
  </si>
  <si>
    <t>Just enough</t>
  </si>
  <si>
    <t>Too much</t>
  </si>
  <si>
    <t>Far too much</t>
  </si>
  <si>
    <t>Much shorter (25- questions)</t>
  </si>
  <si>
    <t>Shorter (30- questions)</t>
  </si>
  <si>
    <t>About the same (35 questions)</t>
  </si>
  <si>
    <t>Longer (40+ questions)</t>
  </si>
  <si>
    <t>Much longer (45+ questions)</t>
  </si>
  <si>
    <t>Never</t>
  </si>
  <si>
    <t>Once a year</t>
  </si>
  <si>
    <t>Twice a year</t>
  </si>
  <si>
    <t>Thrice or more a year</t>
  </si>
  <si>
    <t>12.5% (1)</t>
  </si>
  <si>
    <t>25% (2)</t>
  </si>
  <si>
    <t>37.5% (3)</t>
  </si>
  <si>
    <t>11.1% (1)</t>
  </si>
  <si>
    <t>33.3% (3)</t>
  </si>
  <si>
    <t>55.6% (5)</t>
  </si>
  <si>
    <t>22.2% (2)</t>
  </si>
  <si>
    <t>44.4% (4)</t>
  </si>
  <si>
    <t>66.7% (6)</t>
  </si>
  <si>
    <r>
      <t>Muses</t>
    </r>
    <r>
      <rPr>
        <sz val="10"/>
        <color theme="1"/>
        <rFont val="Calibri"/>
        <family val="2"/>
        <scheme val="minor"/>
      </rPr>
      <t xml:space="preserve"> was much worse</t>
    </r>
  </si>
  <si>
    <r>
      <t>Muses</t>
    </r>
    <r>
      <rPr>
        <sz val="10"/>
        <color theme="1"/>
        <rFont val="Calibri"/>
        <family val="2"/>
        <scheme val="minor"/>
      </rPr>
      <t xml:space="preserve"> was worse</t>
    </r>
  </si>
  <si>
    <r>
      <t>Muses</t>
    </r>
    <r>
      <rPr>
        <sz val="10"/>
        <color theme="1"/>
        <rFont val="Calibri"/>
        <family val="2"/>
        <scheme val="minor"/>
      </rPr>
      <t xml:space="preserve"> was about equal</t>
    </r>
  </si>
  <si>
    <r>
      <t xml:space="preserve">Muses </t>
    </r>
    <r>
      <rPr>
        <sz val="10"/>
        <color theme="1"/>
        <rFont val="Calibri"/>
        <family val="2"/>
        <scheme val="minor"/>
      </rPr>
      <t>was better</t>
    </r>
  </si>
  <si>
    <r>
      <t>Muses</t>
    </r>
    <r>
      <rPr>
        <sz val="10"/>
        <color theme="1"/>
        <rFont val="Calibri"/>
        <family val="2"/>
        <scheme val="minor"/>
      </rPr>
      <t xml:space="preserve"> was much better</t>
    </r>
  </si>
  <si>
    <r>
      <rPr>
        <sz val="10"/>
        <color theme="1"/>
        <rFont val="Calibri"/>
        <family val="2"/>
        <scheme val="minor"/>
      </rPr>
      <t xml:space="preserve">Did not attend </t>
    </r>
    <r>
      <rPr>
        <i/>
        <sz val="10"/>
        <color theme="1"/>
        <rFont val="Calibri"/>
        <family val="2"/>
        <scheme val="minor"/>
      </rPr>
      <t>Muse</t>
    </r>
  </si>
  <si>
    <t>77.8% (7)</t>
  </si>
  <si>
    <t>80% (4)</t>
  </si>
  <si>
    <t>20% (1)</t>
  </si>
  <si>
    <t>60% (3)</t>
  </si>
  <si>
    <t>40% (2)</t>
  </si>
  <si>
    <t>100% (6)</t>
  </si>
  <si>
    <t>16.7% (1)</t>
  </si>
  <si>
    <t>83.3% (5)</t>
  </si>
  <si>
    <t>50% (4)</t>
  </si>
  <si>
    <t>14.3% (1)</t>
  </si>
  <si>
    <t>85.7% (6)</t>
  </si>
  <si>
    <t>42.9% (3)</t>
  </si>
  <si>
    <t>71.4% (5)</t>
  </si>
  <si>
    <t>28.6% (2)</t>
  </si>
  <si>
    <t>57.1% (4)</t>
  </si>
  <si>
    <t>Skill-based pooling into two rooms of equal strength</t>
  </si>
  <si>
    <t>Skill-based pooling into two rooms of equal strength with removal of players who score sufficient points</t>
  </si>
  <si>
    <r>
      <t xml:space="preserve">Random pooling into two rooms with removal of players who score sufficient points (e.g. at </t>
    </r>
    <r>
      <rPr>
        <i/>
        <sz val="10"/>
        <color theme="1"/>
        <rFont val="Calibri"/>
        <family val="2"/>
        <scheme val="minor"/>
      </rPr>
      <t>Muses</t>
    </r>
    <r>
      <rPr>
        <sz val="10"/>
        <color theme="1"/>
        <rFont val="Calibri"/>
        <family val="2"/>
        <scheme val="minor"/>
      </rPr>
      <t>)</t>
    </r>
  </si>
  <si>
    <t>8 pts</t>
  </si>
  <si>
    <t>25 pts</t>
  </si>
  <si>
    <t>19 pts</t>
  </si>
  <si>
    <t>20 pts</t>
  </si>
  <si>
    <r>
      <t xml:space="preserve">Random pooling into two rooms (e.g. at </t>
    </r>
    <r>
      <rPr>
        <i/>
        <sz val="10"/>
        <color theme="1"/>
        <rFont val="Calibri"/>
        <family val="2"/>
        <scheme val="minor"/>
      </rPr>
      <t>Muse</t>
    </r>
    <r>
      <rPr>
        <sz val="10"/>
        <color theme="1"/>
        <rFont val="Calibri"/>
        <family val="2"/>
        <scheme val="minor"/>
      </rPr>
      <t>)</t>
    </r>
  </si>
  <si>
    <t>dance of the stuff</t>
  </si>
  <si>
    <t>trepak</t>
  </si>
  <si>
    <t>march</t>
  </si>
  <si>
    <t>pas de deux</t>
  </si>
  <si>
    <t>coffee</t>
  </si>
  <si>
    <t>pine forest in winter</t>
  </si>
  <si>
    <t>R</t>
  </si>
  <si>
    <t>RU</t>
  </si>
  <si>
    <t>W</t>
  </si>
  <si>
    <t>nutcracker</t>
  </si>
  <si>
    <t>the worst clue in the world</t>
  </si>
  <si>
    <t>dun dadada dadada dun dun dun duunn dun dun duunn dun dun duunn dun dun duunn</t>
  </si>
  <si>
    <t>love</t>
  </si>
  <si>
    <t>stuff</t>
  </si>
  <si>
    <t>violin solo with triangle</t>
  </si>
  <si>
    <t>scary piano doodah</t>
  </si>
  <si>
    <t>M+</t>
  </si>
  <si>
    <t>US</t>
  </si>
  <si>
    <t>rhapsody in blue</t>
  </si>
  <si>
    <t>AWAY 20, consider pathetique 2</t>
  </si>
  <si>
    <t>fur elise</t>
  </si>
  <si>
    <t>moonlight 3</t>
  </si>
  <si>
    <t>minuet</t>
  </si>
  <si>
    <t>emperor</t>
  </si>
  <si>
    <t>archduke</t>
  </si>
  <si>
    <t>grosse fuge</t>
  </si>
  <si>
    <t>C</t>
  </si>
  <si>
    <t>DE</t>
  </si>
  <si>
    <t>beethoven</t>
  </si>
  <si>
    <t>wedding march, a midsummer night's dream</t>
  </si>
  <si>
    <t>vc .1</t>
  </si>
  <si>
    <t>s 3.2</t>
  </si>
  <si>
    <t>s 4.1</t>
  </si>
  <si>
    <t>s 4.4</t>
  </si>
  <si>
    <t>s 5.4</t>
  </si>
  <si>
    <t>mendelssohn</t>
  </si>
  <si>
    <t>mvt. 1</t>
  </si>
  <si>
    <t>mvt. 2</t>
  </si>
  <si>
    <t>mvt. 3</t>
  </si>
  <si>
    <t>B</t>
  </si>
  <si>
    <t>IT</t>
  </si>
  <si>
    <t>spring</t>
  </si>
  <si>
    <t>s 9.2</t>
  </si>
  <si>
    <t>humoresque 7</t>
  </si>
  <si>
    <t>slavonic 2</t>
  </si>
  <si>
    <t>cc 2.1</t>
  </si>
  <si>
    <t>sq 12.4</t>
  </si>
  <si>
    <t>s 7.3</t>
  </si>
  <si>
    <t>CZ</t>
  </si>
  <si>
    <t>dvorak</t>
  </si>
  <si>
    <t>theme, 5.1, beethoven</t>
  </si>
  <si>
    <t>theme, mvt. 4</t>
  </si>
  <si>
    <t>opening solo, mvt. 1</t>
  </si>
  <si>
    <t>theme, mvt. 3</t>
  </si>
  <si>
    <t>am trio, mvt 1</t>
  </si>
  <si>
    <t>waltz, mvt 3</t>
  </si>
  <si>
    <t>N/A</t>
  </si>
  <si>
    <t>T</t>
  </si>
  <si>
    <t>symphonies 5 (5xmahler, 1xbeethoven)</t>
  </si>
  <si>
    <t>bolero</t>
  </si>
  <si>
    <t>idee fixe, symphonie fantastique</t>
  </si>
  <si>
    <t>carmen overture</t>
  </si>
  <si>
    <t>funeral march for a marionette</t>
  </si>
  <si>
    <t>pavane faure</t>
  </si>
  <si>
    <t>widor toccata</t>
  </si>
  <si>
    <t>FR</t>
  </si>
  <si>
    <t>N</t>
  </si>
  <si>
    <t>france</t>
  </si>
  <si>
    <t>flight of the bumblebee</t>
  </si>
  <si>
    <t>scheherazade motif</t>
  </si>
  <si>
    <t>mvt 1</t>
  </si>
  <si>
    <t>mvt 2</t>
  </si>
  <si>
    <t>mvt 4</t>
  </si>
  <si>
    <t>rimsky-korsakov</t>
  </si>
  <si>
    <t>AWAY 2, AWAY 11, AWAY 17</t>
  </si>
  <si>
    <t>AS</t>
  </si>
  <si>
    <t>mozart piano sonatas</t>
  </si>
  <si>
    <t>AWAY 15</t>
  </si>
  <si>
    <t>hakuna matata</t>
  </si>
  <si>
    <t>be prepared, circle of life</t>
  </si>
  <si>
    <t>king leitmotif</t>
  </si>
  <si>
    <t>to die for</t>
  </si>
  <si>
    <t>under the stars (i think)</t>
  </si>
  <si>
    <t>dies irae, king of pride rock</t>
  </si>
  <si>
    <t>lion king</t>
  </si>
  <si>
    <t>1812 overture</t>
  </si>
  <si>
    <t>pc 1.1, tchaikovsky</t>
  </si>
  <si>
    <t>rach 2</t>
  </si>
  <si>
    <t>rite of spring</t>
  </si>
  <si>
    <t>shosty 5.4</t>
  </si>
  <si>
    <t>montagues and capulets</t>
  </si>
  <si>
    <t>russia</t>
  </si>
  <si>
    <t>so what</t>
  </si>
  <si>
    <t>all blues</t>
  </si>
  <si>
    <t>freddie freeloader</t>
  </si>
  <si>
    <t>bitches brew</t>
  </si>
  <si>
    <t>miles davis</t>
  </si>
  <si>
    <t>walkurenritt</t>
  </si>
  <si>
    <t>prelude to act 1</t>
  </si>
  <si>
    <t>magic fire music</t>
  </si>
  <si>
    <t>winterstürme</t>
  </si>
  <si>
    <t>leb wohl</t>
  </si>
  <si>
    <t>die walkure</t>
  </si>
  <si>
    <t>le cygne, carnival of the animals</t>
  </si>
  <si>
    <t>aquarium</t>
  </si>
  <si>
    <t>bacchanale</t>
  </si>
  <si>
    <t>s 3.2 aka 3.2.2</t>
  </si>
  <si>
    <t>s 3.1 aka 3.1.1</t>
  </si>
  <si>
    <t>s 3.3 aka 3.2.1</t>
  </si>
  <si>
    <t>saint-saens</t>
  </si>
  <si>
    <t>AWAY 33</t>
  </si>
  <si>
    <t>beethoven symphonies</t>
  </si>
  <si>
    <t>consider nimrod</t>
  </si>
  <si>
    <t>pomp and circumstances #1</t>
  </si>
  <si>
    <t>jupiter, the planets</t>
  </si>
  <si>
    <t>theme, young person's guide</t>
  </si>
  <si>
    <t>elgar cc 1</t>
  </si>
  <si>
    <t>dies irae, war requiem</t>
  </si>
  <si>
    <t>the lark ascending</t>
  </si>
  <si>
    <t>UK</t>
  </si>
  <si>
    <t>britain</t>
  </si>
  <si>
    <t>toccata and fugue</t>
  </si>
  <si>
    <t>brandenburg concertos no. 3 mvt. 1</t>
  </si>
  <si>
    <t>aria, goldberg variations</t>
  </si>
  <si>
    <t>air on the g string</t>
  </si>
  <si>
    <t>chaconne</t>
  </si>
  <si>
    <t>agnus dei, mass</t>
  </si>
  <si>
    <t>bach</t>
  </si>
  <si>
    <t>AWAY 2, AWAY 11, AWAY 26</t>
  </si>
  <si>
    <t>eine kleine nachtmusik</t>
  </si>
  <si>
    <t>dies irae, requiem</t>
  </si>
  <si>
    <t>pc 21.2</t>
  </si>
  <si>
    <t>pc 20.1</t>
  </si>
  <si>
    <t>pc 23.2</t>
  </si>
  <si>
    <t>pc 24.1</t>
  </si>
  <si>
    <t>mozart</t>
  </si>
  <si>
    <t>ave maria</t>
  </si>
  <si>
    <t>trout .4</t>
  </si>
  <si>
    <t>erlkonig</t>
  </si>
  <si>
    <t>serenade</t>
  </si>
  <si>
    <t>s 8.1</t>
  </si>
  <si>
    <t>lindenbaum</t>
  </si>
  <si>
    <t>schubert</t>
  </si>
  <si>
    <t>AWAY 25</t>
  </si>
  <si>
    <t>theme</t>
  </si>
  <si>
    <t>remembrances</t>
  </si>
  <si>
    <t>oyf'n pripetshok</t>
  </si>
  <si>
    <t>i could have done more</t>
  </si>
  <si>
    <t>jewish town</t>
  </si>
  <si>
    <t>making the list</t>
  </si>
  <si>
    <t>schindler's list</t>
  </si>
  <si>
    <t>AFTER 3</t>
  </si>
  <si>
    <t>alla hornpipe</t>
  </si>
  <si>
    <t>sheba</t>
  </si>
  <si>
    <t>la rejouissance</t>
  </si>
  <si>
    <t>zadok the priest</t>
  </si>
  <si>
    <t>ombra mai fu</t>
  </si>
  <si>
    <t>la paix</t>
  </si>
  <si>
    <t>handel</t>
  </si>
  <si>
    <t>also sprach zarathustra</t>
  </si>
  <si>
    <t>danse macabre</t>
  </si>
  <si>
    <t>sorcerer's apprentice</t>
  </si>
  <si>
    <t>finlandia</t>
  </si>
  <si>
    <t>vltava</t>
  </si>
  <si>
    <t>till eulenspiegels</t>
  </si>
  <si>
    <t>tone poems</t>
  </si>
  <si>
    <t>in the hall of the mountain king, peer gynt</t>
  </si>
  <si>
    <t>morning mood, peer gynt</t>
  </si>
  <si>
    <t>pc 1.1</t>
  </si>
  <si>
    <t>holberg prelude</t>
  </si>
  <si>
    <t>wedding day at troldhaugen</t>
  </si>
  <si>
    <t>march of the dwarves</t>
  </si>
  <si>
    <t>NO</t>
  </si>
  <si>
    <t>grieg</t>
  </si>
  <si>
    <t>AWAY 2, AWAY 17, AWAY 26</t>
  </si>
  <si>
    <t>der holle rache</t>
  </si>
  <si>
    <t>vogelfanger</t>
  </si>
  <si>
    <t>pa pa pa</t>
  </si>
  <si>
    <t>ach ich fuhl's</t>
  </si>
  <si>
    <t>dies bildnis</t>
  </si>
  <si>
    <t>bald prangt</t>
  </si>
  <si>
    <t xml:space="preserve">W </t>
  </si>
  <si>
    <t>magic flute</t>
  </si>
  <si>
    <t>consider transparency</t>
  </si>
  <si>
    <t>entertainer</t>
  </si>
  <si>
    <t>adagio</t>
  </si>
  <si>
    <t>west side story prologue</t>
  </si>
  <si>
    <t>3 places</t>
  </si>
  <si>
    <t>concord 2</t>
  </si>
  <si>
    <t>glassworks 1</t>
  </si>
  <si>
    <t>USA</t>
  </si>
  <si>
    <t>overture, william tell</t>
  </si>
  <si>
    <t>largo al factotum</t>
  </si>
  <si>
    <t>una voce poco fa</t>
  </si>
  <si>
    <t>la calunnia e un venticello</t>
  </si>
  <si>
    <t>ah il piu lieto</t>
  </si>
  <si>
    <t>il vecchiotto cerca moglie</t>
  </si>
  <si>
    <t>rossini (5xbarber of seville, 1xwilliam tell)</t>
  </si>
  <si>
    <t>wiegenlied</t>
  </si>
  <si>
    <t>waltz 15</t>
  </si>
  <si>
    <t>s 1.4</t>
  </si>
  <si>
    <t>bm rhapsody</t>
  </si>
  <si>
    <t>vc 3</t>
  </si>
  <si>
    <t>s 3.3</t>
  </si>
  <si>
    <t>brahms</t>
  </si>
  <si>
    <t>simple gifts, appalachian spring</t>
  </si>
  <si>
    <t>hoedown, rodeo</t>
  </si>
  <si>
    <t>fanfare for the common man</t>
  </si>
  <si>
    <t>the open prairie, billy the kid</t>
  </si>
  <si>
    <t>el salon mexico</t>
  </si>
  <si>
    <t>copland</t>
  </si>
  <si>
    <t>c (wtc)</t>
  </si>
  <si>
    <t>raindrop (chop chop chop)</t>
  </si>
  <si>
    <t>c#m</t>
  </si>
  <si>
    <t>gm</t>
  </si>
  <si>
    <t>em</t>
  </si>
  <si>
    <t>bm</t>
  </si>
  <si>
    <t>preludes (4xrachmaninoff, 1xchopin, 1xbach)</t>
  </si>
  <si>
    <t>hungarian rhapsody no. 2</t>
  </si>
  <si>
    <t>liebestraume</t>
  </si>
  <si>
    <t>mephisto 1</t>
  </si>
  <si>
    <t>bm ps</t>
  </si>
  <si>
    <t>les preludes</t>
  </si>
  <si>
    <t>HU</t>
  </si>
  <si>
    <t>liszt</t>
  </si>
  <si>
    <t>surprise 2</t>
  </si>
  <si>
    <t>emperor 2</t>
  </si>
  <si>
    <t>joke 4</t>
  </si>
  <si>
    <t>military 2</t>
  </si>
  <si>
    <t>london 1</t>
  </si>
  <si>
    <t>lark 1</t>
  </si>
  <si>
    <t>haydn</t>
  </si>
  <si>
    <t>BEFORE 14</t>
  </si>
  <si>
    <t>hallelujah</t>
  </si>
  <si>
    <t>for unto us a child is born</t>
  </si>
  <si>
    <t>ev'ry valley</t>
  </si>
  <si>
    <t>and the glory of the lord</t>
  </si>
  <si>
    <t>thou shalt break them with a rod of iron</t>
  </si>
  <si>
    <t>and he shall purify the sons of levi</t>
  </si>
  <si>
    <t>messiah</t>
  </si>
  <si>
    <t>AWAY 11, AWAY 17, AWAY 26</t>
  </si>
  <si>
    <t>main theme, mvt. 1, Sym 40</t>
  </si>
  <si>
    <t>main theme, mvt. 1</t>
  </si>
  <si>
    <t>theme 1, mvt. 4</t>
  </si>
  <si>
    <t>main theme, mvt. 2</t>
  </si>
  <si>
    <t>development theme, mvt. 1</t>
  </si>
  <si>
    <t>trio, mvt. 3</t>
  </si>
  <si>
    <t>mozart symphonies (5x41, 1x40)</t>
  </si>
  <si>
    <t>clair de lune</t>
  </si>
  <si>
    <t>prelude to the afternoon of a faun</t>
  </si>
  <si>
    <t>girl with the flaxen hair</t>
  </si>
  <si>
    <t>sunken cathedral</t>
  </si>
  <si>
    <t>la mer</t>
  </si>
  <si>
    <t>passepied, suite bergamasque</t>
  </si>
  <si>
    <t>debussy</t>
  </si>
  <si>
    <t>Comments</t>
  </si>
  <si>
    <t>E</t>
  </si>
  <si>
    <t>CLUES</t>
  </si>
  <si>
    <t>PDD</t>
  </si>
  <si>
    <t>Period</t>
  </si>
  <si>
    <t>Nationality</t>
  </si>
  <si>
    <t>Type</t>
  </si>
  <si>
    <t>Answer</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</si>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</sst>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1"/>
      <name val="Arial"/>
      <family val="2"/>
    </font>
    <font>
      <b/>
      <sz val="24"/>
      <color theme="1"/>
      <name val="Arial"/>
      <family val="2"/>
    </font>
    <font>
      <i/>
      <sz val="11"/>
      <color theme="1"/>
      <name val="Calibri"/>
      <family val="2"/>
      <scheme val="minor"/>
    </font>
    <font>
      <sz val="10"/>
      <color theme="1"/>
      <name val="Calibri"/>
      <family val="2"/>
      <scheme val="minor"/>
    </font>
    <font>
      <i/>
      <sz val="10"/>
      <color theme="1"/>
      <name val="Calibri"/>
      <family val="2"/>
      <scheme val="minor"/>
    </font>
    <font>
      <sz val="11"/>
      <color theme="0"/>
      <name val="Calibri"/>
      <family val="2"/>
      <scheme val="minor"/>
    </font>
    <font>
      <sz val="20"/>
      <color rgb="FFFF0000"/>
      <name val="Calibri"/>
      <family val="2"/>
      <scheme val="minor"/>
    </font>
    <font>
      <u/>
      <sz val="11"/>
      <color theme="10"/>
      <name val="Calibri"/>
      <family val="2"/>
      <scheme val="minor"/>
    </font>
    <font>
      <b/>
      <sz val="20"/>
      <color rgb="FFFF0000"/>
      <name val="Calibri"/>
      <family val="2"/>
      <scheme val="minor"/>
    </font>
    <font>
      <b/>
      <sz val="11"/>
      <color rgb="FFFF0000"/>
      <name val="Calibri"/>
      <family val="2"/>
      <scheme val="minor"/>
    </font>
    <font>
      <sz val="11"/>
      <name val="Calibri"/>
      <family val="2"/>
      <scheme val="minor"/>
    </font>
  </fonts>
  <fills count="22">
    <fill>
      <patternFill patternType="none"/>
    </fill>
    <fill>
      <patternFill patternType="gray125"/>
    </fill>
    <fill>
      <patternFill patternType="solid">
        <fgColor rgb="FF63BE7B"/>
        <bgColor indexed="64"/>
      </patternFill>
    </fill>
    <fill>
      <patternFill patternType="solid">
        <fgColor rgb="FF83C882"/>
        <bgColor indexed="64"/>
      </patternFill>
    </fill>
    <fill>
      <patternFill patternType="solid">
        <fgColor rgb="FFA2D289"/>
        <bgColor indexed="64"/>
      </patternFill>
    </fill>
    <fill>
      <patternFill patternType="solid">
        <fgColor rgb="FFC1DC8F"/>
        <bgColor indexed="64"/>
      </patternFill>
    </fill>
    <fill>
      <patternFill patternType="solid">
        <fgColor rgb="FFE0E696"/>
        <bgColor indexed="64"/>
      </patternFill>
    </fill>
    <fill>
      <patternFill patternType="solid">
        <fgColor rgb="FFFFEF9C"/>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8696B"/>
        <bgColor indexed="64"/>
      </patternFill>
    </fill>
    <fill>
      <patternFill patternType="solid">
        <fgColor rgb="FFFAB3B5"/>
        <bgColor indexed="64"/>
      </patternFill>
    </fill>
    <fill>
      <patternFill patternType="solid">
        <fgColor theme="1"/>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9"/>
        <bgColor indexed="64"/>
      </patternFill>
    </fill>
    <fill>
      <patternFill patternType="solid">
        <fgColor rgb="FF0070C0"/>
        <bgColor indexed="64"/>
      </patternFill>
    </fill>
    <fill>
      <patternFill patternType="solid">
        <fgColor rgb="FF00B0F0"/>
        <bgColor indexed="64"/>
      </patternFill>
    </fill>
    <fill>
      <patternFill patternType="solid">
        <fgColor rgb="FF7030A0"/>
        <bgColor indexed="64"/>
      </patternFill>
    </fill>
    <fill>
      <patternFill patternType="solid">
        <fgColor theme="9" tint="0.39997558519241921"/>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theme="0" tint="-0.14999847407452621"/>
      </right>
      <top style="thin">
        <color indexed="64"/>
      </top>
      <bottom/>
      <diagonal/>
    </border>
    <border>
      <left/>
      <right style="thin">
        <color theme="0" tint="-0.14999847407452621"/>
      </right>
      <top/>
      <bottom/>
      <diagonal/>
    </border>
    <border>
      <left/>
      <right style="thin">
        <color theme="0" tint="-0.14999847407452621"/>
      </right>
      <top/>
      <bottom style="thin">
        <color indexed="64"/>
      </bottom>
      <diagonal/>
    </border>
    <border>
      <left/>
      <right style="thin">
        <color indexed="64"/>
      </right>
      <top/>
      <bottom style="thin">
        <color theme="0" tint="-0.14999847407452621"/>
      </bottom>
      <diagonal/>
    </border>
    <border>
      <left/>
      <right/>
      <top style="thin">
        <color indexed="64"/>
      </top>
      <bottom style="thin">
        <color theme="0" tint="-0.14999847407452621"/>
      </bottom>
      <diagonal/>
    </border>
    <border>
      <left/>
      <right style="thin">
        <color indexed="64"/>
      </right>
      <top style="thin">
        <color indexed="64"/>
      </top>
      <bottom style="thin">
        <color theme="0" tint="-0.14999847407452621"/>
      </bottom>
      <diagonal/>
    </border>
    <border>
      <left style="thin">
        <color theme="0" tint="-0.14999847407452621"/>
      </left>
      <right style="thin">
        <color theme="0" tint="-0.14999847407452621"/>
      </right>
      <top style="thin">
        <color indexed="64"/>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indexed="64"/>
      </bottom>
      <diagonal/>
    </border>
    <border>
      <left/>
      <right/>
      <top/>
      <bottom style="thin">
        <color theme="0" tint="-0.14999847407452621"/>
      </bottom>
      <diagonal/>
    </border>
    <border>
      <left style="thin">
        <color theme="0" tint="-0.14999847407452621"/>
      </left>
      <right/>
      <top style="thin">
        <color indexed="64"/>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indexed="64"/>
      </top>
      <bottom/>
      <diagonal/>
    </border>
    <border>
      <left style="thin">
        <color theme="0" tint="-0.14999847407452621"/>
      </left>
      <right/>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indexed="64"/>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top style="thin">
        <color theme="0" tint="-0.14999847407452621"/>
      </top>
      <bottom/>
      <diagonal/>
    </border>
    <border>
      <left/>
      <right/>
      <top style="thin">
        <color theme="0" tint="-0.14999847407452621"/>
      </top>
      <bottom/>
      <diagonal/>
    </border>
    <border>
      <left/>
      <right style="thin">
        <color indexed="64"/>
      </right>
      <top style="thin">
        <color theme="0" tint="-0.14999847407452621"/>
      </top>
      <bottom/>
      <diagonal/>
    </border>
    <border>
      <left style="thin">
        <color theme="0" tint="-0.14999847407452621"/>
      </left>
      <right/>
      <top/>
      <bottom style="thin">
        <color indexed="64"/>
      </bottom>
      <diagonal/>
    </border>
  </borders>
  <cellStyleXfs count="2">
    <xf numFmtId="0" fontId="0" fillId="0" borderId="0"/>
    <xf numFmtId="0" fontId="9" fillId="0" borderId="0" applyNumberFormat="0" applyFill="0" applyBorder="0" applyAlignment="0" applyProtection="0"/>
  </cellStyleXfs>
  <cellXfs count="200">
    <xf numFmtId="0" fontId="0" fillId="0" borderId="0" xfId="0"/>
    <xf numFmtId="0" fontId="1" fillId="0" borderId="1" xfId="0" applyFont="1" applyBorder="1" applyAlignment="1">
      <alignment horizontal="center" vertical="center" textRotation="90"/>
    </xf>
    <xf numFmtId="0" fontId="2" fillId="0" borderId="1" xfId="0" applyFont="1" applyBorder="1" applyAlignment="1" applyProtection="1">
      <alignment horizontal="center" textRotation="90"/>
      <protection locked="0"/>
    </xf>
    <xf numFmtId="0" fontId="2" fillId="0" borderId="2" xfId="0" applyFont="1" applyBorder="1" applyAlignment="1" applyProtection="1">
      <alignment horizontal="center" textRotation="90"/>
      <protection locked="0"/>
    </xf>
    <xf numFmtId="0" fontId="0" fillId="0" borderId="0" xfId="0" applyAlignment="1">
      <alignment textRotation="90"/>
    </xf>
    <xf numFmtId="0" fontId="1" fillId="0" borderId="1" xfId="0" applyFont="1" applyBorder="1" applyAlignment="1">
      <alignment horizontal="right" vertical="center"/>
    </xf>
    <xf numFmtId="0" fontId="1" fillId="0" borderId="8" xfId="0" applyFont="1" applyBorder="1"/>
    <xf numFmtId="0" fontId="2" fillId="0" borderId="11" xfId="0" applyFont="1" applyBorder="1" applyProtection="1">
      <protection locked="0"/>
    </xf>
    <xf numFmtId="0" fontId="1" fillId="0" borderId="0" xfId="0" applyFont="1"/>
    <xf numFmtId="0" fontId="2" fillId="0" borderId="14" xfId="0" applyFont="1" applyBorder="1" applyProtection="1">
      <protection locked="0"/>
    </xf>
    <xf numFmtId="0" fontId="1" fillId="2" borderId="8" xfId="0" applyFont="1" applyFill="1" applyBorder="1" applyAlignment="1">
      <alignment horizontal="right" vertical="center"/>
    </xf>
    <xf numFmtId="0" fontId="1" fillId="3" borderId="8" xfId="0" applyFont="1" applyFill="1" applyBorder="1" applyAlignment="1">
      <alignment horizontal="right" vertical="center"/>
    </xf>
    <xf numFmtId="0" fontId="1" fillId="4" borderId="8" xfId="0" applyFont="1" applyFill="1" applyBorder="1" applyAlignment="1">
      <alignment horizontal="right" vertical="center"/>
    </xf>
    <xf numFmtId="0" fontId="1" fillId="5" borderId="8" xfId="0" applyFont="1" applyFill="1" applyBorder="1" applyAlignment="1">
      <alignment horizontal="right" vertical="center"/>
    </xf>
    <xf numFmtId="0" fontId="1" fillId="6" borderId="8" xfId="0" applyFont="1" applyFill="1" applyBorder="1" applyAlignment="1">
      <alignment horizontal="right" vertical="center"/>
    </xf>
    <xf numFmtId="0" fontId="1" fillId="7" borderId="14" xfId="0" applyFont="1" applyFill="1" applyBorder="1" applyAlignment="1">
      <alignment horizontal="right" vertical="center"/>
    </xf>
    <xf numFmtId="0" fontId="1" fillId="0" borderId="8" xfId="0" applyFont="1" applyBorder="1" applyAlignment="1">
      <alignment horizontal="right" vertical="center"/>
    </xf>
    <xf numFmtId="0" fontId="1" fillId="0" borderId="8" xfId="0" applyFont="1" applyBorder="1" applyAlignment="1">
      <alignment horizontal="center" vertical="center"/>
    </xf>
    <xf numFmtId="0" fontId="0" fillId="0" borderId="0" xfId="0" applyAlignment="1">
      <alignment horizontal="center"/>
    </xf>
    <xf numFmtId="0" fontId="2" fillId="0" borderId="15" xfId="0" applyFont="1" applyBorder="1" applyAlignment="1" applyProtection="1">
      <alignment horizontal="center" textRotation="90"/>
      <protection locked="0"/>
    </xf>
    <xf numFmtId="0" fontId="0" fillId="0" borderId="0" xfId="0" applyFont="1"/>
    <xf numFmtId="0" fontId="0" fillId="0" borderId="9" xfId="0" applyFont="1" applyBorder="1"/>
    <xf numFmtId="0" fontId="5" fillId="0" borderId="22" xfId="0" applyFont="1" applyBorder="1" applyAlignment="1">
      <alignment horizontal="right" vertical="center"/>
    </xf>
    <xf numFmtId="0" fontId="5" fillId="0" borderId="23" xfId="0" applyFont="1" applyBorder="1" applyAlignment="1">
      <alignment horizontal="right" vertical="center"/>
    </xf>
    <xf numFmtId="0" fontId="5" fillId="0" borderId="24" xfId="0" applyFont="1" applyBorder="1" applyAlignment="1">
      <alignment horizontal="right" vertical="center"/>
    </xf>
    <xf numFmtId="0" fontId="5" fillId="0" borderId="28" xfId="0" applyFont="1" applyBorder="1" applyAlignment="1">
      <alignment horizontal="right" vertical="center"/>
    </xf>
    <xf numFmtId="0" fontId="5" fillId="0" borderId="27" xfId="0" applyFont="1" applyBorder="1" applyAlignment="1">
      <alignment horizontal="right" vertical="center"/>
    </xf>
    <xf numFmtId="0" fontId="5" fillId="0" borderId="34" xfId="0" applyFont="1" applyBorder="1" applyAlignment="1">
      <alignment horizontal="right" vertical="center"/>
    </xf>
    <xf numFmtId="0" fontId="5" fillId="0" borderId="18" xfId="0" applyFont="1" applyBorder="1" applyAlignment="1">
      <alignment horizontal="right" vertical="center"/>
    </xf>
    <xf numFmtId="0" fontId="5" fillId="0" borderId="16" xfId="0" applyFont="1" applyBorder="1" applyAlignment="1">
      <alignment horizontal="right" vertical="center"/>
    </xf>
    <xf numFmtId="0" fontId="5" fillId="0" borderId="33" xfId="0" applyFont="1" applyBorder="1" applyAlignment="1">
      <alignment horizontal="right" vertical="center"/>
    </xf>
    <xf numFmtId="0" fontId="0" fillId="0" borderId="1" xfId="0" applyFont="1" applyBorder="1" applyAlignment="1">
      <alignment horizontal="center" vertical="center"/>
    </xf>
    <xf numFmtId="0" fontId="0" fillId="0" borderId="14" xfId="0" applyFont="1" applyBorder="1" applyAlignment="1">
      <alignment horizontal="center" vertical="center"/>
    </xf>
    <xf numFmtId="9" fontId="0" fillId="0" borderId="4" xfId="0" applyNumberFormat="1" applyFont="1" applyBorder="1" applyAlignment="1">
      <alignment horizontal="center" vertical="center"/>
    </xf>
    <xf numFmtId="9" fontId="0" fillId="0" borderId="11" xfId="0" applyNumberFormat="1" applyFont="1" applyBorder="1" applyAlignment="1">
      <alignment horizontal="center" vertical="center"/>
    </xf>
    <xf numFmtId="9" fontId="0" fillId="0" borderId="7" xfId="0" applyNumberFormat="1" applyFont="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7" xfId="0" applyFont="1" applyBorder="1" applyAlignment="1">
      <alignment horizontal="center" vertical="center"/>
    </xf>
    <xf numFmtId="0" fontId="5" fillId="0" borderId="14" xfId="0" applyFont="1" applyBorder="1" applyAlignment="1">
      <alignment horizontal="center" vertical="center"/>
    </xf>
    <xf numFmtId="0" fontId="5" fillId="10" borderId="11" xfId="0" applyFont="1" applyFill="1" applyBorder="1" applyAlignment="1">
      <alignment horizontal="center" vertical="center"/>
    </xf>
    <xf numFmtId="0" fontId="5" fillId="10" borderId="7" xfId="0" applyFont="1" applyFill="1" applyBorder="1" applyAlignment="1">
      <alignment horizontal="center" vertical="center"/>
    </xf>
    <xf numFmtId="0" fontId="5" fillId="10" borderId="8" xfId="0" applyFont="1" applyFill="1" applyBorder="1" applyAlignment="1">
      <alignment horizontal="center" vertical="center"/>
    </xf>
    <xf numFmtId="0" fontId="5" fillId="11" borderId="8"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10" xfId="0" applyFont="1" applyFill="1" applyBorder="1" applyAlignment="1">
      <alignment horizontal="center" vertical="center"/>
    </xf>
    <xf numFmtId="0" fontId="5" fillId="10" borderId="14" xfId="0" applyFont="1" applyFill="1" applyBorder="1" applyAlignment="1">
      <alignment horizontal="center" vertical="center"/>
    </xf>
    <xf numFmtId="0" fontId="5" fillId="10" borderId="10" xfId="0" applyFont="1" applyFill="1" applyBorder="1" applyAlignment="1">
      <alignment horizontal="center" vertical="center"/>
    </xf>
    <xf numFmtId="0" fontId="5" fillId="11" borderId="7" xfId="0" applyFont="1" applyFill="1" applyBorder="1" applyAlignment="1">
      <alignment horizontal="center" vertical="center"/>
    </xf>
    <xf numFmtId="0" fontId="5" fillId="0" borderId="15" xfId="0" applyFont="1" applyBorder="1" applyAlignment="1">
      <alignment horizontal="right" vertical="center"/>
    </xf>
    <xf numFmtId="0" fontId="5" fillId="0" borderId="12" xfId="0" applyFont="1" applyBorder="1" applyAlignment="1">
      <alignment horizontal="right" vertical="center"/>
    </xf>
    <xf numFmtId="0" fontId="5" fillId="0" borderId="13" xfId="0" applyFont="1" applyBorder="1" applyAlignment="1">
      <alignment horizontal="right" vertical="center"/>
    </xf>
    <xf numFmtId="0" fontId="3" fillId="8" borderId="3"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5" xfId="0" applyFont="1" applyFill="1" applyBorder="1" applyAlignment="1">
      <alignment horizontal="center" vertical="center"/>
    </xf>
    <xf numFmtId="0" fontId="2" fillId="0" borderId="15" xfId="0" applyFont="1" applyBorder="1" applyAlignment="1" applyProtection="1">
      <alignment horizontal="center"/>
      <protection locked="0"/>
    </xf>
    <xf numFmtId="0" fontId="2" fillId="0" borderId="10" xfId="0" applyFont="1" applyBorder="1" applyAlignment="1" applyProtection="1">
      <alignment horizontal="center"/>
      <protection locked="0"/>
    </xf>
    <xf numFmtId="0" fontId="2" fillId="0" borderId="12" xfId="0" applyFont="1" applyBorder="1" applyAlignment="1" applyProtection="1">
      <alignment horizontal="center"/>
      <protection locked="0"/>
    </xf>
    <xf numFmtId="0" fontId="2" fillId="0" borderId="8" xfId="0" applyFont="1" applyBorder="1" applyAlignment="1" applyProtection="1">
      <alignment horizontal="center"/>
      <protection locked="0"/>
    </xf>
    <xf numFmtId="0" fontId="1" fillId="0" borderId="4" xfId="0" applyFont="1" applyBorder="1" applyAlignment="1" applyProtection="1">
      <alignment horizontal="center" vertical="center"/>
    </xf>
    <xf numFmtId="0" fontId="1" fillId="0" borderId="7" xfId="0" applyFont="1" applyBorder="1" applyAlignment="1" applyProtection="1">
      <alignment horizontal="center" vertical="center"/>
    </xf>
    <xf numFmtId="0" fontId="2" fillId="0" borderId="5" xfId="0" applyFont="1" applyBorder="1" applyAlignment="1" applyProtection="1">
      <alignment horizontal="center"/>
      <protection locked="0"/>
    </xf>
    <xf numFmtId="0" fontId="2" fillId="0" borderId="2" xfId="0" applyFont="1" applyBorder="1" applyAlignment="1" applyProtection="1">
      <alignment horizontal="center"/>
      <protection locked="0"/>
    </xf>
    <xf numFmtId="0" fontId="2" fillId="0" borderId="3" xfId="0" applyFont="1" applyBorder="1" applyAlignment="1" applyProtection="1">
      <alignment horizontal="center"/>
      <protection locked="0"/>
    </xf>
    <xf numFmtId="0" fontId="2" fillId="0" borderId="13" xfId="0" applyFont="1" applyBorder="1" applyAlignment="1" applyProtection="1">
      <alignment horizontal="center"/>
      <protection locked="0"/>
    </xf>
    <xf numFmtId="0" fontId="2" fillId="0" borderId="14" xfId="0" applyFont="1" applyBorder="1" applyAlignment="1" applyProtection="1">
      <alignment horizontal="center"/>
      <protection locked="0"/>
    </xf>
    <xf numFmtId="0" fontId="2" fillId="0" borderId="6" xfId="0" applyFont="1" applyBorder="1" applyAlignment="1" applyProtection="1">
      <alignment horizontal="center"/>
      <protection locked="0"/>
    </xf>
    <xf numFmtId="0" fontId="2" fillId="0" borderId="3" xfId="0" applyFont="1" applyBorder="1" applyAlignment="1">
      <alignment horizontal="center"/>
    </xf>
    <xf numFmtId="0" fontId="2" fillId="0" borderId="2" xfId="0" applyFont="1" applyBorder="1" applyAlignment="1">
      <alignment horizontal="center"/>
    </xf>
    <xf numFmtId="0" fontId="2" fillId="0" borderId="3" xfId="0" applyFont="1" applyFill="1" applyBorder="1" applyAlignment="1">
      <alignment horizontal="center"/>
    </xf>
    <xf numFmtId="0" fontId="2" fillId="0" borderId="2" xfId="0" applyFont="1" applyFill="1" applyBorder="1" applyAlignment="1">
      <alignment horizontal="center"/>
    </xf>
    <xf numFmtId="0" fontId="2" fillId="0" borderId="3" xfId="0" applyFont="1" applyFill="1" applyBorder="1"/>
    <xf numFmtId="0" fontId="2" fillId="0" borderId="2" xfId="0" applyFont="1" applyFill="1" applyBorder="1"/>
    <xf numFmtId="0" fontId="2" fillId="0" borderId="3" xfId="0" applyFont="1" applyBorder="1"/>
    <xf numFmtId="0" fontId="2" fillId="0" borderId="2" xfId="0" applyFont="1" applyBorder="1"/>
    <xf numFmtId="0" fontId="2" fillId="9" borderId="15" xfId="0" applyFont="1" applyFill="1" applyBorder="1" applyAlignment="1" applyProtection="1">
      <alignment horizontal="center"/>
    </xf>
    <xf numFmtId="0" fontId="2" fillId="9" borderId="10" xfId="0" applyFont="1" applyFill="1" applyBorder="1" applyAlignment="1" applyProtection="1">
      <alignment horizontal="center"/>
    </xf>
    <xf numFmtId="0" fontId="2" fillId="9" borderId="12" xfId="0" applyFont="1" applyFill="1" applyBorder="1" applyAlignment="1" applyProtection="1">
      <alignment horizontal="center"/>
    </xf>
    <xf numFmtId="0" fontId="2" fillId="9" borderId="8" xfId="0" applyFont="1" applyFill="1" applyBorder="1" applyAlignment="1" applyProtection="1">
      <alignment horizontal="center"/>
    </xf>
    <xf numFmtId="0" fontId="2" fillId="9" borderId="13" xfId="0" applyFont="1" applyFill="1" applyBorder="1" applyAlignment="1" applyProtection="1">
      <alignment horizontal="center"/>
    </xf>
    <xf numFmtId="0" fontId="2" fillId="9" borderId="14" xfId="0" applyFont="1" applyFill="1" applyBorder="1" applyAlignment="1" applyProtection="1">
      <alignment horizontal="center"/>
    </xf>
    <xf numFmtId="0" fontId="2" fillId="0" borderId="9" xfId="0" applyFont="1" applyBorder="1" applyAlignment="1" applyProtection="1">
      <alignment horizontal="center"/>
      <protection locked="0"/>
    </xf>
    <xf numFmtId="0" fontId="2" fillId="0" borderId="0" xfId="0" applyFont="1" applyBorder="1" applyAlignment="1" applyProtection="1">
      <alignment horizontal="center"/>
      <protection locked="0"/>
    </xf>
    <xf numFmtId="0" fontId="5" fillId="0" borderId="0" xfId="0" applyFont="1" applyBorder="1" applyAlignment="1">
      <alignment vertical="center"/>
    </xf>
    <xf numFmtId="0" fontId="5" fillId="0" borderId="8" xfId="0" applyFont="1" applyBorder="1" applyAlignment="1">
      <alignment vertical="center"/>
    </xf>
    <xf numFmtId="0" fontId="5" fillId="0" borderId="6" xfId="0" applyFont="1" applyBorder="1" applyAlignment="1">
      <alignment vertical="center"/>
    </xf>
    <xf numFmtId="0" fontId="5" fillId="0" borderId="14" xfId="0" applyFont="1" applyBorder="1" applyAlignment="1">
      <alignment vertical="center"/>
    </xf>
    <xf numFmtId="0" fontId="0" fillId="0" borderId="3" xfId="0" applyFont="1" applyBorder="1" applyAlignment="1">
      <alignment horizontal="left" vertical="center"/>
    </xf>
    <xf numFmtId="0" fontId="0" fillId="0" borderId="5" xfId="0" applyFont="1" applyBorder="1" applyAlignment="1">
      <alignment horizontal="left" vertical="center"/>
    </xf>
    <xf numFmtId="0" fontId="0" fillId="0" borderId="2" xfId="0" applyFont="1" applyBorder="1" applyAlignment="1">
      <alignment horizontal="left" vertical="center"/>
    </xf>
    <xf numFmtId="0" fontId="5" fillId="0" borderId="26" xfId="0" applyFont="1" applyBorder="1" applyAlignment="1">
      <alignment vertical="center"/>
    </xf>
    <xf numFmtId="0" fontId="5" fillId="0" borderId="20" xfId="0" applyFont="1" applyBorder="1" applyAlignment="1">
      <alignment vertical="center"/>
    </xf>
    <xf numFmtId="0" fontId="5" fillId="0" borderId="21" xfId="0" applyFont="1" applyBorder="1" applyAlignment="1">
      <alignment vertical="center"/>
    </xf>
    <xf numFmtId="0" fontId="5" fillId="0" borderId="25" xfId="0" applyFont="1" applyBorder="1" applyAlignment="1">
      <alignment vertical="center"/>
    </xf>
    <xf numFmtId="0" fontId="5" fillId="0" borderId="19" xfId="0" applyFont="1" applyBorder="1" applyAlignment="1">
      <alignment vertical="center"/>
    </xf>
    <xf numFmtId="0" fontId="0" fillId="0" borderId="15" xfId="0" applyFont="1" applyBorder="1" applyAlignment="1">
      <alignment horizontal="left" vertical="top" wrapText="1"/>
    </xf>
    <xf numFmtId="0" fontId="0" fillId="0" borderId="9" xfId="0" applyFont="1" applyBorder="1" applyAlignment="1">
      <alignment horizontal="left" vertical="top" wrapText="1"/>
    </xf>
    <xf numFmtId="0" fontId="0" fillId="0" borderId="16" xfId="0" applyFont="1" applyBorder="1" applyAlignment="1">
      <alignment horizontal="left" vertical="top" wrapText="1"/>
    </xf>
    <xf numFmtId="0" fontId="0" fillId="0" borderId="12" xfId="0" applyFont="1" applyBorder="1" applyAlignment="1">
      <alignment horizontal="left" vertical="top" wrapText="1"/>
    </xf>
    <xf numFmtId="0" fontId="0" fillId="0" borderId="0" xfId="0" applyFont="1" applyBorder="1" applyAlignment="1">
      <alignment horizontal="left" vertical="top" wrapText="1"/>
    </xf>
    <xf numFmtId="0" fontId="0" fillId="0" borderId="17" xfId="0" applyFont="1" applyBorder="1" applyAlignment="1">
      <alignment horizontal="left" vertical="top" wrapText="1"/>
    </xf>
    <xf numFmtId="0" fontId="0" fillId="0" borderId="13" xfId="0" applyFont="1" applyBorder="1" applyAlignment="1">
      <alignment horizontal="left" vertical="top" wrapText="1"/>
    </xf>
    <xf numFmtId="0" fontId="0" fillId="0" borderId="6" xfId="0" applyFont="1" applyBorder="1" applyAlignment="1">
      <alignment horizontal="left" vertical="top" wrapText="1"/>
    </xf>
    <xf numFmtId="0" fontId="0" fillId="0" borderId="18" xfId="0" applyFont="1" applyBorder="1" applyAlignment="1">
      <alignment horizontal="left" vertical="top" wrapText="1"/>
    </xf>
    <xf numFmtId="0" fontId="5" fillId="0" borderId="29" xfId="0" applyFont="1" applyBorder="1" applyAlignment="1">
      <alignment vertical="center"/>
    </xf>
    <xf numFmtId="0" fontId="5" fillId="0" borderId="30" xfId="0" applyFont="1" applyBorder="1" applyAlignment="1">
      <alignment vertical="center"/>
    </xf>
    <xf numFmtId="0" fontId="5" fillId="0" borderId="31" xfId="0" applyFont="1" applyBorder="1" applyAlignment="1">
      <alignment vertical="center"/>
    </xf>
    <xf numFmtId="0" fontId="5" fillId="0" borderId="32" xfId="0" applyFont="1" applyBorder="1" applyAlignment="1">
      <alignment vertical="center"/>
    </xf>
    <xf numFmtId="0" fontId="5" fillId="0" borderId="35" xfId="0" applyFont="1" applyBorder="1" applyAlignment="1">
      <alignment vertical="center"/>
    </xf>
    <xf numFmtId="0" fontId="5" fillId="0" borderId="36" xfId="0" applyFont="1" applyBorder="1" applyAlignment="1">
      <alignment vertical="center"/>
    </xf>
    <xf numFmtId="0" fontId="5" fillId="0" borderId="37" xfId="0" applyFont="1" applyBorder="1" applyAlignment="1">
      <alignment vertical="center"/>
    </xf>
    <xf numFmtId="0" fontId="5" fillId="0" borderId="38" xfId="0" applyFont="1" applyBorder="1" applyAlignment="1">
      <alignment vertical="center"/>
    </xf>
    <xf numFmtId="0" fontId="6" fillId="0" borderId="20" xfId="0" applyFont="1" applyBorder="1" applyAlignment="1">
      <alignment vertical="center"/>
    </xf>
    <xf numFmtId="0" fontId="6" fillId="0" borderId="21" xfId="0" applyFont="1" applyBorder="1" applyAlignment="1">
      <alignment vertical="center"/>
    </xf>
    <xf numFmtId="0" fontId="6" fillId="0" borderId="25" xfId="0" applyFont="1" applyBorder="1" applyAlignment="1">
      <alignment vertical="center"/>
    </xf>
    <xf numFmtId="0" fontId="6" fillId="0" borderId="19" xfId="0" applyFont="1" applyBorder="1" applyAlignment="1">
      <alignment vertical="center"/>
    </xf>
    <xf numFmtId="0" fontId="6" fillId="0" borderId="6" xfId="0" applyFont="1" applyBorder="1" applyAlignment="1">
      <alignment vertical="center"/>
    </xf>
    <xf numFmtId="0" fontId="6" fillId="0" borderId="14" xfId="0" applyFont="1" applyBorder="1" applyAlignment="1">
      <alignment vertical="center"/>
    </xf>
    <xf numFmtId="0" fontId="0" fillId="0" borderId="12" xfId="0" applyFont="1" applyBorder="1"/>
    <xf numFmtId="0" fontId="0" fillId="0" borderId="0" xfId="0" applyFont="1" applyBorder="1"/>
    <xf numFmtId="0" fontId="0" fillId="0" borderId="8" xfId="0" applyFont="1" applyBorder="1"/>
    <xf numFmtId="0" fontId="0" fillId="0" borderId="13" xfId="0" applyFont="1" applyBorder="1"/>
    <xf numFmtId="0" fontId="0" fillId="0" borderId="6" xfId="0" applyFont="1" applyBorder="1"/>
    <xf numFmtId="0" fontId="0" fillId="0" borderId="14" xfId="0" applyFont="1" applyBorder="1"/>
    <xf numFmtId="0" fontId="0" fillId="0" borderId="15" xfId="0" applyFont="1" applyBorder="1"/>
    <xf numFmtId="0" fontId="0" fillId="0" borderId="9" xfId="0" applyFont="1" applyBorder="1"/>
    <xf numFmtId="0" fontId="0" fillId="0" borderId="10" xfId="0" applyFont="1" applyBorder="1"/>
    <xf numFmtId="0" fontId="0" fillId="0" borderId="15" xfId="0" applyFont="1" applyBorder="1" applyAlignment="1">
      <alignment horizontal="lef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0" fillId="0" borderId="13" xfId="0" applyFont="1" applyBorder="1" applyAlignment="1">
      <alignment horizontal="left" vertical="center" wrapText="1"/>
    </xf>
    <xf numFmtId="0" fontId="0" fillId="0" borderId="6" xfId="0" applyFont="1" applyBorder="1" applyAlignment="1">
      <alignment horizontal="left" vertical="center" wrapText="1"/>
    </xf>
    <xf numFmtId="0" fontId="0" fillId="0" borderId="14" xfId="0" applyFont="1" applyBorder="1" applyAlignment="1">
      <alignment horizontal="left" vertical="center" wrapText="1"/>
    </xf>
    <xf numFmtId="0" fontId="0" fillId="0" borderId="3" xfId="0" applyFont="1" applyBorder="1" applyAlignment="1">
      <alignment vertical="center"/>
    </xf>
    <xf numFmtId="0" fontId="0" fillId="0" borderId="5" xfId="0" applyFont="1" applyBorder="1" applyAlignment="1">
      <alignment vertical="center"/>
    </xf>
    <xf numFmtId="0" fontId="0" fillId="0" borderId="2" xfId="0" applyFont="1" applyBorder="1" applyAlignment="1">
      <alignment vertical="center"/>
    </xf>
    <xf numFmtId="0" fontId="5" fillId="0" borderId="9" xfId="0" applyFont="1" applyBorder="1" applyAlignment="1">
      <alignment vertical="center"/>
    </xf>
    <xf numFmtId="0" fontId="5" fillId="0" borderId="10" xfId="0" applyFont="1" applyBorder="1" applyAlignment="1">
      <alignment vertical="center"/>
    </xf>
    <xf numFmtId="0" fontId="0" fillId="0" borderId="15" xfId="0" applyFont="1" applyBorder="1" applyAlignment="1">
      <alignment horizontal="left" vertical="center"/>
    </xf>
    <xf numFmtId="0" fontId="0" fillId="0" borderId="9" xfId="0" applyFont="1" applyBorder="1" applyAlignment="1">
      <alignment horizontal="left" vertical="center"/>
    </xf>
    <xf numFmtId="0" fontId="0" fillId="0" borderId="10" xfId="0" applyFont="1" applyBorder="1" applyAlignment="1">
      <alignment horizontal="left" vertical="center"/>
    </xf>
    <xf numFmtId="0" fontId="0" fillId="0" borderId="13" xfId="0" applyFont="1" applyBorder="1" applyAlignment="1">
      <alignment horizontal="left" vertical="center"/>
    </xf>
    <xf numFmtId="0" fontId="0" fillId="0" borderId="6" xfId="0" applyFont="1" applyBorder="1" applyAlignment="1">
      <alignment horizontal="left" vertical="center"/>
    </xf>
    <xf numFmtId="0" fontId="0" fillId="0" borderId="14" xfId="0" applyFont="1" applyBorder="1" applyAlignment="1">
      <alignment horizontal="left"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2" xfId="0" applyFont="1" applyBorder="1" applyAlignment="1">
      <alignment horizontal="center" vertical="center"/>
    </xf>
    <xf numFmtId="0" fontId="0" fillId="9" borderId="15" xfId="0" applyFont="1" applyFill="1" applyBorder="1" applyAlignment="1">
      <alignment horizontal="center"/>
    </xf>
    <xf numFmtId="0" fontId="0" fillId="9" borderId="9" xfId="0" applyFont="1" applyFill="1" applyBorder="1" applyAlignment="1">
      <alignment horizontal="center"/>
    </xf>
    <xf numFmtId="0" fontId="0" fillId="9" borderId="10" xfId="0" applyFont="1" applyFill="1" applyBorder="1" applyAlignment="1">
      <alignment horizontal="center"/>
    </xf>
    <xf numFmtId="0" fontId="0" fillId="9" borderId="12" xfId="0" applyFont="1" applyFill="1" applyBorder="1" applyAlignment="1">
      <alignment horizontal="center"/>
    </xf>
    <xf numFmtId="0" fontId="0" fillId="9" borderId="0" xfId="0" applyFont="1" applyFill="1" applyAlignment="1">
      <alignment horizontal="center"/>
    </xf>
    <xf numFmtId="0" fontId="0" fillId="9" borderId="8" xfId="0" applyFont="1" applyFill="1" applyBorder="1" applyAlignment="1">
      <alignment horizontal="center"/>
    </xf>
    <xf numFmtId="0" fontId="0" fillId="9" borderId="13" xfId="0" applyFont="1" applyFill="1" applyBorder="1" applyAlignment="1">
      <alignment horizontal="center"/>
    </xf>
    <xf numFmtId="0" fontId="0" fillId="9" borderId="6" xfId="0" applyFont="1" applyFill="1" applyBorder="1" applyAlignment="1">
      <alignment horizontal="center"/>
    </xf>
    <xf numFmtId="0" fontId="0" fillId="9" borderId="14" xfId="0" applyFont="1" applyFill="1" applyBorder="1" applyAlignment="1">
      <alignment horizontal="center"/>
    </xf>
    <xf numFmtId="0" fontId="0" fillId="0" borderId="0" xfId="0" applyNumberFormat="1" applyAlignment="1">
      <alignment horizontal="center"/>
    </xf>
    <xf numFmtId="0" fontId="0" fillId="0" borderId="0" xfId="0" applyFill="1" applyAlignment="1">
      <alignment horizontal="center" vertical="center"/>
    </xf>
    <xf numFmtId="0" fontId="0" fillId="12" borderId="0" xfId="0" applyFill="1"/>
    <xf numFmtId="0" fontId="0" fillId="0" borderId="0" xfId="0" applyFill="1"/>
    <xf numFmtId="0" fontId="0" fillId="0" borderId="0" xfId="0"/>
    <xf numFmtId="0" fontId="0" fillId="0" borderId="0" xfId="0" applyFill="1" applyBorder="1"/>
    <xf numFmtId="0" fontId="0" fillId="0" borderId="0" xfId="0" applyFont="1" applyFill="1"/>
    <xf numFmtId="0" fontId="0" fillId="0" borderId="0" xfId="0" applyFill="1" applyBorder="1"/>
    <xf numFmtId="0" fontId="8" fillId="0" borderId="0" xfId="0" applyFont="1"/>
    <xf numFmtId="10" fontId="0" fillId="0" borderId="0" xfId="0" applyNumberFormat="1"/>
    <xf numFmtId="0" fontId="9" fillId="0" borderId="0" xfId="1"/>
    <xf numFmtId="0" fontId="0" fillId="0" borderId="0" xfId="0" applyAlignment="1">
      <alignment vertical="center"/>
    </xf>
    <xf numFmtId="0" fontId="10" fillId="0" borderId="0" xfId="0" applyFont="1"/>
    <xf numFmtId="0" fontId="0" fillId="0" borderId="0" xfId="0" applyFill="1" applyAlignment="1">
      <alignment vertical="center"/>
    </xf>
    <xf numFmtId="0" fontId="0" fillId="12" borderId="0" xfId="0" applyNumberFormat="1" applyFill="1" applyAlignment="1">
      <alignment horizontal="center"/>
    </xf>
    <xf numFmtId="0" fontId="0" fillId="12" borderId="0" xfId="0" applyFill="1" applyAlignment="1">
      <alignment horizontal="center" vertical="center"/>
    </xf>
    <xf numFmtId="0" fontId="0" fillId="0" borderId="0" xfId="0" applyAlignment="1"/>
    <xf numFmtId="0" fontId="0" fillId="13" borderId="0" xfId="0" applyFill="1"/>
    <xf numFmtId="0" fontId="11" fillId="13" borderId="0" xfId="0" applyFont="1" applyFill="1"/>
    <xf numFmtId="0" fontId="0" fillId="14" borderId="0" xfId="0" applyFill="1"/>
    <xf numFmtId="0" fontId="0" fillId="15" borderId="0" xfId="0" applyFill="1"/>
    <xf numFmtId="0" fontId="0" fillId="16" borderId="0" xfId="0" applyFill="1"/>
    <xf numFmtId="0" fontId="0" fillId="17" borderId="0" xfId="0" applyFill="1"/>
    <xf numFmtId="20" fontId="0" fillId="0" borderId="0" xfId="0" applyNumberFormat="1"/>
    <xf numFmtId="0" fontId="0" fillId="18" borderId="0" xfId="0" applyFill="1" applyBorder="1"/>
    <xf numFmtId="0" fontId="0" fillId="19" borderId="0" xfId="0" applyFill="1"/>
    <xf numFmtId="0" fontId="7" fillId="20" borderId="0" xfId="0" applyFont="1" applyFill="1" applyBorder="1"/>
    <xf numFmtId="0" fontId="12" fillId="0" borderId="0" xfId="0" applyFont="1"/>
    <xf numFmtId="0" fontId="0" fillId="14" borderId="0" xfId="0" applyFill="1"/>
    <xf numFmtId="0" fontId="0" fillId="0" borderId="0" xfId="0" applyAlignment="1"/>
    <xf numFmtId="0" fontId="0" fillId="21" borderId="0" xfId="0" applyFill="1"/>
    <xf numFmtId="0" fontId="0" fillId="18" borderId="0" xfId="0" applyFill="1"/>
    <xf numFmtId="0" fontId="7" fillId="20" borderId="0" xfId="0" applyFont="1" applyFill="1"/>
    <xf numFmtId="0" fontId="0" fillId="15" borderId="0" xfId="0" applyFill="1"/>
    <xf numFmtId="0" fontId="11" fillId="15" borderId="0" xfId="0" applyFont="1" applyFill="1"/>
    <xf numFmtId="0" fontId="0" fillId="13" borderId="0" xfId="0" applyFill="1" applyAlignment="1">
      <alignment horizontal="left"/>
    </xf>
    <xf numFmtId="0" fontId="0" fillId="0" borderId="0" xfId="0" applyBorder="1"/>
    <xf numFmtId="0" fontId="0" fillId="0" borderId="0" xfId="0" applyAlignment="1">
      <alignment horizontal="center"/>
    </xf>
    <xf numFmtId="0" fontId="0" fillId="0" borderId="0" xfId="0" applyNumberFormat="1" applyAlignment="1">
      <alignment horizontal="center" vertical="center"/>
    </xf>
    <xf numFmtId="0" fontId="0" fillId="12" borderId="0" xfId="0" applyFill="1" applyAlignment="1">
      <alignment horizontal="center"/>
    </xf>
    <xf numFmtId="0" fontId="1" fillId="0" borderId="0" xfId="0" applyFont="1" applyAlignment="1">
      <alignment horizontal="center"/>
    </xf>
    <xf numFmtId="0" fontId="0" fillId="0" borderId="12" xfId="0" applyBorder="1" applyAlignment="1" applyProtection="1">
      <alignment horizontal="center"/>
      <protection locked="0"/>
    </xf>
    <xf numFmtId="0" fontId="0" fillId="0" borderId="8" xfId="0" applyBorder="1" applyAlignment="1" applyProtection="1">
      <alignment horizontal="center"/>
      <protection locked="0"/>
    </xf>
  </cellXfs>
  <cellStyles count="2">
    <cellStyle name="Hyperlink" xfId="1" builtinId="8"/>
    <cellStyle name="Normal" xfId="0" builtinId="0"/>
  </cellStyles>
  <dxfs count="12">
    <dxf>
      <fill>
        <patternFill patternType="solid">
          <bgColor theme="0" tint="-0.14996795556505021"/>
        </patternFill>
      </fill>
    </dxf>
    <dxf>
      <font>
        <color rgb="FFFF0000"/>
      </font>
    </dxf>
    <dxf>
      <font>
        <color rgb="FFFF0000"/>
      </font>
    </dxf>
    <dxf>
      <font>
        <color rgb="FFFF0000"/>
      </font>
    </dxf>
    <dxf>
      <font>
        <color rgb="FFFF0000"/>
      </font>
    </dxf>
    <dxf>
      <font>
        <color rgb="FFFF0000"/>
      </font>
    </dxf>
    <dxf>
      <font>
        <color rgb="FFFF0000"/>
      </font>
    </dxf>
    <dxf>
      <fill>
        <patternFill>
          <bgColor rgb="FFFFFF66"/>
        </patternFill>
      </fill>
    </dxf>
    <dxf>
      <fill>
        <patternFill>
          <bgColor rgb="FFFFFF66"/>
        </patternFill>
      </fill>
    </dxf>
    <dxf>
      <font>
        <color rgb="FFFF0000"/>
      </font>
      <fill>
        <patternFill patternType="none">
          <bgColor auto="1"/>
        </patternFill>
      </fill>
      <border>
        <left style="thin">
          <color rgb="FFFF0000"/>
        </left>
        <right style="thin">
          <color rgb="FFFF0000"/>
        </right>
        <top style="thin">
          <color rgb="FFFF0000"/>
        </top>
        <bottom style="thin">
          <color rgb="FFFF0000"/>
        </bottom>
      </border>
    </dxf>
    <dxf>
      <font>
        <color rgb="FFFF0000"/>
      </font>
      <fill>
        <patternFill patternType="none">
          <bgColor auto="1"/>
        </patternFill>
      </fill>
      <border>
        <left style="thin">
          <color rgb="FFFF0000"/>
        </left>
        <right style="thin">
          <color rgb="FFFF0000"/>
        </right>
        <top style="thin">
          <color rgb="FFFF0000"/>
        </top>
        <bottom style="thin">
          <color rgb="FFFF0000"/>
        </bottom>
      </border>
    </dxf>
    <dxf>
      <fill>
        <patternFill>
          <bgColor rgb="FFF8696B"/>
        </patternFill>
      </fill>
    </dxf>
  </dxfs>
  <tableStyles count="0" defaultTableStyle="TableStyleMedium2" defaultPivotStyle="PivotStyleLight16"/>
  <colors>
    <mruColors>
      <color rgb="FFFAB3B5"/>
      <color rgb="FFF8696B"/>
      <color rgb="FFFDE3E5"/>
      <color rgb="FFFBCBCE"/>
      <color rgb="FFFA9A9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P48"/>
  <sheetViews>
    <sheetView tabSelected="1" zoomScaleNormal="100" workbookViewId="0">
      <pane ySplit="1" topLeftCell="A2" activePane="bottomLeft" state="frozen"/>
      <selection pane="bottomLeft" activeCell="B2" sqref="B2:C2"/>
    </sheetView>
  </sheetViews>
  <sheetFormatPr defaultRowHeight="15" x14ac:dyDescent="0.25"/>
  <cols>
    <col min="1" max="1" width="6.42578125" customWidth="1"/>
    <col min="2" max="15" width="4.7109375" customWidth="1"/>
    <col min="16" max="16" width="30.7109375" customWidth="1"/>
  </cols>
  <sheetData>
    <row r="1" spans="1:16" s="4" customFormat="1" ht="90" customHeight="1" x14ac:dyDescent="0.25">
      <c r="A1" s="1" t="s">
        <v>0</v>
      </c>
      <c r="B1" s="2" t="s">
        <v>18</v>
      </c>
      <c r="C1" s="2" t="s">
        <v>19</v>
      </c>
      <c r="D1" s="2" t="s">
        <v>17</v>
      </c>
      <c r="E1" s="2" t="s">
        <v>13</v>
      </c>
      <c r="F1" s="3" t="s">
        <v>16</v>
      </c>
      <c r="G1" s="2" t="s">
        <v>15</v>
      </c>
      <c r="H1" s="2" t="s">
        <v>13</v>
      </c>
      <c r="I1" s="2" t="s">
        <v>14</v>
      </c>
      <c r="J1" s="3" t="s">
        <v>11</v>
      </c>
      <c r="K1" s="2" t="s">
        <v>12</v>
      </c>
      <c r="L1" s="19" t="s">
        <v>9</v>
      </c>
      <c r="M1" s="19" t="s">
        <v>10</v>
      </c>
      <c r="N1" s="19" t="s">
        <v>8</v>
      </c>
      <c r="O1" s="19"/>
      <c r="P1" s="60" t="s">
        <v>1</v>
      </c>
    </row>
    <row r="2" spans="1:16" x14ac:dyDescent="0.25">
      <c r="A2" s="5" t="s">
        <v>2</v>
      </c>
      <c r="B2" s="62"/>
      <c r="C2" s="63"/>
      <c r="D2" s="62"/>
      <c r="E2" s="63"/>
      <c r="F2" s="62"/>
      <c r="G2" s="63"/>
      <c r="H2" s="62"/>
      <c r="I2" s="63"/>
      <c r="J2" s="64"/>
      <c r="K2" s="63"/>
      <c r="L2" s="67"/>
      <c r="M2" s="66"/>
      <c r="N2" s="65"/>
      <c r="O2" s="66"/>
      <c r="P2" s="61"/>
    </row>
    <row r="3" spans="1:16" x14ac:dyDescent="0.25">
      <c r="A3" s="6">
        <v>1</v>
      </c>
      <c r="B3" s="56"/>
      <c r="C3" s="57"/>
      <c r="D3" s="56">
        <v>-1</v>
      </c>
      <c r="E3" s="57"/>
      <c r="F3" s="56"/>
      <c r="G3" s="57"/>
      <c r="H3" s="82">
        <v>3</v>
      </c>
      <c r="I3" s="57"/>
      <c r="J3" s="56"/>
      <c r="K3" s="57"/>
      <c r="L3" s="56"/>
      <c r="M3" s="57"/>
      <c r="N3" s="56"/>
      <c r="O3" s="57"/>
      <c r="P3" s="7"/>
    </row>
    <row r="4" spans="1:16" x14ac:dyDescent="0.25">
      <c r="A4" s="8">
        <v>2</v>
      </c>
      <c r="B4" s="58"/>
      <c r="C4" s="59"/>
      <c r="D4" s="58"/>
      <c r="E4" s="59"/>
      <c r="F4" s="58"/>
      <c r="G4" s="59"/>
      <c r="H4" s="83"/>
      <c r="I4" s="59"/>
      <c r="J4" s="198"/>
      <c r="K4" s="199"/>
      <c r="L4" s="58">
        <v>1</v>
      </c>
      <c r="M4" s="59"/>
      <c r="N4" s="58"/>
      <c r="O4" s="59"/>
      <c r="P4" s="7"/>
    </row>
    <row r="5" spans="1:16" x14ac:dyDescent="0.25">
      <c r="A5" s="8">
        <v>3</v>
      </c>
      <c r="B5" s="58">
        <v>4</v>
      </c>
      <c r="C5" s="59"/>
      <c r="D5" s="58"/>
      <c r="E5" s="59"/>
      <c r="F5" s="58"/>
      <c r="G5" s="59"/>
      <c r="H5" s="83"/>
      <c r="I5" s="59"/>
      <c r="J5" s="198"/>
      <c r="K5" s="199"/>
      <c r="L5" s="58"/>
      <c r="M5" s="59"/>
      <c r="N5" s="58"/>
      <c r="O5" s="59"/>
      <c r="P5" s="7"/>
    </row>
    <row r="6" spans="1:16" x14ac:dyDescent="0.25">
      <c r="A6" s="8">
        <v>4</v>
      </c>
      <c r="B6" s="58">
        <v>-1</v>
      </c>
      <c r="C6" s="59"/>
      <c r="D6" s="58"/>
      <c r="E6" s="59"/>
      <c r="F6" s="58"/>
      <c r="G6" s="59"/>
      <c r="H6" s="83"/>
      <c r="I6" s="59"/>
      <c r="J6" s="198"/>
      <c r="K6" s="199"/>
      <c r="L6" s="58">
        <v>1</v>
      </c>
      <c r="M6" s="59"/>
      <c r="N6" s="58"/>
      <c r="O6" s="59"/>
      <c r="P6" s="7"/>
    </row>
    <row r="7" spans="1:16" x14ac:dyDescent="0.25">
      <c r="A7" s="8">
        <v>5</v>
      </c>
      <c r="B7" s="58"/>
      <c r="C7" s="59"/>
      <c r="D7" s="58"/>
      <c r="E7" s="59"/>
      <c r="F7" s="58"/>
      <c r="G7" s="59"/>
      <c r="H7" s="83"/>
      <c r="I7" s="59"/>
      <c r="J7" s="198"/>
      <c r="K7" s="199"/>
      <c r="L7" s="58">
        <v>2</v>
      </c>
      <c r="M7" s="59"/>
      <c r="N7" s="58"/>
      <c r="O7" s="59"/>
      <c r="P7" s="7"/>
    </row>
    <row r="8" spans="1:16" x14ac:dyDescent="0.25">
      <c r="A8" s="8">
        <v>6</v>
      </c>
      <c r="B8" s="58"/>
      <c r="C8" s="59"/>
      <c r="D8" s="58">
        <v>-1</v>
      </c>
      <c r="E8" s="59"/>
      <c r="F8" s="58"/>
      <c r="G8" s="59"/>
      <c r="H8" s="83"/>
      <c r="I8" s="59"/>
      <c r="J8" s="198"/>
      <c r="K8" s="199"/>
      <c r="L8" s="58">
        <v>2</v>
      </c>
      <c r="M8" s="59"/>
      <c r="N8" s="58"/>
      <c r="O8" s="59"/>
      <c r="P8" s="7"/>
    </row>
    <row r="9" spans="1:16" x14ac:dyDescent="0.25">
      <c r="A9" s="8">
        <v>7</v>
      </c>
      <c r="B9" s="58"/>
      <c r="C9" s="59"/>
      <c r="D9" s="58"/>
      <c r="E9" s="59"/>
      <c r="F9" s="58"/>
      <c r="G9" s="59"/>
      <c r="H9" s="83"/>
      <c r="I9" s="59"/>
      <c r="J9" s="198"/>
      <c r="K9" s="199"/>
      <c r="L9" s="58">
        <v>4</v>
      </c>
      <c r="M9" s="59"/>
      <c r="N9" s="58">
        <v>-1</v>
      </c>
      <c r="O9" s="59"/>
      <c r="P9" s="7"/>
    </row>
    <row r="10" spans="1:16" x14ac:dyDescent="0.25">
      <c r="A10" s="8">
        <v>8</v>
      </c>
      <c r="B10" s="58"/>
      <c r="C10" s="59"/>
      <c r="D10" s="58"/>
      <c r="E10" s="59"/>
      <c r="F10" s="58"/>
      <c r="G10" s="59"/>
      <c r="H10" s="83"/>
      <c r="I10" s="59"/>
      <c r="J10" s="198"/>
      <c r="K10" s="199"/>
      <c r="L10" s="58">
        <v>1</v>
      </c>
      <c r="M10" s="59"/>
      <c r="N10" s="58"/>
      <c r="O10" s="59"/>
      <c r="P10" s="7"/>
    </row>
    <row r="11" spans="1:16" x14ac:dyDescent="0.25">
      <c r="A11" s="8">
        <v>9</v>
      </c>
      <c r="B11" s="58"/>
      <c r="C11" s="59"/>
      <c r="D11" s="58"/>
      <c r="E11" s="59"/>
      <c r="F11" s="58"/>
      <c r="G11" s="59"/>
      <c r="H11" s="83"/>
      <c r="I11" s="59"/>
      <c r="J11" s="198"/>
      <c r="K11" s="199"/>
      <c r="L11" s="58">
        <v>2</v>
      </c>
      <c r="M11" s="59"/>
      <c r="N11" s="58"/>
      <c r="O11" s="59"/>
      <c r="P11" s="7"/>
    </row>
    <row r="12" spans="1:16" x14ac:dyDescent="0.25">
      <c r="A12" s="8">
        <v>10</v>
      </c>
      <c r="B12" s="58"/>
      <c r="C12" s="59"/>
      <c r="D12" s="58"/>
      <c r="E12" s="59"/>
      <c r="F12" s="58"/>
      <c r="G12" s="59"/>
      <c r="H12" s="83"/>
      <c r="I12" s="59"/>
      <c r="J12" s="198"/>
      <c r="K12" s="199"/>
      <c r="L12" s="58"/>
      <c r="M12" s="59"/>
      <c r="N12" s="58">
        <v>3</v>
      </c>
      <c r="O12" s="59"/>
      <c r="P12" s="7"/>
    </row>
    <row r="13" spans="1:16" x14ac:dyDescent="0.25">
      <c r="A13" s="8">
        <v>11</v>
      </c>
      <c r="B13" s="58"/>
      <c r="C13" s="59"/>
      <c r="D13" s="58"/>
      <c r="E13" s="59"/>
      <c r="F13" s="58"/>
      <c r="G13" s="59"/>
      <c r="H13" s="83">
        <v>3</v>
      </c>
      <c r="I13" s="59"/>
      <c r="J13" s="198"/>
      <c r="K13" s="199"/>
      <c r="L13" s="58"/>
      <c r="M13" s="59"/>
      <c r="N13" s="58"/>
      <c r="O13" s="59"/>
      <c r="P13" s="7"/>
    </row>
    <row r="14" spans="1:16" x14ac:dyDescent="0.25">
      <c r="A14" s="8">
        <v>12</v>
      </c>
      <c r="B14" s="58"/>
      <c r="C14" s="59"/>
      <c r="D14" s="58">
        <v>6</v>
      </c>
      <c r="E14" s="59"/>
      <c r="F14" s="58"/>
      <c r="G14" s="59"/>
      <c r="H14" s="83"/>
      <c r="I14" s="59"/>
      <c r="J14" s="198"/>
      <c r="K14" s="199"/>
      <c r="L14" s="58"/>
      <c r="M14" s="59"/>
      <c r="N14" s="58"/>
      <c r="O14" s="59"/>
      <c r="P14" s="7"/>
    </row>
    <row r="15" spans="1:16" x14ac:dyDescent="0.25">
      <c r="A15" s="8">
        <v>13</v>
      </c>
      <c r="B15" s="58">
        <v>5</v>
      </c>
      <c r="C15" s="59"/>
      <c r="D15" s="58"/>
      <c r="E15" s="59"/>
      <c r="F15" s="58"/>
      <c r="G15" s="59"/>
      <c r="H15" s="83"/>
      <c r="I15" s="59"/>
      <c r="J15" s="198"/>
      <c r="K15" s="199"/>
      <c r="L15" s="58"/>
      <c r="M15" s="59"/>
      <c r="N15" s="58"/>
      <c r="O15" s="59"/>
      <c r="P15" s="7"/>
    </row>
    <row r="16" spans="1:16" x14ac:dyDescent="0.25">
      <c r="A16" s="8">
        <v>14</v>
      </c>
      <c r="B16" s="58"/>
      <c r="C16" s="59"/>
      <c r="D16" s="58"/>
      <c r="E16" s="59"/>
      <c r="F16" s="58"/>
      <c r="G16" s="59"/>
      <c r="H16" s="83"/>
      <c r="I16" s="59"/>
      <c r="J16" s="198"/>
      <c r="K16" s="199"/>
      <c r="L16" s="65">
        <v>5</v>
      </c>
      <c r="M16" s="66"/>
      <c r="N16" s="58"/>
      <c r="O16" s="59"/>
      <c r="P16" s="7"/>
    </row>
    <row r="17" spans="1:16" x14ac:dyDescent="0.25">
      <c r="A17" s="8">
        <v>15</v>
      </c>
      <c r="B17" s="58"/>
      <c r="C17" s="59"/>
      <c r="D17" s="58"/>
      <c r="E17" s="59"/>
      <c r="F17" s="58"/>
      <c r="G17" s="59"/>
      <c r="H17" s="83"/>
      <c r="I17" s="59"/>
      <c r="J17" s="58"/>
      <c r="K17" s="59"/>
      <c r="L17" s="76"/>
      <c r="M17" s="77"/>
      <c r="N17" s="58">
        <v>-1</v>
      </c>
      <c r="O17" s="59"/>
      <c r="P17" s="7"/>
    </row>
    <row r="18" spans="1:16" x14ac:dyDescent="0.25">
      <c r="A18" s="8">
        <v>16</v>
      </c>
      <c r="B18" s="58">
        <v>-1</v>
      </c>
      <c r="C18" s="59"/>
      <c r="D18" s="58">
        <v>-1</v>
      </c>
      <c r="E18" s="59"/>
      <c r="F18" s="58"/>
      <c r="G18" s="59"/>
      <c r="H18" s="83"/>
      <c r="I18" s="59"/>
      <c r="J18" s="58">
        <v>1</v>
      </c>
      <c r="K18" s="59"/>
      <c r="L18" s="78"/>
      <c r="M18" s="79"/>
      <c r="N18" s="58"/>
      <c r="O18" s="59"/>
      <c r="P18" s="7"/>
    </row>
    <row r="19" spans="1:16" x14ac:dyDescent="0.25">
      <c r="A19" s="6">
        <v>17</v>
      </c>
      <c r="B19" s="58"/>
      <c r="C19" s="59"/>
      <c r="D19" s="58">
        <v>-1</v>
      </c>
      <c r="E19" s="59"/>
      <c r="F19" s="58"/>
      <c r="G19" s="59"/>
      <c r="H19" s="83">
        <v>1</v>
      </c>
      <c r="I19" s="59"/>
      <c r="J19" s="58"/>
      <c r="K19" s="59"/>
      <c r="L19" s="78"/>
      <c r="M19" s="79"/>
      <c r="N19" s="58"/>
      <c r="O19" s="59"/>
      <c r="P19" s="7"/>
    </row>
    <row r="20" spans="1:16" x14ac:dyDescent="0.25">
      <c r="A20" s="6">
        <v>18</v>
      </c>
      <c r="B20" s="58"/>
      <c r="C20" s="59"/>
      <c r="D20" s="58"/>
      <c r="E20" s="59"/>
      <c r="F20" s="58"/>
      <c r="G20" s="59"/>
      <c r="H20" s="83"/>
      <c r="I20" s="59"/>
      <c r="J20" s="58">
        <v>4</v>
      </c>
      <c r="K20" s="59"/>
      <c r="L20" s="78"/>
      <c r="M20" s="79"/>
      <c r="N20" s="58"/>
      <c r="O20" s="59"/>
      <c r="P20" s="7"/>
    </row>
    <row r="21" spans="1:16" x14ac:dyDescent="0.25">
      <c r="A21" s="6">
        <v>19</v>
      </c>
      <c r="B21" s="58"/>
      <c r="C21" s="59"/>
      <c r="D21" s="58"/>
      <c r="E21" s="59"/>
      <c r="F21" s="58">
        <v>4</v>
      </c>
      <c r="G21" s="59"/>
      <c r="H21" s="83"/>
      <c r="I21" s="59"/>
      <c r="J21" s="58"/>
      <c r="K21" s="59"/>
      <c r="L21" s="78"/>
      <c r="M21" s="79"/>
      <c r="N21" s="58"/>
      <c r="O21" s="59"/>
      <c r="P21" s="7"/>
    </row>
    <row r="22" spans="1:16" x14ac:dyDescent="0.25">
      <c r="A22" s="8">
        <v>20</v>
      </c>
      <c r="B22" s="58"/>
      <c r="C22" s="59"/>
      <c r="D22" s="58"/>
      <c r="E22" s="59"/>
      <c r="F22" s="58">
        <v>5</v>
      </c>
      <c r="G22" s="59"/>
      <c r="H22" s="83"/>
      <c r="I22" s="59"/>
      <c r="J22" s="58"/>
      <c r="K22" s="59"/>
      <c r="L22" s="78"/>
      <c r="M22" s="79"/>
      <c r="N22" s="58"/>
      <c r="O22" s="59"/>
      <c r="P22" s="7"/>
    </row>
    <row r="23" spans="1:16" x14ac:dyDescent="0.25">
      <c r="A23" s="8">
        <v>21</v>
      </c>
      <c r="B23" s="58">
        <v>-1</v>
      </c>
      <c r="C23" s="59"/>
      <c r="D23" s="58"/>
      <c r="E23" s="59"/>
      <c r="F23" s="58"/>
      <c r="G23" s="59"/>
      <c r="H23" s="83"/>
      <c r="I23" s="59"/>
      <c r="J23" s="58"/>
      <c r="K23" s="59"/>
      <c r="L23" s="78"/>
      <c r="M23" s="79"/>
      <c r="N23" s="58">
        <v>2</v>
      </c>
      <c r="O23" s="59"/>
      <c r="P23" s="7"/>
    </row>
    <row r="24" spans="1:16" x14ac:dyDescent="0.25">
      <c r="A24" s="8">
        <v>22</v>
      </c>
      <c r="B24" s="58">
        <v>1</v>
      </c>
      <c r="C24" s="59"/>
      <c r="D24" s="58"/>
      <c r="E24" s="59"/>
      <c r="F24" s="58"/>
      <c r="G24" s="59"/>
      <c r="H24" s="83"/>
      <c r="I24" s="59"/>
      <c r="J24" s="58">
        <v>-1</v>
      </c>
      <c r="K24" s="59"/>
      <c r="L24" s="78"/>
      <c r="M24" s="79"/>
      <c r="N24" s="58"/>
      <c r="O24" s="59"/>
      <c r="P24" s="7"/>
    </row>
    <row r="25" spans="1:16" x14ac:dyDescent="0.25">
      <c r="A25" s="8">
        <v>23</v>
      </c>
      <c r="B25" s="58"/>
      <c r="C25" s="59"/>
      <c r="D25" s="58"/>
      <c r="E25" s="59"/>
      <c r="F25" s="58">
        <v>5</v>
      </c>
      <c r="G25" s="59"/>
      <c r="H25" s="83"/>
      <c r="I25" s="59"/>
      <c r="J25" s="58"/>
      <c r="K25" s="59"/>
      <c r="L25" s="78"/>
      <c r="M25" s="79"/>
      <c r="N25" s="58"/>
      <c r="O25" s="59"/>
      <c r="P25" s="7"/>
    </row>
    <row r="26" spans="1:16" x14ac:dyDescent="0.25">
      <c r="A26" s="8">
        <v>24</v>
      </c>
      <c r="B26" s="58"/>
      <c r="C26" s="59"/>
      <c r="D26" s="58"/>
      <c r="E26" s="59"/>
      <c r="F26" s="58"/>
      <c r="G26" s="59"/>
      <c r="H26" s="83"/>
      <c r="I26" s="59"/>
      <c r="J26" s="58">
        <v>6</v>
      </c>
      <c r="K26" s="59"/>
      <c r="L26" s="78"/>
      <c r="M26" s="79"/>
      <c r="N26" s="58"/>
      <c r="O26" s="59"/>
      <c r="P26" s="7"/>
    </row>
    <row r="27" spans="1:16" x14ac:dyDescent="0.25">
      <c r="A27" s="8">
        <v>25</v>
      </c>
      <c r="B27" s="58"/>
      <c r="C27" s="59"/>
      <c r="D27" s="58"/>
      <c r="E27" s="59"/>
      <c r="F27" s="58"/>
      <c r="G27" s="59"/>
      <c r="H27" s="83"/>
      <c r="I27" s="59"/>
      <c r="J27" s="58"/>
      <c r="K27" s="59"/>
      <c r="L27" s="78"/>
      <c r="M27" s="79"/>
      <c r="N27" s="58">
        <v>2</v>
      </c>
      <c r="O27" s="59"/>
      <c r="P27" s="7"/>
    </row>
    <row r="28" spans="1:16" x14ac:dyDescent="0.25">
      <c r="A28" s="8">
        <v>26</v>
      </c>
      <c r="B28" s="58"/>
      <c r="C28" s="59"/>
      <c r="D28" s="58"/>
      <c r="E28" s="59"/>
      <c r="F28" s="58">
        <v>5</v>
      </c>
      <c r="G28" s="59"/>
      <c r="H28" s="83"/>
      <c r="I28" s="59"/>
      <c r="J28" s="58"/>
      <c r="K28" s="59"/>
      <c r="L28" s="78"/>
      <c r="M28" s="79"/>
      <c r="N28" s="58"/>
      <c r="O28" s="59"/>
      <c r="P28" s="7"/>
    </row>
    <row r="29" spans="1:16" x14ac:dyDescent="0.25">
      <c r="A29" s="8">
        <v>27</v>
      </c>
      <c r="B29" s="58"/>
      <c r="C29" s="59"/>
      <c r="D29" s="58"/>
      <c r="E29" s="59"/>
      <c r="F29" s="58">
        <v>-1</v>
      </c>
      <c r="G29" s="59"/>
      <c r="H29" s="83">
        <v>1</v>
      </c>
      <c r="I29" s="59"/>
      <c r="J29" s="58">
        <v>-1</v>
      </c>
      <c r="K29" s="59"/>
      <c r="L29" s="78"/>
      <c r="M29" s="79"/>
      <c r="N29" s="58"/>
      <c r="O29" s="59"/>
      <c r="P29" s="7"/>
    </row>
    <row r="30" spans="1:16" x14ac:dyDescent="0.25">
      <c r="A30" s="8">
        <v>28</v>
      </c>
      <c r="B30" s="58">
        <v>3</v>
      </c>
      <c r="C30" s="59"/>
      <c r="D30" s="58"/>
      <c r="E30" s="59"/>
      <c r="F30" s="58"/>
      <c r="G30" s="59"/>
      <c r="H30" s="83"/>
      <c r="I30" s="59"/>
      <c r="J30" s="58"/>
      <c r="K30" s="59"/>
      <c r="L30" s="78"/>
      <c r="M30" s="79"/>
      <c r="N30" s="58"/>
      <c r="O30" s="59"/>
      <c r="P30" s="7"/>
    </row>
    <row r="31" spans="1:16" x14ac:dyDescent="0.25">
      <c r="A31" s="8">
        <v>29</v>
      </c>
      <c r="B31" s="58">
        <v>4</v>
      </c>
      <c r="C31" s="59"/>
      <c r="D31" s="58"/>
      <c r="E31" s="59"/>
      <c r="F31" s="58"/>
      <c r="G31" s="59"/>
      <c r="H31" s="83"/>
      <c r="I31" s="59"/>
      <c r="J31" s="58"/>
      <c r="K31" s="59"/>
      <c r="L31" s="78"/>
      <c r="M31" s="79"/>
      <c r="N31" s="58"/>
      <c r="O31" s="59"/>
      <c r="P31" s="7"/>
    </row>
    <row r="32" spans="1:16" x14ac:dyDescent="0.25">
      <c r="A32" s="8">
        <v>30</v>
      </c>
      <c r="B32" s="58"/>
      <c r="C32" s="59"/>
      <c r="D32" s="58"/>
      <c r="E32" s="59"/>
      <c r="F32" s="58">
        <v>4</v>
      </c>
      <c r="G32" s="59"/>
      <c r="H32" s="83"/>
      <c r="I32" s="59"/>
      <c r="J32" s="58"/>
      <c r="K32" s="59"/>
      <c r="L32" s="78"/>
      <c r="M32" s="79"/>
      <c r="N32" s="58"/>
      <c r="O32" s="59"/>
      <c r="P32" s="7"/>
    </row>
    <row r="33" spans="1:16" x14ac:dyDescent="0.25">
      <c r="A33" s="8">
        <v>31</v>
      </c>
      <c r="B33" s="58"/>
      <c r="C33" s="59"/>
      <c r="D33" s="58">
        <v>5</v>
      </c>
      <c r="E33" s="59"/>
      <c r="F33" s="58"/>
      <c r="G33" s="59"/>
      <c r="H33" s="83"/>
      <c r="I33" s="59"/>
      <c r="J33" s="58"/>
      <c r="K33" s="59"/>
      <c r="L33" s="78"/>
      <c r="M33" s="79"/>
      <c r="N33" s="58">
        <v>-1</v>
      </c>
      <c r="O33" s="59"/>
      <c r="P33" s="7"/>
    </row>
    <row r="34" spans="1:16" x14ac:dyDescent="0.25">
      <c r="A34" s="8">
        <v>32</v>
      </c>
      <c r="B34" s="58"/>
      <c r="C34" s="59"/>
      <c r="D34" s="58"/>
      <c r="E34" s="59"/>
      <c r="F34" s="58">
        <v>2</v>
      </c>
      <c r="G34" s="59"/>
      <c r="H34" s="83"/>
      <c r="I34" s="59"/>
      <c r="J34" s="58"/>
      <c r="K34" s="59"/>
      <c r="L34" s="78"/>
      <c r="M34" s="79"/>
      <c r="N34" s="58"/>
      <c r="O34" s="59"/>
      <c r="P34" s="7"/>
    </row>
    <row r="35" spans="1:16" x14ac:dyDescent="0.25">
      <c r="A35" s="8">
        <v>33</v>
      </c>
      <c r="B35" s="58"/>
      <c r="C35" s="59"/>
      <c r="D35" s="58"/>
      <c r="E35" s="59"/>
      <c r="F35" s="58">
        <v>2</v>
      </c>
      <c r="G35" s="59"/>
      <c r="H35" s="83"/>
      <c r="I35" s="59"/>
      <c r="J35" s="58"/>
      <c r="K35" s="59"/>
      <c r="L35" s="78"/>
      <c r="M35" s="79"/>
      <c r="N35" s="58"/>
      <c r="O35" s="59"/>
      <c r="P35" s="7"/>
    </row>
    <row r="36" spans="1:16" x14ac:dyDescent="0.25">
      <c r="A36" s="8">
        <v>34</v>
      </c>
      <c r="B36" s="58"/>
      <c r="C36" s="59"/>
      <c r="D36" s="58"/>
      <c r="E36" s="59"/>
      <c r="F36" s="58"/>
      <c r="G36" s="59"/>
      <c r="H36" s="83">
        <v>6</v>
      </c>
      <c r="I36" s="59"/>
      <c r="J36" s="58"/>
      <c r="K36" s="59"/>
      <c r="L36" s="78"/>
      <c r="M36" s="79"/>
      <c r="N36" s="58"/>
      <c r="O36" s="59"/>
      <c r="P36" s="7"/>
    </row>
    <row r="37" spans="1:16" x14ac:dyDescent="0.25">
      <c r="A37" s="8">
        <v>35</v>
      </c>
      <c r="B37" s="65"/>
      <c r="C37" s="66"/>
      <c r="D37" s="65"/>
      <c r="E37" s="66"/>
      <c r="F37" s="65"/>
      <c r="G37" s="66"/>
      <c r="H37" s="65"/>
      <c r="I37" s="66"/>
      <c r="J37" s="65"/>
      <c r="K37" s="66"/>
      <c r="L37" s="80"/>
      <c r="M37" s="81"/>
      <c r="N37" s="65">
        <v>5</v>
      </c>
      <c r="O37" s="66"/>
      <c r="P37" s="9"/>
    </row>
    <row r="38" spans="1:16" x14ac:dyDescent="0.25">
      <c r="A38" s="5" t="s">
        <v>3</v>
      </c>
      <c r="B38" s="68">
        <f>SUM(COUNTIF(B3:B37, "1"),COUNTIF(B3:B37, "2"),COUNTIF(B3:B37, "3"),COUNTIF(B3:B37, "4"),COUNTIF(B3:B37, "5"),COUNTIF(B3:B37, "6"))</f>
        <v>5</v>
      </c>
      <c r="C38" s="69"/>
      <c r="D38" s="68">
        <f t="shared" ref="D38" si="0">SUM(COUNTIF(D3:D37, "1"),COUNTIF(D3:D37, "2"),COUNTIF(D3:D37, "3"),COUNTIF(D3:D37, "4"),COUNTIF(D3:D37, "5"),COUNTIF(D3:D37, "6"))</f>
        <v>2</v>
      </c>
      <c r="E38" s="69"/>
      <c r="F38" s="68">
        <f t="shared" ref="F38" si="1">SUM(COUNTIF(F3:F37, "1"),COUNTIF(F3:F37, "2"),COUNTIF(F3:F37, "3"),COUNTIF(F3:F37, "4"),COUNTIF(F3:F37, "5"),COUNTIF(F3:F37, "6"))</f>
        <v>7</v>
      </c>
      <c r="G38" s="69"/>
      <c r="H38" s="68">
        <f t="shared" ref="H38" si="2">SUM(COUNTIF(H3:H37, "1"),COUNTIF(H3:H37, "2"),COUNTIF(H3:H37, "3"),COUNTIF(H3:H37, "4"),COUNTIF(H3:H37, "5"),COUNTIF(H3:H37, "6"))</f>
        <v>5</v>
      </c>
      <c r="I38" s="69"/>
      <c r="J38" s="68">
        <f t="shared" ref="J38" si="3">SUM(COUNTIF(J3:J37, "1"),COUNTIF(J3:J37, "2"),COUNTIF(J3:J37, "3"),COUNTIF(J3:J37, "4"),COUNTIF(J3:J37, "5"),COUNTIF(J3:J37, "6"))</f>
        <v>3</v>
      </c>
      <c r="K38" s="69"/>
      <c r="L38" s="68">
        <f t="shared" ref="L38" si="4">SUM(COUNTIF(L3:L37, "1"),COUNTIF(L3:L37, "2"),COUNTIF(L3:L37, "3"),COUNTIF(L3:L37, "4"),COUNTIF(L3:L37, "5"),COUNTIF(L3:L37, "6"))</f>
        <v>8</v>
      </c>
      <c r="M38" s="69"/>
      <c r="N38" s="68">
        <f t="shared" ref="N38" si="5">SUM(COUNTIF(N3:N37, "1"),COUNTIF(N3:N37, "2"),COUNTIF(N3:N37, "3"),COUNTIF(N3:N37, "4"),COUNTIF(N3:N37, "5"),COUNTIF(N3:N37, "6"))</f>
        <v>4</v>
      </c>
      <c r="O38" s="69"/>
    </row>
    <row r="39" spans="1:16" x14ac:dyDescent="0.25">
      <c r="A39" s="10">
        <v>6</v>
      </c>
      <c r="B39" s="70">
        <f>COUNTIF(B3:B37, "6")</f>
        <v>0</v>
      </c>
      <c r="C39" s="71"/>
      <c r="D39" s="70">
        <f>COUNTIF(D3:D37, "6")</f>
        <v>1</v>
      </c>
      <c r="E39" s="71"/>
      <c r="F39" s="70">
        <f>COUNTIF(F3:F37, "6")</f>
        <v>0</v>
      </c>
      <c r="G39" s="71"/>
      <c r="H39" s="70">
        <f>COUNTIF(H3:H37, "6")</f>
        <v>1</v>
      </c>
      <c r="I39" s="71"/>
      <c r="J39" s="70">
        <f t="shared" ref="J39" si="6">COUNTIF(J3:J37, "6")</f>
        <v>1</v>
      </c>
      <c r="K39" s="71"/>
      <c r="L39" s="72">
        <f>COUNTIF(L3:L37, "6")</f>
        <v>0</v>
      </c>
      <c r="M39" s="73"/>
      <c r="N39" s="70">
        <f>COUNTIF(N3:N37, "6")</f>
        <v>0</v>
      </c>
      <c r="O39" s="71"/>
    </row>
    <row r="40" spans="1:16" x14ac:dyDescent="0.25">
      <c r="A40" s="11">
        <v>5</v>
      </c>
      <c r="B40" s="70">
        <f>COUNTIF(B3:B37, "5")</f>
        <v>1</v>
      </c>
      <c r="C40" s="71"/>
      <c r="D40" s="70">
        <f>COUNTIF(D3:D37, "5")</f>
        <v>1</v>
      </c>
      <c r="E40" s="71"/>
      <c r="F40" s="70">
        <f>COUNTIF(F3:F37, "5")</f>
        <v>3</v>
      </c>
      <c r="G40" s="71"/>
      <c r="H40" s="70">
        <f>COUNTIF(H3:H37, "5")</f>
        <v>0</v>
      </c>
      <c r="I40" s="71"/>
      <c r="J40" s="70">
        <f t="shared" ref="J40" si="7">COUNTIF(J3:J37, "5")</f>
        <v>0</v>
      </c>
      <c r="K40" s="71"/>
      <c r="L40" s="72">
        <f>COUNTIF(L3:L37, "5")</f>
        <v>1</v>
      </c>
      <c r="M40" s="73"/>
      <c r="N40" s="72">
        <f>COUNTIF(N3:N37, "5")</f>
        <v>1</v>
      </c>
      <c r="O40" s="73"/>
    </row>
    <row r="41" spans="1:16" x14ac:dyDescent="0.25">
      <c r="A41" s="12">
        <v>4</v>
      </c>
      <c r="B41" s="70">
        <f>COUNTIF(B3:B37, "4")</f>
        <v>2</v>
      </c>
      <c r="C41" s="71"/>
      <c r="D41" s="70">
        <f>COUNTIF(D3:D37, "4")</f>
        <v>0</v>
      </c>
      <c r="E41" s="71"/>
      <c r="F41" s="70">
        <f>COUNTIF(F3:F37, "4")</f>
        <v>2</v>
      </c>
      <c r="G41" s="71"/>
      <c r="H41" s="70">
        <f>COUNTIF(H3:H37, "4")</f>
        <v>0</v>
      </c>
      <c r="I41" s="71"/>
      <c r="J41" s="70">
        <f t="shared" ref="J41" si="8">COUNTIF(J3:J37, "4")</f>
        <v>1</v>
      </c>
      <c r="K41" s="71"/>
      <c r="L41" s="72">
        <f>COUNTIF(L3:L37, "4")</f>
        <v>1</v>
      </c>
      <c r="M41" s="73"/>
      <c r="N41" s="72">
        <f>COUNTIF(N3:N37, "4")</f>
        <v>0</v>
      </c>
      <c r="O41" s="73"/>
    </row>
    <row r="42" spans="1:16" x14ac:dyDescent="0.25">
      <c r="A42" s="13">
        <v>3</v>
      </c>
      <c r="B42" s="70">
        <f>COUNTIF(B3:B37, "3")</f>
        <v>1</v>
      </c>
      <c r="C42" s="71"/>
      <c r="D42" s="70">
        <f>COUNTIF(D3:D37, "3")</f>
        <v>0</v>
      </c>
      <c r="E42" s="71"/>
      <c r="F42" s="70">
        <f>COUNTIF(F3:F37, "3")</f>
        <v>0</v>
      </c>
      <c r="G42" s="71"/>
      <c r="H42" s="70">
        <f>COUNTIF(H3:H37, "3")</f>
        <v>2</v>
      </c>
      <c r="I42" s="71"/>
      <c r="J42" s="70">
        <f t="shared" ref="J42" si="9">COUNTIF(J3:J37, "3")</f>
        <v>0</v>
      </c>
      <c r="K42" s="71"/>
      <c r="L42" s="72">
        <f>COUNTIF(L3:L37, "3")</f>
        <v>0</v>
      </c>
      <c r="M42" s="73"/>
      <c r="N42" s="72">
        <f>COUNTIF(N3:N37, "3")</f>
        <v>1</v>
      </c>
      <c r="O42" s="73"/>
    </row>
    <row r="43" spans="1:16" x14ac:dyDescent="0.25">
      <c r="A43" s="14">
        <v>2</v>
      </c>
      <c r="B43" s="70">
        <f>COUNTIF(B3:B37, "2")</f>
        <v>0</v>
      </c>
      <c r="C43" s="71"/>
      <c r="D43" s="70">
        <f>COUNTIF(D3:D37, "2")</f>
        <v>0</v>
      </c>
      <c r="E43" s="71"/>
      <c r="F43" s="70">
        <f>COUNTIF(F3:F37, "2")</f>
        <v>2</v>
      </c>
      <c r="G43" s="71"/>
      <c r="H43" s="70">
        <f>COUNTIF(H3:H37, "2")</f>
        <v>0</v>
      </c>
      <c r="I43" s="71"/>
      <c r="J43" s="70">
        <f t="shared" ref="J43" si="10">COUNTIF(J3:J37, "2")</f>
        <v>0</v>
      </c>
      <c r="K43" s="71"/>
      <c r="L43" s="72">
        <f>COUNTIF(L3:L37, "2")</f>
        <v>3</v>
      </c>
      <c r="M43" s="73"/>
      <c r="N43" s="72">
        <f>COUNTIF(N3:N37, "2")</f>
        <v>2</v>
      </c>
      <c r="O43" s="73"/>
    </row>
    <row r="44" spans="1:16" x14ac:dyDescent="0.25">
      <c r="A44" s="15">
        <v>1</v>
      </c>
      <c r="B44" s="70">
        <f>COUNTIF(B3:B37, "1")</f>
        <v>1</v>
      </c>
      <c r="C44" s="71"/>
      <c r="D44" s="70">
        <f>COUNTIF(D3:D37, "1")</f>
        <v>0</v>
      </c>
      <c r="E44" s="71"/>
      <c r="F44" s="70">
        <f>COUNTIF(F3:F37, "1")</f>
        <v>0</v>
      </c>
      <c r="G44" s="71"/>
      <c r="H44" s="70">
        <f>COUNTIF(H3:H37, "1")</f>
        <v>2</v>
      </c>
      <c r="I44" s="71"/>
      <c r="J44" s="70">
        <f t="shared" ref="J44" si="11">COUNTIF(J3:J37, "1")</f>
        <v>1</v>
      </c>
      <c r="K44" s="71"/>
      <c r="L44" s="72">
        <f>COUNTIF(L3:L37, "1")</f>
        <v>3</v>
      </c>
      <c r="M44" s="73"/>
      <c r="N44" s="72">
        <f>COUNTIF(N3:N37, "1")</f>
        <v>0</v>
      </c>
      <c r="O44" s="73"/>
    </row>
    <row r="45" spans="1:16" x14ac:dyDescent="0.25">
      <c r="A45" s="16" t="s">
        <v>4</v>
      </c>
      <c r="B45" s="74">
        <f>COUNTIF(B3:B37, "-1")</f>
        <v>3</v>
      </c>
      <c r="C45" s="75"/>
      <c r="D45" s="74">
        <f t="shared" ref="D45:N45" si="12">COUNTIF(D3:D37, "-1")</f>
        <v>4</v>
      </c>
      <c r="E45" s="75"/>
      <c r="F45" s="74">
        <f t="shared" si="12"/>
        <v>1</v>
      </c>
      <c r="G45" s="75"/>
      <c r="H45" s="74">
        <f>COUNTIF(H3:H37, "-1")</f>
        <v>0</v>
      </c>
      <c r="I45" s="75"/>
      <c r="J45" s="74">
        <f t="shared" si="12"/>
        <v>2</v>
      </c>
      <c r="K45" s="75"/>
      <c r="L45" s="74">
        <f t="shared" si="12"/>
        <v>0</v>
      </c>
      <c r="M45" s="75"/>
      <c r="N45" s="74">
        <f t="shared" si="12"/>
        <v>3</v>
      </c>
      <c r="O45" s="75"/>
    </row>
    <row r="46" spans="1:16" x14ac:dyDescent="0.25">
      <c r="A46" s="5" t="s">
        <v>5</v>
      </c>
      <c r="B46" s="74">
        <f>B38-B45</f>
        <v>2</v>
      </c>
      <c r="C46" s="75"/>
      <c r="D46" s="74">
        <f t="shared" ref="D46:N46" si="13">D38-D45</f>
        <v>-2</v>
      </c>
      <c r="E46" s="75"/>
      <c r="F46" s="74">
        <f t="shared" si="13"/>
        <v>6</v>
      </c>
      <c r="G46" s="75"/>
      <c r="H46" s="74">
        <f t="shared" si="13"/>
        <v>5</v>
      </c>
      <c r="I46" s="75"/>
      <c r="J46" s="74">
        <f t="shared" si="13"/>
        <v>1</v>
      </c>
      <c r="K46" s="75"/>
      <c r="L46" s="74">
        <f t="shared" si="13"/>
        <v>8</v>
      </c>
      <c r="M46" s="75"/>
      <c r="N46" s="74">
        <f t="shared" si="13"/>
        <v>1</v>
      </c>
      <c r="O46" s="75"/>
    </row>
    <row r="47" spans="1:16" s="18" customFormat="1" ht="45" customHeight="1" x14ac:dyDescent="0.25">
      <c r="A47" s="17" t="s">
        <v>6</v>
      </c>
      <c r="B47" s="53">
        <f>SUM(B46:C46)</f>
        <v>2</v>
      </c>
      <c r="C47" s="54"/>
      <c r="D47" s="53">
        <f t="shared" ref="D47" si="14">SUM(D46:E46)</f>
        <v>-2</v>
      </c>
      <c r="E47" s="54"/>
      <c r="F47" s="53">
        <f t="shared" ref="F47" si="15">SUM(F46:G46)</f>
        <v>6</v>
      </c>
      <c r="G47" s="54"/>
      <c r="H47" s="53">
        <f t="shared" ref="H47" si="16">SUM(H46:I46)</f>
        <v>5</v>
      </c>
      <c r="I47" s="54"/>
      <c r="J47" s="55">
        <f>SUM(J46:K46)</f>
        <v>1</v>
      </c>
      <c r="K47" s="54"/>
      <c r="L47" s="55">
        <f t="shared" ref="L47" si="17">SUM(L46:M46)</f>
        <v>8</v>
      </c>
      <c r="M47" s="54"/>
      <c r="N47" s="55">
        <f t="shared" ref="N47" si="18">SUM(N46:O46)</f>
        <v>1</v>
      </c>
      <c r="O47" s="54"/>
    </row>
    <row r="48" spans="1:16" x14ac:dyDescent="0.25">
      <c r="A48" s="5" t="s">
        <v>7</v>
      </c>
      <c r="B48" s="68">
        <f>RANK(B46,B46:O46,0)</f>
        <v>4</v>
      </c>
      <c r="C48" s="69"/>
      <c r="D48" s="68">
        <f>RANK(D46,B46:O46,0)</f>
        <v>7</v>
      </c>
      <c r="E48" s="69"/>
      <c r="F48" s="68">
        <f>RANK(F46,B46:O46,0)</f>
        <v>2</v>
      </c>
      <c r="G48" s="69"/>
      <c r="H48" s="68">
        <f>RANK(H46,B46:O46,0)</f>
        <v>3</v>
      </c>
      <c r="I48" s="69"/>
      <c r="J48" s="68">
        <f>RANK(J46,B46:O46,0)</f>
        <v>5</v>
      </c>
      <c r="K48" s="69"/>
      <c r="L48" s="68">
        <f>RANK(L46,B46:O46,0)</f>
        <v>1</v>
      </c>
      <c r="M48" s="69"/>
      <c r="N48" s="68">
        <f>RANK(N46,B46:O46,0)</f>
        <v>5</v>
      </c>
      <c r="O48" s="69"/>
    </row>
  </sheetData>
  <sheetProtection sheet="1" objects="1" scenarios="1" selectLockedCells="1"/>
  <mergeCells count="310">
    <mergeCell ref="N47:O47"/>
    <mergeCell ref="H45:I45"/>
    <mergeCell ref="H46:I46"/>
    <mergeCell ref="J45:K45"/>
    <mergeCell ref="J46:K46"/>
    <mergeCell ref="B48:C48"/>
    <mergeCell ref="D48:E48"/>
    <mergeCell ref="F48:G48"/>
    <mergeCell ref="H48:I48"/>
    <mergeCell ref="J48:K48"/>
    <mergeCell ref="B45:C45"/>
    <mergeCell ref="B46:C46"/>
    <mergeCell ref="D45:E45"/>
    <mergeCell ref="D46:E46"/>
    <mergeCell ref="F45:G45"/>
    <mergeCell ref="F46:G46"/>
    <mergeCell ref="L45:M45"/>
    <mergeCell ref="L46:M46"/>
    <mergeCell ref="L48:M48"/>
    <mergeCell ref="N48:O48"/>
    <mergeCell ref="B47:C47"/>
    <mergeCell ref="D47:E47"/>
    <mergeCell ref="F47:G47"/>
    <mergeCell ref="J43:K43"/>
    <mergeCell ref="J44:K44"/>
    <mergeCell ref="H39:I39"/>
    <mergeCell ref="H40:I40"/>
    <mergeCell ref="H41:I41"/>
    <mergeCell ref="H42:I42"/>
    <mergeCell ref="H43:I43"/>
    <mergeCell ref="H44:I44"/>
    <mergeCell ref="L47:M47"/>
    <mergeCell ref="F43:G43"/>
    <mergeCell ref="F44:G44"/>
    <mergeCell ref="B43:C43"/>
    <mergeCell ref="B44:C44"/>
    <mergeCell ref="D39:E39"/>
    <mergeCell ref="D40:E40"/>
    <mergeCell ref="D41:E41"/>
    <mergeCell ref="D42:E42"/>
    <mergeCell ref="D43:E43"/>
    <mergeCell ref="D44:E44"/>
    <mergeCell ref="F38:G38"/>
    <mergeCell ref="H38:I38"/>
    <mergeCell ref="J38:K38"/>
    <mergeCell ref="B39:C39"/>
    <mergeCell ref="B40:C40"/>
    <mergeCell ref="B41:C41"/>
    <mergeCell ref="B42:C42"/>
    <mergeCell ref="F39:G39"/>
    <mergeCell ref="F40:G40"/>
    <mergeCell ref="F41:G41"/>
    <mergeCell ref="F42:G42"/>
    <mergeCell ref="J39:K39"/>
    <mergeCell ref="J40:K40"/>
    <mergeCell ref="J41:K41"/>
    <mergeCell ref="J42:K42"/>
    <mergeCell ref="B37:C37"/>
    <mergeCell ref="B26:C26"/>
    <mergeCell ref="B27:C27"/>
    <mergeCell ref="B28:C28"/>
    <mergeCell ref="B29:C29"/>
    <mergeCell ref="B30:C30"/>
    <mergeCell ref="B31:C31"/>
    <mergeCell ref="B38:C38"/>
    <mergeCell ref="D38:E38"/>
    <mergeCell ref="B16:C16"/>
    <mergeCell ref="B17:C17"/>
    <mergeCell ref="B18:C18"/>
    <mergeCell ref="B19:C19"/>
    <mergeCell ref="B32:C32"/>
    <mergeCell ref="B33:C33"/>
    <mergeCell ref="B34:C34"/>
    <mergeCell ref="B35:C35"/>
    <mergeCell ref="B36:C36"/>
    <mergeCell ref="B8:C8"/>
    <mergeCell ref="B9:C9"/>
    <mergeCell ref="B10:C10"/>
    <mergeCell ref="B11:C11"/>
    <mergeCell ref="B12:C12"/>
    <mergeCell ref="B13:C13"/>
    <mergeCell ref="D33:E33"/>
    <mergeCell ref="D34:E34"/>
    <mergeCell ref="D35:E35"/>
    <mergeCell ref="D20:E20"/>
    <mergeCell ref="D9:E9"/>
    <mergeCell ref="D10:E10"/>
    <mergeCell ref="D11:E11"/>
    <mergeCell ref="D12:E12"/>
    <mergeCell ref="D13:E13"/>
    <mergeCell ref="D14:E14"/>
    <mergeCell ref="B20:C20"/>
    <mergeCell ref="B21:C21"/>
    <mergeCell ref="B22:C22"/>
    <mergeCell ref="B23:C23"/>
    <mergeCell ref="B24:C24"/>
    <mergeCell ref="B25:C25"/>
    <mergeCell ref="B14:C14"/>
    <mergeCell ref="B15:C15"/>
    <mergeCell ref="D36:E36"/>
    <mergeCell ref="D37:E37"/>
    <mergeCell ref="B3:C3"/>
    <mergeCell ref="B4:C4"/>
    <mergeCell ref="B5:C5"/>
    <mergeCell ref="B6:C6"/>
    <mergeCell ref="B7:C7"/>
    <mergeCell ref="D27:E27"/>
    <mergeCell ref="D28:E28"/>
    <mergeCell ref="D29:E29"/>
    <mergeCell ref="D30:E30"/>
    <mergeCell ref="D31:E31"/>
    <mergeCell ref="D32:E32"/>
    <mergeCell ref="D21:E21"/>
    <mergeCell ref="D22:E22"/>
    <mergeCell ref="D23:E23"/>
    <mergeCell ref="D24:E24"/>
    <mergeCell ref="D25:E25"/>
    <mergeCell ref="D26:E26"/>
    <mergeCell ref="D15:E15"/>
    <mergeCell ref="D16:E16"/>
    <mergeCell ref="D17:E17"/>
    <mergeCell ref="D18:E18"/>
    <mergeCell ref="D19:E19"/>
    <mergeCell ref="D3:E3"/>
    <mergeCell ref="D4:E4"/>
    <mergeCell ref="D5:E5"/>
    <mergeCell ref="D6:E6"/>
    <mergeCell ref="D7:E7"/>
    <mergeCell ref="D8:E8"/>
    <mergeCell ref="F32:G32"/>
    <mergeCell ref="F33:G33"/>
    <mergeCell ref="F34:G34"/>
    <mergeCell ref="F20:G20"/>
    <mergeCell ref="F21:G21"/>
    <mergeCell ref="F22:G22"/>
    <mergeCell ref="F23:G23"/>
    <mergeCell ref="F24:G24"/>
    <mergeCell ref="F25:G25"/>
    <mergeCell ref="F14:G14"/>
    <mergeCell ref="F15:G15"/>
    <mergeCell ref="F16:G16"/>
    <mergeCell ref="F17:G17"/>
    <mergeCell ref="F18:G18"/>
    <mergeCell ref="F19:G19"/>
    <mergeCell ref="F8:G8"/>
    <mergeCell ref="F9:G9"/>
    <mergeCell ref="F10:G10"/>
    <mergeCell ref="F35:G35"/>
    <mergeCell ref="F36:G36"/>
    <mergeCell ref="F37:G37"/>
    <mergeCell ref="F26:G26"/>
    <mergeCell ref="F27:G27"/>
    <mergeCell ref="F28:G28"/>
    <mergeCell ref="F29:G29"/>
    <mergeCell ref="F30:G30"/>
    <mergeCell ref="F31:G31"/>
    <mergeCell ref="F11:G11"/>
    <mergeCell ref="F12:G12"/>
    <mergeCell ref="F13:G13"/>
    <mergeCell ref="H33:I33"/>
    <mergeCell ref="H34:I34"/>
    <mergeCell ref="H35:I35"/>
    <mergeCell ref="H36:I36"/>
    <mergeCell ref="H37:I37"/>
    <mergeCell ref="F3:G3"/>
    <mergeCell ref="F4:G4"/>
    <mergeCell ref="F5:G5"/>
    <mergeCell ref="F6:G6"/>
    <mergeCell ref="F7:G7"/>
    <mergeCell ref="H27:I27"/>
    <mergeCell ref="H28:I28"/>
    <mergeCell ref="H29:I29"/>
    <mergeCell ref="H30:I30"/>
    <mergeCell ref="H31:I31"/>
    <mergeCell ref="H32:I32"/>
    <mergeCell ref="H21:I21"/>
    <mergeCell ref="H22:I22"/>
    <mergeCell ref="H23:I23"/>
    <mergeCell ref="H24:I24"/>
    <mergeCell ref="H25:I25"/>
    <mergeCell ref="J15:K15"/>
    <mergeCell ref="J16:K16"/>
    <mergeCell ref="J17:K17"/>
    <mergeCell ref="J18:K18"/>
    <mergeCell ref="J19:K19"/>
    <mergeCell ref="J8:K8"/>
    <mergeCell ref="J9:K9"/>
    <mergeCell ref="J10:K10"/>
    <mergeCell ref="H26:I26"/>
    <mergeCell ref="H15:I15"/>
    <mergeCell ref="H16:I16"/>
    <mergeCell ref="H17:I17"/>
    <mergeCell ref="H18:I18"/>
    <mergeCell ref="H19:I19"/>
    <mergeCell ref="H20:I20"/>
    <mergeCell ref="H9:I9"/>
    <mergeCell ref="H10:I10"/>
    <mergeCell ref="H11:I11"/>
    <mergeCell ref="H12:I12"/>
    <mergeCell ref="H13:I13"/>
    <mergeCell ref="H14:I14"/>
    <mergeCell ref="J36:K36"/>
    <mergeCell ref="J37:K37"/>
    <mergeCell ref="J26:K26"/>
    <mergeCell ref="J27:K27"/>
    <mergeCell ref="J28:K28"/>
    <mergeCell ref="J29:K29"/>
    <mergeCell ref="J30:K30"/>
    <mergeCell ref="J31:K31"/>
    <mergeCell ref="H3:I3"/>
    <mergeCell ref="H4:I4"/>
    <mergeCell ref="H5:I5"/>
    <mergeCell ref="H6:I6"/>
    <mergeCell ref="H7:I7"/>
    <mergeCell ref="H8:I8"/>
    <mergeCell ref="J32:K32"/>
    <mergeCell ref="J33:K33"/>
    <mergeCell ref="J34:K34"/>
    <mergeCell ref="J20:K20"/>
    <mergeCell ref="J21:K21"/>
    <mergeCell ref="J22:K22"/>
    <mergeCell ref="J23:K23"/>
    <mergeCell ref="J24:K24"/>
    <mergeCell ref="J25:K25"/>
    <mergeCell ref="J14:K14"/>
    <mergeCell ref="J11:K11"/>
    <mergeCell ref="J12:K12"/>
    <mergeCell ref="J13:K13"/>
    <mergeCell ref="J3:K3"/>
    <mergeCell ref="J4:K4"/>
    <mergeCell ref="J5:K5"/>
    <mergeCell ref="J6:K6"/>
    <mergeCell ref="J7:K7"/>
    <mergeCell ref="L17:M37"/>
    <mergeCell ref="L15:M15"/>
    <mergeCell ref="L16:M16"/>
    <mergeCell ref="L9:M9"/>
    <mergeCell ref="L10:M10"/>
    <mergeCell ref="L11:M11"/>
    <mergeCell ref="L12:M12"/>
    <mergeCell ref="L13:M13"/>
    <mergeCell ref="L14:M14"/>
    <mergeCell ref="L3:M3"/>
    <mergeCell ref="L4:M4"/>
    <mergeCell ref="L5:M5"/>
    <mergeCell ref="L6:M6"/>
    <mergeCell ref="L7:M7"/>
    <mergeCell ref="L8:M8"/>
    <mergeCell ref="J35:K35"/>
    <mergeCell ref="N43:O43"/>
    <mergeCell ref="N44:O44"/>
    <mergeCell ref="N45:O45"/>
    <mergeCell ref="N46:O46"/>
    <mergeCell ref="L39:M39"/>
    <mergeCell ref="L40:M40"/>
    <mergeCell ref="L41:M41"/>
    <mergeCell ref="L42:M42"/>
    <mergeCell ref="L43:M43"/>
    <mergeCell ref="L44:M44"/>
    <mergeCell ref="N38:O38"/>
    <mergeCell ref="L38:M38"/>
    <mergeCell ref="N39:O39"/>
    <mergeCell ref="N40:O40"/>
    <mergeCell ref="N41:O41"/>
    <mergeCell ref="N42:O42"/>
    <mergeCell ref="N32:O32"/>
    <mergeCell ref="N33:O33"/>
    <mergeCell ref="N34:O34"/>
    <mergeCell ref="N35:O35"/>
    <mergeCell ref="N36:O36"/>
    <mergeCell ref="N37:O37"/>
    <mergeCell ref="N11:O11"/>
    <mergeCell ref="N12:O12"/>
    <mergeCell ref="N13:O13"/>
    <mergeCell ref="N26:O26"/>
    <mergeCell ref="N27:O27"/>
    <mergeCell ref="N28:O28"/>
    <mergeCell ref="N29:O29"/>
    <mergeCell ref="N30:O30"/>
    <mergeCell ref="N31:O31"/>
    <mergeCell ref="N20:O20"/>
    <mergeCell ref="N21:O21"/>
    <mergeCell ref="N22:O22"/>
    <mergeCell ref="N23:O23"/>
    <mergeCell ref="N24:O24"/>
    <mergeCell ref="N25:O25"/>
    <mergeCell ref="H47:I47"/>
    <mergeCell ref="J47:K47"/>
    <mergeCell ref="N3:O3"/>
    <mergeCell ref="N4:O4"/>
    <mergeCell ref="N5:O5"/>
    <mergeCell ref="N6:O6"/>
    <mergeCell ref="N7:O7"/>
    <mergeCell ref="P1:P2"/>
    <mergeCell ref="B2:C2"/>
    <mergeCell ref="D2:E2"/>
    <mergeCell ref="F2:G2"/>
    <mergeCell ref="H2:I2"/>
    <mergeCell ref="J2:K2"/>
    <mergeCell ref="N2:O2"/>
    <mergeCell ref="L2:M2"/>
    <mergeCell ref="N14:O14"/>
    <mergeCell ref="N15:O15"/>
    <mergeCell ref="N16:O16"/>
    <mergeCell ref="N17:O17"/>
    <mergeCell ref="N18:O18"/>
    <mergeCell ref="N19:O19"/>
    <mergeCell ref="N8:O8"/>
    <mergeCell ref="N9:O9"/>
    <mergeCell ref="N10:O10"/>
  </mergeCells>
  <conditionalFormatting sqref="N3:N37 L3:L17 J3 J17:J37 H3:H37 F3:F37 B3:B37 D3:D37">
    <cfRule type="cellIs" dxfId="11" priority="66" stopIfTrue="1" operator="equal">
      <formula>-1</formula>
    </cfRule>
    <cfRule type="cellIs" dxfId="10" priority="67" operator="lessThan">
      <formula>0</formula>
    </cfRule>
    <cfRule type="cellIs" dxfId="9" priority="68" operator="greaterThan">
      <formula>6</formula>
    </cfRule>
    <cfRule type="colorScale" priority="69">
      <colorScale>
        <cfvo type="num" val="1"/>
        <cfvo type="num" val="6"/>
        <color rgb="FFFFEF9C"/>
        <color rgb="FF63BE7B"/>
      </colorScale>
    </cfRule>
  </conditionalFormatting>
  <conditionalFormatting sqref="B47:O47">
    <cfRule type="top10" dxfId="8" priority="65" rank="1"/>
  </conditionalFormatting>
  <conditionalFormatting sqref="B1:O1 B2:J2 N2 L2">
    <cfRule type="cellIs" dxfId="7" priority="64" operator="equal">
      <formula>0</formula>
    </cfRule>
  </conditionalFormatting>
  <conditionalFormatting sqref="B39:B44">
    <cfRule type="colorScale" priority="63">
      <colorScale>
        <cfvo type="min"/>
        <cfvo type="max"/>
        <color rgb="FFFCFCFF"/>
        <color rgb="FFF8696B"/>
      </colorScale>
    </cfRule>
  </conditionalFormatting>
  <conditionalFormatting sqref="D39:D44">
    <cfRule type="colorScale" priority="61">
      <colorScale>
        <cfvo type="min"/>
        <cfvo type="max"/>
        <color rgb="FFFCFCFF"/>
        <color rgb="FFF8696B"/>
      </colorScale>
    </cfRule>
  </conditionalFormatting>
  <conditionalFormatting sqref="F39:F44">
    <cfRule type="colorScale" priority="59">
      <colorScale>
        <cfvo type="min"/>
        <cfvo type="max"/>
        <color rgb="FFFCFCFF"/>
        <color rgb="FFF8696B"/>
      </colorScale>
    </cfRule>
  </conditionalFormatting>
  <conditionalFormatting sqref="H39:H44">
    <cfRule type="colorScale" priority="57">
      <colorScale>
        <cfvo type="min"/>
        <cfvo type="max"/>
        <color rgb="FFFCFCFF"/>
        <color rgb="FFF8696B"/>
      </colorScale>
    </cfRule>
  </conditionalFormatting>
  <conditionalFormatting sqref="J39:J44">
    <cfRule type="colorScale" priority="55">
      <colorScale>
        <cfvo type="min"/>
        <cfvo type="max"/>
        <color rgb="FFFCFCFF"/>
        <color rgb="FFF8696B"/>
      </colorScale>
    </cfRule>
  </conditionalFormatting>
  <conditionalFormatting sqref="N39:N44 L39:L44">
    <cfRule type="colorScale" priority="54">
      <colorScale>
        <cfvo type="min"/>
        <cfvo type="max"/>
        <color rgb="FFFCFCFF"/>
        <color rgb="FFF8696B"/>
      </colorScale>
    </cfRule>
  </conditionalFormatting>
  <conditionalFormatting sqref="A3 A5:A36">
    <cfRule type="expression" dxfId="6" priority="27">
      <formula>COUNTIF(B3:K3,"-5")&gt;9</formula>
    </cfRule>
    <cfRule type="expression" dxfId="5" priority="53">
      <formula>COUNTIF(B3:K3,"&gt;0")&gt;1</formula>
    </cfRule>
  </conditionalFormatting>
  <conditionalFormatting sqref="A4">
    <cfRule type="expression" dxfId="4" priority="26">
      <formula>COUNTIF(B4:K4,"-5")&gt;9</formula>
    </cfRule>
    <cfRule type="expression" dxfId="3" priority="52">
      <formula>COUNTIF(B5:K5,"&gt;0")&gt;1</formula>
    </cfRule>
  </conditionalFormatting>
  <conditionalFormatting sqref="A37">
    <cfRule type="expression" dxfId="2" priority="5">
      <formula>COUNTIF(B37:K37,"-5")&gt;9</formula>
    </cfRule>
    <cfRule type="expression" dxfId="1" priority="31">
      <formula>COUNTIF(B37:K37,"&gt;0")&gt;1</formula>
    </cfRule>
  </conditionalFormatting>
  <conditionalFormatting sqref="N39:N44 B39:B44 D39:D44 F39:F44 H39:H44 J39:J44 L39:L44">
    <cfRule type="cellIs" dxfId="0" priority="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workbookViewId="0">
      <selection activeCell="J1" sqref="J1"/>
    </sheetView>
  </sheetViews>
  <sheetFormatPr defaultRowHeight="15" x14ac:dyDescent="0.25"/>
  <cols>
    <col min="1" max="16384" width="9.140625" style="20"/>
  </cols>
  <sheetData>
    <row r="1" spans="1:9" x14ac:dyDescent="0.25">
      <c r="A1" s="96" t="s">
        <v>22</v>
      </c>
      <c r="B1" s="97"/>
      <c r="C1" s="97"/>
      <c r="D1" s="97"/>
      <c r="E1" s="98"/>
      <c r="F1" s="22" t="s">
        <v>53</v>
      </c>
      <c r="G1" s="91" t="s">
        <v>57</v>
      </c>
      <c r="H1" s="92"/>
      <c r="I1" s="93"/>
    </row>
    <row r="2" spans="1:9" x14ac:dyDescent="0.25">
      <c r="A2" s="99"/>
      <c r="B2" s="100"/>
      <c r="C2" s="100"/>
      <c r="D2" s="100"/>
      <c r="E2" s="101"/>
      <c r="F2" s="23" t="s">
        <v>54</v>
      </c>
      <c r="G2" s="94" t="s">
        <v>56</v>
      </c>
      <c r="H2" s="94"/>
      <c r="I2" s="95"/>
    </row>
    <row r="3" spans="1:9" x14ac:dyDescent="0.25">
      <c r="A3" s="102"/>
      <c r="B3" s="103"/>
      <c r="C3" s="103"/>
      <c r="D3" s="103"/>
      <c r="E3" s="104"/>
      <c r="F3" s="24" t="s">
        <v>54</v>
      </c>
      <c r="G3" s="86" t="s">
        <v>55</v>
      </c>
      <c r="H3" s="86"/>
      <c r="I3" s="87"/>
    </row>
    <row r="5" spans="1:9" ht="15" customHeight="1" x14ac:dyDescent="0.25">
      <c r="A5" s="96" t="s">
        <v>20</v>
      </c>
      <c r="B5" s="97"/>
      <c r="C5" s="97"/>
      <c r="D5" s="97"/>
      <c r="E5" s="98"/>
      <c r="F5" s="25" t="s">
        <v>82</v>
      </c>
      <c r="G5" s="91" t="s">
        <v>58</v>
      </c>
      <c r="H5" s="92"/>
      <c r="I5" s="93"/>
    </row>
    <row r="6" spans="1:9" x14ac:dyDescent="0.25">
      <c r="A6" s="99"/>
      <c r="B6" s="100"/>
      <c r="C6" s="100"/>
      <c r="D6" s="100"/>
      <c r="E6" s="101"/>
      <c r="F6" s="26" t="s">
        <v>82</v>
      </c>
      <c r="G6" s="105" t="s">
        <v>59</v>
      </c>
      <c r="H6" s="94"/>
      <c r="I6" s="95"/>
    </row>
    <row r="7" spans="1:9" x14ac:dyDescent="0.25">
      <c r="A7" s="99"/>
      <c r="B7" s="100"/>
      <c r="C7" s="100"/>
      <c r="D7" s="100"/>
      <c r="E7" s="101"/>
      <c r="F7" s="23" t="s">
        <v>84</v>
      </c>
      <c r="G7" s="105" t="s">
        <v>60</v>
      </c>
      <c r="H7" s="94"/>
      <c r="I7" s="95"/>
    </row>
    <row r="8" spans="1:9" x14ac:dyDescent="0.25">
      <c r="A8" s="99"/>
      <c r="B8" s="100"/>
      <c r="C8" s="100"/>
      <c r="D8" s="100"/>
      <c r="E8" s="101"/>
      <c r="F8" s="23" t="s">
        <v>83</v>
      </c>
      <c r="G8" s="106" t="s">
        <v>61</v>
      </c>
      <c r="H8" s="107"/>
      <c r="I8" s="108"/>
    </row>
    <row r="9" spans="1:9" x14ac:dyDescent="0.25">
      <c r="A9" s="102"/>
      <c r="B9" s="103"/>
      <c r="C9" s="103"/>
      <c r="D9" s="103"/>
      <c r="E9" s="104"/>
      <c r="F9" s="24" t="s">
        <v>82</v>
      </c>
      <c r="G9" s="86" t="s">
        <v>62</v>
      </c>
      <c r="H9" s="86"/>
      <c r="I9" s="87"/>
    </row>
    <row r="11" spans="1:9" ht="15" customHeight="1" x14ac:dyDescent="0.25">
      <c r="A11" s="96" t="s">
        <v>23</v>
      </c>
      <c r="B11" s="97"/>
      <c r="C11" s="97"/>
      <c r="D11" s="97"/>
      <c r="E11" s="98"/>
      <c r="F11" s="22" t="s">
        <v>54</v>
      </c>
      <c r="G11" s="92" t="s">
        <v>63</v>
      </c>
      <c r="H11" s="92"/>
      <c r="I11" s="93"/>
    </row>
    <row r="12" spans="1:9" x14ac:dyDescent="0.25">
      <c r="A12" s="99"/>
      <c r="B12" s="100"/>
      <c r="C12" s="100"/>
      <c r="D12" s="100"/>
      <c r="E12" s="101"/>
      <c r="F12" s="26" t="s">
        <v>54</v>
      </c>
      <c r="G12" s="107" t="s">
        <v>64</v>
      </c>
      <c r="H12" s="107"/>
      <c r="I12" s="108"/>
    </row>
    <row r="13" spans="1:9" x14ac:dyDescent="0.25">
      <c r="A13" s="99"/>
      <c r="B13" s="100"/>
      <c r="C13" s="100"/>
      <c r="D13" s="100"/>
      <c r="E13" s="101"/>
      <c r="F13" s="27" t="s">
        <v>85</v>
      </c>
      <c r="G13" s="109" t="s">
        <v>66</v>
      </c>
      <c r="H13" s="110"/>
      <c r="I13" s="111"/>
    </row>
    <row r="14" spans="1:9" x14ac:dyDescent="0.25">
      <c r="A14" s="99"/>
      <c r="B14" s="100"/>
      <c r="C14" s="100"/>
      <c r="D14" s="100"/>
      <c r="E14" s="100"/>
      <c r="F14" s="26" t="s">
        <v>86</v>
      </c>
      <c r="G14" s="106" t="s">
        <v>65</v>
      </c>
      <c r="H14" s="107"/>
      <c r="I14" s="108"/>
    </row>
    <row r="15" spans="1:9" x14ac:dyDescent="0.25">
      <c r="A15" s="102"/>
      <c r="B15" s="103"/>
      <c r="C15" s="103"/>
      <c r="D15" s="103"/>
      <c r="E15" s="104"/>
      <c r="F15" s="24" t="s">
        <v>87</v>
      </c>
      <c r="G15" s="112" t="s">
        <v>67</v>
      </c>
      <c r="H15" s="86"/>
      <c r="I15" s="87"/>
    </row>
    <row r="17" spans="1:12" ht="15" customHeight="1" x14ac:dyDescent="0.25">
      <c r="A17" s="96" t="s">
        <v>24</v>
      </c>
      <c r="B17" s="97"/>
      <c r="C17" s="97"/>
      <c r="D17" s="97"/>
      <c r="E17" s="98"/>
      <c r="F17" s="22" t="s">
        <v>54</v>
      </c>
      <c r="G17" s="113" t="s">
        <v>91</v>
      </c>
      <c r="H17" s="113"/>
      <c r="I17" s="114"/>
    </row>
    <row r="18" spans="1:12" x14ac:dyDescent="0.25">
      <c r="A18" s="99"/>
      <c r="B18" s="100"/>
      <c r="C18" s="100"/>
      <c r="D18" s="100"/>
      <c r="E18" s="101"/>
      <c r="F18" s="23" t="s">
        <v>85</v>
      </c>
      <c r="G18" s="115" t="s">
        <v>92</v>
      </c>
      <c r="H18" s="115"/>
      <c r="I18" s="116"/>
    </row>
    <row r="19" spans="1:12" x14ac:dyDescent="0.25">
      <c r="A19" s="99"/>
      <c r="B19" s="100"/>
      <c r="C19" s="100"/>
      <c r="D19" s="100"/>
      <c r="E19" s="101"/>
      <c r="F19" s="23" t="s">
        <v>85</v>
      </c>
      <c r="G19" s="115" t="s">
        <v>93</v>
      </c>
      <c r="H19" s="115"/>
      <c r="I19" s="116"/>
    </row>
    <row r="20" spans="1:12" x14ac:dyDescent="0.25">
      <c r="A20" s="99"/>
      <c r="B20" s="100"/>
      <c r="C20" s="100"/>
      <c r="D20" s="100"/>
      <c r="E20" s="101"/>
      <c r="F20" s="23" t="s">
        <v>85</v>
      </c>
      <c r="G20" s="115" t="s">
        <v>94</v>
      </c>
      <c r="H20" s="115"/>
      <c r="I20" s="116"/>
    </row>
    <row r="21" spans="1:12" x14ac:dyDescent="0.25">
      <c r="A21" s="99"/>
      <c r="B21" s="100"/>
      <c r="C21" s="100"/>
      <c r="D21" s="100"/>
      <c r="E21" s="101"/>
      <c r="F21" s="23" t="s">
        <v>88</v>
      </c>
      <c r="G21" s="115" t="s">
        <v>95</v>
      </c>
      <c r="H21" s="115"/>
      <c r="I21" s="116"/>
    </row>
    <row r="22" spans="1:12" x14ac:dyDescent="0.25">
      <c r="A22" s="102"/>
      <c r="B22" s="103"/>
      <c r="C22" s="103"/>
      <c r="D22" s="103"/>
      <c r="E22" s="104"/>
      <c r="F22" s="24" t="s">
        <v>89</v>
      </c>
      <c r="G22" s="117" t="s">
        <v>96</v>
      </c>
      <c r="H22" s="117"/>
      <c r="I22" s="118"/>
    </row>
    <row r="24" spans="1:12" x14ac:dyDescent="0.25">
      <c r="A24" s="96" t="s">
        <v>25</v>
      </c>
      <c r="B24" s="97"/>
      <c r="C24" s="97"/>
      <c r="D24" s="97"/>
      <c r="E24" s="98"/>
      <c r="F24" s="22" t="s">
        <v>54</v>
      </c>
      <c r="G24" s="92" t="s">
        <v>63</v>
      </c>
      <c r="H24" s="92"/>
      <c r="I24" s="93"/>
    </row>
    <row r="25" spans="1:12" x14ac:dyDescent="0.25">
      <c r="A25" s="99"/>
      <c r="B25" s="100"/>
      <c r="C25" s="100"/>
      <c r="D25" s="100"/>
      <c r="E25" s="101"/>
      <c r="F25" s="23" t="s">
        <v>54</v>
      </c>
      <c r="G25" s="94" t="s">
        <v>64</v>
      </c>
      <c r="H25" s="94"/>
      <c r="I25" s="95"/>
    </row>
    <row r="26" spans="1:12" x14ac:dyDescent="0.25">
      <c r="A26" s="99"/>
      <c r="B26" s="100"/>
      <c r="C26" s="100"/>
      <c r="D26" s="100"/>
      <c r="E26" s="101"/>
      <c r="F26" s="23" t="s">
        <v>54</v>
      </c>
      <c r="G26" s="94" t="s">
        <v>66</v>
      </c>
      <c r="H26" s="94"/>
      <c r="I26" s="95"/>
    </row>
    <row r="27" spans="1:12" x14ac:dyDescent="0.25">
      <c r="A27" s="99"/>
      <c r="B27" s="100"/>
      <c r="C27" s="100"/>
      <c r="D27" s="100"/>
      <c r="E27" s="101"/>
      <c r="F27" s="23" t="s">
        <v>86</v>
      </c>
      <c r="G27" s="94" t="s">
        <v>65</v>
      </c>
      <c r="H27" s="94"/>
      <c r="I27" s="95"/>
    </row>
    <row r="28" spans="1:12" x14ac:dyDescent="0.25">
      <c r="A28" s="102"/>
      <c r="B28" s="103"/>
      <c r="C28" s="103"/>
      <c r="D28" s="103"/>
      <c r="E28" s="104"/>
      <c r="F28" s="24" t="s">
        <v>90</v>
      </c>
      <c r="G28" s="86" t="s">
        <v>67</v>
      </c>
      <c r="H28" s="86"/>
      <c r="I28" s="87"/>
    </row>
    <row r="30" spans="1:12" x14ac:dyDescent="0.25">
      <c r="A30" s="128" t="s">
        <v>21</v>
      </c>
      <c r="B30" s="129"/>
      <c r="C30" s="129"/>
      <c r="D30" s="129"/>
      <c r="E30" s="129"/>
      <c r="F30" s="129"/>
      <c r="G30" s="129"/>
      <c r="H30" s="129"/>
      <c r="I30" s="129"/>
      <c r="J30" s="129"/>
      <c r="K30" s="129"/>
      <c r="L30" s="130"/>
    </row>
    <row r="31" spans="1:12" x14ac:dyDescent="0.25">
      <c r="A31" s="131"/>
      <c r="B31" s="132"/>
      <c r="C31" s="132"/>
      <c r="D31" s="132"/>
      <c r="E31" s="132"/>
      <c r="F31" s="132"/>
      <c r="G31" s="132"/>
      <c r="H31" s="132"/>
      <c r="I31" s="132"/>
      <c r="J31" s="132"/>
      <c r="K31" s="132"/>
      <c r="L31" s="133"/>
    </row>
    <row r="32" spans="1:12" x14ac:dyDescent="0.25">
      <c r="A32" s="139" t="s">
        <v>26</v>
      </c>
      <c r="B32" s="140"/>
      <c r="C32" s="140"/>
      <c r="D32" s="140"/>
      <c r="E32" s="141"/>
      <c r="F32" s="145" t="s">
        <v>39</v>
      </c>
      <c r="G32" s="146"/>
      <c r="H32" s="147"/>
      <c r="I32" s="145" t="s">
        <v>47</v>
      </c>
      <c r="J32" s="146"/>
      <c r="K32" s="146"/>
      <c r="L32" s="147"/>
    </row>
    <row r="33" spans="1:12" x14ac:dyDescent="0.25">
      <c r="A33" s="142"/>
      <c r="B33" s="143"/>
      <c r="C33" s="143"/>
      <c r="D33" s="143"/>
      <c r="E33" s="144"/>
      <c r="F33" s="31" t="s">
        <v>40</v>
      </c>
      <c r="G33" s="31" t="s">
        <v>41</v>
      </c>
      <c r="H33" s="32" t="s">
        <v>42</v>
      </c>
      <c r="I33" s="31" t="s">
        <v>43</v>
      </c>
      <c r="J33" s="31" t="s">
        <v>44</v>
      </c>
      <c r="K33" s="31" t="s">
        <v>45</v>
      </c>
      <c r="L33" s="32" t="s">
        <v>46</v>
      </c>
    </row>
    <row r="34" spans="1:12" x14ac:dyDescent="0.25">
      <c r="A34" s="125" t="s">
        <v>27</v>
      </c>
      <c r="B34" s="126"/>
      <c r="C34" s="126"/>
      <c r="D34" s="126"/>
      <c r="E34" s="127"/>
      <c r="F34" s="36" t="s">
        <v>54</v>
      </c>
      <c r="G34" s="40" t="s">
        <v>98</v>
      </c>
      <c r="H34" s="43" t="s">
        <v>99</v>
      </c>
      <c r="I34" s="148"/>
      <c r="J34" s="149"/>
      <c r="K34" s="149"/>
      <c r="L34" s="150"/>
    </row>
    <row r="35" spans="1:12" x14ac:dyDescent="0.25">
      <c r="A35" s="119" t="s">
        <v>28</v>
      </c>
      <c r="B35" s="120"/>
      <c r="C35" s="120"/>
      <c r="D35" s="120"/>
      <c r="E35" s="121"/>
      <c r="F35" s="36" t="s">
        <v>54</v>
      </c>
      <c r="G35" s="40" t="s">
        <v>100</v>
      </c>
      <c r="H35" s="43" t="s">
        <v>101</v>
      </c>
      <c r="I35" s="151"/>
      <c r="J35" s="152"/>
      <c r="K35" s="152"/>
      <c r="L35" s="153"/>
    </row>
    <row r="36" spans="1:12" x14ac:dyDescent="0.25">
      <c r="A36" s="122" t="s">
        <v>29</v>
      </c>
      <c r="B36" s="123"/>
      <c r="C36" s="123"/>
      <c r="D36" s="123"/>
      <c r="E36" s="124"/>
      <c r="F36" s="49" t="s">
        <v>99</v>
      </c>
      <c r="G36" s="41" t="s">
        <v>98</v>
      </c>
      <c r="H36" s="39" t="s">
        <v>54</v>
      </c>
      <c r="I36" s="154"/>
      <c r="J36" s="155"/>
      <c r="K36" s="155"/>
      <c r="L36" s="156"/>
    </row>
    <row r="37" spans="1:12" x14ac:dyDescent="0.25">
      <c r="A37" s="125" t="s">
        <v>30</v>
      </c>
      <c r="B37" s="126"/>
      <c r="C37" s="126"/>
      <c r="D37" s="126"/>
      <c r="E37" s="127"/>
      <c r="F37" s="36" t="s">
        <v>54</v>
      </c>
      <c r="G37" s="40" t="s">
        <v>98</v>
      </c>
      <c r="H37" s="43" t="s">
        <v>99</v>
      </c>
      <c r="I37" s="33">
        <v>0.49</v>
      </c>
      <c r="J37" s="46" t="s">
        <v>110</v>
      </c>
      <c r="K37" s="48" t="s">
        <v>111</v>
      </c>
      <c r="L37" s="37" t="s">
        <v>106</v>
      </c>
    </row>
    <row r="38" spans="1:12" x14ac:dyDescent="0.25">
      <c r="A38" s="119" t="s">
        <v>31</v>
      </c>
      <c r="B38" s="120"/>
      <c r="C38" s="120"/>
      <c r="D38" s="120"/>
      <c r="E38" s="121"/>
      <c r="F38" s="36" t="s">
        <v>54</v>
      </c>
      <c r="G38" s="40" t="s">
        <v>98</v>
      </c>
      <c r="H38" s="43" t="s">
        <v>99</v>
      </c>
      <c r="I38" s="34">
        <v>0.23</v>
      </c>
      <c r="J38" s="43" t="s">
        <v>83</v>
      </c>
      <c r="K38" s="42" t="s">
        <v>84</v>
      </c>
      <c r="L38" s="42" t="s">
        <v>84</v>
      </c>
    </row>
    <row r="39" spans="1:12" x14ac:dyDescent="0.25">
      <c r="A39" s="119" t="s">
        <v>32</v>
      </c>
      <c r="B39" s="120"/>
      <c r="C39" s="120"/>
      <c r="D39" s="120"/>
      <c r="E39" s="121"/>
      <c r="F39" s="36" t="s">
        <v>54</v>
      </c>
      <c r="G39" s="44" t="s">
        <v>101</v>
      </c>
      <c r="H39" s="42" t="s">
        <v>100</v>
      </c>
      <c r="I39" s="34">
        <v>0.18</v>
      </c>
      <c r="J39" s="43" t="s">
        <v>106</v>
      </c>
      <c r="K39" s="42" t="s">
        <v>108</v>
      </c>
      <c r="L39" s="42" t="s">
        <v>108</v>
      </c>
    </row>
    <row r="40" spans="1:12" x14ac:dyDescent="0.25">
      <c r="A40" s="119" t="s">
        <v>33</v>
      </c>
      <c r="B40" s="120"/>
      <c r="C40" s="120"/>
      <c r="D40" s="120"/>
      <c r="E40" s="121"/>
      <c r="F40" s="36" t="s">
        <v>54</v>
      </c>
      <c r="G40" s="40" t="s">
        <v>100</v>
      </c>
      <c r="H40" s="43" t="s">
        <v>101</v>
      </c>
      <c r="I40" s="34">
        <v>7.0000000000000007E-2</v>
      </c>
      <c r="J40" s="42" t="s">
        <v>108</v>
      </c>
      <c r="K40" s="42" t="s">
        <v>108</v>
      </c>
      <c r="L40" s="43" t="s">
        <v>106</v>
      </c>
    </row>
    <row r="41" spans="1:12" x14ac:dyDescent="0.25">
      <c r="A41" s="122" t="s">
        <v>34</v>
      </c>
      <c r="B41" s="123"/>
      <c r="C41" s="123"/>
      <c r="D41" s="123"/>
      <c r="E41" s="124"/>
      <c r="F41" s="38" t="s">
        <v>54</v>
      </c>
      <c r="G41" s="41" t="s">
        <v>98</v>
      </c>
      <c r="H41" s="45" t="s">
        <v>99</v>
      </c>
      <c r="I41" s="35">
        <v>0.03</v>
      </c>
      <c r="J41" s="45" t="s">
        <v>106</v>
      </c>
      <c r="K41" s="47" t="s">
        <v>109</v>
      </c>
      <c r="L41" s="45" t="s">
        <v>106</v>
      </c>
    </row>
    <row r="42" spans="1:12" x14ac:dyDescent="0.25">
      <c r="A42" s="125" t="s">
        <v>35</v>
      </c>
      <c r="B42" s="126"/>
      <c r="C42" s="126"/>
      <c r="D42" s="126"/>
      <c r="E42" s="127"/>
      <c r="F42" s="36" t="s">
        <v>54</v>
      </c>
      <c r="G42" s="40" t="s">
        <v>102</v>
      </c>
      <c r="H42" s="36" t="s">
        <v>54</v>
      </c>
      <c r="I42" s="34">
        <v>0.11</v>
      </c>
      <c r="J42" s="37" t="s">
        <v>82</v>
      </c>
      <c r="K42" s="42" t="s">
        <v>105</v>
      </c>
      <c r="L42" s="43" t="s">
        <v>84</v>
      </c>
    </row>
    <row r="43" spans="1:12" x14ac:dyDescent="0.25">
      <c r="A43" s="119" t="s">
        <v>36</v>
      </c>
      <c r="B43" s="120"/>
      <c r="C43" s="120"/>
      <c r="D43" s="120"/>
      <c r="E43" s="121"/>
      <c r="F43" s="44" t="s">
        <v>103</v>
      </c>
      <c r="G43" s="40" t="s">
        <v>104</v>
      </c>
      <c r="H43" s="36" t="s">
        <v>54</v>
      </c>
      <c r="I43" s="34">
        <v>0.23</v>
      </c>
      <c r="J43" s="43" t="s">
        <v>106</v>
      </c>
      <c r="K43" s="42" t="s">
        <v>107</v>
      </c>
      <c r="L43" s="36" t="s">
        <v>54</v>
      </c>
    </row>
    <row r="44" spans="1:12" x14ac:dyDescent="0.25">
      <c r="A44" s="119" t="s">
        <v>37</v>
      </c>
      <c r="B44" s="120"/>
      <c r="C44" s="120"/>
      <c r="D44" s="120"/>
      <c r="E44" s="121"/>
      <c r="F44" s="36" t="s">
        <v>54</v>
      </c>
      <c r="G44" s="40" t="s">
        <v>102</v>
      </c>
      <c r="H44" s="36" t="s">
        <v>54</v>
      </c>
      <c r="I44" s="34">
        <v>0.34</v>
      </c>
      <c r="J44" s="43" t="s">
        <v>83</v>
      </c>
      <c r="K44" s="43" t="s">
        <v>83</v>
      </c>
      <c r="L44" s="42" t="s">
        <v>105</v>
      </c>
    </row>
    <row r="45" spans="1:12" x14ac:dyDescent="0.25">
      <c r="A45" s="122" t="s">
        <v>38</v>
      </c>
      <c r="B45" s="123"/>
      <c r="C45" s="123"/>
      <c r="D45" s="123"/>
      <c r="E45" s="124"/>
      <c r="F45" s="36" t="s">
        <v>54</v>
      </c>
      <c r="G45" s="41" t="s">
        <v>102</v>
      </c>
      <c r="H45" s="36" t="s">
        <v>54</v>
      </c>
      <c r="I45" s="35">
        <v>0.2</v>
      </c>
      <c r="J45" s="45" t="s">
        <v>83</v>
      </c>
      <c r="K45" s="47" t="s">
        <v>105</v>
      </c>
      <c r="L45" s="45" t="s">
        <v>83</v>
      </c>
    </row>
    <row r="46" spans="1:12" x14ac:dyDescent="0.25">
      <c r="A46" s="134" t="s">
        <v>48</v>
      </c>
      <c r="B46" s="135"/>
      <c r="C46" s="135"/>
      <c r="D46" s="135"/>
      <c r="E46" s="135"/>
      <c r="F46" s="135"/>
      <c r="G46" s="135"/>
      <c r="H46" s="135"/>
      <c r="I46" s="135"/>
      <c r="J46" s="135"/>
      <c r="K46" s="135"/>
      <c r="L46" s="136"/>
    </row>
    <row r="48" spans="1:12" x14ac:dyDescent="0.25">
      <c r="A48" s="96" t="s">
        <v>49</v>
      </c>
      <c r="B48" s="97"/>
      <c r="C48" s="97"/>
      <c r="D48" s="97"/>
      <c r="E48" s="98"/>
      <c r="F48" s="22" t="s">
        <v>88</v>
      </c>
      <c r="G48" s="92" t="s">
        <v>68</v>
      </c>
      <c r="H48" s="92"/>
      <c r="I48" s="93"/>
    </row>
    <row r="49" spans="1:9" x14ac:dyDescent="0.25">
      <c r="A49" s="99"/>
      <c r="B49" s="100"/>
      <c r="C49" s="100"/>
      <c r="D49" s="100"/>
      <c r="E49" s="101"/>
      <c r="F49" s="27" t="s">
        <v>97</v>
      </c>
      <c r="G49" s="109" t="s">
        <v>69</v>
      </c>
      <c r="H49" s="110"/>
      <c r="I49" s="111"/>
    </row>
    <row r="50" spans="1:9" x14ac:dyDescent="0.25">
      <c r="A50" s="99"/>
      <c r="B50" s="100"/>
      <c r="C50" s="100"/>
      <c r="D50" s="100"/>
      <c r="E50" s="100"/>
      <c r="F50" s="26" t="s">
        <v>54</v>
      </c>
      <c r="G50" s="106" t="s">
        <v>70</v>
      </c>
      <c r="H50" s="107"/>
      <c r="I50" s="108"/>
    </row>
    <row r="51" spans="1:9" x14ac:dyDescent="0.25">
      <c r="A51" s="99"/>
      <c r="B51" s="100"/>
      <c r="C51" s="100"/>
      <c r="D51" s="100"/>
      <c r="E51" s="101"/>
      <c r="F51" s="26" t="s">
        <v>54</v>
      </c>
      <c r="G51" s="107" t="s">
        <v>71</v>
      </c>
      <c r="H51" s="107"/>
      <c r="I51" s="108"/>
    </row>
    <row r="52" spans="1:9" x14ac:dyDescent="0.25">
      <c r="A52" s="102"/>
      <c r="B52" s="103"/>
      <c r="C52" s="103"/>
      <c r="D52" s="103"/>
      <c r="E52" s="104"/>
      <c r="F52" s="24" t="s">
        <v>54</v>
      </c>
      <c r="G52" s="86" t="s">
        <v>72</v>
      </c>
      <c r="H52" s="86"/>
      <c r="I52" s="87"/>
    </row>
    <row r="54" spans="1:9" x14ac:dyDescent="0.25">
      <c r="A54" s="96" t="s">
        <v>52</v>
      </c>
      <c r="B54" s="97"/>
      <c r="C54" s="97"/>
      <c r="D54" s="97"/>
      <c r="E54" s="98"/>
      <c r="F54" s="22" t="s">
        <v>54</v>
      </c>
      <c r="G54" s="92" t="s">
        <v>73</v>
      </c>
      <c r="H54" s="92"/>
      <c r="I54" s="93"/>
    </row>
    <row r="55" spans="1:9" x14ac:dyDescent="0.25">
      <c r="A55" s="99"/>
      <c r="B55" s="100"/>
      <c r="C55" s="100"/>
      <c r="D55" s="100"/>
      <c r="E55" s="101"/>
      <c r="F55" s="26" t="s">
        <v>85</v>
      </c>
      <c r="G55" s="107" t="s">
        <v>74</v>
      </c>
      <c r="H55" s="107"/>
      <c r="I55" s="108"/>
    </row>
    <row r="56" spans="1:9" x14ac:dyDescent="0.25">
      <c r="A56" s="99"/>
      <c r="B56" s="100"/>
      <c r="C56" s="100"/>
      <c r="D56" s="100"/>
      <c r="E56" s="101"/>
      <c r="F56" s="26" t="s">
        <v>86</v>
      </c>
      <c r="G56" s="107" t="s">
        <v>75</v>
      </c>
      <c r="H56" s="107"/>
      <c r="I56" s="108"/>
    </row>
    <row r="57" spans="1:9" x14ac:dyDescent="0.25">
      <c r="A57" s="99"/>
      <c r="B57" s="100"/>
      <c r="C57" s="100"/>
      <c r="D57" s="100"/>
      <c r="E57" s="100"/>
      <c r="F57" s="26" t="s">
        <v>89</v>
      </c>
      <c r="G57" s="106" t="s">
        <v>76</v>
      </c>
      <c r="H57" s="107"/>
      <c r="I57" s="108"/>
    </row>
    <row r="58" spans="1:9" x14ac:dyDescent="0.25">
      <c r="A58" s="102"/>
      <c r="B58" s="103"/>
      <c r="C58" s="103"/>
      <c r="D58" s="103"/>
      <c r="E58" s="104"/>
      <c r="F58" s="24" t="s">
        <v>85</v>
      </c>
      <c r="G58" s="112" t="s">
        <v>77</v>
      </c>
      <c r="H58" s="86"/>
      <c r="I58" s="87"/>
    </row>
    <row r="60" spans="1:9" x14ac:dyDescent="0.25">
      <c r="A60" s="96" t="s">
        <v>50</v>
      </c>
      <c r="B60" s="97"/>
      <c r="C60" s="97"/>
      <c r="D60" s="97"/>
      <c r="E60" s="98"/>
      <c r="F60" s="29" t="s">
        <v>54</v>
      </c>
      <c r="G60" s="137" t="s">
        <v>78</v>
      </c>
      <c r="H60" s="137"/>
      <c r="I60" s="138"/>
    </row>
    <row r="61" spans="1:9" x14ac:dyDescent="0.25">
      <c r="A61" s="99"/>
      <c r="B61" s="100"/>
      <c r="C61" s="100"/>
      <c r="D61" s="100"/>
      <c r="E61" s="101"/>
      <c r="F61" s="30" t="s">
        <v>85</v>
      </c>
      <c r="G61" s="106" t="s">
        <v>79</v>
      </c>
      <c r="H61" s="107"/>
      <c r="I61" s="108"/>
    </row>
    <row r="62" spans="1:9" x14ac:dyDescent="0.25">
      <c r="A62" s="99"/>
      <c r="B62" s="100"/>
      <c r="C62" s="100"/>
      <c r="D62" s="100"/>
      <c r="E62" s="101"/>
      <c r="F62" s="30" t="s">
        <v>89</v>
      </c>
      <c r="G62" s="106" t="s">
        <v>80</v>
      </c>
      <c r="H62" s="107"/>
      <c r="I62" s="108"/>
    </row>
    <row r="63" spans="1:9" x14ac:dyDescent="0.25">
      <c r="A63" s="102"/>
      <c r="B63" s="103"/>
      <c r="C63" s="103"/>
      <c r="D63" s="103"/>
      <c r="E63" s="104"/>
      <c r="F63" s="28" t="s">
        <v>89</v>
      </c>
      <c r="G63" s="86" t="s">
        <v>81</v>
      </c>
      <c r="H63" s="86"/>
      <c r="I63" s="87"/>
    </row>
    <row r="65" spans="1:12" x14ac:dyDescent="0.25">
      <c r="A65" s="88" t="s">
        <v>51</v>
      </c>
      <c r="B65" s="89"/>
      <c r="C65" s="89"/>
      <c r="D65" s="89"/>
      <c r="E65" s="89"/>
      <c r="F65" s="89"/>
      <c r="G65" s="89"/>
      <c r="H65" s="89"/>
      <c r="I65" s="89"/>
      <c r="J65" s="89"/>
      <c r="K65" s="89"/>
      <c r="L65" s="90"/>
    </row>
    <row r="66" spans="1:12" x14ac:dyDescent="0.25">
      <c r="A66" s="50" t="s">
        <v>115</v>
      </c>
      <c r="B66" s="84" t="s">
        <v>119</v>
      </c>
      <c r="C66" s="84"/>
      <c r="D66" s="84"/>
      <c r="E66" s="84"/>
      <c r="F66" s="84"/>
      <c r="G66" s="84"/>
      <c r="H66" s="84"/>
      <c r="I66" s="84"/>
      <c r="J66" s="84"/>
      <c r="K66" s="84"/>
      <c r="L66" s="85"/>
    </row>
    <row r="67" spans="1:12" x14ac:dyDescent="0.25">
      <c r="A67" s="51" t="s">
        <v>116</v>
      </c>
      <c r="B67" s="84" t="s">
        <v>114</v>
      </c>
      <c r="C67" s="84"/>
      <c r="D67" s="84"/>
      <c r="E67" s="84"/>
      <c r="F67" s="84"/>
      <c r="G67" s="84"/>
      <c r="H67" s="84"/>
      <c r="I67" s="84"/>
      <c r="J67" s="84"/>
      <c r="K67" s="84"/>
      <c r="L67" s="85"/>
    </row>
    <row r="68" spans="1:12" x14ac:dyDescent="0.25">
      <c r="A68" s="51" t="s">
        <v>117</v>
      </c>
      <c r="B68" s="84" t="s">
        <v>112</v>
      </c>
      <c r="C68" s="84"/>
      <c r="D68" s="84"/>
      <c r="E68" s="84"/>
      <c r="F68" s="84"/>
      <c r="G68" s="84"/>
      <c r="H68" s="84"/>
      <c r="I68" s="84"/>
      <c r="J68" s="84"/>
      <c r="K68" s="84"/>
      <c r="L68" s="85"/>
    </row>
    <row r="69" spans="1:12" x14ac:dyDescent="0.25">
      <c r="A69" s="52" t="s">
        <v>118</v>
      </c>
      <c r="B69" s="84" t="s">
        <v>113</v>
      </c>
      <c r="C69" s="86"/>
      <c r="D69" s="86"/>
      <c r="E69" s="86"/>
      <c r="F69" s="86"/>
      <c r="G69" s="86"/>
      <c r="H69" s="86"/>
      <c r="I69" s="86"/>
      <c r="J69" s="86"/>
      <c r="K69" s="86"/>
      <c r="L69" s="87"/>
    </row>
    <row r="70" spans="1:12" x14ac:dyDescent="0.25">
      <c r="A70" s="21"/>
      <c r="B70" s="21"/>
    </row>
  </sheetData>
  <mergeCells count="69">
    <mergeCell ref="G63:I63"/>
    <mergeCell ref="A32:E33"/>
    <mergeCell ref="F32:H32"/>
    <mergeCell ref="I32:L32"/>
    <mergeCell ref="I34:L36"/>
    <mergeCell ref="A34:E34"/>
    <mergeCell ref="A35:E35"/>
    <mergeCell ref="A36:E36"/>
    <mergeCell ref="A37:E37"/>
    <mergeCell ref="A38:E38"/>
    <mergeCell ref="G56:I56"/>
    <mergeCell ref="G57:I57"/>
    <mergeCell ref="G58:I58"/>
    <mergeCell ref="G60:I60"/>
    <mergeCell ref="G61:I61"/>
    <mergeCell ref="G62:I62"/>
    <mergeCell ref="G49:I49"/>
    <mergeCell ref="G50:I50"/>
    <mergeCell ref="G51:I51"/>
    <mergeCell ref="G52:I52"/>
    <mergeCell ref="G54:I54"/>
    <mergeCell ref="G55:I55"/>
    <mergeCell ref="G21:I21"/>
    <mergeCell ref="G22:I22"/>
    <mergeCell ref="G24:I24"/>
    <mergeCell ref="G48:I48"/>
    <mergeCell ref="A39:E39"/>
    <mergeCell ref="A40:E40"/>
    <mergeCell ref="A41:E41"/>
    <mergeCell ref="A42:E42"/>
    <mergeCell ref="G26:I26"/>
    <mergeCell ref="G27:I27"/>
    <mergeCell ref="G28:I28"/>
    <mergeCell ref="A30:L31"/>
    <mergeCell ref="A46:L46"/>
    <mergeCell ref="A43:E43"/>
    <mergeCell ref="A44:E44"/>
    <mergeCell ref="A45:E45"/>
    <mergeCell ref="G11:I11"/>
    <mergeCell ref="A48:E52"/>
    <mergeCell ref="A54:E58"/>
    <mergeCell ref="A60:E63"/>
    <mergeCell ref="A17:E22"/>
    <mergeCell ref="A11:E15"/>
    <mergeCell ref="A24:E28"/>
    <mergeCell ref="G25:I25"/>
    <mergeCell ref="G12:I12"/>
    <mergeCell ref="G13:I13"/>
    <mergeCell ref="G14:I14"/>
    <mergeCell ref="G15:I15"/>
    <mergeCell ref="G17:I17"/>
    <mergeCell ref="G18:I18"/>
    <mergeCell ref="G19:I19"/>
    <mergeCell ref="G20:I20"/>
    <mergeCell ref="G1:I1"/>
    <mergeCell ref="G2:I2"/>
    <mergeCell ref="G3:I3"/>
    <mergeCell ref="A5:E9"/>
    <mergeCell ref="A1:E3"/>
    <mergeCell ref="G5:I5"/>
    <mergeCell ref="G6:I6"/>
    <mergeCell ref="G7:I7"/>
    <mergeCell ref="G8:I8"/>
    <mergeCell ref="G9:I9"/>
    <mergeCell ref="B66:L66"/>
    <mergeCell ref="B67:L67"/>
    <mergeCell ref="B68:L68"/>
    <mergeCell ref="B69:L69"/>
    <mergeCell ref="A65:L6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workbookViewId="0"/>
  </sheetViews>
  <sheetFormatPr defaultColWidth="20.7109375" defaultRowHeight="15" x14ac:dyDescent="0.25"/>
  <cols>
    <col min="1" max="1" width="5.7109375" customWidth="1"/>
    <col min="3" max="5" width="10.7109375" customWidth="1"/>
    <col min="6" max="6" width="5.7109375" customWidth="1"/>
    <col min="7" max="7" width="5.7109375" style="159" customWidth="1"/>
    <col min="8" max="13" width="15.7109375" customWidth="1"/>
    <col min="14" max="14" width="5.7109375" style="159" customWidth="1"/>
    <col min="15" max="15" width="5.7109375" style="158" customWidth="1"/>
    <col min="16" max="17" width="5.7109375" style="157" customWidth="1"/>
  </cols>
  <sheetData>
    <row r="1" spans="1:20" x14ac:dyDescent="0.25">
      <c r="A1" t="s">
        <v>383</v>
      </c>
      <c r="B1" t="s">
        <v>382</v>
      </c>
      <c r="C1" t="s">
        <v>381</v>
      </c>
      <c r="D1" t="s">
        <v>380</v>
      </c>
      <c r="E1" t="s">
        <v>379</v>
      </c>
      <c r="F1" t="s">
        <v>378</v>
      </c>
      <c r="H1" s="197" t="s">
        <v>377</v>
      </c>
      <c r="I1" s="197"/>
      <c r="J1" s="197"/>
      <c r="K1" s="197"/>
      <c r="L1" s="197"/>
      <c r="M1" s="197"/>
      <c r="N1" s="196"/>
      <c r="O1" s="158" t="s">
        <v>146</v>
      </c>
      <c r="P1" s="195" t="s">
        <v>128</v>
      </c>
      <c r="Q1" s="195" t="s">
        <v>376</v>
      </c>
      <c r="R1" s="194" t="s">
        <v>375</v>
      </c>
      <c r="S1" s="194"/>
      <c r="T1" s="194"/>
    </row>
    <row r="2" spans="1:20" x14ac:dyDescent="0.25">
      <c r="A2">
        <v>1</v>
      </c>
      <c r="B2" t="s">
        <v>374</v>
      </c>
      <c r="C2" s="177" t="s">
        <v>146</v>
      </c>
      <c r="D2" t="s">
        <v>185</v>
      </c>
      <c r="E2" t="s">
        <v>136</v>
      </c>
      <c r="F2">
        <v>1</v>
      </c>
      <c r="H2" s="160" t="s">
        <v>373</v>
      </c>
      <c r="I2" t="s">
        <v>372</v>
      </c>
      <c r="J2" s="160" t="s">
        <v>371</v>
      </c>
      <c r="K2" t="s">
        <v>370</v>
      </c>
      <c r="L2" t="s">
        <v>369</v>
      </c>
      <c r="M2" t="s">
        <v>368</v>
      </c>
      <c r="O2" s="158">
        <v>1</v>
      </c>
      <c r="P2" s="157">
        <v>1</v>
      </c>
      <c r="Q2" s="157">
        <v>1</v>
      </c>
      <c r="R2" s="161"/>
      <c r="S2" s="161"/>
      <c r="T2" s="161"/>
    </row>
    <row r="3" spans="1:20" x14ac:dyDescent="0.25">
      <c r="A3">
        <v>2</v>
      </c>
      <c r="B3" t="s">
        <v>367</v>
      </c>
      <c r="C3" s="182" t="s">
        <v>159</v>
      </c>
      <c r="D3" t="s">
        <v>195</v>
      </c>
      <c r="E3" t="s">
        <v>146</v>
      </c>
      <c r="F3">
        <v>1</v>
      </c>
      <c r="H3" s="174" t="s">
        <v>366</v>
      </c>
      <c r="I3" t="s">
        <v>365</v>
      </c>
      <c r="J3" t="s">
        <v>364</v>
      </c>
      <c r="K3" t="s">
        <v>363</v>
      </c>
      <c r="L3" t="s">
        <v>362</v>
      </c>
      <c r="M3" t="s">
        <v>361</v>
      </c>
      <c r="O3" s="158">
        <v>1</v>
      </c>
      <c r="P3" s="157">
        <v>1</v>
      </c>
      <c r="Q3" s="157">
        <v>1</v>
      </c>
      <c r="R3" s="188" t="s">
        <v>360</v>
      </c>
      <c r="S3" s="188"/>
      <c r="T3" s="188"/>
    </row>
    <row r="4" spans="1:20" x14ac:dyDescent="0.25">
      <c r="A4">
        <v>3</v>
      </c>
      <c r="B4" t="s">
        <v>359</v>
      </c>
      <c r="C4" s="174" t="s">
        <v>128</v>
      </c>
      <c r="D4" t="s">
        <v>239</v>
      </c>
      <c r="E4" t="s">
        <v>159</v>
      </c>
      <c r="F4" s="160">
        <v>1</v>
      </c>
      <c r="H4" s="174" t="s">
        <v>358</v>
      </c>
      <c r="I4" s="193" t="s">
        <v>357</v>
      </c>
      <c r="J4" s="160" t="s">
        <v>356</v>
      </c>
      <c r="K4" t="s">
        <v>355</v>
      </c>
      <c r="L4" t="s">
        <v>354</v>
      </c>
      <c r="M4" t="s">
        <v>353</v>
      </c>
      <c r="O4" s="158">
        <v>1</v>
      </c>
      <c r="P4" s="157">
        <v>1</v>
      </c>
      <c r="Q4" s="157">
        <v>1</v>
      </c>
      <c r="R4" s="190" t="s">
        <v>352</v>
      </c>
      <c r="S4" s="190"/>
      <c r="T4" s="190"/>
    </row>
    <row r="5" spans="1:20" x14ac:dyDescent="0.25">
      <c r="A5">
        <v>4</v>
      </c>
      <c r="B5" t="s">
        <v>351</v>
      </c>
      <c r="C5" s="177" t="s">
        <v>146</v>
      </c>
      <c r="D5" t="s">
        <v>195</v>
      </c>
      <c r="E5" t="s">
        <v>146</v>
      </c>
      <c r="F5">
        <v>1</v>
      </c>
      <c r="H5" s="174" t="s">
        <v>350</v>
      </c>
      <c r="I5" t="s">
        <v>349</v>
      </c>
      <c r="J5" t="s">
        <v>348</v>
      </c>
      <c r="K5" t="s">
        <v>347</v>
      </c>
      <c r="L5" t="s">
        <v>346</v>
      </c>
      <c r="M5" t="s">
        <v>345</v>
      </c>
      <c r="O5" s="158">
        <v>1</v>
      </c>
      <c r="P5" s="157">
        <v>1</v>
      </c>
      <c r="Q5" s="157">
        <v>1</v>
      </c>
      <c r="R5" s="161"/>
      <c r="S5" s="161"/>
      <c r="T5" s="161"/>
    </row>
    <row r="6" spans="1:20" x14ac:dyDescent="0.25">
      <c r="A6">
        <v>5</v>
      </c>
      <c r="B6" s="160" t="s">
        <v>344</v>
      </c>
      <c r="C6" s="177" t="s">
        <v>146</v>
      </c>
      <c r="D6" t="s">
        <v>343</v>
      </c>
      <c r="E6" t="s">
        <v>126</v>
      </c>
      <c r="F6">
        <v>2</v>
      </c>
      <c r="H6" s="174" t="s">
        <v>288</v>
      </c>
      <c r="I6" s="160" t="s">
        <v>342</v>
      </c>
      <c r="J6" s="160" t="s">
        <v>341</v>
      </c>
      <c r="K6" t="s">
        <v>340</v>
      </c>
      <c r="L6" t="s">
        <v>339</v>
      </c>
      <c r="M6" t="s">
        <v>338</v>
      </c>
      <c r="O6" s="158">
        <v>1</v>
      </c>
      <c r="P6" s="157">
        <v>1</v>
      </c>
      <c r="Q6" s="157">
        <v>1</v>
      </c>
      <c r="R6" s="161"/>
      <c r="S6" s="161"/>
      <c r="T6" s="161"/>
    </row>
    <row r="7" spans="1:20" x14ac:dyDescent="0.25">
      <c r="A7">
        <v>6</v>
      </c>
      <c r="B7" s="160" t="s">
        <v>337</v>
      </c>
      <c r="C7" s="178" t="s">
        <v>177</v>
      </c>
      <c r="D7" t="s">
        <v>127</v>
      </c>
      <c r="E7" t="s">
        <v>126</v>
      </c>
      <c r="F7">
        <v>2</v>
      </c>
      <c r="H7" s="174" t="s">
        <v>336</v>
      </c>
      <c r="I7" t="s">
        <v>335</v>
      </c>
      <c r="J7" t="s">
        <v>334</v>
      </c>
      <c r="K7" t="s">
        <v>333</v>
      </c>
      <c r="L7" t="s">
        <v>332</v>
      </c>
      <c r="M7" t="s">
        <v>331</v>
      </c>
      <c r="O7" s="158">
        <v>1</v>
      </c>
      <c r="P7" s="157">
        <v>1</v>
      </c>
      <c r="Q7" s="157">
        <v>1</v>
      </c>
      <c r="R7" s="161"/>
      <c r="S7" s="161"/>
      <c r="T7" s="161"/>
    </row>
    <row r="8" spans="1:20" x14ac:dyDescent="0.25">
      <c r="A8">
        <v>7</v>
      </c>
      <c r="B8" s="160" t="s">
        <v>330</v>
      </c>
      <c r="C8" s="177" t="s">
        <v>146</v>
      </c>
      <c r="D8" t="s">
        <v>137</v>
      </c>
      <c r="E8" t="s">
        <v>136</v>
      </c>
      <c r="F8">
        <v>4</v>
      </c>
      <c r="H8" s="192" t="s">
        <v>329</v>
      </c>
      <c r="I8" s="192"/>
      <c r="J8" t="s">
        <v>328</v>
      </c>
      <c r="K8" t="s">
        <v>327</v>
      </c>
      <c r="L8" t="s">
        <v>326</v>
      </c>
      <c r="M8" t="s">
        <v>325</v>
      </c>
      <c r="O8" s="158">
        <v>1</v>
      </c>
      <c r="P8" s="157">
        <v>1</v>
      </c>
      <c r="Q8" s="157">
        <v>1</v>
      </c>
      <c r="R8" s="161"/>
      <c r="S8" s="161"/>
      <c r="T8" s="161"/>
    </row>
    <row r="9" spans="1:20" x14ac:dyDescent="0.25">
      <c r="A9">
        <v>8</v>
      </c>
      <c r="B9" t="s">
        <v>324</v>
      </c>
      <c r="C9" s="177" t="s">
        <v>146</v>
      </c>
      <c r="D9" t="s">
        <v>147</v>
      </c>
      <c r="E9" t="s">
        <v>126</v>
      </c>
      <c r="F9" s="160">
        <v>1</v>
      </c>
      <c r="H9" s="174" t="s">
        <v>323</v>
      </c>
      <c r="I9" t="s">
        <v>322</v>
      </c>
      <c r="J9" t="s">
        <v>321</v>
      </c>
      <c r="K9" t="s">
        <v>320</v>
      </c>
      <c r="L9" t="s">
        <v>319</v>
      </c>
      <c r="M9" t="s">
        <v>318</v>
      </c>
      <c r="O9" s="158">
        <v>1</v>
      </c>
      <c r="P9" s="157">
        <v>1</v>
      </c>
      <c r="Q9" s="157">
        <v>1</v>
      </c>
      <c r="R9" s="161"/>
      <c r="S9" s="161"/>
      <c r="T9" s="161"/>
    </row>
    <row r="10" spans="1:20" x14ac:dyDescent="0.25">
      <c r="A10">
        <v>9</v>
      </c>
      <c r="B10" t="s">
        <v>317</v>
      </c>
      <c r="C10" s="191" t="s">
        <v>146</v>
      </c>
      <c r="D10" t="s">
        <v>160</v>
      </c>
      <c r="E10" t="s">
        <v>146</v>
      </c>
      <c r="F10" s="160">
        <v>1</v>
      </c>
      <c r="H10" s="174" t="s">
        <v>316</v>
      </c>
      <c r="I10" t="s">
        <v>315</v>
      </c>
      <c r="J10" s="160" t="s">
        <v>314</v>
      </c>
      <c r="K10" t="s">
        <v>313</v>
      </c>
      <c r="L10" t="s">
        <v>312</v>
      </c>
      <c r="M10" t="s">
        <v>311</v>
      </c>
      <c r="O10" s="158">
        <v>1</v>
      </c>
      <c r="P10" s="157">
        <v>1</v>
      </c>
      <c r="Q10" s="157">
        <v>1</v>
      </c>
      <c r="R10" s="161"/>
      <c r="S10" s="161"/>
      <c r="T10" s="161"/>
    </row>
    <row r="11" spans="1:20" x14ac:dyDescent="0.25">
      <c r="A11">
        <v>10</v>
      </c>
      <c r="B11" s="160" t="s">
        <v>310</v>
      </c>
      <c r="C11" s="179" t="s">
        <v>186</v>
      </c>
      <c r="D11" t="s">
        <v>137</v>
      </c>
      <c r="E11" t="s">
        <v>136</v>
      </c>
      <c r="F11">
        <v>2</v>
      </c>
      <c r="H11" s="174" t="s">
        <v>309</v>
      </c>
      <c r="I11" t="s">
        <v>308</v>
      </c>
      <c r="J11" t="s">
        <v>307</v>
      </c>
      <c r="K11" t="s">
        <v>306</v>
      </c>
      <c r="L11" s="160" t="s">
        <v>305</v>
      </c>
      <c r="M11" t="s">
        <v>304</v>
      </c>
      <c r="O11" s="158">
        <v>1</v>
      </c>
      <c r="P11" s="157">
        <v>1</v>
      </c>
      <c r="Q11" s="157">
        <v>1</v>
      </c>
      <c r="R11" s="161" t="s">
        <v>303</v>
      </c>
      <c r="S11" s="161"/>
      <c r="T11" s="161"/>
    </row>
    <row r="12" spans="1:20" x14ac:dyDescent="0.25">
      <c r="A12">
        <v>11</v>
      </c>
      <c r="B12" t="s">
        <v>302</v>
      </c>
      <c r="C12" s="175" t="s">
        <v>301</v>
      </c>
      <c r="D12" t="s">
        <v>195</v>
      </c>
      <c r="E12" t="s">
        <v>146</v>
      </c>
      <c r="F12">
        <v>2</v>
      </c>
      <c r="H12" s="174" t="s">
        <v>300</v>
      </c>
      <c r="I12" s="160" t="s">
        <v>299</v>
      </c>
      <c r="J12" s="160" t="s">
        <v>298</v>
      </c>
      <c r="K12" s="160" t="s">
        <v>297</v>
      </c>
      <c r="L12" s="160" t="s">
        <v>296</v>
      </c>
      <c r="M12" s="160" t="s">
        <v>295</v>
      </c>
      <c r="O12" s="158">
        <v>1</v>
      </c>
      <c r="P12" s="157">
        <v>1</v>
      </c>
      <c r="Q12" s="157">
        <v>1</v>
      </c>
      <c r="R12" s="188" t="s">
        <v>294</v>
      </c>
      <c r="S12" s="188"/>
      <c r="T12" s="188"/>
    </row>
    <row r="13" spans="1:20" x14ac:dyDescent="0.25">
      <c r="A13">
        <v>12</v>
      </c>
      <c r="B13" s="160" t="s">
        <v>293</v>
      </c>
      <c r="C13" s="177" t="s">
        <v>146</v>
      </c>
      <c r="D13" t="s">
        <v>292</v>
      </c>
      <c r="E13" t="s">
        <v>126</v>
      </c>
      <c r="F13">
        <v>1</v>
      </c>
      <c r="H13" s="174" t="s">
        <v>291</v>
      </c>
      <c r="I13" t="s">
        <v>290</v>
      </c>
      <c r="J13" t="s">
        <v>289</v>
      </c>
      <c r="K13" t="s">
        <v>288</v>
      </c>
      <c r="L13" t="s">
        <v>287</v>
      </c>
      <c r="M13" t="s">
        <v>286</v>
      </c>
      <c r="O13" s="158">
        <v>1</v>
      </c>
      <c r="P13" s="157">
        <v>1</v>
      </c>
      <c r="Q13" s="157">
        <v>1</v>
      </c>
      <c r="R13" s="161"/>
      <c r="S13" s="161"/>
      <c r="T13" s="161"/>
    </row>
    <row r="14" spans="1:20" x14ac:dyDescent="0.25">
      <c r="A14">
        <v>13</v>
      </c>
      <c r="B14" t="s">
        <v>285</v>
      </c>
      <c r="C14" s="178" t="s">
        <v>177</v>
      </c>
      <c r="D14" t="s">
        <v>176</v>
      </c>
      <c r="E14" t="s">
        <v>126</v>
      </c>
      <c r="F14" s="160">
        <v>1</v>
      </c>
      <c r="H14" s="174" t="s">
        <v>284</v>
      </c>
      <c r="I14" t="s">
        <v>283</v>
      </c>
      <c r="J14" s="160" t="s">
        <v>282</v>
      </c>
      <c r="K14" t="s">
        <v>281</v>
      </c>
      <c r="L14" t="s">
        <v>280</v>
      </c>
      <c r="M14" t="s">
        <v>279</v>
      </c>
      <c r="O14" s="158">
        <v>1</v>
      </c>
      <c r="P14" s="157">
        <v>1</v>
      </c>
      <c r="Q14" s="157">
        <v>1</v>
      </c>
      <c r="R14" s="161"/>
      <c r="S14" s="161"/>
      <c r="T14" s="161"/>
    </row>
    <row r="15" spans="1:20" x14ac:dyDescent="0.25">
      <c r="A15">
        <v>14</v>
      </c>
      <c r="B15" t="s">
        <v>278</v>
      </c>
      <c r="C15" s="177" t="s">
        <v>146</v>
      </c>
      <c r="D15" t="s">
        <v>239</v>
      </c>
      <c r="E15" t="s">
        <v>159</v>
      </c>
      <c r="F15">
        <v>4</v>
      </c>
      <c r="H15" s="174" t="s">
        <v>277</v>
      </c>
      <c r="I15" t="s">
        <v>276</v>
      </c>
      <c r="J15" t="s">
        <v>275</v>
      </c>
      <c r="K15" s="180" t="s">
        <v>274</v>
      </c>
      <c r="L15" t="s">
        <v>273</v>
      </c>
      <c r="M15" t="s">
        <v>272</v>
      </c>
      <c r="O15" s="158">
        <v>1</v>
      </c>
      <c r="P15" s="157">
        <v>1</v>
      </c>
      <c r="Q15" s="157">
        <v>1</v>
      </c>
      <c r="R15" s="190" t="s">
        <v>271</v>
      </c>
      <c r="S15" s="190"/>
      <c r="T15" s="190"/>
    </row>
    <row r="16" spans="1:20" x14ac:dyDescent="0.25">
      <c r="A16">
        <v>15</v>
      </c>
      <c r="B16" t="s">
        <v>270</v>
      </c>
      <c r="C16" s="174" t="s">
        <v>128</v>
      </c>
      <c r="D16" t="s">
        <v>137</v>
      </c>
      <c r="E16" t="s">
        <v>136</v>
      </c>
      <c r="F16" s="160">
        <v>3</v>
      </c>
      <c r="H16" s="174" t="s">
        <v>269</v>
      </c>
      <c r="I16" t="s">
        <v>268</v>
      </c>
      <c r="J16" t="s">
        <v>267</v>
      </c>
      <c r="K16" t="s">
        <v>266</v>
      </c>
      <c r="L16" t="s">
        <v>265</v>
      </c>
      <c r="M16" t="s">
        <v>264</v>
      </c>
      <c r="O16" s="158">
        <v>1</v>
      </c>
      <c r="P16" s="157">
        <v>1</v>
      </c>
      <c r="Q16" s="157">
        <v>1</v>
      </c>
      <c r="R16" s="189" t="s">
        <v>263</v>
      </c>
      <c r="S16" s="189"/>
      <c r="T16" s="189"/>
    </row>
    <row r="17" spans="1:20" x14ac:dyDescent="0.25">
      <c r="A17">
        <v>16</v>
      </c>
      <c r="B17" t="s">
        <v>262</v>
      </c>
      <c r="C17" s="177" t="s">
        <v>146</v>
      </c>
      <c r="D17" t="s">
        <v>195</v>
      </c>
      <c r="E17" t="s">
        <v>126</v>
      </c>
      <c r="F17" s="160">
        <v>2</v>
      </c>
      <c r="H17" s="174" t="s">
        <v>261</v>
      </c>
      <c r="I17" t="s">
        <v>260</v>
      </c>
      <c r="J17" t="s">
        <v>259</v>
      </c>
      <c r="K17" t="s">
        <v>258</v>
      </c>
      <c r="L17" t="s">
        <v>257</v>
      </c>
      <c r="M17" t="s">
        <v>256</v>
      </c>
      <c r="O17" s="158">
        <v>1</v>
      </c>
      <c r="P17" s="157">
        <v>1</v>
      </c>
      <c r="Q17" s="157">
        <v>1</v>
      </c>
      <c r="R17" s="162"/>
      <c r="S17" s="162"/>
      <c r="T17" s="162"/>
    </row>
    <row r="18" spans="1:20" x14ac:dyDescent="0.25">
      <c r="A18">
        <v>17</v>
      </c>
      <c r="B18" t="s">
        <v>255</v>
      </c>
      <c r="C18" s="177" t="s">
        <v>146</v>
      </c>
      <c r="D18" t="s">
        <v>195</v>
      </c>
      <c r="E18" t="s">
        <v>146</v>
      </c>
      <c r="F18" s="160">
        <v>1</v>
      </c>
      <c r="H18" s="174" t="s">
        <v>254</v>
      </c>
      <c r="I18" t="s">
        <v>253</v>
      </c>
      <c r="J18" t="s">
        <v>252</v>
      </c>
      <c r="K18" t="s">
        <v>251</v>
      </c>
      <c r="L18" t="s">
        <v>250</v>
      </c>
      <c r="M18" t="s">
        <v>249</v>
      </c>
      <c r="O18" s="158">
        <v>1</v>
      </c>
      <c r="P18" s="157">
        <v>1</v>
      </c>
      <c r="Q18" s="157">
        <v>1</v>
      </c>
      <c r="R18" s="188" t="s">
        <v>248</v>
      </c>
      <c r="S18" s="188"/>
      <c r="T18" s="188"/>
    </row>
    <row r="19" spans="1:20" x14ac:dyDescent="0.25">
      <c r="A19">
        <v>18</v>
      </c>
      <c r="B19" t="s">
        <v>247</v>
      </c>
      <c r="C19" s="177" t="s">
        <v>146</v>
      </c>
      <c r="D19" t="s">
        <v>147</v>
      </c>
      <c r="E19" t="s">
        <v>159</v>
      </c>
      <c r="F19" s="160">
        <v>1</v>
      </c>
      <c r="H19" s="174" t="s">
        <v>246</v>
      </c>
      <c r="I19" s="164" t="s">
        <v>245</v>
      </c>
      <c r="J19" s="163" t="s">
        <v>244</v>
      </c>
      <c r="K19" s="160" t="s">
        <v>243</v>
      </c>
      <c r="L19" t="s">
        <v>242</v>
      </c>
      <c r="M19" t="s">
        <v>241</v>
      </c>
      <c r="O19" s="158">
        <v>1</v>
      </c>
      <c r="P19" s="157">
        <v>1</v>
      </c>
      <c r="Q19" s="157">
        <v>1</v>
      </c>
      <c r="R19" s="162"/>
      <c r="S19" s="162"/>
      <c r="T19" s="162"/>
    </row>
    <row r="20" spans="1:20" x14ac:dyDescent="0.25">
      <c r="A20">
        <v>19</v>
      </c>
      <c r="B20" s="160" t="s">
        <v>240</v>
      </c>
      <c r="C20" s="179" t="s">
        <v>186</v>
      </c>
      <c r="D20" t="s">
        <v>239</v>
      </c>
      <c r="E20" t="s">
        <v>176</v>
      </c>
      <c r="F20" s="160">
        <v>1</v>
      </c>
      <c r="H20" s="174" t="s">
        <v>238</v>
      </c>
      <c r="I20" s="178" t="s">
        <v>237</v>
      </c>
      <c r="J20" s="160" t="s">
        <v>236</v>
      </c>
      <c r="K20" s="160" t="s">
        <v>235</v>
      </c>
      <c r="L20" s="160" t="s">
        <v>234</v>
      </c>
      <c r="M20" s="187" t="s">
        <v>233</v>
      </c>
      <c r="O20" s="158">
        <v>1</v>
      </c>
      <c r="P20" s="157">
        <v>1</v>
      </c>
      <c r="Q20" s="157">
        <v>1</v>
      </c>
      <c r="R20" s="162" t="s">
        <v>232</v>
      </c>
      <c r="S20" s="162"/>
      <c r="T20" s="162"/>
    </row>
    <row r="21" spans="1:20" x14ac:dyDescent="0.25">
      <c r="A21">
        <v>20</v>
      </c>
      <c r="B21" t="s">
        <v>231</v>
      </c>
      <c r="C21" s="182" t="s">
        <v>159</v>
      </c>
      <c r="D21" t="s">
        <v>147</v>
      </c>
      <c r="E21" t="s">
        <v>146</v>
      </c>
      <c r="F21">
        <v>1</v>
      </c>
      <c r="H21" s="174">
        <v>6.4</v>
      </c>
      <c r="I21">
        <v>3.3</v>
      </c>
      <c r="J21">
        <v>5.2</v>
      </c>
      <c r="K21">
        <v>7.2</v>
      </c>
      <c r="L21">
        <v>3.1</v>
      </c>
      <c r="M21">
        <v>9.4</v>
      </c>
      <c r="O21" s="158">
        <v>1</v>
      </c>
      <c r="P21" s="157">
        <v>1</v>
      </c>
      <c r="Q21" s="157">
        <v>1</v>
      </c>
      <c r="R21" s="176" t="s">
        <v>230</v>
      </c>
      <c r="S21" s="176"/>
      <c r="T21" s="176"/>
    </row>
    <row r="22" spans="1:20" x14ac:dyDescent="0.25">
      <c r="A22">
        <v>21</v>
      </c>
      <c r="B22" t="s">
        <v>229</v>
      </c>
      <c r="C22" s="177" t="s">
        <v>146</v>
      </c>
      <c r="D22" t="s">
        <v>185</v>
      </c>
      <c r="E22" t="s">
        <v>126</v>
      </c>
      <c r="F22" s="160">
        <v>2</v>
      </c>
      <c r="H22" s="174" t="s">
        <v>228</v>
      </c>
      <c r="I22" t="s">
        <v>227</v>
      </c>
      <c r="J22" t="s">
        <v>226</v>
      </c>
      <c r="K22" t="s">
        <v>225</v>
      </c>
      <c r="L22" t="s">
        <v>224</v>
      </c>
      <c r="M22" t="s">
        <v>223</v>
      </c>
      <c r="O22" s="158">
        <v>1</v>
      </c>
      <c r="P22" s="157">
        <v>1</v>
      </c>
      <c r="Q22" s="157">
        <v>1</v>
      </c>
      <c r="R22" s="161"/>
      <c r="S22" s="161"/>
      <c r="T22" s="161"/>
    </row>
    <row r="23" spans="1:20" x14ac:dyDescent="0.25">
      <c r="A23">
        <v>22</v>
      </c>
      <c r="B23" t="s">
        <v>222</v>
      </c>
      <c r="C23" s="175" t="s">
        <v>128</v>
      </c>
      <c r="D23" t="s">
        <v>147</v>
      </c>
      <c r="E23" t="s">
        <v>126</v>
      </c>
      <c r="F23" s="160">
        <v>1</v>
      </c>
      <c r="H23" s="174" t="s">
        <v>221</v>
      </c>
      <c r="I23" t="s">
        <v>220</v>
      </c>
      <c r="J23" t="s">
        <v>219</v>
      </c>
      <c r="K23" t="s">
        <v>218</v>
      </c>
      <c r="L23" s="161" t="s">
        <v>217</v>
      </c>
      <c r="M23" s="161"/>
      <c r="O23" s="158">
        <v>1</v>
      </c>
      <c r="P23" s="157">
        <v>1</v>
      </c>
      <c r="Q23" s="157">
        <v>1</v>
      </c>
      <c r="R23" s="161"/>
      <c r="S23" s="161"/>
      <c r="T23" s="161"/>
    </row>
    <row r="24" spans="1:20" x14ac:dyDescent="0.25">
      <c r="A24">
        <v>23</v>
      </c>
      <c r="B24" s="160" t="s">
        <v>216</v>
      </c>
      <c r="C24" s="177" t="s">
        <v>146</v>
      </c>
      <c r="D24" t="s">
        <v>137</v>
      </c>
      <c r="E24" t="s">
        <v>136</v>
      </c>
      <c r="F24" s="160">
        <v>4</v>
      </c>
      <c r="H24" s="174" t="s">
        <v>215</v>
      </c>
      <c r="I24" t="s">
        <v>214</v>
      </c>
      <c r="J24" t="s">
        <v>213</v>
      </c>
      <c r="K24" s="173" t="s">
        <v>212</v>
      </c>
      <c r="L24" s="186" t="s">
        <v>212</v>
      </c>
      <c r="M24" s="186"/>
      <c r="O24" s="158">
        <v>1</v>
      </c>
      <c r="P24" s="157">
        <v>1</v>
      </c>
      <c r="Q24" s="157">
        <v>1</v>
      </c>
      <c r="R24" s="161"/>
      <c r="S24" s="161"/>
      <c r="T24" s="161"/>
    </row>
    <row r="25" spans="1:20" x14ac:dyDescent="0.25">
      <c r="A25">
        <v>24</v>
      </c>
      <c r="B25" s="160" t="s">
        <v>211</v>
      </c>
      <c r="C25" s="179" t="s">
        <v>186</v>
      </c>
      <c r="D25" t="s">
        <v>127</v>
      </c>
      <c r="E25" t="s">
        <v>176</v>
      </c>
      <c r="F25" s="160">
        <v>1</v>
      </c>
      <c r="H25" s="174" t="s">
        <v>210</v>
      </c>
      <c r="I25" s="185" t="s">
        <v>209</v>
      </c>
      <c r="J25" s="160" t="s">
        <v>208</v>
      </c>
      <c r="K25" s="160" t="s">
        <v>207</v>
      </c>
      <c r="L25" s="160" t="s">
        <v>206</v>
      </c>
      <c r="M25" t="s">
        <v>205</v>
      </c>
      <c r="O25" s="158">
        <v>1</v>
      </c>
      <c r="P25" s="157">
        <v>1</v>
      </c>
      <c r="Q25" s="157">
        <v>1</v>
      </c>
      <c r="R25" s="161"/>
      <c r="S25" s="161"/>
      <c r="T25" s="161"/>
    </row>
    <row r="26" spans="1:20" x14ac:dyDescent="0.25">
      <c r="A26">
        <v>25</v>
      </c>
      <c r="B26" s="160" t="s">
        <v>204</v>
      </c>
      <c r="C26" s="174" t="s">
        <v>128</v>
      </c>
      <c r="D26" t="s">
        <v>137</v>
      </c>
      <c r="E26" t="s">
        <v>136</v>
      </c>
      <c r="F26" s="160">
        <v>1</v>
      </c>
      <c r="H26" s="174" t="s">
        <v>203</v>
      </c>
      <c r="I26" s="184" t="s">
        <v>202</v>
      </c>
      <c r="J26" t="s">
        <v>201</v>
      </c>
      <c r="K26" t="s">
        <v>200</v>
      </c>
      <c r="L26" t="s">
        <v>199</v>
      </c>
      <c r="M26" t="s">
        <v>198</v>
      </c>
      <c r="O26" s="158">
        <v>1</v>
      </c>
      <c r="P26" s="157">
        <v>1</v>
      </c>
      <c r="Q26" s="157">
        <v>1</v>
      </c>
      <c r="R26" s="183" t="s">
        <v>197</v>
      </c>
      <c r="S26" s="183"/>
      <c r="T26" s="183"/>
    </row>
    <row r="27" spans="1:20" x14ac:dyDescent="0.25">
      <c r="A27">
        <v>26</v>
      </c>
      <c r="B27" t="s">
        <v>196</v>
      </c>
      <c r="C27" s="182" t="s">
        <v>159</v>
      </c>
      <c r="D27" t="s">
        <v>195</v>
      </c>
      <c r="E27" t="s">
        <v>146</v>
      </c>
      <c r="F27" s="160">
        <v>1</v>
      </c>
      <c r="H27" s="174">
        <v>12.1</v>
      </c>
      <c r="I27">
        <v>5.0999999999999996</v>
      </c>
      <c r="J27">
        <v>10.1</v>
      </c>
      <c r="K27">
        <v>8.1</v>
      </c>
      <c r="L27">
        <v>11.3</v>
      </c>
      <c r="M27">
        <v>16.100000000000001</v>
      </c>
      <c r="O27" s="158">
        <v>1</v>
      </c>
      <c r="P27" s="157">
        <v>1</v>
      </c>
      <c r="Q27" s="157">
        <v>1</v>
      </c>
      <c r="R27" s="181" t="s">
        <v>194</v>
      </c>
      <c r="S27" s="181"/>
      <c r="T27" s="181"/>
    </row>
    <row r="28" spans="1:20" x14ac:dyDescent="0.25">
      <c r="A28">
        <v>27</v>
      </c>
      <c r="B28" s="160" t="s">
        <v>193</v>
      </c>
      <c r="C28" s="177" t="s">
        <v>146</v>
      </c>
      <c r="D28" t="s">
        <v>127</v>
      </c>
      <c r="E28" t="s">
        <v>126</v>
      </c>
      <c r="F28" s="160">
        <v>1</v>
      </c>
      <c r="H28" s="174" t="s">
        <v>192</v>
      </c>
      <c r="I28" t="s">
        <v>191</v>
      </c>
      <c r="J28" s="180" t="s">
        <v>190</v>
      </c>
      <c r="K28" t="s">
        <v>173</v>
      </c>
      <c r="L28" t="s">
        <v>189</v>
      </c>
      <c r="M28" t="s">
        <v>188</v>
      </c>
      <c r="O28" s="158">
        <v>1</v>
      </c>
      <c r="P28" s="157">
        <v>1</v>
      </c>
      <c r="Q28" s="157">
        <v>1</v>
      </c>
      <c r="R28" s="161"/>
      <c r="S28" s="161"/>
      <c r="T28" s="161"/>
    </row>
    <row r="29" spans="1:20" x14ac:dyDescent="0.25">
      <c r="A29">
        <v>28</v>
      </c>
      <c r="B29" s="160" t="s">
        <v>187</v>
      </c>
      <c r="C29" s="179" t="s">
        <v>186</v>
      </c>
      <c r="D29" t="s">
        <v>185</v>
      </c>
      <c r="E29" t="s">
        <v>176</v>
      </c>
      <c r="F29">
        <v>3</v>
      </c>
      <c r="H29" s="174" t="s">
        <v>184</v>
      </c>
      <c r="I29" t="s">
        <v>183</v>
      </c>
      <c r="J29" t="s">
        <v>182</v>
      </c>
      <c r="K29" t="s">
        <v>181</v>
      </c>
      <c r="L29" t="s">
        <v>180</v>
      </c>
      <c r="M29" t="s">
        <v>179</v>
      </c>
      <c r="O29" s="158">
        <v>1</v>
      </c>
      <c r="P29" s="157">
        <v>1</v>
      </c>
      <c r="Q29" s="157">
        <v>1</v>
      </c>
      <c r="R29" s="161"/>
      <c r="S29" s="161"/>
      <c r="T29" s="161"/>
    </row>
    <row r="30" spans="1:20" x14ac:dyDescent="0.25">
      <c r="A30">
        <v>29</v>
      </c>
      <c r="B30" s="160" t="s">
        <v>178</v>
      </c>
      <c r="C30" s="178" t="s">
        <v>177</v>
      </c>
      <c r="D30" t="s">
        <v>176</v>
      </c>
      <c r="E30" t="s">
        <v>126</v>
      </c>
      <c r="F30" s="160">
        <v>1</v>
      </c>
      <c r="H30" s="174" t="s">
        <v>175</v>
      </c>
      <c r="I30" t="s">
        <v>174</v>
      </c>
      <c r="J30" s="160" t="s">
        <v>173</v>
      </c>
      <c r="K30" s="160" t="s">
        <v>172</v>
      </c>
      <c r="L30" t="s">
        <v>171</v>
      </c>
      <c r="M30" t="s">
        <v>170</v>
      </c>
      <c r="O30" s="158">
        <v>1</v>
      </c>
      <c r="P30" s="157">
        <v>1</v>
      </c>
      <c r="Q30" s="157">
        <v>1</v>
      </c>
      <c r="R30" s="162"/>
      <c r="S30" s="162"/>
      <c r="T30" s="162"/>
    </row>
    <row r="31" spans="1:20" x14ac:dyDescent="0.25">
      <c r="A31">
        <v>30</v>
      </c>
      <c r="B31" t="s">
        <v>169</v>
      </c>
      <c r="C31" s="177" t="s">
        <v>146</v>
      </c>
      <c r="D31" t="s">
        <v>168</v>
      </c>
      <c r="E31" t="s">
        <v>126</v>
      </c>
      <c r="F31" s="160">
        <v>1</v>
      </c>
      <c r="H31" s="174" t="s">
        <v>167</v>
      </c>
      <c r="I31" t="s">
        <v>166</v>
      </c>
      <c r="J31" t="s">
        <v>165</v>
      </c>
      <c r="K31" t="s">
        <v>164</v>
      </c>
      <c r="L31" t="s">
        <v>163</v>
      </c>
      <c r="M31" t="s">
        <v>162</v>
      </c>
      <c r="O31" s="158">
        <v>1</v>
      </c>
      <c r="P31" s="157">
        <v>1</v>
      </c>
      <c r="Q31" s="157">
        <v>1</v>
      </c>
      <c r="R31" s="161"/>
      <c r="S31" s="161"/>
      <c r="T31" s="161"/>
    </row>
    <row r="32" spans="1:20" x14ac:dyDescent="0.25">
      <c r="A32">
        <v>31</v>
      </c>
      <c r="B32" s="160" t="s">
        <v>161</v>
      </c>
      <c r="C32" s="174" t="s">
        <v>128</v>
      </c>
      <c r="D32" t="s">
        <v>160</v>
      </c>
      <c r="E32" t="s">
        <v>159</v>
      </c>
      <c r="F32" s="160">
        <v>1</v>
      </c>
      <c r="H32" s="174" t="s">
        <v>158</v>
      </c>
      <c r="I32" t="s">
        <v>156</v>
      </c>
      <c r="J32" t="s">
        <v>158</v>
      </c>
      <c r="K32" t="s">
        <v>157</v>
      </c>
      <c r="L32" t="s">
        <v>156</v>
      </c>
      <c r="M32" t="s">
        <v>156</v>
      </c>
      <c r="O32" s="158">
        <v>1</v>
      </c>
      <c r="P32" s="157">
        <v>1</v>
      </c>
      <c r="Q32" s="157">
        <v>1</v>
      </c>
      <c r="R32" s="161"/>
      <c r="S32" s="161"/>
      <c r="T32" s="161"/>
    </row>
    <row r="33" spans="1:20" x14ac:dyDescent="0.25">
      <c r="A33">
        <v>32</v>
      </c>
      <c r="B33" t="s">
        <v>155</v>
      </c>
      <c r="C33" s="177" t="s">
        <v>146</v>
      </c>
      <c r="D33" t="s">
        <v>147</v>
      </c>
      <c r="E33" t="s">
        <v>126</v>
      </c>
      <c r="F33" s="160">
        <v>1</v>
      </c>
      <c r="H33" s="174" t="s">
        <v>154</v>
      </c>
      <c r="I33" t="s">
        <v>153</v>
      </c>
      <c r="J33" t="s">
        <v>152</v>
      </c>
      <c r="K33" t="s">
        <v>151</v>
      </c>
      <c r="L33" t="s">
        <v>150</v>
      </c>
      <c r="M33" t="s">
        <v>149</v>
      </c>
      <c r="O33" s="158">
        <v>1</v>
      </c>
      <c r="P33" s="157">
        <v>1</v>
      </c>
      <c r="Q33" s="157">
        <v>1</v>
      </c>
      <c r="R33" s="161"/>
      <c r="S33" s="161"/>
      <c r="T33" s="161"/>
    </row>
    <row r="34" spans="1:20" x14ac:dyDescent="0.25">
      <c r="A34">
        <v>33</v>
      </c>
      <c r="B34" s="160" t="s">
        <v>148</v>
      </c>
      <c r="C34" s="177" t="s">
        <v>146</v>
      </c>
      <c r="D34" s="160" t="s">
        <v>147</v>
      </c>
      <c r="E34" s="160" t="s">
        <v>146</v>
      </c>
      <c r="F34" s="160">
        <v>1</v>
      </c>
      <c r="H34" s="174" t="s">
        <v>145</v>
      </c>
      <c r="I34" t="s">
        <v>144</v>
      </c>
      <c r="J34" t="s">
        <v>143</v>
      </c>
      <c r="K34" t="s">
        <v>142</v>
      </c>
      <c r="L34" t="s">
        <v>141</v>
      </c>
      <c r="M34" t="s">
        <v>140</v>
      </c>
      <c r="O34" s="158">
        <v>1</v>
      </c>
      <c r="P34" s="157">
        <v>1</v>
      </c>
      <c r="Q34" s="157">
        <v>1</v>
      </c>
      <c r="R34" s="176" t="s">
        <v>139</v>
      </c>
      <c r="S34" s="176"/>
      <c r="T34" s="176"/>
    </row>
    <row r="35" spans="1:20" x14ac:dyDescent="0.25">
      <c r="A35">
        <v>34</v>
      </c>
      <c r="B35" s="160" t="s">
        <v>138</v>
      </c>
      <c r="C35" s="174" t="s">
        <v>128</v>
      </c>
      <c r="D35" t="s">
        <v>137</v>
      </c>
      <c r="E35" t="s">
        <v>136</v>
      </c>
      <c r="F35" s="160">
        <v>2</v>
      </c>
      <c r="H35" s="174" t="s">
        <v>135</v>
      </c>
      <c r="I35" t="s">
        <v>134</v>
      </c>
      <c r="J35" t="s">
        <v>133</v>
      </c>
      <c r="K35" s="160" t="s">
        <v>132</v>
      </c>
      <c r="L35" t="s">
        <v>131</v>
      </c>
      <c r="M35" t="s">
        <v>130</v>
      </c>
      <c r="O35" s="158">
        <v>1</v>
      </c>
      <c r="P35" s="157">
        <v>1</v>
      </c>
      <c r="Q35" s="157">
        <v>1</v>
      </c>
      <c r="R35" s="161"/>
      <c r="S35" s="161"/>
      <c r="T35" s="161"/>
    </row>
    <row r="36" spans="1:20" x14ac:dyDescent="0.25">
      <c r="A36">
        <v>35</v>
      </c>
      <c r="B36" s="160" t="s">
        <v>129</v>
      </c>
      <c r="C36" s="175" t="s">
        <v>128</v>
      </c>
      <c r="D36" t="s">
        <v>127</v>
      </c>
      <c r="E36" t="s">
        <v>126</v>
      </c>
      <c r="F36" s="160">
        <v>1</v>
      </c>
      <c r="H36" s="174" t="s">
        <v>125</v>
      </c>
      <c r="I36" s="160" t="s">
        <v>124</v>
      </c>
      <c r="J36" s="160" t="s">
        <v>123</v>
      </c>
      <c r="K36" t="s">
        <v>122</v>
      </c>
      <c r="L36" s="173" t="s">
        <v>121</v>
      </c>
      <c r="M36" s="173" t="s">
        <v>120</v>
      </c>
      <c r="O36" s="158">
        <v>1</v>
      </c>
      <c r="P36" s="157">
        <v>1</v>
      </c>
      <c r="Q36" s="157">
        <v>1</v>
      </c>
      <c r="R36" s="161"/>
      <c r="S36" s="161"/>
      <c r="T36" s="161"/>
    </row>
    <row r="37" spans="1:20" x14ac:dyDescent="0.25">
      <c r="A37" s="159"/>
      <c r="B37" s="159"/>
      <c r="C37" s="159"/>
      <c r="D37" s="159"/>
      <c r="E37" s="159"/>
      <c r="F37" s="159"/>
      <c r="H37" s="159"/>
      <c r="I37" s="159"/>
      <c r="J37" s="159"/>
      <c r="K37" s="159"/>
      <c r="L37" s="159"/>
      <c r="M37" s="159"/>
      <c r="O37" s="172"/>
      <c r="P37" s="171"/>
      <c r="Q37" s="171"/>
    </row>
    <row r="38" spans="1:20" x14ac:dyDescent="0.25">
      <c r="A38" s="159"/>
      <c r="B38" s="159"/>
      <c r="C38" s="159"/>
      <c r="D38" s="159"/>
      <c r="E38" s="159"/>
      <c r="F38" s="159"/>
      <c r="H38" s="159"/>
      <c r="I38" s="159"/>
      <c r="J38" s="159"/>
      <c r="K38" s="159"/>
      <c r="L38" s="159"/>
      <c r="M38" s="159"/>
      <c r="O38" s="172"/>
      <c r="P38" s="171"/>
      <c r="Q38" s="171"/>
    </row>
    <row r="39" spans="1:20" x14ac:dyDescent="0.25">
      <c r="C39" s="170">
        <f>COUNTIF(C2:C36,"C")</f>
        <v>17</v>
      </c>
      <c r="D39" s="168">
        <f>COUNTIF(D2:D36,"DE")</f>
        <v>6</v>
      </c>
      <c r="E39" s="168">
        <f>COUNTIF(E2:E36,"B")</f>
        <v>4</v>
      </c>
      <c r="F39" s="168"/>
      <c r="H39" s="160"/>
      <c r="I39" s="160"/>
      <c r="J39" s="160"/>
      <c r="K39" s="160"/>
      <c r="L39" s="160"/>
      <c r="O39" s="158">
        <f>COUNTIF(O2:O36,"1")</f>
        <v>35</v>
      </c>
      <c r="P39" s="158">
        <f>COUNTIF(P2:P36,"1")</f>
        <v>35</v>
      </c>
      <c r="Q39" s="158">
        <f>COUNTIF(Q2:Q36,"1")</f>
        <v>35</v>
      </c>
    </row>
    <row r="40" spans="1:20" x14ac:dyDescent="0.25">
      <c r="C40" s="168">
        <f>COUNTIF(C2:C36,"W")</f>
        <v>7</v>
      </c>
      <c r="D40" s="168">
        <f>COUNTIF(D2:D36,"AS")</f>
        <v>6</v>
      </c>
      <c r="E40" s="168">
        <f>COUNTIF(E2:E36,"C")</f>
        <v>8</v>
      </c>
      <c r="F40" s="168"/>
      <c r="I40" s="160"/>
      <c r="J40" s="160"/>
      <c r="K40" s="160"/>
      <c r="L40" s="160"/>
    </row>
    <row r="41" spans="1:20" ht="15" customHeight="1" x14ac:dyDescent="0.25">
      <c r="C41" s="168">
        <f>COUNTIF(C2:C36,"T")</f>
        <v>3</v>
      </c>
      <c r="D41" s="168">
        <f>COUNTIF(D2:D36,"RU")</f>
        <v>4</v>
      </c>
      <c r="E41" s="168">
        <f>COUNTIF(E2:E36,"R")</f>
        <v>13</v>
      </c>
      <c r="F41" s="168"/>
      <c r="I41" s="160"/>
      <c r="J41" s="160"/>
      <c r="K41" s="160"/>
      <c r="L41" s="160"/>
    </row>
    <row r="42" spans="1:20" ht="15" customHeight="1" x14ac:dyDescent="0.4">
      <c r="C42" s="168">
        <f>COUNTIF(C2:C36,"N")</f>
        <v>4</v>
      </c>
      <c r="D42" s="168">
        <f>COUNTIF(D2:D36,"US")</f>
        <v>6</v>
      </c>
      <c r="E42" s="168">
        <f>COUNTIF(E2:E36,"M+")</f>
        <v>7</v>
      </c>
      <c r="F42" s="168"/>
      <c r="H42" s="169"/>
      <c r="I42" s="160"/>
      <c r="J42" s="160"/>
      <c r="K42" s="160"/>
      <c r="L42" s="160"/>
    </row>
    <row r="43" spans="1:20" x14ac:dyDescent="0.25">
      <c r="C43" s="168">
        <f>COUNTIF(C2:C36,"B")</f>
        <v>3</v>
      </c>
      <c r="D43" s="168"/>
      <c r="E43" s="168">
        <f>COUNTIF(E2:E36,"N/A")</f>
        <v>3</v>
      </c>
      <c r="F43" s="168"/>
      <c r="I43" s="160"/>
      <c r="J43" s="160"/>
      <c r="K43" s="160"/>
      <c r="L43" s="160"/>
    </row>
    <row r="44" spans="1:20" x14ac:dyDescent="0.25">
      <c r="E44" s="166">
        <f>ROUND(E39/SUM(E39:E43),5)</f>
        <v>0.11429</v>
      </c>
      <c r="F44" s="166"/>
      <c r="I44" s="160"/>
      <c r="J44" s="160"/>
      <c r="K44" s="160"/>
      <c r="L44" s="160"/>
      <c r="R44" s="167"/>
    </row>
    <row r="45" spans="1:20" x14ac:dyDescent="0.25">
      <c r="E45" s="166">
        <f>ROUND(E40/SUM(E39:E43),5)</f>
        <v>0.22857</v>
      </c>
      <c r="F45" s="166"/>
      <c r="I45" s="160"/>
      <c r="J45" s="160"/>
      <c r="K45" s="160"/>
      <c r="L45" s="160"/>
    </row>
    <row r="46" spans="1:20" x14ac:dyDescent="0.25">
      <c r="E46" s="166">
        <f>ROUND(E41/SUM(E39:E43),5)</f>
        <v>0.37142999999999998</v>
      </c>
      <c r="F46" s="166"/>
      <c r="I46" s="160"/>
      <c r="J46" s="160"/>
      <c r="K46" s="160"/>
      <c r="L46" s="160"/>
    </row>
    <row r="47" spans="1:20" x14ac:dyDescent="0.25">
      <c r="E47" s="166">
        <f>ROUND(E42/SUM(E39:E43),5)</f>
        <v>0.2</v>
      </c>
      <c r="F47" s="166"/>
      <c r="I47" s="160"/>
      <c r="J47" s="160"/>
      <c r="K47" s="160"/>
      <c r="L47" s="160"/>
    </row>
    <row r="48" spans="1:20" x14ac:dyDescent="0.25">
      <c r="E48" s="166">
        <f>ROUND(E43/SUM(E39:E43),5)</f>
        <v>8.5709999999999995E-2</v>
      </c>
      <c r="F48" s="166"/>
      <c r="I48" s="160"/>
      <c r="J48" s="160"/>
      <c r="K48" s="160"/>
      <c r="L48" s="160"/>
    </row>
    <row r="49" spans="5:12" x14ac:dyDescent="0.25">
      <c r="E49" s="166">
        <f>SUM(E44:E48)</f>
        <v>1</v>
      </c>
      <c r="I49" s="160"/>
      <c r="J49" s="160"/>
      <c r="K49" s="160"/>
      <c r="L49" s="160"/>
    </row>
    <row r="50" spans="5:12" x14ac:dyDescent="0.25">
      <c r="I50" s="160"/>
      <c r="J50" s="160"/>
      <c r="K50" s="160"/>
      <c r="L50" s="160"/>
    </row>
    <row r="51" spans="5:12" x14ac:dyDescent="0.25">
      <c r="I51" s="160"/>
      <c r="J51" s="160"/>
      <c r="K51" s="160"/>
      <c r="L51" s="160"/>
    </row>
    <row r="52" spans="5:12" x14ac:dyDescent="0.25">
      <c r="I52" s="160"/>
      <c r="J52" s="160"/>
      <c r="K52" s="160"/>
      <c r="L52" s="160"/>
    </row>
    <row r="53" spans="5:12" x14ac:dyDescent="0.25">
      <c r="I53" s="160"/>
      <c r="J53" s="160"/>
      <c r="K53" s="160"/>
      <c r="L53" s="160"/>
    </row>
    <row r="54" spans="5:12" x14ac:dyDescent="0.25">
      <c r="I54" s="160"/>
      <c r="J54" s="160"/>
      <c r="K54" s="160"/>
      <c r="L54" s="160"/>
    </row>
    <row r="55" spans="5:12" x14ac:dyDescent="0.25">
      <c r="I55" s="160"/>
      <c r="J55" s="160"/>
      <c r="K55" s="160"/>
      <c r="L55" s="160"/>
    </row>
    <row r="56" spans="5:12" x14ac:dyDescent="0.25">
      <c r="I56" s="160"/>
      <c r="J56" s="160"/>
      <c r="K56" s="160"/>
      <c r="L56" s="160"/>
    </row>
    <row r="57" spans="5:12" x14ac:dyDescent="0.25">
      <c r="I57" s="160"/>
      <c r="J57" s="160"/>
      <c r="K57" s="160"/>
      <c r="L57" s="160"/>
    </row>
    <row r="58" spans="5:12" x14ac:dyDescent="0.25">
      <c r="I58" s="160"/>
      <c r="J58" s="160"/>
      <c r="K58" s="160"/>
      <c r="L58" s="160"/>
    </row>
    <row r="59" spans="5:12" x14ac:dyDescent="0.25">
      <c r="I59" s="160"/>
      <c r="J59" s="160"/>
      <c r="K59" s="160"/>
      <c r="L59" s="160"/>
    </row>
    <row r="60" spans="5:12" x14ac:dyDescent="0.25">
      <c r="I60" s="160"/>
      <c r="J60" s="160"/>
      <c r="K60" s="160"/>
      <c r="L60" s="160"/>
    </row>
    <row r="61" spans="5:12" x14ac:dyDescent="0.25">
      <c r="I61" s="160"/>
      <c r="J61" s="160"/>
      <c r="K61" s="160"/>
      <c r="L61" s="160"/>
    </row>
    <row r="62" spans="5:12" ht="26.25" x14ac:dyDescent="0.4">
      <c r="H62" s="165"/>
      <c r="I62" s="160"/>
      <c r="J62" s="160"/>
      <c r="K62" s="160"/>
      <c r="L62" s="160"/>
    </row>
    <row r="63" spans="5:12" x14ac:dyDescent="0.25">
      <c r="I63" s="160"/>
      <c r="J63" s="160"/>
      <c r="K63" s="160"/>
      <c r="L63" s="160"/>
    </row>
    <row r="64" spans="5:12" x14ac:dyDescent="0.25">
      <c r="I64" s="160"/>
      <c r="J64" s="160"/>
      <c r="K64" s="160"/>
      <c r="L64" s="160"/>
    </row>
    <row r="65" spans="2:20" x14ac:dyDescent="0.25">
      <c r="I65" s="160"/>
      <c r="J65" s="160"/>
      <c r="K65" s="160"/>
      <c r="L65" s="160"/>
    </row>
    <row r="66" spans="2:20" x14ac:dyDescent="0.25">
      <c r="H66" s="160"/>
      <c r="I66" s="160"/>
      <c r="J66" s="160"/>
      <c r="K66" s="160"/>
      <c r="L66" s="160"/>
    </row>
    <row r="67" spans="2:20" x14ac:dyDescent="0.25">
      <c r="H67" s="160"/>
      <c r="I67" s="160"/>
      <c r="J67" s="160"/>
      <c r="K67" s="160"/>
      <c r="L67" s="160"/>
    </row>
    <row r="68" spans="2:20" x14ac:dyDescent="0.25">
      <c r="B68" s="160"/>
      <c r="C68" s="160"/>
      <c r="D68" s="160"/>
      <c r="E68" s="160"/>
      <c r="F68" s="160"/>
      <c r="H68" s="160"/>
      <c r="I68" s="160"/>
      <c r="J68" s="160"/>
      <c r="K68" s="160"/>
      <c r="L68" s="160"/>
    </row>
    <row r="69" spans="2:20" x14ac:dyDescent="0.25">
      <c r="B69" s="160"/>
      <c r="C69" s="160"/>
      <c r="D69" s="160"/>
      <c r="E69" s="160"/>
      <c r="F69" s="160"/>
      <c r="H69" s="160"/>
    </row>
    <row r="70" spans="2:20" x14ac:dyDescent="0.25">
      <c r="B70" s="160"/>
      <c r="C70" s="160"/>
      <c r="D70" s="160"/>
      <c r="E70" s="160"/>
      <c r="F70" s="160"/>
      <c r="H70" s="160"/>
      <c r="I70" s="164"/>
      <c r="J70" s="163"/>
      <c r="K70" s="160"/>
      <c r="R70" s="162"/>
      <c r="S70" s="162"/>
      <c r="T70" s="162"/>
    </row>
    <row r="71" spans="2:20" x14ac:dyDescent="0.25">
      <c r="B71" s="160"/>
      <c r="C71" s="160"/>
      <c r="D71" s="160"/>
      <c r="E71" s="160"/>
      <c r="F71" s="160"/>
      <c r="H71" s="160"/>
      <c r="K71" s="160"/>
      <c r="R71" s="161"/>
      <c r="S71" s="161"/>
      <c r="T71" s="161"/>
    </row>
    <row r="72" spans="2:20" x14ac:dyDescent="0.25">
      <c r="B72" s="160"/>
      <c r="C72" s="160"/>
      <c r="D72" s="160"/>
      <c r="E72" s="160"/>
      <c r="F72" s="160"/>
      <c r="H72" s="160"/>
      <c r="L72" s="160"/>
      <c r="R72" s="161"/>
      <c r="S72" s="161"/>
      <c r="T72" s="161"/>
    </row>
    <row r="73" spans="2:20" x14ac:dyDescent="0.25">
      <c r="B73" s="160"/>
      <c r="C73" s="160"/>
      <c r="D73" s="160"/>
      <c r="E73" s="160"/>
      <c r="F73" s="160"/>
      <c r="H73" s="160"/>
    </row>
    <row r="74" spans="2:20" x14ac:dyDescent="0.25">
      <c r="H74" s="160"/>
    </row>
  </sheetData>
  <mergeCells count="43">
    <mergeCell ref="R33:T33"/>
    <mergeCell ref="R35:T35"/>
    <mergeCell ref="R34:T34"/>
    <mergeCell ref="R27:T27"/>
    <mergeCell ref="R72:T72"/>
    <mergeCell ref="R28:T28"/>
    <mergeCell ref="R29:T29"/>
    <mergeCell ref="R26:T26"/>
    <mergeCell ref="R70:T70"/>
    <mergeCell ref="R71:T71"/>
    <mergeCell ref="R36:T36"/>
    <mergeCell ref="R30:T30"/>
    <mergeCell ref="R31:T31"/>
    <mergeCell ref="R32:T32"/>
    <mergeCell ref="R25:T25"/>
    <mergeCell ref="R19:T19"/>
    <mergeCell ref="R9:T9"/>
    <mergeCell ref="R10:T10"/>
    <mergeCell ref="R15:T15"/>
    <mergeCell ref="R12:T12"/>
    <mergeCell ref="R14:T14"/>
    <mergeCell ref="R20:T20"/>
    <mergeCell ref="R11:T11"/>
    <mergeCell ref="R17:T17"/>
    <mergeCell ref="R18:T18"/>
    <mergeCell ref="R3:T3"/>
    <mergeCell ref="R22:T22"/>
    <mergeCell ref="R23:T23"/>
    <mergeCell ref="R4:T4"/>
    <mergeCell ref="R8:T8"/>
    <mergeCell ref="R5:T5"/>
    <mergeCell ref="R6:T6"/>
    <mergeCell ref="R7:T7"/>
    <mergeCell ref="L24:M24"/>
    <mergeCell ref="R24:T24"/>
    <mergeCell ref="L23:M23"/>
    <mergeCell ref="H8:I8"/>
    <mergeCell ref="H1:M1"/>
    <mergeCell ref="R1:T1"/>
    <mergeCell ref="R2:T2"/>
    <mergeCell ref="R21:T21"/>
    <mergeCell ref="R13:T13"/>
    <mergeCell ref="R16:T16"/>
  </mergeCells>
  <conditionalFormatting sqref="P8">
    <cfRule type="colorScale" priority="31">
      <colorScale>
        <cfvo type="min"/>
        <cfvo type="percentile" val="50"/>
        <cfvo type="max"/>
        <color rgb="FFF8696B"/>
        <color rgb="FFFFEB84"/>
        <color rgb="FF63BE7B"/>
      </colorScale>
    </cfRule>
  </conditionalFormatting>
  <conditionalFormatting sqref="O8">
    <cfRule type="colorScale" priority="30">
      <colorScale>
        <cfvo type="min"/>
        <cfvo type="percentile" val="50"/>
        <cfvo type="max"/>
        <color rgb="FFF8696B"/>
        <color rgb="FFFFEB84"/>
        <color rgb="FF63BE7B"/>
      </colorScale>
    </cfRule>
  </conditionalFormatting>
  <conditionalFormatting sqref="O8:P8">
    <cfRule type="colorScale" priority="29">
      <colorScale>
        <cfvo type="min"/>
        <cfvo type="percentile" val="50"/>
        <cfvo type="max"/>
        <color rgb="FFF8696B"/>
        <color rgb="FFFFEB84"/>
        <color rgb="FF63BE7B"/>
      </colorScale>
    </cfRule>
  </conditionalFormatting>
  <conditionalFormatting sqref="P14">
    <cfRule type="colorScale" priority="26">
      <colorScale>
        <cfvo type="min"/>
        <cfvo type="percentile" val="50"/>
        <cfvo type="max"/>
        <color rgb="FFF8696B"/>
        <color rgb="FFFFEB84"/>
        <color rgb="FF63BE7B"/>
      </colorScale>
    </cfRule>
  </conditionalFormatting>
  <conditionalFormatting sqref="O14">
    <cfRule type="colorScale" priority="27">
      <colorScale>
        <cfvo type="min"/>
        <cfvo type="percentile" val="50"/>
        <cfvo type="max"/>
        <color rgb="FFF8696B"/>
        <color rgb="FFFFEB84"/>
        <color rgb="FF63BE7B"/>
      </colorScale>
    </cfRule>
  </conditionalFormatting>
  <conditionalFormatting sqref="O14:P14">
    <cfRule type="colorScale" priority="28">
      <colorScale>
        <cfvo type="min"/>
        <cfvo type="percentile" val="50"/>
        <cfvo type="max"/>
        <color rgb="FFF8696B"/>
        <color rgb="FFFFEB84"/>
        <color rgb="FF63BE7B"/>
      </colorScale>
    </cfRule>
  </conditionalFormatting>
  <conditionalFormatting sqref="O14:P14">
    <cfRule type="colorScale" priority="25">
      <colorScale>
        <cfvo type="min"/>
        <cfvo type="percentile" val="50"/>
        <cfvo type="max"/>
        <color rgb="FFF8696B"/>
        <color rgb="FFFFEB84"/>
        <color rgb="FF63BE7B"/>
      </colorScale>
    </cfRule>
  </conditionalFormatting>
  <conditionalFormatting sqref="P15:Q15">
    <cfRule type="colorScale" priority="24">
      <colorScale>
        <cfvo type="min"/>
        <cfvo type="percentile" val="50"/>
        <cfvo type="max"/>
        <color rgb="FFF8696B"/>
        <color rgb="FFFFEB84"/>
        <color rgb="FF63BE7B"/>
      </colorScale>
    </cfRule>
  </conditionalFormatting>
  <conditionalFormatting sqref="O15">
    <cfRule type="colorScale" priority="23">
      <colorScale>
        <cfvo type="min"/>
        <cfvo type="percentile" val="50"/>
        <cfvo type="max"/>
        <color rgb="FFF8696B"/>
        <color rgb="FFFFEB84"/>
        <color rgb="FF63BE7B"/>
      </colorScale>
    </cfRule>
  </conditionalFormatting>
  <conditionalFormatting sqref="O15:Q15">
    <cfRule type="colorScale" priority="22">
      <colorScale>
        <cfvo type="min"/>
        <cfvo type="percentile" val="50"/>
        <cfvo type="max"/>
        <color rgb="FFF8696B"/>
        <color rgb="FFFFEB84"/>
        <color rgb="FF63BE7B"/>
      </colorScale>
    </cfRule>
  </conditionalFormatting>
  <conditionalFormatting sqref="Q14 Q8 P16:Q18 P2:Q2 P12:Q13 P9:Q10 P4:Q7 P20:Q34 P36:Q36">
    <cfRule type="colorScale" priority="32">
      <colorScale>
        <cfvo type="min"/>
        <cfvo type="percentile" val="50"/>
        <cfvo type="max"/>
        <color rgb="FFF8696B"/>
        <color rgb="FFFFEB84"/>
        <color rgb="FF63BE7B"/>
      </colorScale>
    </cfRule>
  </conditionalFormatting>
  <conditionalFormatting sqref="O16:O18 O2 O12:O13 O9:O10 O4:O7 O20:O34 O36">
    <cfRule type="colorScale" priority="33">
      <colorScale>
        <cfvo type="min"/>
        <cfvo type="percentile" val="50"/>
        <cfvo type="max"/>
        <color rgb="FFF8696B"/>
        <color rgb="FFFFEB84"/>
        <color rgb="FF63BE7B"/>
      </colorScale>
    </cfRule>
  </conditionalFormatting>
  <conditionalFormatting sqref="Q14 Q8 O16:Q18 O2:Q2 O12:Q13 O9:Q10 O4:Q7 O20:Q34 O36:Q36">
    <cfRule type="colorScale" priority="34">
      <colorScale>
        <cfvo type="min"/>
        <cfvo type="percentile" val="50"/>
        <cfvo type="max"/>
        <color rgb="FFF8696B"/>
        <color rgb="FFFFEB84"/>
        <color rgb="FF63BE7B"/>
      </colorScale>
    </cfRule>
  </conditionalFormatting>
  <conditionalFormatting sqref="P70:Q70">
    <cfRule type="colorScale" priority="19">
      <colorScale>
        <cfvo type="min"/>
        <cfvo type="percentile" val="50"/>
        <cfvo type="max"/>
        <color rgb="FFF8696B"/>
        <color rgb="FFFFEB84"/>
        <color rgb="FF63BE7B"/>
      </colorScale>
    </cfRule>
  </conditionalFormatting>
  <conditionalFormatting sqref="O70">
    <cfRule type="colorScale" priority="20">
      <colorScale>
        <cfvo type="min"/>
        <cfvo type="percentile" val="50"/>
        <cfvo type="max"/>
        <color rgb="FFF8696B"/>
        <color rgb="FFFFEB84"/>
        <color rgb="FF63BE7B"/>
      </colorScale>
    </cfRule>
  </conditionalFormatting>
  <conditionalFormatting sqref="O70:Q70">
    <cfRule type="colorScale" priority="21">
      <colorScale>
        <cfvo type="min"/>
        <cfvo type="percentile" val="50"/>
        <cfvo type="max"/>
        <color rgb="FFF8696B"/>
        <color rgb="FFFFEB84"/>
        <color rgb="FF63BE7B"/>
      </colorScale>
    </cfRule>
  </conditionalFormatting>
  <conditionalFormatting sqref="P3:Q3">
    <cfRule type="colorScale" priority="16">
      <colorScale>
        <cfvo type="min"/>
        <cfvo type="percentile" val="50"/>
        <cfvo type="max"/>
        <color rgb="FFF8696B"/>
        <color rgb="FFFFEB84"/>
        <color rgb="FF63BE7B"/>
      </colorScale>
    </cfRule>
  </conditionalFormatting>
  <conditionalFormatting sqref="O3">
    <cfRule type="colorScale" priority="17">
      <colorScale>
        <cfvo type="min"/>
        <cfvo type="percentile" val="50"/>
        <cfvo type="max"/>
        <color rgb="FFF8696B"/>
        <color rgb="FFFFEB84"/>
        <color rgb="FF63BE7B"/>
      </colorScale>
    </cfRule>
  </conditionalFormatting>
  <conditionalFormatting sqref="O3:Q3">
    <cfRule type="colorScale" priority="18">
      <colorScale>
        <cfvo type="min"/>
        <cfvo type="percentile" val="50"/>
        <cfvo type="max"/>
        <color rgb="FFF8696B"/>
        <color rgb="FFFFEB84"/>
        <color rgb="FF63BE7B"/>
      </colorScale>
    </cfRule>
  </conditionalFormatting>
  <conditionalFormatting sqref="P71:Q71">
    <cfRule type="colorScale" priority="13">
      <colorScale>
        <cfvo type="min"/>
        <cfvo type="percentile" val="50"/>
        <cfvo type="max"/>
        <color rgb="FFF8696B"/>
        <color rgb="FFFFEB84"/>
        <color rgb="FF63BE7B"/>
      </colorScale>
    </cfRule>
  </conditionalFormatting>
  <conditionalFormatting sqref="O71">
    <cfRule type="colorScale" priority="14">
      <colorScale>
        <cfvo type="min"/>
        <cfvo type="percentile" val="50"/>
        <cfvo type="max"/>
        <color rgb="FFF8696B"/>
        <color rgb="FFFFEB84"/>
        <color rgb="FF63BE7B"/>
      </colorScale>
    </cfRule>
  </conditionalFormatting>
  <conditionalFormatting sqref="O71:Q71">
    <cfRule type="colorScale" priority="15">
      <colorScale>
        <cfvo type="min"/>
        <cfvo type="percentile" val="50"/>
        <cfvo type="max"/>
        <color rgb="FFF8696B"/>
        <color rgb="FFFFEB84"/>
        <color rgb="FF63BE7B"/>
      </colorScale>
    </cfRule>
  </conditionalFormatting>
  <conditionalFormatting sqref="P19:Q19">
    <cfRule type="colorScale" priority="10">
      <colorScale>
        <cfvo type="min"/>
        <cfvo type="percentile" val="50"/>
        <cfvo type="max"/>
        <color rgb="FFF8696B"/>
        <color rgb="FFFFEB84"/>
        <color rgb="FF63BE7B"/>
      </colorScale>
    </cfRule>
  </conditionalFormatting>
  <conditionalFormatting sqref="O19">
    <cfRule type="colorScale" priority="11">
      <colorScale>
        <cfvo type="min"/>
        <cfvo type="percentile" val="50"/>
        <cfvo type="max"/>
        <color rgb="FFF8696B"/>
        <color rgb="FFFFEB84"/>
        <color rgb="FF63BE7B"/>
      </colorScale>
    </cfRule>
  </conditionalFormatting>
  <conditionalFormatting sqref="O19:Q19">
    <cfRule type="colorScale" priority="12">
      <colorScale>
        <cfvo type="min"/>
        <cfvo type="percentile" val="50"/>
        <cfvo type="max"/>
        <color rgb="FFF8696B"/>
        <color rgb="FFFFEB84"/>
        <color rgb="FF63BE7B"/>
      </colorScale>
    </cfRule>
  </conditionalFormatting>
  <conditionalFormatting sqref="P72:Q72">
    <cfRule type="colorScale" priority="7">
      <colorScale>
        <cfvo type="min"/>
        <cfvo type="percentile" val="50"/>
        <cfvo type="max"/>
        <color rgb="FFF8696B"/>
        <color rgb="FFFFEB84"/>
        <color rgb="FF63BE7B"/>
      </colorScale>
    </cfRule>
  </conditionalFormatting>
  <conditionalFormatting sqref="O72">
    <cfRule type="colorScale" priority="8">
      <colorScale>
        <cfvo type="min"/>
        <cfvo type="percentile" val="50"/>
        <cfvo type="max"/>
        <color rgb="FFF8696B"/>
        <color rgb="FFFFEB84"/>
        <color rgb="FF63BE7B"/>
      </colorScale>
    </cfRule>
  </conditionalFormatting>
  <conditionalFormatting sqref="O72:Q72">
    <cfRule type="colorScale" priority="9">
      <colorScale>
        <cfvo type="min"/>
        <cfvo type="percentile" val="50"/>
        <cfvo type="max"/>
        <color rgb="FFF8696B"/>
        <color rgb="FFFFEB84"/>
        <color rgb="FF63BE7B"/>
      </colorScale>
    </cfRule>
  </conditionalFormatting>
  <conditionalFormatting sqref="P35:Q35">
    <cfRule type="colorScale" priority="4">
      <colorScale>
        <cfvo type="min"/>
        <cfvo type="percentile" val="50"/>
        <cfvo type="max"/>
        <color rgb="FFF8696B"/>
        <color rgb="FFFFEB84"/>
        <color rgb="FF63BE7B"/>
      </colorScale>
    </cfRule>
  </conditionalFormatting>
  <conditionalFormatting sqref="O35">
    <cfRule type="colorScale" priority="5">
      <colorScale>
        <cfvo type="min"/>
        <cfvo type="percentile" val="50"/>
        <cfvo type="max"/>
        <color rgb="FFF8696B"/>
        <color rgb="FFFFEB84"/>
        <color rgb="FF63BE7B"/>
      </colorScale>
    </cfRule>
  </conditionalFormatting>
  <conditionalFormatting sqref="O35:Q35">
    <cfRule type="colorScale" priority="6">
      <colorScale>
        <cfvo type="min"/>
        <cfvo type="percentile" val="50"/>
        <cfvo type="max"/>
        <color rgb="FFF8696B"/>
        <color rgb="FFFFEB84"/>
        <color rgb="FF63BE7B"/>
      </colorScale>
    </cfRule>
  </conditionalFormatting>
  <conditionalFormatting sqref="P11:Q11">
    <cfRule type="colorScale" priority="1">
      <colorScale>
        <cfvo type="min"/>
        <cfvo type="percentile" val="50"/>
        <cfvo type="max"/>
        <color rgb="FFF8696B"/>
        <color rgb="FFFFEB84"/>
        <color rgb="FF63BE7B"/>
      </colorScale>
    </cfRule>
  </conditionalFormatting>
  <conditionalFormatting sqref="O11">
    <cfRule type="colorScale" priority="2">
      <colorScale>
        <cfvo type="min"/>
        <cfvo type="percentile" val="50"/>
        <cfvo type="max"/>
        <color rgb="FFF8696B"/>
        <color rgb="FFFFEB84"/>
        <color rgb="FF63BE7B"/>
      </colorScale>
    </cfRule>
  </conditionalFormatting>
  <conditionalFormatting sqref="O11:Q11">
    <cfRule type="colorScale" priority="3">
      <colorScale>
        <cfvo type="min"/>
        <cfvo type="percentile" val="50"/>
        <cfvo type="max"/>
        <color rgb="FFF8696B"/>
        <color rgb="FFFFEB84"/>
        <color rgb="FF63BE7B"/>
      </colorScale>
    </cfRule>
  </conditionalFormatting>
  <conditionalFormatting sqref="F15">
    <cfRule type="colorScale" priority="35">
      <colorScale>
        <cfvo type="min"/>
        <cfvo type="percentile" val="50"/>
        <cfvo type="max"/>
        <color rgb="FFF8696B"/>
        <color rgb="FFFFEB84"/>
        <color rgb="FF63BE7B"/>
      </colorScale>
    </cfRule>
  </conditionalFormatting>
  <conditionalFormatting sqref="F16:F18 F2 F20:F34 F36 F12:F14 F4:F10">
    <cfRule type="colorScale" priority="36">
      <colorScale>
        <cfvo type="min"/>
        <cfvo type="percentile" val="50"/>
        <cfvo type="max"/>
        <color rgb="FFF8696B"/>
        <color rgb="FFFFEB84"/>
        <color rgb="FF63BE7B"/>
      </colorScale>
    </cfRule>
  </conditionalFormatting>
  <conditionalFormatting sqref="F70">
    <cfRule type="colorScale" priority="37">
      <colorScale>
        <cfvo type="min"/>
        <cfvo type="percentile" val="50"/>
        <cfvo type="max"/>
        <color rgb="FFF8696B"/>
        <color rgb="FFFFEB84"/>
        <color rgb="FF63BE7B"/>
      </colorScale>
    </cfRule>
  </conditionalFormatting>
  <conditionalFormatting sqref="F3">
    <cfRule type="colorScale" priority="38">
      <colorScale>
        <cfvo type="min"/>
        <cfvo type="percentile" val="50"/>
        <cfvo type="max"/>
        <color rgb="FFF8696B"/>
        <color rgb="FFFFEB84"/>
        <color rgb="FF63BE7B"/>
      </colorScale>
    </cfRule>
  </conditionalFormatting>
  <conditionalFormatting sqref="F71">
    <cfRule type="colorScale" priority="39">
      <colorScale>
        <cfvo type="min"/>
        <cfvo type="percentile" val="50"/>
        <cfvo type="max"/>
        <color rgb="FFF8696B"/>
        <color rgb="FFFFEB84"/>
        <color rgb="FF63BE7B"/>
      </colorScale>
    </cfRule>
  </conditionalFormatting>
  <conditionalFormatting sqref="F19">
    <cfRule type="colorScale" priority="40">
      <colorScale>
        <cfvo type="min"/>
        <cfvo type="percentile" val="50"/>
        <cfvo type="max"/>
        <color rgb="FFF8696B"/>
        <color rgb="FFFFEB84"/>
        <color rgb="FF63BE7B"/>
      </colorScale>
    </cfRule>
  </conditionalFormatting>
  <conditionalFormatting sqref="F72">
    <cfRule type="colorScale" priority="41">
      <colorScale>
        <cfvo type="min"/>
        <cfvo type="percentile" val="50"/>
        <cfvo type="max"/>
        <color rgb="FFF8696B"/>
        <color rgb="FFFFEB84"/>
        <color rgb="FF63BE7B"/>
      </colorScale>
    </cfRule>
  </conditionalFormatting>
  <conditionalFormatting sqref="F35">
    <cfRule type="colorScale" priority="42">
      <colorScale>
        <cfvo type="min"/>
        <cfvo type="percentile" val="50"/>
        <cfvo type="max"/>
        <color rgb="FFF8696B"/>
        <color rgb="FFFFEB84"/>
        <color rgb="FF63BE7B"/>
      </colorScale>
    </cfRule>
  </conditionalFormatting>
  <conditionalFormatting sqref="F11">
    <cfRule type="colorScale" priority="43">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scoresheet</vt:lpstr>
      <vt:lpstr>survey</vt:lpstr>
      <vt:lpstr>pieces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Fluttershy</dc:creator>
  <cp:lastModifiedBy>Fluttershy</cp:lastModifiedBy>
  <cp:lastPrinted>2014-10-19T03:41:06Z</cp:lastPrinted>
  <dcterms:created xsi:type="dcterms:W3CDTF">2014-10-18T02:25:19Z</dcterms:created>
  <dcterms:modified xsi:type="dcterms:W3CDTF">2014-10-19T19:18:25Z</dcterms:modified>
</cp:coreProperties>
</file>