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Kaitlin.Fair\Classes\ECE215\autograders\Project1\"/>
    </mc:Choice>
  </mc:AlternateContent>
  <xr:revisionPtr revIDLastSave="0" documentId="13_ncr:1_{E6299EB4-D04D-4C95-800D-407607DC2053}" xr6:coauthVersionLast="47" xr6:coauthVersionMax="47" xr10:uidLastSave="{00000000-0000-0000-0000-000000000000}"/>
  <bookViews>
    <workbookView xWindow="3030" yWindow="990" windowWidth="21600" windowHeight="11295" xr2:uid="{0985814E-053D-48F6-BD60-519C52F9A5A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1" l="1"/>
  <c r="H20" i="1"/>
  <c r="E28" i="1"/>
  <c r="H28" i="1"/>
  <c r="B28" i="1"/>
  <c r="B31" i="1"/>
  <c r="E31" i="1"/>
  <c r="H31" i="1"/>
  <c r="B32" i="1"/>
  <c r="D32" i="1"/>
  <c r="E32" i="1"/>
  <c r="F32" i="1"/>
  <c r="G32" i="1"/>
  <c r="H32" i="1"/>
  <c r="D30" i="1"/>
  <c r="E30" i="1"/>
  <c r="F30" i="1"/>
  <c r="H30" i="1"/>
  <c r="B30" i="1"/>
  <c r="E22" i="1"/>
  <c r="G22" i="1"/>
  <c r="H22" i="1"/>
  <c r="E23" i="1"/>
  <c r="H23" i="1"/>
  <c r="E24" i="1"/>
  <c r="F24" i="1"/>
  <c r="G24" i="1"/>
  <c r="H24" i="1"/>
  <c r="C23" i="1"/>
  <c r="D23" i="1"/>
  <c r="C24" i="1"/>
  <c r="D24" i="1"/>
  <c r="B22" i="1"/>
  <c r="B23" i="1"/>
  <c r="B20" i="1"/>
  <c r="I6" i="1"/>
  <c r="J6" i="1" s="1"/>
  <c r="J31" i="1" s="1"/>
  <c r="I7" i="1"/>
  <c r="J7" i="1" s="1"/>
  <c r="J32" i="1" s="1"/>
  <c r="I5" i="1"/>
  <c r="J5" i="1" s="1"/>
  <c r="J30" i="1" s="1"/>
  <c r="F6" i="1"/>
  <c r="G6" i="1" s="1"/>
  <c r="G23" i="1" s="1"/>
  <c r="F7" i="1"/>
  <c r="G7" i="1" s="1"/>
  <c r="F5" i="1"/>
  <c r="G5" i="1" s="1"/>
  <c r="G30" i="1" s="1"/>
  <c r="C6" i="1"/>
  <c r="D6" i="1" s="1"/>
  <c r="D31" i="1" s="1"/>
  <c r="C7" i="1"/>
  <c r="D7" i="1" s="1"/>
  <c r="C5" i="1"/>
  <c r="D5" i="1" s="1"/>
  <c r="D22" i="1" s="1"/>
  <c r="J22" i="1" l="1"/>
  <c r="I22" i="1"/>
  <c r="J23" i="1"/>
  <c r="C30" i="1"/>
  <c r="J24" i="1"/>
  <c r="F22" i="1"/>
  <c r="I30" i="1"/>
  <c r="G31" i="1"/>
  <c r="I23" i="1"/>
  <c r="C32" i="1"/>
  <c r="I24" i="1"/>
  <c r="I32" i="1"/>
  <c r="C31" i="1"/>
  <c r="F31" i="1"/>
  <c r="F23" i="1"/>
  <c r="C22" i="1"/>
  <c r="I31" i="1"/>
  <c r="K6" i="1"/>
  <c r="K5" i="1"/>
  <c r="K7" i="1"/>
  <c r="K24" i="1" l="1"/>
  <c r="K32" i="1"/>
  <c r="K22" i="1"/>
  <c r="K30" i="1"/>
  <c r="K23" i="1"/>
  <c r="K31" i="1"/>
</calcChain>
</file>

<file path=xl/sharedStrings.xml><?xml version="1.0" encoding="utf-8"?>
<sst xmlns="http://schemas.openxmlformats.org/spreadsheetml/2006/main" count="72" uniqueCount="17">
  <si>
    <t>Efficiency</t>
  </si>
  <si>
    <t>Normalized</t>
  </si>
  <si>
    <t>Weighted</t>
  </si>
  <si>
    <t xml:space="preserve">VoltEdge Solutions </t>
  </si>
  <si>
    <t>Ampere Dynamics</t>
  </si>
  <si>
    <t>Your Design</t>
  </si>
  <si>
    <t>Volume</t>
  </si>
  <si>
    <t>Total</t>
  </si>
  <si>
    <t xml:space="preserve">Cost </t>
  </si>
  <si>
    <t>Computed ($K)</t>
  </si>
  <si>
    <t>Computed (no units)</t>
  </si>
  <si>
    <r>
      <t>Computed (m</t>
    </r>
    <r>
      <rPr>
        <b/>
        <vertAlign val="superscript"/>
        <sz val="12"/>
        <rFont val="Aptos Narrow"/>
        <family val="2"/>
        <scheme val="minor"/>
      </rPr>
      <t>3</t>
    </r>
    <r>
      <rPr>
        <b/>
        <sz val="12"/>
        <rFont val="Aptos Narrow"/>
        <family val="2"/>
        <scheme val="minor"/>
      </rPr>
      <t>)</t>
    </r>
  </si>
  <si>
    <t>Weight</t>
  </si>
  <si>
    <t xml:space="preserve">CAUTION: DO NOT CHANGE THE FORMAT OF THIS SPREADSHEET (only type in colorful boxes, do not add columns or rows). DO NOT INCLUDE UNITS (note those listed in computed columns as you enter your values). </t>
  </si>
  <si>
    <t>TOLERANCES</t>
  </si>
  <si>
    <t>MIN VALUE ACCEPTED</t>
  </si>
  <si>
    <t>MAX VALUE ACCEPTED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</si>
</sst>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2"/>
      <color theme="1"/>
      <name val="Aptos Narrow"/>
      <family val="2"/>
      <scheme val="minor"/>
    </font>
    <font>
      <b/>
      <sz val="12"/>
      <color theme="1"/>
      <name val="Aptos Narrow"/>
      <family val="2"/>
      <scheme val="minor"/>
    </font>
    <font>
      <b/>
      <sz val="12"/>
      <name val="Aptos Narrow"/>
      <family val="2"/>
      <scheme val="minor"/>
    </font>
    <font>
      <sz val="12"/>
      <name val="Aptos Narrow"/>
      <family val="2"/>
      <scheme val="minor"/>
    </font>
    <font>
      <b/>
      <vertAlign val="superscript"/>
      <sz val="12"/>
      <name val="Aptos Narrow"/>
      <family val="2"/>
      <scheme val="minor"/>
    </font>
    <font>
      <b/>
      <i/>
      <sz val="11"/>
      <color theme="5"/>
      <name val="Aptos Narrow"/>
      <family val="2"/>
      <scheme val="minor"/>
    </font>
    <font>
      <b/>
      <sz val="11"/>
      <color theme="1"/>
      <name val="Aptos Narrow"/>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1" fillId="5" borderId="7" xfId="0" applyFont="1" applyFill="1" applyBorder="1" applyAlignment="1">
      <alignment horizontal="center" vertical="center"/>
    </xf>
    <xf numFmtId="0" fontId="1" fillId="2" borderId="10" xfId="0" applyFont="1" applyFill="1" applyBorder="1" applyAlignment="1">
      <alignment horizontal="center" vertical="center"/>
    </xf>
    <xf numFmtId="0" fontId="1" fillId="3" borderId="10" xfId="0" applyFont="1" applyFill="1" applyBorder="1" applyAlignment="1">
      <alignment horizontal="center" vertical="center"/>
    </xf>
    <xf numFmtId="0" fontId="4" fillId="4" borderId="10" xfId="0" applyFont="1" applyFill="1" applyBorder="1" applyAlignment="1">
      <alignment horizontal="center" vertical="center"/>
    </xf>
    <xf numFmtId="0" fontId="1" fillId="0" borderId="11" xfId="0" applyFont="1" applyBorder="1" applyAlignment="1">
      <alignment vertical="center"/>
    </xf>
    <xf numFmtId="0" fontId="2" fillId="0" borderId="8" xfId="0" applyFont="1" applyBorder="1" applyAlignment="1">
      <alignment horizontal="right" vertical="center"/>
    </xf>
    <xf numFmtId="0" fontId="1" fillId="0" borderId="8" xfId="0" applyFont="1" applyBorder="1" applyAlignment="1">
      <alignment vertical="center"/>
    </xf>
    <xf numFmtId="0" fontId="2" fillId="0" borderId="9" xfId="0" applyFont="1" applyBorder="1" applyAlignment="1">
      <alignment horizontal="right" vertical="center"/>
    </xf>
    <xf numFmtId="0" fontId="1" fillId="4" borderId="1" xfId="0" applyFont="1" applyFill="1" applyBorder="1" applyAlignment="1">
      <alignment horizontal="center" vertical="center"/>
    </xf>
    <xf numFmtId="0" fontId="6" fillId="0" borderId="0" xfId="0" applyFont="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2" fillId="0" borderId="5" xfId="0" applyFont="1" applyBorder="1" applyAlignment="1">
      <alignment horizontal="center" vertical="center"/>
    </xf>
    <xf numFmtId="0" fontId="3"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Fill="1" applyBorder="1" applyAlignment="1">
      <alignment horizontal="left" vertical="center"/>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6ACD8-0029-4433-B65D-7DF889F6BE16}">
  <dimension ref="A1:K32"/>
  <sheetViews>
    <sheetView tabSelected="1" topLeftCell="A4" workbookViewId="0">
      <selection activeCell="C8" sqref="C8"/>
    </sheetView>
  </sheetViews>
  <sheetFormatPr defaultRowHeight="15" x14ac:dyDescent="0.25"/>
  <cols>
    <col min="1" max="1" width="19" bestFit="1" customWidth="1"/>
    <col min="2" max="11" width="19.5703125" customWidth="1"/>
  </cols>
  <sheetData>
    <row r="1" spans="1:11" ht="15.75" thickBot="1" x14ac:dyDescent="0.3">
      <c r="A1" s="15" t="s">
        <v>13</v>
      </c>
      <c r="B1" s="15"/>
      <c r="C1" s="15"/>
      <c r="D1" s="15"/>
      <c r="E1" s="15"/>
      <c r="F1" s="15"/>
      <c r="G1" s="15"/>
      <c r="H1" s="15"/>
      <c r="I1" s="15"/>
      <c r="J1" s="15"/>
      <c r="K1" s="15"/>
    </row>
    <row r="2" spans="1:11" ht="15.75" x14ac:dyDescent="0.25">
      <c r="A2" s="10"/>
      <c r="B2" s="25" t="s">
        <v>0</v>
      </c>
      <c r="C2" s="25"/>
      <c r="D2" s="25"/>
      <c r="E2" s="25" t="s">
        <v>8</v>
      </c>
      <c r="F2" s="25"/>
      <c r="G2" s="25"/>
      <c r="H2" s="26" t="s">
        <v>6</v>
      </c>
      <c r="I2" s="26"/>
      <c r="J2" s="26"/>
      <c r="K2" s="27" t="s">
        <v>7</v>
      </c>
    </row>
    <row r="3" spans="1:11" ht="15.75" x14ac:dyDescent="0.25">
      <c r="A3" s="11" t="s">
        <v>12</v>
      </c>
      <c r="B3" s="16">
        <v>0.14000000000000001</v>
      </c>
      <c r="C3" s="17"/>
      <c r="D3" s="18"/>
      <c r="E3" s="19">
        <v>0.57099999999999995</v>
      </c>
      <c r="F3" s="20"/>
      <c r="G3" s="21"/>
      <c r="H3" s="22">
        <v>0.28599999999999998</v>
      </c>
      <c r="I3" s="23"/>
      <c r="J3" s="24"/>
      <c r="K3" s="28"/>
    </row>
    <row r="4" spans="1:11" ht="18" x14ac:dyDescent="0.25">
      <c r="A4" s="12"/>
      <c r="B4" s="4" t="s">
        <v>10</v>
      </c>
      <c r="C4" s="4" t="s">
        <v>1</v>
      </c>
      <c r="D4" s="4" t="s">
        <v>2</v>
      </c>
      <c r="E4" s="4" t="s">
        <v>9</v>
      </c>
      <c r="F4" s="4" t="s">
        <v>1</v>
      </c>
      <c r="G4" s="4" t="s">
        <v>2</v>
      </c>
      <c r="H4" s="5" t="s">
        <v>11</v>
      </c>
      <c r="I4" s="5" t="s">
        <v>1</v>
      </c>
      <c r="J4" s="5" t="s">
        <v>2</v>
      </c>
      <c r="K4" s="28"/>
    </row>
    <row r="5" spans="1:11" ht="15.75" x14ac:dyDescent="0.25">
      <c r="A5" s="11" t="s">
        <v>3</v>
      </c>
      <c r="B5" s="1">
        <v>0.96278987805086225</v>
      </c>
      <c r="C5" s="1">
        <f>B5/MAX($B$5:$B$7)</f>
        <v>0.98243865107230843</v>
      </c>
      <c r="D5" s="1">
        <f>C5*$B$3</f>
        <v>0.13754141115012319</v>
      </c>
      <c r="E5" s="2">
        <v>204.9</v>
      </c>
      <c r="F5" s="2">
        <f>MIN($E$5:$E$7)/E5</f>
        <v>0.96827720839433873</v>
      </c>
      <c r="G5" s="2">
        <f>$E$3*F5</f>
        <v>0.55288628599316736</v>
      </c>
      <c r="H5" s="3">
        <v>8.125</v>
      </c>
      <c r="I5" s="14">
        <f>MIN($H$5:$H$7)/H5</f>
        <v>1</v>
      </c>
      <c r="J5" s="3">
        <f>$H$3*I5</f>
        <v>0.28599999999999998</v>
      </c>
      <c r="K5" s="6">
        <f>SUM(D5,G5,J5)</f>
        <v>0.97642769714329058</v>
      </c>
    </row>
    <row r="6" spans="1:11" ht="15.75" x14ac:dyDescent="0.25">
      <c r="A6" s="11" t="s">
        <v>4</v>
      </c>
      <c r="B6" s="1">
        <v>0.95699776599999997</v>
      </c>
      <c r="C6" s="1">
        <f t="shared" ref="C6:C7" si="0">B6/MAX($B$5:$B$7)</f>
        <v>0.97652833265306116</v>
      </c>
      <c r="D6" s="1">
        <f t="shared" ref="D6:D7" si="1">C6*$B$3</f>
        <v>0.13671396657142856</v>
      </c>
      <c r="E6" s="2">
        <v>198.4</v>
      </c>
      <c r="F6" s="2">
        <f t="shared" ref="F6:F7" si="2">MIN($E$5:$E$7)/E6</f>
        <v>1</v>
      </c>
      <c r="G6" s="2">
        <f t="shared" ref="G6:G7" si="3">$E$3*F6</f>
        <v>0.57099999999999995</v>
      </c>
      <c r="H6" s="3">
        <v>9.7750000000000004</v>
      </c>
      <c r="I6" s="14">
        <f t="shared" ref="I6:I7" si="4">MIN($H$5:$H$7)/H6</f>
        <v>0.83120204603580561</v>
      </c>
      <c r="J6" s="3">
        <f t="shared" ref="J6:J7" si="5">$H$3*I6</f>
        <v>0.23772378516624038</v>
      </c>
      <c r="K6" s="6">
        <f>SUM(D6,G6,J6)</f>
        <v>0.94543775173766886</v>
      </c>
    </row>
    <row r="7" spans="1:11" ht="16.5" thickBot="1" x14ac:dyDescent="0.3">
      <c r="A7" s="13" t="s">
        <v>5</v>
      </c>
      <c r="B7" s="7">
        <v>0.98</v>
      </c>
      <c r="C7" s="1">
        <f t="shared" si="0"/>
        <v>1</v>
      </c>
      <c r="D7" s="1">
        <f t="shared" si="1"/>
        <v>0.14000000000000001</v>
      </c>
      <c r="E7" s="8">
        <v>200</v>
      </c>
      <c r="F7" s="2">
        <f t="shared" si="2"/>
        <v>0.99199999999999999</v>
      </c>
      <c r="G7" s="2">
        <f t="shared" si="3"/>
        <v>0.56643199999999994</v>
      </c>
      <c r="H7" s="9">
        <v>10</v>
      </c>
      <c r="I7" s="14">
        <f t="shared" si="4"/>
        <v>0.8125</v>
      </c>
      <c r="J7" s="3">
        <f t="shared" si="5"/>
        <v>0.23237499999999997</v>
      </c>
      <c r="K7" s="6">
        <f>SUM(D7,G7,J7)</f>
        <v>0.93880699999999995</v>
      </c>
    </row>
    <row r="10" spans="1:11" ht="15.75" thickBot="1" x14ac:dyDescent="0.3">
      <c r="A10" s="30" t="s">
        <v>14</v>
      </c>
    </row>
    <row r="11" spans="1:11" ht="15.75" x14ac:dyDescent="0.25">
      <c r="A11" s="10"/>
      <c r="B11" s="25" t="s">
        <v>0</v>
      </c>
      <c r="C11" s="25"/>
      <c r="D11" s="25"/>
      <c r="E11" s="25" t="s">
        <v>8</v>
      </c>
      <c r="F11" s="25"/>
      <c r="G11" s="25"/>
      <c r="H11" s="26" t="s">
        <v>6</v>
      </c>
      <c r="I11" s="26"/>
      <c r="J11" s="26"/>
      <c r="K11" s="27" t="s">
        <v>7</v>
      </c>
    </row>
    <row r="12" spans="1:11" ht="15.75" x14ac:dyDescent="0.25">
      <c r="A12" s="11" t="s">
        <v>12</v>
      </c>
      <c r="B12" s="16">
        <v>0.01</v>
      </c>
      <c r="C12" s="17"/>
      <c r="D12" s="18"/>
      <c r="E12" s="19">
        <v>0.01</v>
      </c>
      <c r="F12" s="20"/>
      <c r="G12" s="21"/>
      <c r="H12" s="22">
        <v>0.01</v>
      </c>
      <c r="I12" s="23"/>
      <c r="J12" s="24"/>
      <c r="K12" s="28"/>
    </row>
    <row r="13" spans="1:11" ht="18" x14ac:dyDescent="0.25">
      <c r="A13" s="12"/>
      <c r="B13" s="4" t="s">
        <v>10</v>
      </c>
      <c r="C13" s="4" t="s">
        <v>1</v>
      </c>
      <c r="D13" s="4" t="s">
        <v>2</v>
      </c>
      <c r="E13" s="4" t="s">
        <v>9</v>
      </c>
      <c r="F13" s="4" t="s">
        <v>1</v>
      </c>
      <c r="G13" s="4" t="s">
        <v>2</v>
      </c>
      <c r="H13" s="5" t="s">
        <v>11</v>
      </c>
      <c r="I13" s="5" t="s">
        <v>1</v>
      </c>
      <c r="J13" s="5" t="s">
        <v>2</v>
      </c>
      <c r="K13" s="28"/>
    </row>
    <row r="14" spans="1:11" ht="15.75" x14ac:dyDescent="0.25">
      <c r="A14" s="11" t="s">
        <v>3</v>
      </c>
      <c r="B14" s="1">
        <v>5.0000000000000001E-3</v>
      </c>
      <c r="C14" s="1">
        <v>5.0000000000000001E-3</v>
      </c>
      <c r="D14" s="1">
        <v>5.0000000000000001E-3</v>
      </c>
      <c r="E14" s="2">
        <v>0.1</v>
      </c>
      <c r="F14" s="1">
        <v>5.0000000000000001E-3</v>
      </c>
      <c r="G14" s="1">
        <v>5.0000000000000001E-3</v>
      </c>
      <c r="H14" s="3">
        <v>0.1</v>
      </c>
      <c r="I14" s="1">
        <v>5.0000000000000001E-3</v>
      </c>
      <c r="J14" s="1">
        <v>5.0000000000000001E-3</v>
      </c>
      <c r="K14" s="6">
        <v>5.0000000000000001E-3</v>
      </c>
    </row>
    <row r="15" spans="1:11" ht="15.75" x14ac:dyDescent="0.25">
      <c r="A15" s="11" t="s">
        <v>4</v>
      </c>
      <c r="B15" s="1">
        <v>5.0000000000000001E-3</v>
      </c>
      <c r="C15" s="1">
        <v>5.0000000000000001E-3</v>
      </c>
      <c r="D15" s="1">
        <v>5.0000000000000001E-3</v>
      </c>
      <c r="E15" s="2">
        <v>0.1</v>
      </c>
      <c r="F15" s="1">
        <v>5.0000000000000001E-3</v>
      </c>
      <c r="G15" s="1">
        <v>5.0000000000000001E-3</v>
      </c>
      <c r="H15" s="3">
        <v>0.1</v>
      </c>
      <c r="I15" s="1">
        <v>5.0000000000000001E-3</v>
      </c>
      <c r="J15" s="1">
        <v>5.0000000000000001E-3</v>
      </c>
      <c r="K15" s="6">
        <v>5.0000000000000001E-3</v>
      </c>
    </row>
    <row r="16" spans="1:11" ht="16.5" thickBot="1" x14ac:dyDescent="0.3">
      <c r="A16" s="13" t="s">
        <v>5</v>
      </c>
      <c r="B16" s="7"/>
      <c r="C16" s="1">
        <v>5.0000000000000001E-3</v>
      </c>
      <c r="D16" s="1">
        <v>5.0000000000000001E-3</v>
      </c>
      <c r="E16" s="8">
        <v>0.1</v>
      </c>
      <c r="F16" s="1">
        <v>5.0000000000000001E-3</v>
      </c>
      <c r="G16" s="1">
        <v>5.0000000000000001E-3</v>
      </c>
      <c r="H16" s="9">
        <v>0.1</v>
      </c>
      <c r="I16" s="1">
        <v>5.0000000000000001E-3</v>
      </c>
      <c r="J16" s="1">
        <v>5.0000000000000001E-3</v>
      </c>
      <c r="K16" s="6">
        <v>5.0000000000000001E-3</v>
      </c>
    </row>
    <row r="18" spans="1:11" ht="16.5" thickBot="1" x14ac:dyDescent="0.3">
      <c r="A18" s="29" t="s">
        <v>15</v>
      </c>
    </row>
    <row r="19" spans="1:11" ht="15.75" x14ac:dyDescent="0.25">
      <c r="A19" s="10"/>
      <c r="B19" s="25" t="s">
        <v>0</v>
      </c>
      <c r="C19" s="25"/>
      <c r="D19" s="25"/>
      <c r="E19" s="25" t="s">
        <v>8</v>
      </c>
      <c r="F19" s="25"/>
      <c r="G19" s="25"/>
      <c r="H19" s="26" t="s">
        <v>6</v>
      </c>
      <c r="I19" s="26"/>
      <c r="J19" s="26"/>
      <c r="K19" s="27" t="s">
        <v>7</v>
      </c>
    </row>
    <row r="20" spans="1:11" ht="15.75" x14ac:dyDescent="0.25">
      <c r="A20" s="11" t="s">
        <v>12</v>
      </c>
      <c r="B20" s="16">
        <f>B3-B12</f>
        <v>0.13</v>
      </c>
      <c r="C20" s="17"/>
      <c r="D20" s="18"/>
      <c r="E20" s="16">
        <f>E3-E12</f>
        <v>0.56099999999999994</v>
      </c>
      <c r="F20" s="17"/>
      <c r="G20" s="18"/>
      <c r="H20" s="16">
        <f>H3-H12</f>
        <v>0.27599999999999997</v>
      </c>
      <c r="I20" s="17"/>
      <c r="J20" s="18"/>
      <c r="K20" s="28"/>
    </row>
    <row r="21" spans="1:11" ht="18" x14ac:dyDescent="0.25">
      <c r="A21" s="12"/>
      <c r="B21" s="4" t="s">
        <v>10</v>
      </c>
      <c r="C21" s="4" t="s">
        <v>1</v>
      </c>
      <c r="D21" s="4" t="s">
        <v>2</v>
      </c>
      <c r="E21" s="4" t="s">
        <v>9</v>
      </c>
      <c r="F21" s="4" t="s">
        <v>1</v>
      </c>
      <c r="G21" s="4" t="s">
        <v>2</v>
      </c>
      <c r="H21" s="5" t="s">
        <v>11</v>
      </c>
      <c r="I21" s="5" t="s">
        <v>1</v>
      </c>
      <c r="J21" s="5" t="s">
        <v>2</v>
      </c>
      <c r="K21" s="28"/>
    </row>
    <row r="22" spans="1:11" ht="15.75" x14ac:dyDescent="0.25">
      <c r="A22" s="11" t="s">
        <v>3</v>
      </c>
      <c r="B22" s="1">
        <f>B5-B14</f>
        <v>0.95778987805086224</v>
      </c>
      <c r="C22" s="1">
        <f>C5-C14</f>
        <v>0.97743865107230843</v>
      </c>
      <c r="D22" s="1">
        <f>D5-D14</f>
        <v>0.13254141115012319</v>
      </c>
      <c r="E22" s="1">
        <f>E5-E14</f>
        <v>204.8</v>
      </c>
      <c r="F22" s="1">
        <f>F5-F14</f>
        <v>0.96327720839433872</v>
      </c>
      <c r="G22" s="1">
        <f>G5-G14</f>
        <v>0.54788628599316735</v>
      </c>
      <c r="H22" s="1">
        <f>H5-H14</f>
        <v>8.0250000000000004</v>
      </c>
      <c r="I22" s="1">
        <f>I5-I14</f>
        <v>0.995</v>
      </c>
      <c r="J22" s="1">
        <f>J5-J14</f>
        <v>0.28099999999999997</v>
      </c>
      <c r="K22" s="1">
        <f>K5-K14</f>
        <v>0.97142769714329058</v>
      </c>
    </row>
    <row r="23" spans="1:11" ht="15.75" x14ac:dyDescent="0.25">
      <c r="A23" s="11" t="s">
        <v>4</v>
      </c>
      <c r="B23" s="1">
        <f>B6-B15</f>
        <v>0.95199776599999997</v>
      </c>
      <c r="C23" s="1">
        <f>C6-C15</f>
        <v>0.97152833265306116</v>
      </c>
      <c r="D23" s="1">
        <f>D6-D15</f>
        <v>0.13171396657142856</v>
      </c>
      <c r="E23" s="1">
        <f>E6-E15</f>
        <v>198.3</v>
      </c>
      <c r="F23" s="1">
        <f>F6-F15</f>
        <v>0.995</v>
      </c>
      <c r="G23" s="1">
        <f>G6-G15</f>
        <v>0.56599999999999995</v>
      </c>
      <c r="H23" s="1">
        <f>H6-H15</f>
        <v>9.6750000000000007</v>
      </c>
      <c r="I23" s="1">
        <f>I6-I15</f>
        <v>0.8262020460358056</v>
      </c>
      <c r="J23" s="1">
        <f>J6-J15</f>
        <v>0.23272378516624037</v>
      </c>
      <c r="K23" s="1">
        <f>K6-K15</f>
        <v>0.94043775173766886</v>
      </c>
    </row>
    <row r="24" spans="1:11" ht="16.5" thickBot="1" x14ac:dyDescent="0.3">
      <c r="A24" s="13" t="s">
        <v>5</v>
      </c>
      <c r="B24" s="7"/>
      <c r="C24" s="1">
        <f>C7-C16</f>
        <v>0.995</v>
      </c>
      <c r="D24" s="1">
        <f>D7-D16</f>
        <v>0.13500000000000001</v>
      </c>
      <c r="E24" s="1">
        <f>E7-E16</f>
        <v>199.9</v>
      </c>
      <c r="F24" s="1">
        <f>F7-F16</f>
        <v>0.98699999999999999</v>
      </c>
      <c r="G24" s="1">
        <f>G7-G16</f>
        <v>0.56143199999999993</v>
      </c>
      <c r="H24" s="1">
        <f>H7-H16</f>
        <v>9.9</v>
      </c>
      <c r="I24" s="1">
        <f>I7-I16</f>
        <v>0.8075</v>
      </c>
      <c r="J24" s="1">
        <f>J7-J16</f>
        <v>0.22737499999999997</v>
      </c>
      <c r="K24" s="1">
        <f>K7-K16</f>
        <v>0.93380699999999994</v>
      </c>
    </row>
    <row r="26" spans="1:11" ht="16.5" thickBot="1" x14ac:dyDescent="0.3">
      <c r="A26" s="29" t="s">
        <v>16</v>
      </c>
    </row>
    <row r="27" spans="1:11" ht="15.75" x14ac:dyDescent="0.25">
      <c r="A27" s="10"/>
      <c r="B27" s="25" t="s">
        <v>0</v>
      </c>
      <c r="C27" s="25"/>
      <c r="D27" s="25"/>
      <c r="E27" s="25" t="s">
        <v>8</v>
      </c>
      <c r="F27" s="25"/>
      <c r="G27" s="25"/>
      <c r="H27" s="26" t="s">
        <v>6</v>
      </c>
      <c r="I27" s="26"/>
      <c r="J27" s="26"/>
      <c r="K27" s="27" t="s">
        <v>7</v>
      </c>
    </row>
    <row r="28" spans="1:11" ht="15.75" x14ac:dyDescent="0.25">
      <c r="A28" s="11" t="s">
        <v>12</v>
      </c>
      <c r="B28" s="16">
        <f>B3+B12</f>
        <v>0.15000000000000002</v>
      </c>
      <c r="C28" s="17"/>
      <c r="D28" s="18"/>
      <c r="E28" s="16">
        <f>E3+E12</f>
        <v>0.58099999999999996</v>
      </c>
      <c r="F28" s="17"/>
      <c r="G28" s="18"/>
      <c r="H28" s="16">
        <f>H3+H12</f>
        <v>0.29599999999999999</v>
      </c>
      <c r="I28" s="17"/>
      <c r="J28" s="18"/>
      <c r="K28" s="28"/>
    </row>
    <row r="29" spans="1:11" ht="18" x14ac:dyDescent="0.25">
      <c r="A29" s="12"/>
      <c r="B29" s="4" t="s">
        <v>10</v>
      </c>
      <c r="C29" s="4" t="s">
        <v>1</v>
      </c>
      <c r="D29" s="4" t="s">
        <v>2</v>
      </c>
      <c r="E29" s="4" t="s">
        <v>9</v>
      </c>
      <c r="F29" s="4" t="s">
        <v>1</v>
      </c>
      <c r="G29" s="4" t="s">
        <v>2</v>
      </c>
      <c r="H29" s="5" t="s">
        <v>11</v>
      </c>
      <c r="I29" s="5" t="s">
        <v>1</v>
      </c>
      <c r="J29" s="5" t="s">
        <v>2</v>
      </c>
      <c r="K29" s="28"/>
    </row>
    <row r="30" spans="1:11" ht="15.75" x14ac:dyDescent="0.25">
      <c r="A30" s="11" t="s">
        <v>3</v>
      </c>
      <c r="B30" s="1">
        <f>B5+B14</f>
        <v>0.96778987805086225</v>
      </c>
      <c r="C30" s="1">
        <f>C5+C14</f>
        <v>0.98743865107230844</v>
      </c>
      <c r="D30" s="1">
        <f>D5+D14</f>
        <v>0.1425414111501232</v>
      </c>
      <c r="E30" s="1">
        <f>E5+E14</f>
        <v>205</v>
      </c>
      <c r="F30" s="1">
        <f>F5+F14</f>
        <v>0.97327720839433873</v>
      </c>
      <c r="G30" s="1">
        <f>G5+G14</f>
        <v>0.55788628599316736</v>
      </c>
      <c r="H30" s="1">
        <f>H5+H14</f>
        <v>8.2249999999999996</v>
      </c>
      <c r="I30" s="1">
        <f>I5+I14</f>
        <v>1.0049999999999999</v>
      </c>
      <c r="J30" s="1">
        <f>J5+J14</f>
        <v>0.29099999999999998</v>
      </c>
      <c r="K30" s="1">
        <f>K5+K14</f>
        <v>0.98142769714329059</v>
      </c>
    </row>
    <row r="31" spans="1:11" ht="15.75" x14ac:dyDescent="0.25">
      <c r="A31" s="11" t="s">
        <v>4</v>
      </c>
      <c r="B31" s="1">
        <f>B6+B15</f>
        <v>0.96199776599999998</v>
      </c>
      <c r="C31" s="1">
        <f>C6+C15</f>
        <v>0.98152833265306116</v>
      </c>
      <c r="D31" s="1">
        <f>D6+D15</f>
        <v>0.14171396657142857</v>
      </c>
      <c r="E31" s="1">
        <f>E6+E15</f>
        <v>198.5</v>
      </c>
      <c r="F31" s="1">
        <f>F6+F15</f>
        <v>1.0049999999999999</v>
      </c>
      <c r="G31" s="1">
        <f>G6+G15</f>
        <v>0.57599999999999996</v>
      </c>
      <c r="H31" s="1">
        <f>H6+H15</f>
        <v>9.875</v>
      </c>
      <c r="I31" s="1">
        <f>I6+I15</f>
        <v>0.83620204603580561</v>
      </c>
      <c r="J31" s="1">
        <f>J6+J15</f>
        <v>0.24272378516624038</v>
      </c>
      <c r="K31" s="1">
        <f>K6+K15</f>
        <v>0.95043775173766887</v>
      </c>
    </row>
    <row r="32" spans="1:11" ht="16.5" thickBot="1" x14ac:dyDescent="0.3">
      <c r="A32" s="13" t="s">
        <v>5</v>
      </c>
      <c r="B32" s="1">
        <f>B7+B16</f>
        <v>0.98</v>
      </c>
      <c r="C32" s="1">
        <f>C7+C16</f>
        <v>1.0049999999999999</v>
      </c>
      <c r="D32" s="1">
        <f>D7+D16</f>
        <v>0.14500000000000002</v>
      </c>
      <c r="E32" s="1">
        <f>E7+E16</f>
        <v>200.1</v>
      </c>
      <c r="F32" s="1">
        <f>F7+F16</f>
        <v>0.997</v>
      </c>
      <c r="G32" s="1">
        <f>G7+G16</f>
        <v>0.57143199999999994</v>
      </c>
      <c r="H32" s="1">
        <f>H7+H16</f>
        <v>10.1</v>
      </c>
      <c r="I32" s="1">
        <f>I7+I16</f>
        <v>0.8175</v>
      </c>
      <c r="J32" s="1">
        <f>J7+J16</f>
        <v>0.23737499999999997</v>
      </c>
      <c r="K32" s="1">
        <f>K7+K16</f>
        <v>0.94380699999999995</v>
      </c>
    </row>
  </sheetData>
  <mergeCells count="29">
    <mergeCell ref="B27:D27"/>
    <mergeCell ref="E27:G27"/>
    <mergeCell ref="H27:J27"/>
    <mergeCell ref="K27:K29"/>
    <mergeCell ref="B28:D28"/>
    <mergeCell ref="E28:G28"/>
    <mergeCell ref="H28:J28"/>
    <mergeCell ref="B19:D19"/>
    <mergeCell ref="E19:G19"/>
    <mergeCell ref="H19:J19"/>
    <mergeCell ref="K19:K21"/>
    <mergeCell ref="B20:D20"/>
    <mergeCell ref="E20:G20"/>
    <mergeCell ref="H20:J20"/>
    <mergeCell ref="B11:D11"/>
    <mergeCell ref="E11:G11"/>
    <mergeCell ref="H11:J11"/>
    <mergeCell ref="K11:K13"/>
    <mergeCell ref="B12:D12"/>
    <mergeCell ref="E12:G12"/>
    <mergeCell ref="H12:J12"/>
    <mergeCell ref="A1:K1"/>
    <mergeCell ref="B3:D3"/>
    <mergeCell ref="E3:G3"/>
    <mergeCell ref="H3:J3"/>
    <mergeCell ref="B2:D2"/>
    <mergeCell ref="E2:G2"/>
    <mergeCell ref="H2:J2"/>
    <mergeCell ref="K2:K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Fair, Kaitlin L CIV USAF USAFA DF/DFEC</dc:creator>
  <cp:lastModifiedBy>Fair, Kaitlin L CIV USAF USAFA DF/DFEC</cp:lastModifiedBy>
  <dcterms:created xsi:type="dcterms:W3CDTF">2025-02-10T16:35:45Z</dcterms:created>
  <dcterms:modified xsi:type="dcterms:W3CDTF">2025-02-12T04:06:47Z</dcterms:modified>
</cp:coreProperties>
</file>