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mp858/GitHub/Year_13CIncubation_Lipidomics/data/Folch/"/>
    </mc:Choice>
  </mc:AlternateContent>
  <xr:revisionPtr revIDLastSave="0" documentId="13_ncr:1_{BB58DDEC-DEB8-7A42-9D6E-54CF87026466}" xr6:coauthVersionLast="47" xr6:coauthVersionMax="47" xr10:uidLastSave="{00000000-0000-0000-0000-000000000000}"/>
  <bookViews>
    <workbookView xWindow="4380" yWindow="2240" windowWidth="26840" windowHeight="15940" xr2:uid="{3F8C98B0-7619-D242-83AF-BCCF83D4C87C}"/>
  </bookViews>
  <sheets>
    <sheet name="2Month" sheetId="1" r:id="rId1"/>
    <sheet name="1Year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3" i="1" l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I202" i="1"/>
  <c r="AI203" i="1"/>
  <c r="AI204" i="1"/>
  <c r="AI205" i="1"/>
  <c r="AI206" i="1"/>
  <c r="AI207" i="1"/>
  <c r="AI208" i="1"/>
  <c r="AI209" i="1"/>
  <c r="AI210" i="1"/>
  <c r="AI211" i="1"/>
  <c r="AI212" i="1"/>
  <c r="AI213" i="1"/>
  <c r="AI214" i="1"/>
  <c r="AI215" i="1"/>
  <c r="AI216" i="1"/>
  <c r="AI217" i="1"/>
  <c r="AI218" i="1"/>
  <c r="AI219" i="1"/>
  <c r="AI220" i="1"/>
  <c r="AI221" i="1"/>
  <c r="AI2" i="1"/>
  <c r="S121" i="2"/>
  <c r="X121" i="2" s="1"/>
  <c r="K121" i="2"/>
  <c r="L121" i="2" s="1"/>
  <c r="M121" i="2" s="1"/>
  <c r="N121" i="2" s="1"/>
  <c r="R121" i="2" s="1"/>
  <c r="S120" i="2"/>
  <c r="X120" i="2" s="1"/>
  <c r="K120" i="2"/>
  <c r="L120" i="2" s="1"/>
  <c r="M120" i="2" s="1"/>
  <c r="N120" i="2" s="1"/>
  <c r="R120" i="2" s="1"/>
  <c r="S119" i="2"/>
  <c r="X119" i="2" s="1"/>
  <c r="K119" i="2"/>
  <c r="L119" i="2" s="1"/>
  <c r="M119" i="2" s="1"/>
  <c r="N119" i="2" s="1"/>
  <c r="R119" i="2" s="1"/>
  <c r="S118" i="2"/>
  <c r="X118" i="2" s="1"/>
  <c r="K118" i="2"/>
  <c r="L118" i="2" s="1"/>
  <c r="M118" i="2" s="1"/>
  <c r="N118" i="2" s="1"/>
  <c r="R118" i="2" s="1"/>
  <c r="S117" i="2"/>
  <c r="X117" i="2" s="1"/>
  <c r="K117" i="2"/>
  <c r="L117" i="2" s="1"/>
  <c r="M117" i="2" s="1"/>
  <c r="N117" i="2" s="1"/>
  <c r="R117" i="2" s="1"/>
  <c r="U117" i="2" s="1"/>
  <c r="S116" i="2"/>
  <c r="X116" i="2" s="1"/>
  <c r="K116" i="2"/>
  <c r="L116" i="2" s="1"/>
  <c r="M116" i="2" s="1"/>
  <c r="N116" i="2" s="1"/>
  <c r="R116" i="2" s="1"/>
  <c r="S115" i="2"/>
  <c r="K115" i="2"/>
  <c r="L115" i="2" s="1"/>
  <c r="M115" i="2" s="1"/>
  <c r="N115" i="2" s="1"/>
  <c r="R115" i="2" s="1"/>
  <c r="S114" i="2"/>
  <c r="X114" i="2" s="1"/>
  <c r="K114" i="2"/>
  <c r="L114" i="2" s="1"/>
  <c r="M114" i="2" s="1"/>
  <c r="N114" i="2" s="1"/>
  <c r="S113" i="2"/>
  <c r="X113" i="2" s="1"/>
  <c r="K113" i="2"/>
  <c r="L113" i="2" s="1"/>
  <c r="M113" i="2" s="1"/>
  <c r="N113" i="2" s="1"/>
  <c r="R113" i="2" s="1"/>
  <c r="S112" i="2"/>
  <c r="X112" i="2" s="1"/>
  <c r="K112" i="2"/>
  <c r="L112" i="2" s="1"/>
  <c r="M112" i="2" s="1"/>
  <c r="N112" i="2" s="1"/>
  <c r="R112" i="2" s="1"/>
  <c r="S111" i="2"/>
  <c r="X111" i="2" s="1"/>
  <c r="K111" i="2"/>
  <c r="L111" i="2" s="1"/>
  <c r="M111" i="2" s="1"/>
  <c r="N111" i="2" s="1"/>
  <c r="S110" i="2"/>
  <c r="X110" i="2" s="1"/>
  <c r="K110" i="2"/>
  <c r="L110" i="2" s="1"/>
  <c r="M110" i="2" s="1"/>
  <c r="N110" i="2" s="1"/>
  <c r="R110" i="2" s="1"/>
  <c r="S109" i="2"/>
  <c r="X109" i="2" s="1"/>
  <c r="K109" i="2"/>
  <c r="L109" i="2" s="1"/>
  <c r="M109" i="2" s="1"/>
  <c r="N109" i="2" s="1"/>
  <c r="R109" i="2" s="1"/>
  <c r="S108" i="2"/>
  <c r="X108" i="2" s="1"/>
  <c r="K108" i="2"/>
  <c r="L108" i="2" s="1"/>
  <c r="M108" i="2" s="1"/>
  <c r="N108" i="2" s="1"/>
  <c r="R108" i="2" s="1"/>
  <c r="S107" i="2"/>
  <c r="K107" i="2"/>
  <c r="L107" i="2" s="1"/>
  <c r="M107" i="2" s="1"/>
  <c r="N107" i="2" s="1"/>
  <c r="R107" i="2" s="1"/>
  <c r="S106" i="2"/>
  <c r="X106" i="2" s="1"/>
  <c r="K106" i="2"/>
  <c r="L106" i="2" s="1"/>
  <c r="M106" i="2" s="1"/>
  <c r="N106" i="2" s="1"/>
  <c r="R106" i="2" s="1"/>
  <c r="S105" i="2"/>
  <c r="X105" i="2" s="1"/>
  <c r="K105" i="2"/>
  <c r="L105" i="2" s="1"/>
  <c r="M105" i="2" s="1"/>
  <c r="N105" i="2" s="1"/>
  <c r="S104" i="2"/>
  <c r="X104" i="2" s="1"/>
  <c r="K104" i="2"/>
  <c r="L104" i="2" s="1"/>
  <c r="M104" i="2" s="1"/>
  <c r="N104" i="2" s="1"/>
  <c r="R104" i="2" s="1"/>
  <c r="S103" i="2"/>
  <c r="X103" i="2" s="1"/>
  <c r="K103" i="2"/>
  <c r="L103" i="2" s="1"/>
  <c r="M103" i="2" s="1"/>
  <c r="N103" i="2" s="1"/>
  <c r="S102" i="2"/>
  <c r="X102" i="2" s="1"/>
  <c r="K102" i="2"/>
  <c r="L102" i="2" s="1"/>
  <c r="M102" i="2" s="1"/>
  <c r="N102" i="2" s="1"/>
  <c r="R102" i="2" s="1"/>
  <c r="S101" i="2"/>
  <c r="X101" i="2" s="1"/>
  <c r="K101" i="2"/>
  <c r="L101" i="2" s="1"/>
  <c r="M101" i="2" s="1"/>
  <c r="N101" i="2" s="1"/>
  <c r="R101" i="2" s="1"/>
  <c r="U101" i="2" s="1"/>
  <c r="S100" i="2"/>
  <c r="X100" i="2" s="1"/>
  <c r="K100" i="2"/>
  <c r="L100" i="2" s="1"/>
  <c r="M100" i="2" s="1"/>
  <c r="N100" i="2" s="1"/>
  <c r="R100" i="2" s="1"/>
  <c r="S99" i="2"/>
  <c r="K99" i="2"/>
  <c r="L99" i="2" s="1"/>
  <c r="M99" i="2" s="1"/>
  <c r="N99" i="2" s="1"/>
  <c r="S98" i="2"/>
  <c r="X98" i="2" s="1"/>
  <c r="K98" i="2"/>
  <c r="L98" i="2" s="1"/>
  <c r="M98" i="2" s="1"/>
  <c r="N98" i="2" s="1"/>
  <c r="R98" i="2" s="1"/>
  <c r="S97" i="2"/>
  <c r="X97" i="2" s="1"/>
  <c r="K97" i="2"/>
  <c r="L97" i="2" s="1"/>
  <c r="M97" i="2" s="1"/>
  <c r="N97" i="2" s="1"/>
  <c r="S96" i="2"/>
  <c r="X96" i="2" s="1"/>
  <c r="K96" i="2"/>
  <c r="L96" i="2" s="1"/>
  <c r="M96" i="2" s="1"/>
  <c r="N96" i="2" s="1"/>
  <c r="R96" i="2" s="1"/>
  <c r="S95" i="2"/>
  <c r="X95" i="2" s="1"/>
  <c r="K95" i="2"/>
  <c r="L95" i="2" s="1"/>
  <c r="M95" i="2" s="1"/>
  <c r="N95" i="2" s="1"/>
  <c r="S94" i="2"/>
  <c r="X94" i="2" s="1"/>
  <c r="K94" i="2"/>
  <c r="L94" i="2" s="1"/>
  <c r="M94" i="2" s="1"/>
  <c r="N94" i="2" s="1"/>
  <c r="R94" i="2" s="1"/>
  <c r="S93" i="2"/>
  <c r="X93" i="2" s="1"/>
  <c r="K93" i="2"/>
  <c r="L93" i="2" s="1"/>
  <c r="M93" i="2" s="1"/>
  <c r="N93" i="2" s="1"/>
  <c r="R93" i="2" s="1"/>
  <c r="U93" i="2" s="1"/>
  <c r="S92" i="2"/>
  <c r="X92" i="2" s="1"/>
  <c r="K92" i="2"/>
  <c r="L92" i="2" s="1"/>
  <c r="M92" i="2" s="1"/>
  <c r="N92" i="2" s="1"/>
  <c r="R92" i="2" s="1"/>
  <c r="S91" i="2"/>
  <c r="K91" i="2"/>
  <c r="L91" i="2" s="1"/>
  <c r="M91" i="2" s="1"/>
  <c r="N91" i="2" s="1"/>
  <c r="R91" i="2" s="1"/>
  <c r="S90" i="2"/>
  <c r="X90" i="2" s="1"/>
  <c r="K90" i="2"/>
  <c r="L90" i="2" s="1"/>
  <c r="M90" i="2" s="1"/>
  <c r="N90" i="2" s="1"/>
  <c r="R90" i="2" s="1"/>
  <c r="S89" i="2"/>
  <c r="X89" i="2" s="1"/>
  <c r="K89" i="2"/>
  <c r="L89" i="2" s="1"/>
  <c r="M89" i="2" s="1"/>
  <c r="N89" i="2" s="1"/>
  <c r="S88" i="2"/>
  <c r="X88" i="2" s="1"/>
  <c r="K88" i="2"/>
  <c r="L88" i="2" s="1"/>
  <c r="M88" i="2" s="1"/>
  <c r="N88" i="2" s="1"/>
  <c r="R88" i="2" s="1"/>
  <c r="S87" i="2"/>
  <c r="X87" i="2" s="1"/>
  <c r="K87" i="2"/>
  <c r="L87" i="2" s="1"/>
  <c r="M87" i="2" s="1"/>
  <c r="N87" i="2" s="1"/>
  <c r="S86" i="2"/>
  <c r="X86" i="2" s="1"/>
  <c r="K86" i="2"/>
  <c r="L86" i="2" s="1"/>
  <c r="M86" i="2" s="1"/>
  <c r="N86" i="2" s="1"/>
  <c r="R86" i="2" s="1"/>
  <c r="S85" i="2"/>
  <c r="X85" i="2" s="1"/>
  <c r="K85" i="2"/>
  <c r="L85" i="2" s="1"/>
  <c r="M85" i="2" s="1"/>
  <c r="N85" i="2" s="1"/>
  <c r="R85" i="2" s="1"/>
  <c r="S84" i="2"/>
  <c r="X84" i="2" s="1"/>
  <c r="K84" i="2"/>
  <c r="L84" i="2" s="1"/>
  <c r="M84" i="2" s="1"/>
  <c r="N84" i="2" s="1"/>
  <c r="R84" i="2" s="1"/>
  <c r="S83" i="2"/>
  <c r="K83" i="2"/>
  <c r="L83" i="2" s="1"/>
  <c r="M83" i="2" s="1"/>
  <c r="N83" i="2" s="1"/>
  <c r="R83" i="2" s="1"/>
  <c r="S82" i="2"/>
  <c r="X82" i="2" s="1"/>
  <c r="K82" i="2"/>
  <c r="L82" i="2" s="1"/>
  <c r="M82" i="2" s="1"/>
  <c r="N82" i="2" s="1"/>
  <c r="R82" i="2" s="1"/>
  <c r="S81" i="2"/>
  <c r="X81" i="2" s="1"/>
  <c r="K81" i="2"/>
  <c r="L81" i="2" s="1"/>
  <c r="M81" i="2" s="1"/>
  <c r="N81" i="2" s="1"/>
  <c r="S80" i="2"/>
  <c r="X80" i="2" s="1"/>
  <c r="K80" i="2"/>
  <c r="L80" i="2" s="1"/>
  <c r="M80" i="2" s="1"/>
  <c r="N80" i="2" s="1"/>
  <c r="R80" i="2" s="1"/>
  <c r="S79" i="2"/>
  <c r="X79" i="2" s="1"/>
  <c r="K79" i="2"/>
  <c r="L79" i="2" s="1"/>
  <c r="M79" i="2" s="1"/>
  <c r="N79" i="2" s="1"/>
  <c r="S78" i="2"/>
  <c r="X78" i="2" s="1"/>
  <c r="K78" i="2"/>
  <c r="L78" i="2" s="1"/>
  <c r="M78" i="2" s="1"/>
  <c r="N78" i="2" s="1"/>
  <c r="R78" i="2" s="1"/>
  <c r="S77" i="2"/>
  <c r="X77" i="2" s="1"/>
  <c r="K77" i="2"/>
  <c r="L77" i="2" s="1"/>
  <c r="M77" i="2" s="1"/>
  <c r="N77" i="2" s="1"/>
  <c r="R77" i="2" s="1"/>
  <c r="U77" i="2" s="1"/>
  <c r="S76" i="2"/>
  <c r="X76" i="2" s="1"/>
  <c r="K76" i="2"/>
  <c r="L76" i="2" s="1"/>
  <c r="M76" i="2" s="1"/>
  <c r="N76" i="2" s="1"/>
  <c r="S75" i="2"/>
  <c r="K75" i="2"/>
  <c r="L75" i="2" s="1"/>
  <c r="M75" i="2" s="1"/>
  <c r="N75" i="2" s="1"/>
  <c r="R75" i="2" s="1"/>
  <c r="S74" i="2"/>
  <c r="X74" i="2" s="1"/>
  <c r="K74" i="2"/>
  <c r="L74" i="2" s="1"/>
  <c r="M74" i="2" s="1"/>
  <c r="N74" i="2" s="1"/>
  <c r="R74" i="2" s="1"/>
  <c r="S73" i="2"/>
  <c r="X73" i="2" s="1"/>
  <c r="K73" i="2"/>
  <c r="L73" i="2" s="1"/>
  <c r="M73" i="2" s="1"/>
  <c r="N73" i="2" s="1"/>
  <c r="S72" i="2"/>
  <c r="X72" i="2" s="1"/>
  <c r="K72" i="2"/>
  <c r="L72" i="2" s="1"/>
  <c r="M72" i="2" s="1"/>
  <c r="N72" i="2" s="1"/>
  <c r="S71" i="2"/>
  <c r="X71" i="2" s="1"/>
  <c r="K71" i="2"/>
  <c r="L71" i="2" s="1"/>
  <c r="M71" i="2" s="1"/>
  <c r="N71" i="2" s="1"/>
  <c r="S70" i="2"/>
  <c r="X70" i="2" s="1"/>
  <c r="K70" i="2"/>
  <c r="L70" i="2" s="1"/>
  <c r="M70" i="2" s="1"/>
  <c r="N70" i="2" s="1"/>
  <c r="R70" i="2" s="1"/>
  <c r="S69" i="2"/>
  <c r="X69" i="2" s="1"/>
  <c r="K69" i="2"/>
  <c r="L69" i="2" s="1"/>
  <c r="M69" i="2" s="1"/>
  <c r="N69" i="2" s="1"/>
  <c r="R69" i="2" s="1"/>
  <c r="S68" i="2"/>
  <c r="X68" i="2" s="1"/>
  <c r="K68" i="2"/>
  <c r="L68" i="2" s="1"/>
  <c r="M68" i="2" s="1"/>
  <c r="N68" i="2" s="1"/>
  <c r="R68" i="2" s="1"/>
  <c r="S67" i="2"/>
  <c r="K67" i="2"/>
  <c r="L67" i="2" s="1"/>
  <c r="M67" i="2" s="1"/>
  <c r="N67" i="2" s="1"/>
  <c r="R67" i="2" s="1"/>
  <c r="S66" i="2"/>
  <c r="X66" i="2" s="1"/>
  <c r="K66" i="2"/>
  <c r="L66" i="2" s="1"/>
  <c r="M66" i="2" s="1"/>
  <c r="N66" i="2" s="1"/>
  <c r="R66" i="2" s="1"/>
  <c r="S65" i="2"/>
  <c r="X65" i="2" s="1"/>
  <c r="K65" i="2"/>
  <c r="L65" i="2" s="1"/>
  <c r="M65" i="2" s="1"/>
  <c r="N65" i="2" s="1"/>
  <c r="S64" i="2"/>
  <c r="X64" i="2" s="1"/>
  <c r="K64" i="2"/>
  <c r="L64" i="2" s="1"/>
  <c r="M64" i="2" s="1"/>
  <c r="N64" i="2" s="1"/>
  <c r="S63" i="2"/>
  <c r="X63" i="2" s="1"/>
  <c r="K63" i="2"/>
  <c r="L63" i="2" s="1"/>
  <c r="M63" i="2" s="1"/>
  <c r="N63" i="2" s="1"/>
  <c r="S62" i="2"/>
  <c r="X62" i="2" s="1"/>
  <c r="K62" i="2"/>
  <c r="L62" i="2" s="1"/>
  <c r="M62" i="2" s="1"/>
  <c r="N62" i="2" s="1"/>
  <c r="R62" i="2" s="1"/>
  <c r="S61" i="2"/>
  <c r="X61" i="2" s="1"/>
  <c r="K61" i="2"/>
  <c r="L61" i="2" s="1"/>
  <c r="M61" i="2" s="1"/>
  <c r="N61" i="2" s="1"/>
  <c r="R61" i="2" s="1"/>
  <c r="S60" i="2"/>
  <c r="X60" i="2" s="1"/>
  <c r="K60" i="2"/>
  <c r="L60" i="2" s="1"/>
  <c r="M60" i="2" s="1"/>
  <c r="N60" i="2" s="1"/>
  <c r="R60" i="2" s="1"/>
  <c r="S59" i="2"/>
  <c r="K59" i="2"/>
  <c r="L59" i="2" s="1"/>
  <c r="M59" i="2" s="1"/>
  <c r="N59" i="2" s="1"/>
  <c r="R59" i="2" s="1"/>
  <c r="S58" i="2"/>
  <c r="X58" i="2" s="1"/>
  <c r="K58" i="2"/>
  <c r="L58" i="2" s="1"/>
  <c r="M58" i="2" s="1"/>
  <c r="N58" i="2" s="1"/>
  <c r="R58" i="2" s="1"/>
  <c r="S57" i="2"/>
  <c r="X57" i="2" s="1"/>
  <c r="K57" i="2"/>
  <c r="L57" i="2" s="1"/>
  <c r="M57" i="2" s="1"/>
  <c r="N57" i="2" s="1"/>
  <c r="R57" i="2" s="1"/>
  <c r="S56" i="2"/>
  <c r="X56" i="2" s="1"/>
  <c r="K56" i="2"/>
  <c r="L56" i="2" s="1"/>
  <c r="M56" i="2" s="1"/>
  <c r="N56" i="2" s="1"/>
  <c r="S55" i="2"/>
  <c r="X55" i="2" s="1"/>
  <c r="K55" i="2"/>
  <c r="L55" i="2" s="1"/>
  <c r="M55" i="2" s="1"/>
  <c r="N55" i="2" s="1"/>
  <c r="S54" i="2"/>
  <c r="K54" i="2"/>
  <c r="L54" i="2" s="1"/>
  <c r="M54" i="2" s="1"/>
  <c r="N54" i="2" s="1"/>
  <c r="R54" i="2" s="1"/>
  <c r="S53" i="2"/>
  <c r="X53" i="2" s="1"/>
  <c r="K53" i="2"/>
  <c r="L53" i="2" s="1"/>
  <c r="M53" i="2" s="1"/>
  <c r="N53" i="2" s="1"/>
  <c r="R53" i="2" s="1"/>
  <c r="U53" i="2" s="1"/>
  <c r="S52" i="2"/>
  <c r="X52" i="2" s="1"/>
  <c r="K52" i="2"/>
  <c r="L52" i="2" s="1"/>
  <c r="M52" i="2" s="1"/>
  <c r="N52" i="2" s="1"/>
  <c r="T52" i="2" s="1"/>
  <c r="Y52" i="2" s="1"/>
  <c r="S51" i="2"/>
  <c r="K51" i="2"/>
  <c r="L51" i="2" s="1"/>
  <c r="M51" i="2" s="1"/>
  <c r="N51" i="2" s="1"/>
  <c r="R51" i="2" s="1"/>
  <c r="S50" i="2"/>
  <c r="K50" i="2"/>
  <c r="L50" i="2" s="1"/>
  <c r="M50" i="2" s="1"/>
  <c r="N50" i="2" s="1"/>
  <c r="R50" i="2" s="1"/>
  <c r="S49" i="2"/>
  <c r="X49" i="2" s="1"/>
  <c r="K49" i="2"/>
  <c r="L49" i="2" s="1"/>
  <c r="M49" i="2" s="1"/>
  <c r="N49" i="2" s="1"/>
  <c r="R49" i="2" s="1"/>
  <c r="S48" i="2"/>
  <c r="X48" i="2" s="1"/>
  <c r="K48" i="2"/>
  <c r="L48" i="2" s="1"/>
  <c r="M48" i="2" s="1"/>
  <c r="N48" i="2" s="1"/>
  <c r="R48" i="2" s="1"/>
  <c r="S47" i="2"/>
  <c r="X47" i="2" s="1"/>
  <c r="K47" i="2"/>
  <c r="L47" i="2" s="1"/>
  <c r="M47" i="2" s="1"/>
  <c r="N47" i="2" s="1"/>
  <c r="R47" i="2" s="1"/>
  <c r="S46" i="2"/>
  <c r="X46" i="2" s="1"/>
  <c r="K46" i="2"/>
  <c r="L46" i="2" s="1"/>
  <c r="M46" i="2" s="1"/>
  <c r="N46" i="2" s="1"/>
  <c r="R46" i="2" s="1"/>
  <c r="S45" i="2"/>
  <c r="X45" i="2" s="1"/>
  <c r="K45" i="2"/>
  <c r="L45" i="2" s="1"/>
  <c r="M45" i="2" s="1"/>
  <c r="N45" i="2" s="1"/>
  <c r="S44" i="2"/>
  <c r="X44" i="2" s="1"/>
  <c r="K44" i="2"/>
  <c r="L44" i="2" s="1"/>
  <c r="M44" i="2" s="1"/>
  <c r="N44" i="2" s="1"/>
  <c r="R44" i="2" s="1"/>
  <c r="S43" i="2"/>
  <c r="X43" i="2" s="1"/>
  <c r="K43" i="2"/>
  <c r="L43" i="2" s="1"/>
  <c r="M43" i="2" s="1"/>
  <c r="N43" i="2" s="1"/>
  <c r="S42" i="2"/>
  <c r="X42" i="2" s="1"/>
  <c r="K42" i="2"/>
  <c r="L42" i="2" s="1"/>
  <c r="M42" i="2" s="1"/>
  <c r="N42" i="2" s="1"/>
  <c r="R42" i="2" s="1"/>
  <c r="S41" i="2"/>
  <c r="X41" i="2" s="1"/>
  <c r="K41" i="2"/>
  <c r="L41" i="2" s="1"/>
  <c r="M41" i="2" s="1"/>
  <c r="N41" i="2" s="1"/>
  <c r="R41" i="2" s="1"/>
  <c r="S40" i="2"/>
  <c r="X40" i="2" s="1"/>
  <c r="K40" i="2"/>
  <c r="L40" i="2" s="1"/>
  <c r="M40" i="2" s="1"/>
  <c r="N40" i="2" s="1"/>
  <c r="R40" i="2" s="1"/>
  <c r="U40" i="2" s="1"/>
  <c r="S39" i="2"/>
  <c r="X39" i="2" s="1"/>
  <c r="K39" i="2"/>
  <c r="L39" i="2" s="1"/>
  <c r="M39" i="2" s="1"/>
  <c r="N39" i="2" s="1"/>
  <c r="S38" i="2"/>
  <c r="K38" i="2"/>
  <c r="L38" i="2" s="1"/>
  <c r="M38" i="2" s="1"/>
  <c r="N38" i="2" s="1"/>
  <c r="R38" i="2" s="1"/>
  <c r="S37" i="2"/>
  <c r="X37" i="2" s="1"/>
  <c r="K37" i="2"/>
  <c r="L37" i="2" s="1"/>
  <c r="M37" i="2" s="1"/>
  <c r="N37" i="2" s="1"/>
  <c r="R37" i="2" s="1"/>
  <c r="S36" i="2"/>
  <c r="K36" i="2"/>
  <c r="L36" i="2" s="1"/>
  <c r="M36" i="2" s="1"/>
  <c r="N36" i="2" s="1"/>
  <c r="R36" i="2" s="1"/>
  <c r="S35" i="2"/>
  <c r="K35" i="2"/>
  <c r="L35" i="2" s="1"/>
  <c r="M35" i="2" s="1"/>
  <c r="N35" i="2" s="1"/>
  <c r="R35" i="2" s="1"/>
  <c r="U35" i="2" s="1"/>
  <c r="S34" i="2"/>
  <c r="K34" i="2"/>
  <c r="L34" i="2" s="1"/>
  <c r="M34" i="2" s="1"/>
  <c r="N34" i="2" s="1"/>
  <c r="R34" i="2" s="1"/>
  <c r="S33" i="2"/>
  <c r="X33" i="2" s="1"/>
  <c r="K33" i="2"/>
  <c r="L33" i="2" s="1"/>
  <c r="M33" i="2" s="1"/>
  <c r="N33" i="2" s="1"/>
  <c r="R33" i="2" s="1"/>
  <c r="S32" i="2"/>
  <c r="X32" i="2" s="1"/>
  <c r="K32" i="2"/>
  <c r="L32" i="2" s="1"/>
  <c r="M32" i="2" s="1"/>
  <c r="N32" i="2" s="1"/>
  <c r="R32" i="2" s="1"/>
  <c r="S31" i="2"/>
  <c r="X31" i="2" s="1"/>
  <c r="K31" i="2"/>
  <c r="L31" i="2" s="1"/>
  <c r="M31" i="2" s="1"/>
  <c r="N31" i="2" s="1"/>
  <c r="R31" i="2" s="1"/>
  <c r="S30" i="2"/>
  <c r="K30" i="2"/>
  <c r="L30" i="2" s="1"/>
  <c r="M30" i="2" s="1"/>
  <c r="N30" i="2" s="1"/>
  <c r="R30" i="2" s="1"/>
  <c r="S29" i="2"/>
  <c r="K29" i="2"/>
  <c r="L29" i="2" s="1"/>
  <c r="M29" i="2" s="1"/>
  <c r="N29" i="2" s="1"/>
  <c r="R29" i="2" s="1"/>
  <c r="S28" i="2"/>
  <c r="K28" i="2"/>
  <c r="L28" i="2" s="1"/>
  <c r="M28" i="2" s="1"/>
  <c r="N28" i="2" s="1"/>
  <c r="R28" i="2" s="1"/>
  <c r="S27" i="2"/>
  <c r="X27" i="2" s="1"/>
  <c r="K27" i="2"/>
  <c r="L27" i="2" s="1"/>
  <c r="M27" i="2" s="1"/>
  <c r="N27" i="2" s="1"/>
  <c r="S26" i="2"/>
  <c r="X26" i="2" s="1"/>
  <c r="K26" i="2"/>
  <c r="L26" i="2" s="1"/>
  <c r="M26" i="2" s="1"/>
  <c r="N26" i="2" s="1"/>
  <c r="R26" i="2" s="1"/>
  <c r="S25" i="2"/>
  <c r="X25" i="2" s="1"/>
  <c r="K25" i="2"/>
  <c r="L25" i="2" s="1"/>
  <c r="M25" i="2" s="1"/>
  <c r="N25" i="2" s="1"/>
  <c r="R25" i="2" s="1"/>
  <c r="S24" i="2"/>
  <c r="X24" i="2" s="1"/>
  <c r="K24" i="2"/>
  <c r="L24" i="2" s="1"/>
  <c r="M24" i="2" s="1"/>
  <c r="N24" i="2" s="1"/>
  <c r="R24" i="2" s="1"/>
  <c r="S23" i="2"/>
  <c r="X23" i="2" s="1"/>
  <c r="K23" i="2"/>
  <c r="L23" i="2" s="1"/>
  <c r="M23" i="2" s="1"/>
  <c r="N23" i="2" s="1"/>
  <c r="S22" i="2"/>
  <c r="K22" i="2"/>
  <c r="L22" i="2" s="1"/>
  <c r="M22" i="2" s="1"/>
  <c r="N22" i="2" s="1"/>
  <c r="R22" i="2" s="1"/>
  <c r="S21" i="2"/>
  <c r="X21" i="2" s="1"/>
  <c r="K21" i="2"/>
  <c r="L21" i="2" s="1"/>
  <c r="M21" i="2" s="1"/>
  <c r="N21" i="2" s="1"/>
  <c r="S20" i="2"/>
  <c r="K20" i="2"/>
  <c r="L20" i="2" s="1"/>
  <c r="M20" i="2" s="1"/>
  <c r="N20" i="2" s="1"/>
  <c r="R20" i="2" s="1"/>
  <c r="S19" i="2"/>
  <c r="K19" i="2"/>
  <c r="L19" i="2" s="1"/>
  <c r="M19" i="2" s="1"/>
  <c r="N19" i="2" s="1"/>
  <c r="R19" i="2" s="1"/>
  <c r="S18" i="2"/>
  <c r="K18" i="2"/>
  <c r="L18" i="2" s="1"/>
  <c r="M18" i="2" s="1"/>
  <c r="N18" i="2" s="1"/>
  <c r="R18" i="2" s="1"/>
  <c r="S17" i="2"/>
  <c r="K17" i="2"/>
  <c r="L17" i="2" s="1"/>
  <c r="M17" i="2" s="1"/>
  <c r="N17" i="2" s="1"/>
  <c r="R17" i="2" s="1"/>
  <c r="S16" i="2"/>
  <c r="K16" i="2"/>
  <c r="L16" i="2" s="1"/>
  <c r="M16" i="2" s="1"/>
  <c r="N16" i="2" s="1"/>
  <c r="R16" i="2" s="1"/>
  <c r="S15" i="2"/>
  <c r="X15" i="2" s="1"/>
  <c r="K15" i="2"/>
  <c r="L15" i="2" s="1"/>
  <c r="M15" i="2" s="1"/>
  <c r="N15" i="2" s="1"/>
  <c r="R15" i="2" s="1"/>
  <c r="S14" i="2"/>
  <c r="K14" i="2"/>
  <c r="L14" i="2" s="1"/>
  <c r="M14" i="2" s="1"/>
  <c r="N14" i="2" s="1"/>
  <c r="R14" i="2" s="1"/>
  <c r="S13" i="2"/>
  <c r="X13" i="2" s="1"/>
  <c r="K13" i="2"/>
  <c r="L13" i="2" s="1"/>
  <c r="M13" i="2" s="1"/>
  <c r="N13" i="2" s="1"/>
  <c r="R13" i="2" s="1"/>
  <c r="U13" i="2" s="1"/>
  <c r="S12" i="2"/>
  <c r="K12" i="2"/>
  <c r="L12" i="2" s="1"/>
  <c r="M12" i="2" s="1"/>
  <c r="N12" i="2" s="1"/>
  <c r="R12" i="2" s="1"/>
  <c r="S11" i="2"/>
  <c r="X11" i="2" s="1"/>
  <c r="K11" i="2"/>
  <c r="L11" i="2" s="1"/>
  <c r="M11" i="2" s="1"/>
  <c r="N11" i="2" s="1"/>
  <c r="R11" i="2" s="1"/>
  <c r="S10" i="2"/>
  <c r="K10" i="2"/>
  <c r="L10" i="2" s="1"/>
  <c r="M10" i="2" s="1"/>
  <c r="N10" i="2" s="1"/>
  <c r="R10" i="2" s="1"/>
  <c r="S9" i="2"/>
  <c r="X9" i="2" s="1"/>
  <c r="K9" i="2"/>
  <c r="L9" i="2" s="1"/>
  <c r="M9" i="2" s="1"/>
  <c r="N9" i="2" s="1"/>
  <c r="S8" i="2"/>
  <c r="X8" i="2" s="1"/>
  <c r="K8" i="2"/>
  <c r="L8" i="2" s="1"/>
  <c r="M8" i="2" s="1"/>
  <c r="N8" i="2" s="1"/>
  <c r="S7" i="2"/>
  <c r="X7" i="2" s="1"/>
  <c r="K7" i="2"/>
  <c r="L7" i="2" s="1"/>
  <c r="M7" i="2" s="1"/>
  <c r="N7" i="2" s="1"/>
  <c r="R7" i="2" s="1"/>
  <c r="S6" i="2"/>
  <c r="X6" i="2" s="1"/>
  <c r="K6" i="2"/>
  <c r="L6" i="2" s="1"/>
  <c r="M6" i="2" s="1"/>
  <c r="N6" i="2" s="1"/>
  <c r="R6" i="2" s="1"/>
  <c r="S5" i="2"/>
  <c r="X5" i="2" s="1"/>
  <c r="K5" i="2"/>
  <c r="L5" i="2" s="1"/>
  <c r="M5" i="2" s="1"/>
  <c r="N5" i="2" s="1"/>
  <c r="R5" i="2" s="1"/>
  <c r="S4" i="2"/>
  <c r="X4" i="2" s="1"/>
  <c r="K4" i="2"/>
  <c r="L4" i="2" s="1"/>
  <c r="M4" i="2" s="1"/>
  <c r="N4" i="2" s="1"/>
  <c r="R4" i="2" s="1"/>
  <c r="U4" i="2" s="1"/>
  <c r="S3" i="2"/>
  <c r="X3" i="2" s="1"/>
  <c r="K3" i="2"/>
  <c r="L3" i="2" s="1"/>
  <c r="M3" i="2" s="1"/>
  <c r="N3" i="2" s="1"/>
  <c r="R3" i="2" s="1"/>
  <c r="U3" i="2" s="1"/>
  <c r="S2" i="2"/>
  <c r="X2" i="2" s="1"/>
  <c r="K2" i="2"/>
  <c r="L2" i="2" s="1"/>
  <c r="M2" i="2" s="1"/>
  <c r="N2" i="2" s="1"/>
  <c r="R2" i="2" s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U6" i="2" l="1"/>
  <c r="U60" i="2"/>
  <c r="T76" i="2"/>
  <c r="Y76" i="2" s="1"/>
  <c r="U85" i="2"/>
  <c r="U54" i="2"/>
  <c r="AA54" i="2" s="1"/>
  <c r="U31" i="2"/>
  <c r="AA31" i="2" s="1"/>
  <c r="U61" i="2"/>
  <c r="X54" i="2"/>
  <c r="U69" i="2"/>
  <c r="Z69" i="2" s="1"/>
  <c r="T60" i="2"/>
  <c r="Y60" i="2" s="1"/>
  <c r="T28" i="2"/>
  <c r="Y28" i="2" s="1"/>
  <c r="U18" i="2"/>
  <c r="Z18" i="2" s="1"/>
  <c r="T35" i="2"/>
  <c r="Y35" i="2" s="1"/>
  <c r="U109" i="2"/>
  <c r="Z109" i="2" s="1"/>
  <c r="X35" i="2"/>
  <c r="T51" i="2"/>
  <c r="Y51" i="2" s="1"/>
  <c r="T29" i="2"/>
  <c r="Y29" i="2" s="1"/>
  <c r="R99" i="2"/>
  <c r="U99" i="2" s="1"/>
  <c r="T99" i="2"/>
  <c r="Y99" i="2" s="1"/>
  <c r="T75" i="2"/>
  <c r="Y75" i="2" s="1"/>
  <c r="AA53" i="2"/>
  <c r="Z53" i="2"/>
  <c r="T114" i="2"/>
  <c r="Y114" i="2" s="1"/>
  <c r="R114" i="2"/>
  <c r="U114" i="2" s="1"/>
  <c r="T105" i="2"/>
  <c r="Y105" i="2" s="1"/>
  <c r="R105" i="2"/>
  <c r="U105" i="2" s="1"/>
  <c r="R9" i="2"/>
  <c r="U9" i="2" s="1"/>
  <c r="T9" i="2"/>
  <c r="T89" i="2"/>
  <c r="Y89" i="2" s="1"/>
  <c r="R89" i="2"/>
  <c r="U89" i="2" s="1"/>
  <c r="Z35" i="2"/>
  <c r="AA35" i="2"/>
  <c r="AA101" i="2"/>
  <c r="Z101" i="2"/>
  <c r="R39" i="2"/>
  <c r="U39" i="2" s="1"/>
  <c r="T39" i="2"/>
  <c r="R21" i="2"/>
  <c r="U21" i="2" s="1"/>
  <c r="T21" i="2"/>
  <c r="T81" i="2"/>
  <c r="Y81" i="2" s="1"/>
  <c r="R81" i="2"/>
  <c r="U81" i="2" s="1"/>
  <c r="T73" i="2"/>
  <c r="Y73" i="2" s="1"/>
  <c r="R73" i="2"/>
  <c r="U73" i="2" s="1"/>
  <c r="AA85" i="2"/>
  <c r="Z85" i="2"/>
  <c r="Z40" i="2"/>
  <c r="AA40" i="2"/>
  <c r="T65" i="2"/>
  <c r="Y65" i="2" s="1"/>
  <c r="R65" i="2"/>
  <c r="U65" i="2" s="1"/>
  <c r="U14" i="2"/>
  <c r="U34" i="2"/>
  <c r="Z6" i="2"/>
  <c r="AA6" i="2"/>
  <c r="U7" i="2"/>
  <c r="T31" i="2"/>
  <c r="T3" i="2"/>
  <c r="T12" i="2"/>
  <c r="Y12" i="2" s="1"/>
  <c r="T17" i="2"/>
  <c r="Y17" i="2" s="1"/>
  <c r="R27" i="2"/>
  <c r="U27" i="2" s="1"/>
  <c r="T27" i="2"/>
  <c r="Y27" i="2" s="1"/>
  <c r="T45" i="2"/>
  <c r="R45" i="2"/>
  <c r="U45" i="2" s="1"/>
  <c r="AA4" i="2"/>
  <c r="Z4" i="2"/>
  <c r="T97" i="2"/>
  <c r="Y97" i="2" s="1"/>
  <c r="R97" i="2"/>
  <c r="R23" i="2"/>
  <c r="U23" i="2" s="1"/>
  <c r="T23" i="2"/>
  <c r="AA60" i="2"/>
  <c r="Z60" i="2"/>
  <c r="AA93" i="2"/>
  <c r="Z93" i="2"/>
  <c r="AA61" i="2"/>
  <c r="Z61" i="2"/>
  <c r="U24" i="2"/>
  <c r="T43" i="2"/>
  <c r="Y43" i="2" s="1"/>
  <c r="R43" i="2"/>
  <c r="U43" i="2" s="1"/>
  <c r="V30" i="2"/>
  <c r="W30" i="2" s="1"/>
  <c r="AA3" i="2"/>
  <c r="Z3" i="2"/>
  <c r="U16" i="2"/>
  <c r="U36" i="2"/>
  <c r="R8" i="2"/>
  <c r="U8" i="2" s="1"/>
  <c r="T8" i="2"/>
  <c r="T22" i="2"/>
  <c r="Y22" i="2" s="1"/>
  <c r="Z13" i="2"/>
  <c r="AA13" i="2"/>
  <c r="AA117" i="2"/>
  <c r="Z117" i="2"/>
  <c r="T14" i="2"/>
  <c r="Y14" i="2" s="1"/>
  <c r="T53" i="2"/>
  <c r="T117" i="2"/>
  <c r="X18" i="2"/>
  <c r="U100" i="2"/>
  <c r="U28" i="2"/>
  <c r="X29" i="2"/>
  <c r="T33" i="2"/>
  <c r="Y33" i="2" s="1"/>
  <c r="T37" i="2"/>
  <c r="Y37" i="2" s="1"/>
  <c r="R76" i="2"/>
  <c r="U76" i="2" s="1"/>
  <c r="X83" i="2"/>
  <c r="U83" i="2"/>
  <c r="T93" i="2"/>
  <c r="X115" i="2"/>
  <c r="V115" i="2"/>
  <c r="W115" i="2" s="1"/>
  <c r="U115" i="2"/>
  <c r="AA77" i="2"/>
  <c r="Z77" i="2"/>
  <c r="T13" i="2"/>
  <c r="U17" i="2"/>
  <c r="X22" i="2"/>
  <c r="U33" i="2"/>
  <c r="U37" i="2"/>
  <c r="T83" i="2"/>
  <c r="Y83" i="2" s="1"/>
  <c r="T115" i="2"/>
  <c r="Y115" i="2" s="1"/>
  <c r="U20" i="2"/>
  <c r="T20" i="2"/>
  <c r="Y20" i="2" s="1"/>
  <c r="X14" i="2"/>
  <c r="X17" i="2"/>
  <c r="T68" i="2"/>
  <c r="Y68" i="2" s="1"/>
  <c r="X34" i="2"/>
  <c r="X28" i="2"/>
  <c r="T71" i="2"/>
  <c r="Y71" i="2" s="1"/>
  <c r="R71" i="2"/>
  <c r="U71" i="2" s="1"/>
  <c r="T103" i="2"/>
  <c r="Y103" i="2" s="1"/>
  <c r="R103" i="2"/>
  <c r="U103" i="2" s="1"/>
  <c r="T108" i="2"/>
  <c r="Y108" i="2" s="1"/>
  <c r="T55" i="2"/>
  <c r="Y55" i="2" s="1"/>
  <c r="R55" i="2"/>
  <c r="U55" i="2" s="1"/>
  <c r="U10" i="2"/>
  <c r="U102" i="2"/>
  <c r="X30" i="2"/>
  <c r="T63" i="2"/>
  <c r="Y63" i="2" s="1"/>
  <c r="R63" i="2"/>
  <c r="U63" i="2" s="1"/>
  <c r="T100" i="2"/>
  <c r="Y100" i="2" s="1"/>
  <c r="T61" i="2"/>
  <c r="T26" i="2"/>
  <c r="Y26" i="2" s="1"/>
  <c r="T40" i="2"/>
  <c r="R52" i="2"/>
  <c r="U52" i="2" s="1"/>
  <c r="X59" i="2"/>
  <c r="U59" i="2"/>
  <c r="T64" i="2"/>
  <c r="R64" i="2"/>
  <c r="U64" i="2" s="1"/>
  <c r="U86" i="2"/>
  <c r="U108" i="2"/>
  <c r="U118" i="2"/>
  <c r="X12" i="2"/>
  <c r="T30" i="2"/>
  <c r="Y30" i="2" s="1"/>
  <c r="T87" i="2"/>
  <c r="Y87" i="2" s="1"/>
  <c r="R87" i="2"/>
  <c r="U87" i="2" s="1"/>
  <c r="T92" i="2"/>
  <c r="Y92" i="2" s="1"/>
  <c r="X19" i="2"/>
  <c r="U30" i="2"/>
  <c r="T85" i="2"/>
  <c r="X10" i="2"/>
  <c r="X38" i="2"/>
  <c r="U26" i="2"/>
  <c r="T32" i="2"/>
  <c r="Y32" i="2" s="1"/>
  <c r="T36" i="2"/>
  <c r="Y36" i="2" s="1"/>
  <c r="T59" i="2"/>
  <c r="Y59" i="2" s="1"/>
  <c r="T69" i="2"/>
  <c r="X91" i="2"/>
  <c r="U91" i="2"/>
  <c r="T101" i="2"/>
  <c r="T11" i="2"/>
  <c r="Y11" i="2" s="1"/>
  <c r="T18" i="2"/>
  <c r="Y18" i="2" s="1"/>
  <c r="U22" i="2"/>
  <c r="T34" i="2"/>
  <c r="Y34" i="2" s="1"/>
  <c r="X107" i="2"/>
  <c r="U107" i="2"/>
  <c r="U19" i="2"/>
  <c r="T95" i="2"/>
  <c r="Y95" i="2" s="1"/>
  <c r="R95" i="2"/>
  <c r="U95" i="2" s="1"/>
  <c r="T25" i="2"/>
  <c r="Y25" i="2" s="1"/>
  <c r="U32" i="2"/>
  <c r="T91" i="2"/>
  <c r="Y91" i="2" s="1"/>
  <c r="T10" i="2"/>
  <c r="Y10" i="2" s="1"/>
  <c r="X16" i="2"/>
  <c r="U29" i="2"/>
  <c r="T116" i="2"/>
  <c r="Y116" i="2" s="1"/>
  <c r="T15" i="2"/>
  <c r="Y15" i="2" s="1"/>
  <c r="U11" i="2"/>
  <c r="U15" i="2"/>
  <c r="U92" i="2"/>
  <c r="T19" i="2"/>
  <c r="Y19" i="2" s="1"/>
  <c r="T38" i="2"/>
  <c r="Y38" i="2" s="1"/>
  <c r="X75" i="2"/>
  <c r="V75" i="2"/>
  <c r="W75" i="2" s="1"/>
  <c r="U75" i="2"/>
  <c r="U38" i="2"/>
  <c r="T107" i="2"/>
  <c r="Y107" i="2" s="1"/>
  <c r="U41" i="2"/>
  <c r="X51" i="2"/>
  <c r="U51" i="2"/>
  <c r="U68" i="2"/>
  <c r="U78" i="2"/>
  <c r="U25" i="2"/>
  <c r="U62" i="2"/>
  <c r="T84" i="2"/>
  <c r="Y84" i="2" s="1"/>
  <c r="T111" i="2"/>
  <c r="Y111" i="2" s="1"/>
  <c r="R111" i="2"/>
  <c r="U111" i="2" s="1"/>
  <c r="T6" i="2"/>
  <c r="X36" i="2"/>
  <c r="V52" i="2"/>
  <c r="W52" i="2" s="1"/>
  <c r="X67" i="2"/>
  <c r="U67" i="2"/>
  <c r="U84" i="2"/>
  <c r="U94" i="2"/>
  <c r="U116" i="2"/>
  <c r="X50" i="2"/>
  <c r="U50" i="2"/>
  <c r="T50" i="2"/>
  <c r="Y50" i="2" s="1"/>
  <c r="U12" i="2"/>
  <c r="T16" i="2"/>
  <c r="Y16" i="2" s="1"/>
  <c r="U70" i="2"/>
  <c r="X20" i="2"/>
  <c r="T56" i="2"/>
  <c r="R56" i="2"/>
  <c r="U56" i="2" s="1"/>
  <c r="U110" i="2"/>
  <c r="T2" i="2"/>
  <c r="Y2" i="2" s="1"/>
  <c r="T79" i="2"/>
  <c r="Y79" i="2" s="1"/>
  <c r="R79" i="2"/>
  <c r="U79" i="2" s="1"/>
  <c r="U2" i="2"/>
  <c r="U5" i="2"/>
  <c r="T7" i="2"/>
  <c r="T24" i="2"/>
  <c r="T4" i="2"/>
  <c r="T5" i="2"/>
  <c r="Y5" i="2" s="1"/>
  <c r="T67" i="2"/>
  <c r="Y67" i="2" s="1"/>
  <c r="T72" i="2"/>
  <c r="R72" i="2"/>
  <c r="U72" i="2" s="1"/>
  <c r="T77" i="2"/>
  <c r="V84" i="2"/>
  <c r="W84" i="2" s="1"/>
  <c r="X99" i="2"/>
  <c r="T109" i="2"/>
  <c r="T49" i="2"/>
  <c r="Y49" i="2" s="1"/>
  <c r="T58" i="2"/>
  <c r="Y58" i="2" s="1"/>
  <c r="T66" i="2"/>
  <c r="Y66" i="2" s="1"/>
  <c r="T74" i="2"/>
  <c r="Y74" i="2" s="1"/>
  <c r="T82" i="2"/>
  <c r="Y82" i="2" s="1"/>
  <c r="T90" i="2"/>
  <c r="Y90" i="2" s="1"/>
  <c r="T98" i="2"/>
  <c r="Y98" i="2" s="1"/>
  <c r="T106" i="2"/>
  <c r="Y106" i="2" s="1"/>
  <c r="T48" i="2"/>
  <c r="Y48" i="2" s="1"/>
  <c r="U49" i="2"/>
  <c r="U58" i="2"/>
  <c r="U66" i="2"/>
  <c r="U74" i="2"/>
  <c r="U82" i="2"/>
  <c r="U90" i="2"/>
  <c r="U98" i="2"/>
  <c r="U106" i="2"/>
  <c r="T47" i="2"/>
  <c r="Y47" i="2" s="1"/>
  <c r="U48" i="2"/>
  <c r="T57" i="2"/>
  <c r="Y57" i="2" s="1"/>
  <c r="V74" i="2"/>
  <c r="W74" i="2" s="1"/>
  <c r="T113" i="2"/>
  <c r="Y113" i="2" s="1"/>
  <c r="T121" i="2"/>
  <c r="Y121" i="2" s="1"/>
  <c r="T46" i="2"/>
  <c r="Y46" i="2" s="1"/>
  <c r="U47" i="2"/>
  <c r="U57" i="2"/>
  <c r="U97" i="2"/>
  <c r="U113" i="2"/>
  <c r="U121" i="2"/>
  <c r="U46" i="2"/>
  <c r="T80" i="2"/>
  <c r="Y80" i="2" s="1"/>
  <c r="T88" i="2"/>
  <c r="Y88" i="2" s="1"/>
  <c r="T96" i="2"/>
  <c r="Y96" i="2" s="1"/>
  <c r="T104" i="2"/>
  <c r="Y104" i="2" s="1"/>
  <c r="T112" i="2"/>
  <c r="Y112" i="2" s="1"/>
  <c r="T120" i="2"/>
  <c r="Y120" i="2" s="1"/>
  <c r="T44" i="2"/>
  <c r="Y44" i="2" s="1"/>
  <c r="V46" i="2"/>
  <c r="W46" i="2" s="1"/>
  <c r="U80" i="2"/>
  <c r="U88" i="2"/>
  <c r="U96" i="2"/>
  <c r="U104" i="2"/>
  <c r="U112" i="2"/>
  <c r="U120" i="2"/>
  <c r="U44" i="2"/>
  <c r="T119" i="2"/>
  <c r="Y119" i="2" s="1"/>
  <c r="T42" i="2"/>
  <c r="Y42" i="2" s="1"/>
  <c r="U119" i="2"/>
  <c r="T41" i="2"/>
  <c r="U42" i="2"/>
  <c r="T54" i="2"/>
  <c r="T62" i="2"/>
  <c r="T70" i="2"/>
  <c r="T78" i="2"/>
  <c r="T86" i="2"/>
  <c r="T94" i="2"/>
  <c r="T102" i="2"/>
  <c r="T110" i="2"/>
  <c r="T118" i="2"/>
  <c r="V47" i="2" l="1"/>
  <c r="W47" i="2" s="1"/>
  <c r="Z54" i="2"/>
  <c r="Z31" i="2"/>
  <c r="V105" i="2"/>
  <c r="W105" i="2" s="1"/>
  <c r="V58" i="2"/>
  <c r="W58" i="2" s="1"/>
  <c r="V76" i="2"/>
  <c r="W76" i="2" s="1"/>
  <c r="V66" i="2"/>
  <c r="W66" i="2" s="1"/>
  <c r="V57" i="2"/>
  <c r="W57" i="2" s="1"/>
  <c r="V49" i="2"/>
  <c r="W49" i="2" s="1"/>
  <c r="AA69" i="2"/>
  <c r="V111" i="2"/>
  <c r="W111" i="2" s="1"/>
  <c r="V88" i="2"/>
  <c r="W88" i="2" s="1"/>
  <c r="AA109" i="2"/>
  <c r="AA18" i="2"/>
  <c r="V60" i="2"/>
  <c r="W60" i="2" s="1"/>
  <c r="V103" i="2"/>
  <c r="W103" i="2" s="1"/>
  <c r="V104" i="2"/>
  <c r="W104" i="2" s="1"/>
  <c r="V20" i="2"/>
  <c r="W20" i="2" s="1"/>
  <c r="V10" i="2"/>
  <c r="W10" i="2" s="1"/>
  <c r="V107" i="2"/>
  <c r="W107" i="2" s="1"/>
  <c r="V96" i="2"/>
  <c r="W96" i="2" s="1"/>
  <c r="V14" i="2"/>
  <c r="W14" i="2" s="1"/>
  <c r="V87" i="2"/>
  <c r="W87" i="2" s="1"/>
  <c r="V92" i="2"/>
  <c r="W92" i="2" s="1"/>
  <c r="V106" i="2"/>
  <c r="W106" i="2" s="1"/>
  <c r="V71" i="2"/>
  <c r="W71" i="2" s="1"/>
  <c r="V80" i="2"/>
  <c r="W80" i="2" s="1"/>
  <c r="V98" i="2"/>
  <c r="W98" i="2" s="1"/>
  <c r="V65" i="2"/>
  <c r="W65" i="2" s="1"/>
  <c r="V82" i="2"/>
  <c r="W82" i="2" s="1"/>
  <c r="V17" i="2"/>
  <c r="W17" i="2" s="1"/>
  <c r="V5" i="2"/>
  <c r="W5" i="2" s="1"/>
  <c r="V59" i="2"/>
  <c r="W59" i="2" s="1"/>
  <c r="V95" i="2"/>
  <c r="W95" i="2" s="1"/>
  <c r="V42" i="2"/>
  <c r="W42" i="2" s="1"/>
  <c r="V51" i="2"/>
  <c r="W51" i="2" s="1"/>
  <c r="V116" i="2"/>
  <c r="W116" i="2" s="1"/>
  <c r="V108" i="2"/>
  <c r="W108" i="2" s="1"/>
  <c r="V35" i="2"/>
  <c r="W35" i="2" s="1"/>
  <c r="V43" i="2"/>
  <c r="W43" i="2" s="1"/>
  <c r="V114" i="2"/>
  <c r="W114" i="2" s="1"/>
  <c r="V99" i="2"/>
  <c r="W99" i="2" s="1"/>
  <c r="V37" i="2"/>
  <c r="W37" i="2" s="1"/>
  <c r="V29" i="2"/>
  <c r="W29" i="2" s="1"/>
  <c r="V112" i="2"/>
  <c r="W112" i="2" s="1"/>
  <c r="V19" i="2"/>
  <c r="W19" i="2" s="1"/>
  <c r="V97" i="2"/>
  <c r="W97" i="2" s="1"/>
  <c r="V68" i="2"/>
  <c r="W68" i="2" s="1"/>
  <c r="V28" i="2"/>
  <c r="W28" i="2" s="1"/>
  <c r="V26" i="2"/>
  <c r="W26" i="2" s="1"/>
  <c r="V33" i="2"/>
  <c r="W33" i="2" s="1"/>
  <c r="AA52" i="2"/>
  <c r="Z52" i="2"/>
  <c r="AA73" i="2"/>
  <c r="Z73" i="2"/>
  <c r="Z79" i="2"/>
  <c r="AA79" i="2"/>
  <c r="AA89" i="2"/>
  <c r="Z89" i="2"/>
  <c r="AA63" i="2"/>
  <c r="Z63" i="2"/>
  <c r="AA114" i="2"/>
  <c r="Z114" i="2"/>
  <c r="Z56" i="2"/>
  <c r="AA56" i="2"/>
  <c r="Z72" i="2"/>
  <c r="AA72" i="2"/>
  <c r="AA43" i="2"/>
  <c r="Z43" i="2"/>
  <c r="Z64" i="2"/>
  <c r="AA64" i="2"/>
  <c r="Z55" i="2"/>
  <c r="AA55" i="2"/>
  <c r="AA78" i="2"/>
  <c r="Z78" i="2"/>
  <c r="V102" i="2"/>
  <c r="W102" i="2" s="1"/>
  <c r="Y102" i="2"/>
  <c r="V34" i="2"/>
  <c r="W34" i="2" s="1"/>
  <c r="Z8" i="2"/>
  <c r="AA8" i="2"/>
  <c r="AA23" i="2"/>
  <c r="Z23" i="2"/>
  <c r="Z9" i="2"/>
  <c r="AA9" i="2"/>
  <c r="V94" i="2"/>
  <c r="W94" i="2" s="1"/>
  <c r="Y94" i="2"/>
  <c r="AA103" i="2"/>
  <c r="Z103" i="2"/>
  <c r="V113" i="2"/>
  <c r="W113" i="2" s="1"/>
  <c r="AA113" i="2"/>
  <c r="Z113" i="2"/>
  <c r="V90" i="2"/>
  <c r="W90" i="2" s="1"/>
  <c r="AA58" i="2"/>
  <c r="Z58" i="2"/>
  <c r="AA110" i="2"/>
  <c r="Z110" i="2"/>
  <c r="V67" i="2"/>
  <c r="W67" i="2" s="1"/>
  <c r="AA29" i="2"/>
  <c r="Z29" i="2"/>
  <c r="AA86" i="2"/>
  <c r="Z86" i="2"/>
  <c r="V16" i="2"/>
  <c r="W16" i="2" s="1"/>
  <c r="AA100" i="2"/>
  <c r="Z100" i="2"/>
  <c r="AA36" i="2"/>
  <c r="Z36" i="2"/>
  <c r="V38" i="2"/>
  <c r="W38" i="2" s="1"/>
  <c r="AA98" i="2"/>
  <c r="Z98" i="2"/>
  <c r="AA107" i="2"/>
  <c r="Z107" i="2"/>
  <c r="AA116" i="2"/>
  <c r="Z116" i="2"/>
  <c r="Z26" i="2"/>
  <c r="AA26" i="2"/>
  <c r="AA46" i="2"/>
  <c r="Z46" i="2"/>
  <c r="Y9" i="2"/>
  <c r="V9" i="2"/>
  <c r="W9" i="2" s="1"/>
  <c r="AA105" i="2"/>
  <c r="Z105" i="2"/>
  <c r="AA49" i="2"/>
  <c r="Z49" i="2"/>
  <c r="V77" i="2"/>
  <c r="W77" i="2" s="1"/>
  <c r="Y77" i="2"/>
  <c r="AA41" i="2"/>
  <c r="Z41" i="2"/>
  <c r="V11" i="2"/>
  <c r="W11" i="2" s="1"/>
  <c r="AA76" i="2"/>
  <c r="Z76" i="2"/>
  <c r="AA16" i="2"/>
  <c r="Z16" i="2"/>
  <c r="Z25" i="2"/>
  <c r="AA25" i="2"/>
  <c r="AA99" i="2"/>
  <c r="Z99" i="2"/>
  <c r="V121" i="2"/>
  <c r="W121" i="2" s="1"/>
  <c r="V23" i="2"/>
  <c r="W23" i="2" s="1"/>
  <c r="Y23" i="2"/>
  <c r="AA67" i="2"/>
  <c r="Z67" i="2"/>
  <c r="AA97" i="2"/>
  <c r="Z97" i="2"/>
  <c r="Y56" i="2"/>
  <c r="V56" i="2"/>
  <c r="W56" i="2" s="1"/>
  <c r="V85" i="2"/>
  <c r="W85" i="2" s="1"/>
  <c r="Y85" i="2"/>
  <c r="Z102" i="2"/>
  <c r="AA102" i="2"/>
  <c r="AA115" i="2"/>
  <c r="Z115" i="2"/>
  <c r="V22" i="2"/>
  <c r="W22" i="2" s="1"/>
  <c r="Y110" i="2"/>
  <c r="V110" i="2"/>
  <c r="W110" i="2" s="1"/>
  <c r="AA28" i="2"/>
  <c r="Z28" i="2"/>
  <c r="Y86" i="2"/>
  <c r="V86" i="2"/>
  <c r="W86" i="2" s="1"/>
  <c r="AA38" i="2"/>
  <c r="Z38" i="2"/>
  <c r="Z30" i="2"/>
  <c r="AA30" i="2"/>
  <c r="Y64" i="2"/>
  <c r="V64" i="2"/>
  <c r="W64" i="2" s="1"/>
  <c r="AA10" i="2"/>
  <c r="Z10" i="2"/>
  <c r="V117" i="2"/>
  <c r="W117" i="2" s="1"/>
  <c r="Y117" i="2"/>
  <c r="AA34" i="2"/>
  <c r="Z34" i="2"/>
  <c r="V21" i="2"/>
  <c r="W21" i="2" s="1"/>
  <c r="Y21" i="2"/>
  <c r="Z94" i="2"/>
  <c r="AA94" i="2"/>
  <c r="AA66" i="2"/>
  <c r="Z66" i="2"/>
  <c r="AA75" i="2"/>
  <c r="Z75" i="2"/>
  <c r="Z32" i="2"/>
  <c r="AA32" i="2"/>
  <c r="Y101" i="2"/>
  <c r="V101" i="2"/>
  <c r="W101" i="2" s="1"/>
  <c r="AA59" i="2"/>
  <c r="Z59" i="2"/>
  <c r="V15" i="2"/>
  <c r="W15" i="2" s="1"/>
  <c r="AA14" i="2"/>
  <c r="Z14" i="2"/>
  <c r="AA21" i="2"/>
  <c r="Z21" i="2"/>
  <c r="V13" i="2"/>
  <c r="W13" i="2" s="1"/>
  <c r="Y13" i="2"/>
  <c r="Z112" i="2"/>
  <c r="AA112" i="2"/>
  <c r="AA91" i="2"/>
  <c r="Z91" i="2"/>
  <c r="AA20" i="2"/>
  <c r="Z20" i="2"/>
  <c r="V100" i="2"/>
  <c r="W100" i="2" s="1"/>
  <c r="V53" i="2"/>
  <c r="W53" i="2" s="1"/>
  <c r="Y53" i="2"/>
  <c r="Y39" i="2"/>
  <c r="V39" i="2"/>
  <c r="W39" i="2" s="1"/>
  <c r="AA90" i="2"/>
  <c r="Z90" i="2"/>
  <c r="V12" i="2"/>
  <c r="W12" i="2" s="1"/>
  <c r="V31" i="2"/>
  <c r="W31" i="2" s="1"/>
  <c r="Y31" i="2"/>
  <c r="AA74" i="2"/>
  <c r="Z74" i="2"/>
  <c r="AA17" i="2"/>
  <c r="Z17" i="2"/>
  <c r="AA121" i="2"/>
  <c r="Z121" i="2"/>
  <c r="AA22" i="2"/>
  <c r="Z22" i="2"/>
  <c r="AA44" i="2"/>
  <c r="Z44" i="2"/>
  <c r="Z96" i="2"/>
  <c r="AA96" i="2"/>
  <c r="Y4" i="2"/>
  <c r="V4" i="2"/>
  <c r="W4" i="2" s="1"/>
  <c r="AA39" i="2"/>
  <c r="Z39" i="2"/>
  <c r="Z11" i="2"/>
  <c r="AA11" i="2"/>
  <c r="Y61" i="2"/>
  <c r="V61" i="2"/>
  <c r="W61" i="2" s="1"/>
  <c r="Z2" i="2"/>
  <c r="AA2" i="2"/>
  <c r="AA82" i="2"/>
  <c r="Z82" i="2"/>
  <c r="AA108" i="2"/>
  <c r="Z108" i="2"/>
  <c r="Z120" i="2"/>
  <c r="AA120" i="2"/>
  <c r="V70" i="2"/>
  <c r="W70" i="2" s="1"/>
  <c r="Y70" i="2"/>
  <c r="V89" i="2"/>
  <c r="W89" i="2" s="1"/>
  <c r="Y93" i="2"/>
  <c r="V93" i="2"/>
  <c r="W93" i="2" s="1"/>
  <c r="AA57" i="2"/>
  <c r="Z57" i="2"/>
  <c r="AA83" i="2"/>
  <c r="Z83" i="2"/>
  <c r="Z24" i="2"/>
  <c r="AA24" i="2"/>
  <c r="Y45" i="2"/>
  <c r="V45" i="2"/>
  <c r="W45" i="2" s="1"/>
  <c r="Z45" i="2"/>
  <c r="AA45" i="2"/>
  <c r="Y41" i="2"/>
  <c r="V41" i="2"/>
  <c r="W41" i="2" s="1"/>
  <c r="Z119" i="2"/>
  <c r="AA119" i="2"/>
  <c r="AA51" i="2"/>
  <c r="Z51" i="2"/>
  <c r="AA118" i="2"/>
  <c r="Z118" i="2"/>
  <c r="AA87" i="2"/>
  <c r="Z87" i="2"/>
  <c r="Y78" i="2"/>
  <c r="V78" i="2"/>
  <c r="W78" i="2" s="1"/>
  <c r="AA81" i="2"/>
  <c r="Z81" i="2"/>
  <c r="AA65" i="2"/>
  <c r="Z65" i="2"/>
  <c r="V44" i="2"/>
  <c r="W44" i="2" s="1"/>
  <c r="V25" i="2"/>
  <c r="W25" i="2" s="1"/>
  <c r="Y24" i="2"/>
  <c r="V24" i="2"/>
  <c r="W24" i="2" s="1"/>
  <c r="AA37" i="2"/>
  <c r="Z37" i="2"/>
  <c r="AA42" i="2"/>
  <c r="Z42" i="2"/>
  <c r="V109" i="2"/>
  <c r="W109" i="2" s="1"/>
  <c r="Y109" i="2"/>
  <c r="AA84" i="2"/>
  <c r="Z84" i="2"/>
  <c r="V8" i="2"/>
  <c r="W8" i="2" s="1"/>
  <c r="Y8" i="2"/>
  <c r="Z111" i="2"/>
  <c r="AA111" i="2"/>
  <c r="AA95" i="2"/>
  <c r="Z95" i="2"/>
  <c r="AA71" i="2"/>
  <c r="Z71" i="2"/>
  <c r="Y6" i="2"/>
  <c r="V6" i="2"/>
  <c r="W6" i="2" s="1"/>
  <c r="Z88" i="2"/>
  <c r="AA88" i="2"/>
  <c r="AA12" i="2"/>
  <c r="Z12" i="2"/>
  <c r="V91" i="2"/>
  <c r="W91" i="2" s="1"/>
  <c r="Z80" i="2"/>
  <c r="AA80" i="2"/>
  <c r="AA48" i="2"/>
  <c r="Z48" i="2"/>
  <c r="V81" i="2"/>
  <c r="W81" i="2" s="1"/>
  <c r="AA62" i="2"/>
  <c r="Z62" i="2"/>
  <c r="Y40" i="2"/>
  <c r="V40" i="2"/>
  <c r="W40" i="2" s="1"/>
  <c r="V119" i="2"/>
  <c r="W119" i="2" s="1"/>
  <c r="AA92" i="2"/>
  <c r="Z92" i="2"/>
  <c r="V2" i="2"/>
  <c r="W2" i="2" s="1"/>
  <c r="V3" i="2"/>
  <c r="W3" i="2" s="1"/>
  <c r="Y3" i="2"/>
  <c r="AA68" i="2"/>
  <c r="Z68" i="2"/>
  <c r="AA7" i="2"/>
  <c r="Z7" i="2"/>
  <c r="V36" i="2"/>
  <c r="W36" i="2" s="1"/>
  <c r="V79" i="2"/>
  <c r="W79" i="2" s="1"/>
  <c r="Y72" i="2"/>
  <c r="V72" i="2"/>
  <c r="W72" i="2" s="1"/>
  <c r="Z104" i="2"/>
  <c r="AA104" i="2"/>
  <c r="AA70" i="2"/>
  <c r="Z70" i="2"/>
  <c r="V63" i="2"/>
  <c r="W63" i="2" s="1"/>
  <c r="V62" i="2"/>
  <c r="W62" i="2" s="1"/>
  <c r="Y62" i="2"/>
  <c r="V48" i="2"/>
  <c r="W48" i="2" s="1"/>
  <c r="AA50" i="2"/>
  <c r="Z50" i="2"/>
  <c r="V83" i="2"/>
  <c r="W83" i="2" s="1"/>
  <c r="V55" i="2"/>
  <c r="W55" i="2" s="1"/>
  <c r="Z47" i="2"/>
  <c r="AA47" i="2"/>
  <c r="Y7" i="2"/>
  <c r="V7" i="2"/>
  <c r="W7" i="2" s="1"/>
  <c r="V50" i="2"/>
  <c r="W50" i="2" s="1"/>
  <c r="V18" i="2"/>
  <c r="W18" i="2" s="1"/>
  <c r="Y69" i="2"/>
  <c r="V69" i="2"/>
  <c r="W69" i="2" s="1"/>
  <c r="V27" i="2"/>
  <c r="W27" i="2" s="1"/>
  <c r="AA33" i="2"/>
  <c r="Z33" i="2"/>
  <c r="AA27" i="2"/>
  <c r="Z27" i="2"/>
  <c r="Y118" i="2"/>
  <c r="V118" i="2"/>
  <c r="W118" i="2" s="1"/>
  <c r="Y54" i="2"/>
  <c r="V54" i="2"/>
  <c r="W54" i="2" s="1"/>
  <c r="V120" i="2"/>
  <c r="W120" i="2" s="1"/>
  <c r="V73" i="2"/>
  <c r="W73" i="2" s="1"/>
  <c r="AA106" i="2"/>
  <c r="Z106" i="2"/>
  <c r="AA5" i="2"/>
  <c r="Z5" i="2"/>
  <c r="V32" i="2"/>
  <c r="W32" i="2" s="1"/>
  <c r="Z15" i="2"/>
  <c r="AA15" i="2"/>
  <c r="Z19" i="2"/>
  <c r="AA1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Q1" authorId="0" shapeId="0" xr:uid="{9C866556-D2D6-D74D-B617-786DFF51AB34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Standard formula for convertionfrom del to 13C :12C ratio based of PDB standard
</t>
        </r>
      </text>
    </comment>
    <comment ref="W1" authorId="0" shapeId="0" xr:uid="{3185E86F-0B58-864E-B662-F29CFC62FE89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=samples mass * (percent /100) then *1000 to convert from mg to ug
</t>
        </r>
      </text>
    </comment>
    <comment ref="I142" authorId="0" shapeId="0" xr:uid="{826EEA6E-992D-684A-9928-0EE5EFD1F42C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Values from IRMS</t>
        </r>
      </text>
    </comment>
    <comment ref="J142" authorId="0" shapeId="0" xr:uid="{FCDB17F9-58B9-9F45-BE85-1992F1ACB77B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Values from IRMS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K1" authorId="0" shapeId="0" xr:uid="{0FA1E4ED-44B6-8147-9EEC-DECDB1858E56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Standard formula for convertionfrom del to 13C :12C ratio based of PDB standard
</t>
        </r>
      </text>
    </comment>
  </commentList>
</comments>
</file>

<file path=xl/sharedStrings.xml><?xml version="1.0" encoding="utf-8"?>
<sst xmlns="http://schemas.openxmlformats.org/spreadsheetml/2006/main" count="2585" uniqueCount="121">
  <si>
    <t>Catalog.Number</t>
  </si>
  <si>
    <t>Fraction</t>
  </si>
  <si>
    <t>Site</t>
  </si>
  <si>
    <t>Crop</t>
  </si>
  <si>
    <t>Block</t>
  </si>
  <si>
    <t>Amendment</t>
  </si>
  <si>
    <t>wt % C (%)</t>
  </si>
  <si>
    <t>Dilution</t>
  </si>
  <si>
    <t>IRMS Subsample Volume (ul)</t>
  </si>
  <si>
    <t>Total Volume (ul)</t>
  </si>
  <si>
    <t>IRMS subsample Mass (mg)</t>
  </si>
  <si>
    <t>Total Mass (mg)</t>
  </si>
  <si>
    <t>DW Soil extracted (g)</t>
  </si>
  <si>
    <t>mg pool/g dry soil</t>
  </si>
  <si>
    <t>R (ratio)</t>
  </si>
  <si>
    <t>F (fraction)</t>
  </si>
  <si>
    <t>atom% 13C</t>
  </si>
  <si>
    <t>wt% 13C</t>
  </si>
  <si>
    <t>Natural abundance atom% 13C</t>
  </si>
  <si>
    <t>Natural Abundance wt %13C</t>
  </si>
  <si>
    <t>ug Total C in IRMS sample</t>
  </si>
  <si>
    <t>ug 13C total in IRMS Sample</t>
  </si>
  <si>
    <t>ug 13C- natural abundance in IRMS sample</t>
  </si>
  <si>
    <t>ug 13C- excess in IRMS sample</t>
  </si>
  <si>
    <t>ug 12C total in IRMS Sample</t>
  </si>
  <si>
    <t>ug Total C in whole samples</t>
  </si>
  <si>
    <t>ug 13C  total in whole samples</t>
  </si>
  <si>
    <t>ug 13C natural in whole samples</t>
  </si>
  <si>
    <t>ug 13C excess in whole samples</t>
  </si>
  <si>
    <t>ug 12C  total in whole samples</t>
  </si>
  <si>
    <t>ug Total C per g dry soil</t>
  </si>
  <si>
    <t>ug 13C per g dry soil</t>
  </si>
  <si>
    <t>ug 13C natural per g dry soil</t>
  </si>
  <si>
    <t>ug 13C excess per g dry soil</t>
  </si>
  <si>
    <t>ug 13C excess per ug Total C</t>
  </si>
  <si>
    <t>EC5103</t>
  </si>
  <si>
    <t>CRUD</t>
  </si>
  <si>
    <t>Michigan</t>
  </si>
  <si>
    <t>Switchgrass</t>
  </si>
  <si>
    <t>B1</t>
  </si>
  <si>
    <t>NA-Gluc</t>
  </si>
  <si>
    <t>2Month</t>
  </si>
  <si>
    <t>EC5117</t>
  </si>
  <si>
    <t>B2</t>
  </si>
  <si>
    <t>EC5280</t>
  </si>
  <si>
    <t>B3</t>
  </si>
  <si>
    <t>EC5243</t>
  </si>
  <si>
    <t>B4</t>
  </si>
  <si>
    <t>EC5203</t>
  </si>
  <si>
    <t>B5</t>
  </si>
  <si>
    <t>EC5139</t>
  </si>
  <si>
    <t>Wisconsin</t>
  </si>
  <si>
    <t>EC5063</t>
  </si>
  <si>
    <t>EC5082</t>
  </si>
  <si>
    <t>EC5123</t>
  </si>
  <si>
    <t>EC5087</t>
  </si>
  <si>
    <t>EC5132</t>
  </si>
  <si>
    <t>13C-Gluc</t>
  </si>
  <si>
    <t>EC5126</t>
  </si>
  <si>
    <t>EC5161</t>
  </si>
  <si>
    <t>EC5065</t>
  </si>
  <si>
    <t>EC5251</t>
  </si>
  <si>
    <t>EC5285</t>
  </si>
  <si>
    <t>EC5086</t>
  </si>
  <si>
    <t>EC5098</t>
  </si>
  <si>
    <t>EC5287</t>
  </si>
  <si>
    <t>EC5138</t>
  </si>
  <si>
    <t>LeftoverSoilPellet</t>
  </si>
  <si>
    <t>Lipid</t>
  </si>
  <si>
    <t>Metabolite</t>
  </si>
  <si>
    <t>Protein</t>
  </si>
  <si>
    <t>WholeSoil</t>
  </si>
  <si>
    <t>EC5283</t>
  </si>
  <si>
    <t>Corn</t>
  </si>
  <si>
    <t>EC5089</t>
  </si>
  <si>
    <t>EC5093</t>
  </si>
  <si>
    <t>EC5212</t>
  </si>
  <si>
    <t>EC5081</t>
  </si>
  <si>
    <t>EC5279</t>
  </si>
  <si>
    <t>EC5110</t>
  </si>
  <si>
    <t>EC5133</t>
  </si>
  <si>
    <t>EC5202</t>
  </si>
  <si>
    <t>EC5152</t>
  </si>
  <si>
    <t>EC5155</t>
  </si>
  <si>
    <t>EC5291</t>
  </si>
  <si>
    <t>EC5258</t>
  </si>
  <si>
    <t>EC5120</t>
  </si>
  <si>
    <t>EC5158</t>
  </si>
  <si>
    <t>EC5159</t>
  </si>
  <si>
    <t>EC5055</t>
  </si>
  <si>
    <t>EC5267</t>
  </si>
  <si>
    <t>EC5252</t>
  </si>
  <si>
    <t>EC5101</t>
  </si>
  <si>
    <t>Timepoint</t>
  </si>
  <si>
    <t>pool mass (mg)</t>
  </si>
  <si>
    <t>Excess 13C wt%</t>
  </si>
  <si>
    <t>EC5187</t>
  </si>
  <si>
    <t>Final</t>
  </si>
  <si>
    <t>EC5067</t>
  </si>
  <si>
    <t>EC5205</t>
  </si>
  <si>
    <t>EC5216</t>
  </si>
  <si>
    <t>EC5200</t>
  </si>
  <si>
    <t>EC5143</t>
  </si>
  <si>
    <t>EC5237</t>
  </si>
  <si>
    <t>EC5166</t>
  </si>
  <si>
    <t>EC5127</t>
  </si>
  <si>
    <t>EC5075</t>
  </si>
  <si>
    <t>EC5102</t>
  </si>
  <si>
    <t>EC5240</t>
  </si>
  <si>
    <t>EC5193</t>
  </si>
  <si>
    <t>EC5284</t>
  </si>
  <si>
    <t>EC5264</t>
  </si>
  <si>
    <t>EC5164</t>
  </si>
  <si>
    <t>EC5068</t>
  </si>
  <si>
    <t>EC5189</t>
  </si>
  <si>
    <t>EC5172</t>
  </si>
  <si>
    <t>EC5250</t>
  </si>
  <si>
    <t>LSP</t>
  </si>
  <si>
    <t>WS</t>
  </si>
  <si>
    <t>ug 12C per g dry soil</t>
  </si>
  <si>
    <r>
      <t>Corrected del</t>
    </r>
    <r>
      <rPr>
        <b/>
        <vertAlign val="superscript"/>
        <sz val="12"/>
        <color theme="1"/>
        <rFont val="MS Sans Serif"/>
      </rPr>
      <t>13</t>
    </r>
    <r>
      <rPr>
        <b/>
        <sz val="12"/>
        <color theme="1"/>
        <rFont val="MS Sans Serif"/>
      </rPr>
      <t>C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</si>
</sst>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00000"/>
      <name val="Tahoma"/>
      <family val="2"/>
    </font>
    <font>
      <sz val="10"/>
      <color rgb="FF000000"/>
      <name val="Tahoma"/>
      <family val="2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2"/>
      <color theme="1"/>
      <name val="MS Sans Serif"/>
    </font>
    <font>
      <b/>
      <vertAlign val="superscript"/>
      <sz val="12"/>
      <color theme="1"/>
      <name val="MS Sans Serif"/>
    </font>
    <font>
      <sz val="12"/>
      <color theme="1"/>
      <name val="MS Sans Serif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8">
    <xf numFmtId="0" fontId="0" fillId="0" borderId="0" xfId="0"/>
    <xf numFmtId="2" fontId="3" fillId="0" borderId="1" xfId="0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 vertical="center" wrapText="1"/>
    </xf>
    <xf numFmtId="2" fontId="2" fillId="0" borderId="1" xfId="0" applyNumberFormat="1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164" fontId="0" fillId="0" borderId="1" xfId="2" applyNumberFormat="1" applyFont="1" applyFill="1" applyBorder="1" applyAlignment="1">
      <alignment horizontal="center"/>
    </xf>
    <xf numFmtId="2" fontId="0" fillId="0" borderId="1" xfId="0" applyNumberFormat="1" applyFont="1" applyFill="1" applyBorder="1" applyAlignment="1">
      <alignment horizontal="center"/>
    </xf>
    <xf numFmtId="0" fontId="0" fillId="0" borderId="0" xfId="0" applyFont="1" applyFill="1" applyAlignment="1">
      <alignment horizontal="center"/>
    </xf>
    <xf numFmtId="164" fontId="0" fillId="0" borderId="1" xfId="1" applyNumberFormat="1" applyFont="1" applyFill="1" applyBorder="1" applyAlignment="1">
      <alignment horizontal="center"/>
    </xf>
    <xf numFmtId="165" fontId="0" fillId="0" borderId="1" xfId="0" applyNumberFormat="1" applyFont="1" applyFill="1" applyBorder="1" applyAlignment="1">
      <alignment horizontal="center"/>
    </xf>
    <xf numFmtId="2" fontId="10" fillId="0" borderId="1" xfId="0" applyNumberFormat="1" applyFont="1" applyFill="1" applyBorder="1" applyAlignment="1">
      <alignment horizontal="center"/>
    </xf>
    <xf numFmtId="164" fontId="2" fillId="0" borderId="1" xfId="0" applyNumberFormat="1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/>
    </xf>
    <xf numFmtId="164" fontId="0" fillId="0" borderId="1" xfId="0" applyNumberFormat="1" applyFont="1" applyFill="1" applyBorder="1" applyAlignment="1">
      <alignment horizontal="center"/>
    </xf>
    <xf numFmtId="164" fontId="8" fillId="0" borderId="1" xfId="0" applyNumberFormat="1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164" fontId="3" fillId="0" borderId="1" xfId="0" applyNumberFormat="1" applyFont="1" applyFill="1" applyBorder="1" applyAlignment="1">
      <alignment horizontal="center"/>
    </xf>
    <xf numFmtId="164" fontId="0" fillId="0" borderId="1" xfId="0" quotePrefix="1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 wrapText="1"/>
    </xf>
    <xf numFmtId="0" fontId="7" fillId="0" borderId="1" xfId="0" applyFont="1" applyFill="1" applyBorder="1" applyAlignment="1">
      <alignment horizontal="center" wrapText="1"/>
    </xf>
    <xf numFmtId="0" fontId="2" fillId="0" borderId="0" xfId="0" applyFont="1" applyFill="1" applyBorder="1" applyAlignment="1">
      <alignment horizontal="center" wrapText="1"/>
    </xf>
    <xf numFmtId="0" fontId="0" fillId="0" borderId="1" xfId="0" applyFont="1" applyFill="1" applyBorder="1" applyAlignment="1">
      <alignment horizontal="center" wrapText="1"/>
    </xf>
    <xf numFmtId="0" fontId="6" fillId="0" borderId="1" xfId="0" applyFont="1" applyFill="1" applyBorder="1" applyAlignment="1">
      <alignment horizontal="center"/>
    </xf>
    <xf numFmtId="2" fontId="6" fillId="0" borderId="1" xfId="0" applyNumberFormat="1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1" xfId="0" quotePrefix="1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</cellXfs>
  <cellStyles count="3">
    <cellStyle name="Normal" xfId="0" builtinId="0"/>
    <cellStyle name="Normal 2" xfId="1" xr:uid="{7F18EEF0-8FEF-9C45-89DB-A050CA19B8F6}"/>
    <cellStyle name="Normal 3" xfId="2" xr:uid="{4E7D9916-1860-E44D-9B4E-10ADCB971FB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432D2-57CC-664E-B484-488918D05EB1}">
  <dimension ref="A1:AL241"/>
  <sheetViews>
    <sheetView tabSelected="1" workbookViewId="0">
      <pane ySplit="1" topLeftCell="A2" activePane="bottomLeft" state="frozen"/>
      <selection pane="bottomLeft" activeCell="G1" sqref="G1"/>
    </sheetView>
  </sheetViews>
  <sheetFormatPr baseColWidth="10" defaultColWidth="12.1640625" defaultRowHeight="16"/>
  <cols>
    <col min="1" max="1" width="12.1640625" style="7"/>
    <col min="2" max="2" width="11" style="7"/>
    <col min="3" max="16384" width="12.1640625" style="7"/>
  </cols>
  <sheetData>
    <row r="1" spans="1:38" s="15" customFormat="1" ht="6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93</v>
      </c>
      <c r="H1" s="4" t="s">
        <v>120</v>
      </c>
      <c r="I1" s="4" t="s">
        <v>6</v>
      </c>
      <c r="J1" s="4" t="s">
        <v>7</v>
      </c>
      <c r="K1" s="4" t="s">
        <v>8</v>
      </c>
      <c r="L1" s="4" t="s">
        <v>9</v>
      </c>
      <c r="M1" s="14" t="s">
        <v>10</v>
      </c>
      <c r="N1" s="4" t="s">
        <v>11</v>
      </c>
      <c r="O1" s="4" t="s">
        <v>12</v>
      </c>
      <c r="P1" s="4" t="s">
        <v>13</v>
      </c>
      <c r="Q1" s="2" t="s">
        <v>14</v>
      </c>
      <c r="R1" s="2" t="s">
        <v>15</v>
      </c>
      <c r="S1" s="2" t="s">
        <v>16</v>
      </c>
      <c r="T1" s="3" t="s">
        <v>17</v>
      </c>
      <c r="U1" s="3" t="s">
        <v>18</v>
      </c>
      <c r="V1" s="3" t="s">
        <v>19</v>
      </c>
      <c r="W1" s="11" t="s">
        <v>20</v>
      </c>
      <c r="X1" s="11" t="s">
        <v>21</v>
      </c>
      <c r="Y1" s="11" t="s">
        <v>22</v>
      </c>
      <c r="Z1" s="11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119</v>
      </c>
      <c r="AJ1" s="2" t="s">
        <v>32</v>
      </c>
      <c r="AK1" s="2" t="s">
        <v>33</v>
      </c>
      <c r="AL1" s="2" t="s">
        <v>34</v>
      </c>
    </row>
    <row r="2" spans="1:38">
      <c r="A2" s="12" t="s">
        <v>35</v>
      </c>
      <c r="B2" s="12" t="s">
        <v>36</v>
      </c>
      <c r="C2" s="12" t="s">
        <v>37</v>
      </c>
      <c r="D2" s="12" t="s">
        <v>38</v>
      </c>
      <c r="E2" s="12" t="s">
        <v>39</v>
      </c>
      <c r="F2" s="12" t="s">
        <v>40</v>
      </c>
      <c r="G2" s="12" t="s">
        <v>41</v>
      </c>
      <c r="H2" s="6">
        <v>-23.844258982130064</v>
      </c>
      <c r="I2" s="6">
        <v>6.601313477211157</v>
      </c>
      <c r="J2" s="12"/>
      <c r="K2" s="12"/>
      <c r="L2" s="12"/>
      <c r="M2" s="13">
        <v>0.27200000000000002</v>
      </c>
      <c r="N2" s="12">
        <v>823.00000000000045</v>
      </c>
      <c r="O2" s="12">
        <v>10.337999999999999</v>
      </c>
      <c r="P2" s="12">
        <f>N2/(O2*1000)</f>
        <v>7.960920874443804E-2</v>
      </c>
      <c r="Q2" s="16">
        <v>1.1253802684675221E-2</v>
      </c>
      <c r="R2" s="16">
        <v>1.1128564021018899E-2</v>
      </c>
      <c r="S2" s="1">
        <v>1.1128564021018899</v>
      </c>
      <c r="T2" s="6">
        <v>1.2037241402222534</v>
      </c>
      <c r="U2" s="6">
        <v>1.1128564021018899</v>
      </c>
      <c r="V2" s="6">
        <v>1.2037241402222534</v>
      </c>
      <c r="W2" s="13">
        <v>17.955572658014347</v>
      </c>
      <c r="X2" s="13">
        <v>0.21613556259966521</v>
      </c>
      <c r="Y2" s="13">
        <v>0.21613556259966521</v>
      </c>
      <c r="Z2" s="13">
        <v>0</v>
      </c>
      <c r="AA2" s="12">
        <v>17.739437095414683</v>
      </c>
      <c r="AB2" s="12">
        <v>54328.809917447848</v>
      </c>
      <c r="AC2" s="12">
        <v>653.96900007178147</v>
      </c>
      <c r="AD2" s="12">
        <v>653.96900007178147</v>
      </c>
      <c r="AE2" s="12">
        <v>0</v>
      </c>
      <c r="AF2" s="12">
        <v>53674.840917376066</v>
      </c>
      <c r="AG2" s="12">
        <v>5255.2534259477516</v>
      </c>
      <c r="AH2" s="12">
        <v>63.258754117990087</v>
      </c>
      <c r="AI2" s="12">
        <f>AF2/O2</f>
        <v>5191.9946718297615</v>
      </c>
      <c r="AJ2" s="12">
        <v>63.258754117990087</v>
      </c>
      <c r="AK2" s="12">
        <v>0</v>
      </c>
      <c r="AL2" s="12">
        <v>0</v>
      </c>
    </row>
    <row r="3" spans="1:38">
      <c r="A3" s="12" t="s">
        <v>42</v>
      </c>
      <c r="B3" s="12" t="s">
        <v>36</v>
      </c>
      <c r="C3" s="12" t="s">
        <v>37</v>
      </c>
      <c r="D3" s="12" t="s">
        <v>38</v>
      </c>
      <c r="E3" s="12" t="s">
        <v>43</v>
      </c>
      <c r="F3" s="12" t="s">
        <v>40</v>
      </c>
      <c r="G3" s="12" t="s">
        <v>41</v>
      </c>
      <c r="H3" s="6">
        <v>-24.418368566003096</v>
      </c>
      <c r="I3" s="6">
        <v>5.7818749544323973</v>
      </c>
      <c r="J3" s="12"/>
      <c r="K3" s="12"/>
      <c r="L3" s="12"/>
      <c r="M3" s="13">
        <v>0.26</v>
      </c>
      <c r="N3" s="12">
        <v>867.00000000000091</v>
      </c>
      <c r="O3" s="12">
        <v>10.287000000000001</v>
      </c>
      <c r="P3" s="12">
        <f t="shared" ref="P3:P66" si="0">N3/(O3*1000)</f>
        <v>8.4281131525226108E-2</v>
      </c>
      <c r="Q3" s="16">
        <v>1.1244641361990555E-2</v>
      </c>
      <c r="R3" s="16">
        <v>1.1119605387323246E-2</v>
      </c>
      <c r="S3" s="1">
        <v>1.1119605387323246</v>
      </c>
      <c r="T3" s="6">
        <v>1.2027560168964329</v>
      </c>
      <c r="U3" s="6">
        <v>1.1119605387323246</v>
      </c>
      <c r="V3" s="6">
        <v>1.2027560168964329</v>
      </c>
      <c r="W3" s="13">
        <v>15.032874881524233</v>
      </c>
      <c r="X3" s="13">
        <v>0.18080880715004521</v>
      </c>
      <c r="Y3" s="13">
        <v>0.18080880715004521</v>
      </c>
      <c r="Z3" s="13">
        <v>0</v>
      </c>
      <c r="AA3" s="12">
        <v>14.852066074374187</v>
      </c>
      <c r="AB3" s="12">
        <v>50128.855854928937</v>
      </c>
      <c r="AC3" s="12">
        <v>602.92782999649751</v>
      </c>
      <c r="AD3" s="12">
        <v>602.92782999649751</v>
      </c>
      <c r="AE3" s="12">
        <v>0</v>
      </c>
      <c r="AF3" s="12">
        <v>49525.928024932437</v>
      </c>
      <c r="AG3" s="12">
        <v>4873.0296349692753</v>
      </c>
      <c r="AH3" s="12">
        <v>58.610657139739232</v>
      </c>
      <c r="AI3" s="12">
        <f t="shared" ref="AI3:AI66" si="1">AF3/O3</f>
        <v>4814.4189778295358</v>
      </c>
      <c r="AJ3" s="12">
        <v>58.610657139739232</v>
      </c>
      <c r="AK3" s="12">
        <v>0</v>
      </c>
      <c r="AL3" s="12">
        <v>0</v>
      </c>
    </row>
    <row r="4" spans="1:38">
      <c r="A4" s="12" t="s">
        <v>44</v>
      </c>
      <c r="B4" s="12" t="s">
        <v>36</v>
      </c>
      <c r="C4" s="12" t="s">
        <v>37</v>
      </c>
      <c r="D4" s="12" t="s">
        <v>38</v>
      </c>
      <c r="E4" s="12" t="s">
        <v>45</v>
      </c>
      <c r="F4" s="12" t="s">
        <v>40</v>
      </c>
      <c r="G4" s="12" t="s">
        <v>41</v>
      </c>
      <c r="H4" s="6">
        <v>-24.122392509966176</v>
      </c>
      <c r="I4" s="6">
        <v>6.1096895199149532</v>
      </c>
      <c r="J4" s="12"/>
      <c r="K4" s="12"/>
      <c r="L4" s="12"/>
      <c r="M4" s="13">
        <v>0.26300000000000001</v>
      </c>
      <c r="N4" s="12">
        <v>823.00000000000045</v>
      </c>
      <c r="O4" s="12">
        <v>10.374000000000001</v>
      </c>
      <c r="P4" s="12">
        <f t="shared" si="0"/>
        <v>7.9332947754000432E-2</v>
      </c>
      <c r="Q4" s="16">
        <v>1.1248306328832648E-2</v>
      </c>
      <c r="R4" s="16">
        <v>1.1123189288363545E-2</v>
      </c>
      <c r="S4" s="1">
        <v>1.1123189288363544</v>
      </c>
      <c r="T4" s="6">
        <v>1.203143314764864</v>
      </c>
      <c r="U4" s="6">
        <v>1.1123189288363544</v>
      </c>
      <c r="V4" s="6">
        <v>1.203143314764864</v>
      </c>
      <c r="W4" s="13">
        <v>16.068483437376326</v>
      </c>
      <c r="X4" s="13">
        <v>0.1933268842608927</v>
      </c>
      <c r="Y4" s="13">
        <v>0.1933268842608927</v>
      </c>
      <c r="Z4" s="13">
        <v>0</v>
      </c>
      <c r="AA4" s="12">
        <v>15.875156553115433</v>
      </c>
      <c r="AB4" s="12">
        <v>50282.744748900092</v>
      </c>
      <c r="AC4" s="12">
        <v>604.97348192667221</v>
      </c>
      <c r="AD4" s="12">
        <v>604.97348192667221</v>
      </c>
      <c r="AE4" s="12">
        <v>0</v>
      </c>
      <c r="AF4" s="12">
        <v>49677.771266973417</v>
      </c>
      <c r="AG4" s="12">
        <v>4846.9967947657688</v>
      </c>
      <c r="AH4" s="12">
        <v>58.316317903091594</v>
      </c>
      <c r="AI4" s="12">
        <f t="shared" si="1"/>
        <v>4788.6804768626771</v>
      </c>
      <c r="AJ4" s="12">
        <v>58.316317903091594</v>
      </c>
      <c r="AK4" s="12">
        <v>0</v>
      </c>
      <c r="AL4" s="12">
        <v>0</v>
      </c>
    </row>
    <row r="5" spans="1:38">
      <c r="A5" s="12" t="s">
        <v>46</v>
      </c>
      <c r="B5" s="12" t="s">
        <v>36</v>
      </c>
      <c r="C5" s="12" t="s">
        <v>37</v>
      </c>
      <c r="D5" s="12" t="s">
        <v>38</v>
      </c>
      <c r="E5" s="12" t="s">
        <v>47</v>
      </c>
      <c r="F5" s="12" t="s">
        <v>40</v>
      </c>
      <c r="G5" s="12" t="s">
        <v>41</v>
      </c>
      <c r="H5" s="6">
        <v>-23.443326877853096</v>
      </c>
      <c r="I5" s="6">
        <v>5.3537747561155529</v>
      </c>
      <c r="J5" s="12"/>
      <c r="K5" s="12"/>
      <c r="L5" s="12"/>
      <c r="M5" s="13">
        <v>0.23300000000000001</v>
      </c>
      <c r="N5" s="12">
        <v>1074.9999999999993</v>
      </c>
      <c r="O5" s="12">
        <v>10.242000000000001</v>
      </c>
      <c r="P5" s="12">
        <f t="shared" si="0"/>
        <v>0.10495996875610225</v>
      </c>
      <c r="Q5" s="16">
        <v>1.1239855201773374E-2</v>
      </c>
      <c r="R5" s="16">
        <v>1.1114925053592432E-2</v>
      </c>
      <c r="S5" s="1">
        <v>1.1114925053592433</v>
      </c>
      <c r="T5" s="6">
        <v>1.2022502315820311</v>
      </c>
      <c r="U5" s="6">
        <v>1.1114925053592433</v>
      </c>
      <c r="V5" s="6">
        <v>1.2022502315820311</v>
      </c>
      <c r="W5" s="13">
        <v>12.474295181749239</v>
      </c>
      <c r="X5" s="13">
        <v>0.14997224271080639</v>
      </c>
      <c r="Y5" s="13">
        <v>0.14997224271080639</v>
      </c>
      <c r="Z5" s="13">
        <v>0</v>
      </c>
      <c r="AA5" s="12">
        <v>12.324322939038433</v>
      </c>
      <c r="AB5" s="12">
        <v>57553.078628242154</v>
      </c>
      <c r="AC5" s="12">
        <v>691.93202109062975</v>
      </c>
      <c r="AD5" s="12">
        <v>691.93202109062975</v>
      </c>
      <c r="AE5" s="12">
        <v>0</v>
      </c>
      <c r="AF5" s="12">
        <v>56861.146607151524</v>
      </c>
      <c r="AG5" s="12">
        <v>5619.3203112909732</v>
      </c>
      <c r="AH5" s="12">
        <v>67.558291455831835</v>
      </c>
      <c r="AI5" s="12">
        <f t="shared" si="1"/>
        <v>5551.7620198351415</v>
      </c>
      <c r="AJ5" s="12">
        <v>67.558291455831835</v>
      </c>
      <c r="AK5" s="12">
        <v>0</v>
      </c>
      <c r="AL5" s="12">
        <v>0</v>
      </c>
    </row>
    <row r="6" spans="1:38">
      <c r="A6" s="12" t="s">
        <v>48</v>
      </c>
      <c r="B6" s="12" t="s">
        <v>36</v>
      </c>
      <c r="C6" s="12" t="s">
        <v>37</v>
      </c>
      <c r="D6" s="12" t="s">
        <v>38</v>
      </c>
      <c r="E6" s="12" t="s">
        <v>49</v>
      </c>
      <c r="F6" s="12" t="s">
        <v>40</v>
      </c>
      <c r="G6" s="12" t="s">
        <v>41</v>
      </c>
      <c r="H6" s="6">
        <v>-23.398195777109876</v>
      </c>
      <c r="I6" s="6">
        <v>6.0889243805461746</v>
      </c>
      <c r="J6" s="12"/>
      <c r="K6" s="12"/>
      <c r="L6" s="12"/>
      <c r="M6" s="13">
        <v>0.252</v>
      </c>
      <c r="N6" s="12">
        <v>218.99999999999943</v>
      </c>
      <c r="O6" s="12">
        <v>10.265000000000001</v>
      </c>
      <c r="P6" s="12">
        <f t="shared" si="0"/>
        <v>2.1334632245494343E-2</v>
      </c>
      <c r="Q6" s="16">
        <v>1.0918408171211912E-2</v>
      </c>
      <c r="R6" s="16">
        <v>1.0800484077605935E-2</v>
      </c>
      <c r="S6" s="1">
        <v>1.0800484077605934</v>
      </c>
      <c r="T6" s="6">
        <v>1.1682689328301901</v>
      </c>
      <c r="U6" s="6">
        <v>1.0800484077605934</v>
      </c>
      <c r="V6" s="6">
        <v>1.1682689328301901</v>
      </c>
      <c r="W6" s="13">
        <v>15.344089438976361</v>
      </c>
      <c r="X6" s="13">
        <v>0.17926022994123905</v>
      </c>
      <c r="Y6" s="13">
        <v>0.17926022994123905</v>
      </c>
      <c r="Z6" s="13">
        <v>0</v>
      </c>
      <c r="AA6" s="12">
        <v>15.164829209035123</v>
      </c>
      <c r="AB6" s="12">
        <v>13334.744393396088</v>
      </c>
      <c r="AC6" s="12">
        <v>155.78567602036208</v>
      </c>
      <c r="AD6" s="12">
        <v>155.78567602036208</v>
      </c>
      <c r="AE6" s="12">
        <v>0</v>
      </c>
      <c r="AF6" s="12">
        <v>13178.958717375726</v>
      </c>
      <c r="AG6" s="12">
        <v>1299.0496242957709</v>
      </c>
      <c r="AH6" s="12">
        <v>15.176393182694795</v>
      </c>
      <c r="AI6" s="12">
        <f t="shared" si="1"/>
        <v>1283.8732311130761</v>
      </c>
      <c r="AJ6" s="12">
        <v>15.176393182694795</v>
      </c>
      <c r="AK6" s="12">
        <v>0</v>
      </c>
      <c r="AL6" s="12">
        <v>0</v>
      </c>
    </row>
    <row r="7" spans="1:38">
      <c r="A7" s="12" t="s">
        <v>50</v>
      </c>
      <c r="B7" s="12" t="s">
        <v>36</v>
      </c>
      <c r="C7" s="12" t="s">
        <v>51</v>
      </c>
      <c r="D7" s="12" t="s">
        <v>38</v>
      </c>
      <c r="E7" s="12" t="s">
        <v>39</v>
      </c>
      <c r="F7" s="12" t="s">
        <v>40</v>
      </c>
      <c r="G7" s="12" t="s">
        <v>41</v>
      </c>
      <c r="H7" s="6">
        <v>-20.559134672216707</v>
      </c>
      <c r="I7" s="6">
        <v>6.2156079244958997</v>
      </c>
      <c r="J7" s="12"/>
      <c r="K7" s="12"/>
      <c r="L7" s="12"/>
      <c r="M7" s="13">
        <v>0.25800000000000001</v>
      </c>
      <c r="N7" s="12">
        <v>1542.9999999999993</v>
      </c>
      <c r="O7" s="12">
        <v>10.146000000000001</v>
      </c>
      <c r="P7" s="12">
        <f t="shared" si="0"/>
        <v>0.15207963729548585</v>
      </c>
      <c r="Q7" s="16">
        <v>1.0950148874364619E-2</v>
      </c>
      <c r="R7" s="16">
        <v>1.083154187825877E-2</v>
      </c>
      <c r="S7" s="1">
        <v>1.083154187825877</v>
      </c>
      <c r="T7" s="6">
        <v>1.1716253945483903</v>
      </c>
      <c r="U7" s="6">
        <v>1.083154187825877</v>
      </c>
      <c r="V7" s="6">
        <v>1.1716253945483903</v>
      </c>
      <c r="W7" s="13">
        <v>16.036268445199422</v>
      </c>
      <c r="X7" s="13">
        <v>0.18788499344190676</v>
      </c>
      <c r="Y7" s="13">
        <v>0.18788499344190676</v>
      </c>
      <c r="Z7" s="13">
        <v>0</v>
      </c>
      <c r="AA7" s="12">
        <v>15.848383451757515</v>
      </c>
      <c r="AB7" s="12">
        <v>95906.830274971697</v>
      </c>
      <c r="AC7" s="12">
        <v>1123.6687786079922</v>
      </c>
      <c r="AD7" s="12">
        <v>1123.6687786079922</v>
      </c>
      <c r="AE7" s="12">
        <v>0</v>
      </c>
      <c r="AF7" s="12">
        <v>94783.161496363711</v>
      </c>
      <c r="AG7" s="12">
        <v>9452.6739872828402</v>
      </c>
      <c r="AH7" s="12">
        <v>110.74992889887562</v>
      </c>
      <c r="AI7" s="12">
        <f t="shared" si="1"/>
        <v>9341.9240583839637</v>
      </c>
      <c r="AJ7" s="12">
        <v>110.74992889887562</v>
      </c>
      <c r="AK7" s="12">
        <v>0</v>
      </c>
      <c r="AL7" s="12">
        <v>0</v>
      </c>
    </row>
    <row r="8" spans="1:38">
      <c r="A8" s="12" t="s">
        <v>52</v>
      </c>
      <c r="B8" s="12" t="s">
        <v>36</v>
      </c>
      <c r="C8" s="12" t="s">
        <v>51</v>
      </c>
      <c r="D8" s="12" t="s">
        <v>38</v>
      </c>
      <c r="E8" s="12" t="s">
        <v>43</v>
      </c>
      <c r="F8" s="12" t="s">
        <v>40</v>
      </c>
      <c r="G8" s="12" t="s">
        <v>41</v>
      </c>
      <c r="H8" s="6">
        <v>-20.713420063129568</v>
      </c>
      <c r="I8" s="6">
        <v>6.8778284378730099</v>
      </c>
      <c r="J8" s="12"/>
      <c r="K8" s="12"/>
      <c r="L8" s="12"/>
      <c r="M8" s="13">
        <v>0.247</v>
      </c>
      <c r="N8" s="12">
        <v>1268.0000000000007</v>
      </c>
      <c r="O8" s="12">
        <v>10.226000000000001</v>
      </c>
      <c r="P8" s="12">
        <f t="shared" si="0"/>
        <v>0.12399765304126742</v>
      </c>
      <c r="Q8" s="16">
        <v>1.0948423963694212E-2</v>
      </c>
      <c r="R8" s="16">
        <v>1.082985412922252E-2</v>
      </c>
      <c r="S8" s="1">
        <v>1.082985412922252</v>
      </c>
      <c r="T8" s="6">
        <v>1.1714429974960348</v>
      </c>
      <c r="U8" s="6">
        <v>1.082985412922252</v>
      </c>
      <c r="V8" s="6">
        <v>1.1714429974960348</v>
      </c>
      <c r="W8" s="13">
        <v>16.988236241546335</v>
      </c>
      <c r="X8" s="13">
        <v>0.19900750384967811</v>
      </c>
      <c r="Y8" s="13">
        <v>0.19900750384967811</v>
      </c>
      <c r="Z8" s="13">
        <v>0</v>
      </c>
      <c r="AA8" s="12">
        <v>16.789228737696657</v>
      </c>
      <c r="AB8" s="12">
        <v>87210.864592229816</v>
      </c>
      <c r="AC8" s="12">
        <v>1021.625566321425</v>
      </c>
      <c r="AD8" s="12">
        <v>1021.625566321425</v>
      </c>
      <c r="AE8" s="12">
        <v>0</v>
      </c>
      <c r="AF8" s="12">
        <v>86189.239025908391</v>
      </c>
      <c r="AG8" s="12">
        <v>8528.3458431673971</v>
      </c>
      <c r="AH8" s="12">
        <v>99.904710182028651</v>
      </c>
      <c r="AI8" s="12">
        <f t="shared" si="1"/>
        <v>8428.4411329853683</v>
      </c>
      <c r="AJ8" s="12">
        <v>99.904710182028651</v>
      </c>
      <c r="AK8" s="12">
        <v>0</v>
      </c>
      <c r="AL8" s="12">
        <v>0</v>
      </c>
    </row>
    <row r="9" spans="1:38">
      <c r="A9" s="12" t="s">
        <v>53</v>
      </c>
      <c r="B9" s="12" t="s">
        <v>36</v>
      </c>
      <c r="C9" s="12" t="s">
        <v>51</v>
      </c>
      <c r="D9" s="12" t="s">
        <v>38</v>
      </c>
      <c r="E9" s="12" t="s">
        <v>45</v>
      </c>
      <c r="F9" s="12" t="s">
        <v>40</v>
      </c>
      <c r="G9" s="12" t="s">
        <v>41</v>
      </c>
      <c r="H9" s="6">
        <v>-20.567531156075908</v>
      </c>
      <c r="I9" s="6">
        <v>5.3731503118550972</v>
      </c>
      <c r="J9" s="12"/>
      <c r="K9" s="12"/>
      <c r="L9" s="12"/>
      <c r="M9" s="13">
        <v>0.26700000000000002</v>
      </c>
      <c r="N9" s="12">
        <v>1407</v>
      </c>
      <c r="O9" s="12">
        <v>10.292</v>
      </c>
      <c r="P9" s="12">
        <f t="shared" si="0"/>
        <v>0.13670812281383599</v>
      </c>
      <c r="Q9" s="16">
        <v>1.0950055001675072E-2</v>
      </c>
      <c r="R9" s="16">
        <v>1.0831450028119272E-2</v>
      </c>
      <c r="S9" s="1">
        <v>1.0831450028119272</v>
      </c>
      <c r="T9" s="6">
        <v>1.1716154681955171</v>
      </c>
      <c r="U9" s="6">
        <v>1.0831450028119272</v>
      </c>
      <c r="V9" s="6">
        <v>1.1716154681955171</v>
      </c>
      <c r="W9" s="13">
        <v>14.34631133265311</v>
      </c>
      <c r="X9" s="13">
        <v>0.16808360268885028</v>
      </c>
      <c r="Y9" s="13">
        <v>0.16808360268885028</v>
      </c>
      <c r="Z9" s="13">
        <v>0</v>
      </c>
      <c r="AA9" s="12">
        <v>14.178227729964259</v>
      </c>
      <c r="AB9" s="12">
        <v>75600.224887801218</v>
      </c>
      <c r="AC9" s="12">
        <v>885.74392877607602</v>
      </c>
      <c r="AD9" s="12">
        <v>885.74392877607602</v>
      </c>
      <c r="AE9" s="12">
        <v>0</v>
      </c>
      <c r="AF9" s="12">
        <v>74714.480959025139</v>
      </c>
      <c r="AG9" s="12">
        <v>7345.5329273028783</v>
      </c>
      <c r="AH9" s="12">
        <v>86.06139999767548</v>
      </c>
      <c r="AI9" s="12">
        <f t="shared" si="1"/>
        <v>7259.4715273052025</v>
      </c>
      <c r="AJ9" s="12">
        <v>86.06139999767548</v>
      </c>
      <c r="AK9" s="12">
        <v>0</v>
      </c>
      <c r="AL9" s="12">
        <v>0</v>
      </c>
    </row>
    <row r="10" spans="1:38">
      <c r="A10" s="12" t="s">
        <v>54</v>
      </c>
      <c r="B10" s="12" t="s">
        <v>36</v>
      </c>
      <c r="C10" s="12" t="s">
        <v>51</v>
      </c>
      <c r="D10" s="12" t="s">
        <v>38</v>
      </c>
      <c r="E10" s="12" t="s">
        <v>47</v>
      </c>
      <c r="F10" s="12" t="s">
        <v>40</v>
      </c>
      <c r="G10" s="12" t="s">
        <v>41</v>
      </c>
      <c r="H10" s="6">
        <v>-19.400419899646629</v>
      </c>
      <c r="I10" s="6">
        <v>7.1910072902349578</v>
      </c>
      <c r="J10" s="12"/>
      <c r="K10" s="12"/>
      <c r="L10" s="12"/>
      <c r="M10" s="13">
        <v>0.23300000000000001</v>
      </c>
      <c r="N10" s="12">
        <v>1295.9999999999993</v>
      </c>
      <c r="O10" s="12">
        <v>10.246</v>
      </c>
      <c r="P10" s="12">
        <f t="shared" si="0"/>
        <v>0.12648838571149709</v>
      </c>
      <c r="Q10" s="16">
        <v>1.0963103305521952E-2</v>
      </c>
      <c r="R10" s="16">
        <v>1.0844217033911677E-2</v>
      </c>
      <c r="S10" s="1">
        <v>1.0844217033911676</v>
      </c>
      <c r="T10" s="6">
        <v>1.1729952121205893</v>
      </c>
      <c r="U10" s="6">
        <v>1.0844217033911676</v>
      </c>
      <c r="V10" s="6">
        <v>1.1729952121205893</v>
      </c>
      <c r="W10" s="13">
        <v>16.75504698624745</v>
      </c>
      <c r="X10" s="13">
        <v>0.19653589893723769</v>
      </c>
      <c r="Y10" s="13">
        <v>0.19653589893723769</v>
      </c>
      <c r="Z10" s="13">
        <v>0</v>
      </c>
      <c r="AA10" s="12">
        <v>16.558511087310212</v>
      </c>
      <c r="AB10" s="12">
        <v>93195.454481444991</v>
      </c>
      <c r="AC10" s="12">
        <v>1093.178218981373</v>
      </c>
      <c r="AD10" s="12">
        <v>1093.178218981373</v>
      </c>
      <c r="AE10" s="12">
        <v>0</v>
      </c>
      <c r="AF10" s="12">
        <v>92102.276262463623</v>
      </c>
      <c r="AG10" s="12">
        <v>9095.7890378142674</v>
      </c>
      <c r="AH10" s="12">
        <v>106.69316991815079</v>
      </c>
      <c r="AI10" s="12">
        <f t="shared" si="1"/>
        <v>8989.0958678961179</v>
      </c>
      <c r="AJ10" s="12">
        <v>106.69316991815079</v>
      </c>
      <c r="AK10" s="12">
        <v>0</v>
      </c>
      <c r="AL10" s="12">
        <v>0</v>
      </c>
    </row>
    <row r="11" spans="1:38">
      <c r="A11" s="12" t="s">
        <v>55</v>
      </c>
      <c r="B11" s="12" t="s">
        <v>36</v>
      </c>
      <c r="C11" s="12" t="s">
        <v>51</v>
      </c>
      <c r="D11" s="12" t="s">
        <v>38</v>
      </c>
      <c r="E11" s="12" t="s">
        <v>49</v>
      </c>
      <c r="F11" s="12" t="s">
        <v>40</v>
      </c>
      <c r="G11" s="12" t="s">
        <v>41</v>
      </c>
      <c r="H11" s="6">
        <v>-19.257679674040169</v>
      </c>
      <c r="I11" s="6">
        <v>6.6117960413136831</v>
      </c>
      <c r="J11" s="12"/>
      <c r="K11" s="12"/>
      <c r="L11" s="12"/>
      <c r="M11" s="13">
        <v>0.23899999999999999</v>
      </c>
      <c r="N11" s="12">
        <v>1304.0000000000002</v>
      </c>
      <c r="O11" s="12">
        <v>10.257999999999999</v>
      </c>
      <c r="P11" s="12">
        <f t="shared" si="0"/>
        <v>0.12712029635406513</v>
      </c>
      <c r="Q11" s="16">
        <v>1.0964699141244231E-2</v>
      </c>
      <c r="R11" s="16">
        <v>1.0845778443656941E-2</v>
      </c>
      <c r="S11" s="1">
        <v>1.0845778443656942</v>
      </c>
      <c r="T11" s="6">
        <v>1.1731639551365085</v>
      </c>
      <c r="U11" s="6">
        <v>1.0845778443656942</v>
      </c>
      <c r="V11" s="6">
        <v>1.1731639551365085</v>
      </c>
      <c r="W11" s="13">
        <v>15.802192538739702</v>
      </c>
      <c r="X11" s="13">
        <v>0.18538562698576491</v>
      </c>
      <c r="Y11" s="13">
        <v>0.18538562698576491</v>
      </c>
      <c r="Z11" s="13">
        <v>0</v>
      </c>
      <c r="AA11" s="12">
        <v>15.616806911753937</v>
      </c>
      <c r="AB11" s="12">
        <v>86217.820378730452</v>
      </c>
      <c r="AC11" s="12">
        <v>1011.4763915876048</v>
      </c>
      <c r="AD11" s="12">
        <v>1011.4763915876048</v>
      </c>
      <c r="AE11" s="12">
        <v>0</v>
      </c>
      <c r="AF11" s="12">
        <v>85206.343987142842</v>
      </c>
      <c r="AG11" s="12">
        <v>8404.9347220443033</v>
      </c>
      <c r="AH11" s="12">
        <v>98.603664611776651</v>
      </c>
      <c r="AI11" s="12">
        <f t="shared" si="1"/>
        <v>8306.331057432526</v>
      </c>
      <c r="AJ11" s="12">
        <v>98.603664611776651</v>
      </c>
      <c r="AK11" s="12">
        <v>0</v>
      </c>
      <c r="AL11" s="12">
        <v>0</v>
      </c>
    </row>
    <row r="12" spans="1:38">
      <c r="A12" s="12" t="s">
        <v>56</v>
      </c>
      <c r="B12" s="12" t="s">
        <v>36</v>
      </c>
      <c r="C12" s="12" t="s">
        <v>37</v>
      </c>
      <c r="D12" s="12" t="s">
        <v>38</v>
      </c>
      <c r="E12" s="12" t="s">
        <v>39</v>
      </c>
      <c r="F12" s="12" t="s">
        <v>57</v>
      </c>
      <c r="G12" s="12" t="s">
        <v>41</v>
      </c>
      <c r="H12" s="6">
        <v>359.78374162149936</v>
      </c>
      <c r="I12" s="6">
        <v>5.6498209485149538</v>
      </c>
      <c r="J12" s="12"/>
      <c r="K12" s="12"/>
      <c r="L12" s="12"/>
      <c r="M12" s="13">
        <v>0.252</v>
      </c>
      <c r="N12" s="12">
        <v>821.9999999999992</v>
      </c>
      <c r="O12" s="12">
        <v>10.321999999999999</v>
      </c>
      <c r="P12" s="12">
        <f t="shared" si="0"/>
        <v>7.9635729509784842E-2</v>
      </c>
      <c r="Q12" s="16">
        <v>1.5202382231328363E-2</v>
      </c>
      <c r="R12" s="16">
        <v>1.4974730652143293E-2</v>
      </c>
      <c r="S12" s="1">
        <v>1.4974730652143293</v>
      </c>
      <c r="T12" s="6">
        <v>1.6192315528532202</v>
      </c>
      <c r="U12" s="6">
        <v>1.1128564021018899</v>
      </c>
      <c r="V12" s="6">
        <v>1.2037241402222534</v>
      </c>
      <c r="W12" s="13">
        <v>14.237548790257684</v>
      </c>
      <c r="X12" s="13">
        <v>0.23053888236472436</v>
      </c>
      <c r="Y12" s="13">
        <v>0.17138081176425313</v>
      </c>
      <c r="Z12" s="13">
        <v>5.9158070600471235E-2</v>
      </c>
      <c r="AA12" s="12">
        <v>14.007009907892959</v>
      </c>
      <c r="AB12" s="12">
        <v>46441.528196792875</v>
      </c>
      <c r="AC12" s="12">
        <v>751.9958781896953</v>
      </c>
      <c r="AD12" s="12">
        <v>559.02788599292046</v>
      </c>
      <c r="AE12" s="12">
        <v>192.96799219677484</v>
      </c>
      <c r="AF12" s="12">
        <v>45689.532318603182</v>
      </c>
      <c r="AG12" s="12">
        <v>4499.2761283465297</v>
      </c>
      <c r="AH12" s="12">
        <v>72.85369872017975</v>
      </c>
      <c r="AI12" s="12">
        <f t="shared" si="1"/>
        <v>4426.4224296263501</v>
      </c>
      <c r="AJ12" s="12">
        <v>54.158872892164361</v>
      </c>
      <c r="AK12" s="12">
        <v>18.694825828015389</v>
      </c>
      <c r="AL12" s="12">
        <v>4.1550741263096649E-3</v>
      </c>
    </row>
    <row r="13" spans="1:38">
      <c r="A13" s="12" t="s">
        <v>58</v>
      </c>
      <c r="B13" s="12" t="s">
        <v>36</v>
      </c>
      <c r="C13" s="12" t="s">
        <v>37</v>
      </c>
      <c r="D13" s="12" t="s">
        <v>38</v>
      </c>
      <c r="E13" s="12" t="s">
        <v>43</v>
      </c>
      <c r="F13" s="12" t="s">
        <v>57</v>
      </c>
      <c r="G13" s="12" t="s">
        <v>41</v>
      </c>
      <c r="H13" s="6">
        <v>376.95769979501762</v>
      </c>
      <c r="I13" s="6">
        <v>4.5959940088552624</v>
      </c>
      <c r="J13" s="12"/>
      <c r="K13" s="12"/>
      <c r="L13" s="12"/>
      <c r="M13" s="13">
        <v>0.23899999999999999</v>
      </c>
      <c r="N13" s="12">
        <v>792.99999999999932</v>
      </c>
      <c r="O13" s="12">
        <v>10.167999999999999</v>
      </c>
      <c r="P13" s="12">
        <f t="shared" si="0"/>
        <v>7.7989771833202132E-2</v>
      </c>
      <c r="Q13" s="16">
        <v>1.53943870837083E-2</v>
      </c>
      <c r="R13" s="16">
        <v>1.5160992890577402E-2</v>
      </c>
      <c r="S13" s="1">
        <v>1.5160992890577401</v>
      </c>
      <c r="T13" s="6">
        <v>1.6393470568218165</v>
      </c>
      <c r="U13" s="6">
        <v>1.1119605387323246</v>
      </c>
      <c r="V13" s="6">
        <v>1.2027560168964329</v>
      </c>
      <c r="W13" s="13">
        <v>10.984425681164076</v>
      </c>
      <c r="X13" s="13">
        <v>0.18007285911294305</v>
      </c>
      <c r="Y13" s="13">
        <v>0.1321158408017179</v>
      </c>
      <c r="Z13" s="13">
        <v>4.7957018311225147E-2</v>
      </c>
      <c r="AA13" s="12">
        <v>10.804352822051133</v>
      </c>
      <c r="AB13" s="12">
        <v>36446.232490222203</v>
      </c>
      <c r="AC13" s="12">
        <v>597.4802396508943</v>
      </c>
      <c r="AD13" s="12">
        <v>438.35925420821019</v>
      </c>
      <c r="AE13" s="12">
        <v>159.12098544268412</v>
      </c>
      <c r="AF13" s="12">
        <v>35848.752250571306</v>
      </c>
      <c r="AG13" s="12">
        <v>3584.4052409738597</v>
      </c>
      <c r="AH13" s="12">
        <v>58.76084182247191</v>
      </c>
      <c r="AI13" s="12">
        <f t="shared" si="1"/>
        <v>3525.6443991513875</v>
      </c>
      <c r="AJ13" s="12">
        <v>43.111649705764187</v>
      </c>
      <c r="AK13" s="12">
        <v>15.649192116707724</v>
      </c>
      <c r="AL13" s="12">
        <v>4.3659103992538355E-3</v>
      </c>
    </row>
    <row r="14" spans="1:38">
      <c r="A14" s="12" t="s">
        <v>59</v>
      </c>
      <c r="B14" s="12" t="s">
        <v>36</v>
      </c>
      <c r="C14" s="12" t="s">
        <v>37</v>
      </c>
      <c r="D14" s="12" t="s">
        <v>38</v>
      </c>
      <c r="E14" s="12" t="s">
        <v>45</v>
      </c>
      <c r="F14" s="12" t="s">
        <v>57</v>
      </c>
      <c r="G14" s="12" t="s">
        <v>41</v>
      </c>
      <c r="H14" s="6">
        <v>324.77355261006807</v>
      </c>
      <c r="I14" s="6">
        <v>5.6231281253393268</v>
      </c>
      <c r="J14" s="12"/>
      <c r="K14" s="12"/>
      <c r="L14" s="12"/>
      <c r="M14" s="13">
        <v>0.26200000000000001</v>
      </c>
      <c r="N14" s="12">
        <v>732.00000000000114</v>
      </c>
      <c r="O14" s="12">
        <v>10.375999999999999</v>
      </c>
      <c r="P14" s="12">
        <f t="shared" si="0"/>
        <v>7.0547417116422623E-2</v>
      </c>
      <c r="Q14" s="16">
        <v>1.4810968318180563E-2</v>
      </c>
      <c r="R14" s="16">
        <v>1.4594805121909936E-2</v>
      </c>
      <c r="S14" s="1">
        <v>1.4594805121909935</v>
      </c>
      <c r="T14" s="6">
        <v>1.5781993459871617</v>
      </c>
      <c r="U14" s="6">
        <v>1.1123189288363544</v>
      </c>
      <c r="V14" s="6">
        <v>1.203143314764864</v>
      </c>
      <c r="W14" s="13">
        <v>14.732595688389036</v>
      </c>
      <c r="X14" s="13">
        <v>0.23250972880108856</v>
      </c>
      <c r="Y14" s="13">
        <v>0.17725424011618929</v>
      </c>
      <c r="Z14" s="13">
        <v>5.5255488684899268E-2</v>
      </c>
      <c r="AA14" s="12">
        <v>14.500085959587947</v>
      </c>
      <c r="AB14" s="12">
        <v>41161.297877483928</v>
      </c>
      <c r="AC14" s="12">
        <v>649.60733390227881</v>
      </c>
      <c r="AD14" s="12">
        <v>495.22940368339971</v>
      </c>
      <c r="AE14" s="12">
        <v>154.3779302188791</v>
      </c>
      <c r="AF14" s="12">
        <v>40511.690543581652</v>
      </c>
      <c r="AG14" s="12">
        <v>3966.9716535740104</v>
      </c>
      <c r="AH14" s="12">
        <v>62.606720692201122</v>
      </c>
      <c r="AI14" s="12">
        <f t="shared" si="1"/>
        <v>3904.3649328818092</v>
      </c>
      <c r="AJ14" s="12">
        <v>47.728354248592879</v>
      </c>
      <c r="AK14" s="12">
        <v>14.878366443608243</v>
      </c>
      <c r="AL14" s="12">
        <v>3.7505603122229779E-3</v>
      </c>
    </row>
    <row r="15" spans="1:38">
      <c r="A15" s="12" t="s">
        <v>60</v>
      </c>
      <c r="B15" s="12" t="s">
        <v>36</v>
      </c>
      <c r="C15" s="12" t="s">
        <v>37</v>
      </c>
      <c r="D15" s="12" t="s">
        <v>38</v>
      </c>
      <c r="E15" s="12" t="s">
        <v>47</v>
      </c>
      <c r="F15" s="12" t="s">
        <v>57</v>
      </c>
      <c r="G15" s="12" t="s">
        <v>41</v>
      </c>
      <c r="H15" s="6">
        <v>354.0468440246986</v>
      </c>
      <c r="I15" s="6">
        <v>4.9627381394431183</v>
      </c>
      <c r="J15" s="12"/>
      <c r="K15" s="12"/>
      <c r="L15" s="12"/>
      <c r="M15" s="13">
        <v>0.27100000000000002</v>
      </c>
      <c r="N15" s="12">
        <v>1045.9999999999993</v>
      </c>
      <c r="O15" s="12">
        <v>10.285</v>
      </c>
      <c r="P15" s="12">
        <f t="shared" si="0"/>
        <v>0.10170150704910057</v>
      </c>
      <c r="Q15" s="16">
        <v>1.5138243716196133E-2</v>
      </c>
      <c r="R15" s="16">
        <v>1.4912494736459121E-2</v>
      </c>
      <c r="S15" s="1">
        <v>1.4912494736459121</v>
      </c>
      <c r="T15" s="6">
        <v>1.6125102093368027</v>
      </c>
      <c r="U15" s="6">
        <v>1.1114925053592433</v>
      </c>
      <c r="V15" s="6">
        <v>1.2022502315820311</v>
      </c>
      <c r="W15" s="13">
        <v>13.449020357890852</v>
      </c>
      <c r="X15" s="13">
        <v>0.21686682632677498</v>
      </c>
      <c r="Y15" s="13">
        <v>0.16169087839825727</v>
      </c>
      <c r="Z15" s="13">
        <v>5.517594792851771E-2</v>
      </c>
      <c r="AA15" s="12">
        <v>13.232153531564077</v>
      </c>
      <c r="AB15" s="12">
        <v>51910.240938574978</v>
      </c>
      <c r="AC15" s="12">
        <v>837.05793482585398</v>
      </c>
      <c r="AD15" s="12">
        <v>624.09099189880794</v>
      </c>
      <c r="AE15" s="12">
        <v>212.96694292704603</v>
      </c>
      <c r="AF15" s="12">
        <v>51073.183003749124</v>
      </c>
      <c r="AG15" s="12">
        <v>5047.1794787141444</v>
      </c>
      <c r="AH15" s="12">
        <v>81.386284377817589</v>
      </c>
      <c r="AI15" s="12">
        <f t="shared" si="1"/>
        <v>4965.7931943363274</v>
      </c>
      <c r="AJ15" s="12">
        <v>60.679726971201546</v>
      </c>
      <c r="AK15" s="12">
        <v>20.706557406616042</v>
      </c>
      <c r="AL15" s="12">
        <v>4.1025997775477156E-3</v>
      </c>
    </row>
    <row r="16" spans="1:38">
      <c r="A16" s="12" t="s">
        <v>61</v>
      </c>
      <c r="B16" s="12" t="s">
        <v>36</v>
      </c>
      <c r="C16" s="12" t="s">
        <v>37</v>
      </c>
      <c r="D16" s="12" t="s">
        <v>38</v>
      </c>
      <c r="E16" s="12" t="s">
        <v>49</v>
      </c>
      <c r="F16" s="12" t="s">
        <v>57</v>
      </c>
      <c r="G16" s="12" t="s">
        <v>41</v>
      </c>
      <c r="H16" s="6">
        <v>351.52999798790233</v>
      </c>
      <c r="I16" s="6">
        <v>5.7961578955342423</v>
      </c>
      <c r="J16" s="12"/>
      <c r="K16" s="12"/>
      <c r="L16" s="12"/>
      <c r="M16" s="13">
        <v>0.22800000000000001</v>
      </c>
      <c r="N16" s="12">
        <v>680.00000000000148</v>
      </c>
      <c r="O16" s="12">
        <v>10.207000000000001</v>
      </c>
      <c r="P16" s="12">
        <f t="shared" si="0"/>
        <v>6.6620946409327073E-2</v>
      </c>
      <c r="Q16" s="16">
        <v>1.5110105377504748E-2</v>
      </c>
      <c r="R16" s="16">
        <v>1.4885188609057852E-2</v>
      </c>
      <c r="S16" s="1">
        <v>1.4885188609057851</v>
      </c>
      <c r="T16" s="6">
        <v>1.6095611851775189</v>
      </c>
      <c r="U16" s="6">
        <v>1.0800484077605934</v>
      </c>
      <c r="V16" s="6">
        <v>1.1682689328301901</v>
      </c>
      <c r="W16" s="13">
        <v>13.215240001818072</v>
      </c>
      <c r="X16" s="13">
        <v>0.21270737359731653</v>
      </c>
      <c r="Y16" s="13">
        <v>0.1543895433401884</v>
      </c>
      <c r="Z16" s="13">
        <v>5.8317830257128139E-2</v>
      </c>
      <c r="AA16" s="12">
        <v>13.002532628220756</v>
      </c>
      <c r="AB16" s="12">
        <v>39413.873689632936</v>
      </c>
      <c r="AC16" s="12">
        <v>634.39041248322621</v>
      </c>
      <c r="AD16" s="12">
        <v>460.46004154091372</v>
      </c>
      <c r="AE16" s="12">
        <v>173.93037094231249</v>
      </c>
      <c r="AF16" s="12">
        <v>38779.483277149709</v>
      </c>
      <c r="AG16" s="12">
        <v>3861.4552453838478</v>
      </c>
      <c r="AH16" s="12">
        <v>62.152484812699733</v>
      </c>
      <c r="AI16" s="12">
        <f t="shared" si="1"/>
        <v>3799.3027605711477</v>
      </c>
      <c r="AJ16" s="12">
        <v>45.112181986961268</v>
      </c>
      <c r="AK16" s="12">
        <v>17.040302825738465</v>
      </c>
      <c r="AL16" s="12">
        <v>4.4129225234732904E-3</v>
      </c>
    </row>
    <row r="17" spans="1:38">
      <c r="A17" s="12" t="s">
        <v>62</v>
      </c>
      <c r="B17" s="12" t="s">
        <v>36</v>
      </c>
      <c r="C17" s="12" t="s">
        <v>51</v>
      </c>
      <c r="D17" s="12" t="s">
        <v>38</v>
      </c>
      <c r="E17" s="12" t="s">
        <v>39</v>
      </c>
      <c r="F17" s="12" t="s">
        <v>57</v>
      </c>
      <c r="G17" s="12" t="s">
        <v>41</v>
      </c>
      <c r="H17" s="6">
        <v>118.88337189853999</v>
      </c>
      <c r="I17" s="6">
        <v>5.692781581080073</v>
      </c>
      <c r="J17" s="12"/>
      <c r="K17" s="12"/>
      <c r="L17" s="12"/>
      <c r="M17" s="13">
        <v>0.25800000000000001</v>
      </c>
      <c r="N17" s="12">
        <v>1362.9999999999995</v>
      </c>
      <c r="O17" s="12">
        <v>10.356</v>
      </c>
      <c r="P17" s="12">
        <f t="shared" si="0"/>
        <v>0.13161452298184623</v>
      </c>
      <c r="Q17" s="16">
        <v>1.2509116097825679E-2</v>
      </c>
      <c r="R17" s="16">
        <v>1.2354571330710946E-2</v>
      </c>
      <c r="S17" s="1">
        <v>1.2354571330710946</v>
      </c>
      <c r="T17" s="6">
        <v>1.3362002847020591</v>
      </c>
      <c r="U17" s="6">
        <v>1.083154187825877</v>
      </c>
      <c r="V17" s="6">
        <v>1.1716253945483903</v>
      </c>
      <c r="W17" s="13">
        <v>14.68737647918659</v>
      </c>
      <c r="X17" s="13">
        <v>0.19625276633015445</v>
      </c>
      <c r="Y17" s="13">
        <v>0.17208103262307733</v>
      </c>
      <c r="Z17" s="13">
        <v>2.417173370707712E-2</v>
      </c>
      <c r="AA17" s="12">
        <v>14.491123712856435</v>
      </c>
      <c r="AB17" s="12">
        <v>77592.612950121373</v>
      </c>
      <c r="AC17" s="12">
        <v>1036.7927151472886</v>
      </c>
      <c r="AD17" s="12">
        <v>909.09475761726503</v>
      </c>
      <c r="AE17" s="12">
        <v>127.69795753002359</v>
      </c>
      <c r="AF17" s="12">
        <v>76555.82023497409</v>
      </c>
      <c r="AG17" s="12">
        <v>7492.5273223369422</v>
      </c>
      <c r="AH17" s="12">
        <v>100.11517141244579</v>
      </c>
      <c r="AI17" s="12">
        <f t="shared" si="1"/>
        <v>7392.4121509244969</v>
      </c>
      <c r="AJ17" s="12">
        <v>87.784352801976155</v>
      </c>
      <c r="AK17" s="12">
        <v>12.330818610469635</v>
      </c>
      <c r="AL17" s="12">
        <v>1.6457489015366867E-3</v>
      </c>
    </row>
    <row r="18" spans="1:38">
      <c r="A18" s="12" t="s">
        <v>63</v>
      </c>
      <c r="B18" s="12" t="s">
        <v>36</v>
      </c>
      <c r="C18" s="12" t="s">
        <v>51</v>
      </c>
      <c r="D18" s="12" t="s">
        <v>38</v>
      </c>
      <c r="E18" s="12" t="s">
        <v>43</v>
      </c>
      <c r="F18" s="12" t="s">
        <v>57</v>
      </c>
      <c r="G18" s="12" t="s">
        <v>41</v>
      </c>
      <c r="H18" s="6">
        <v>111.43464115494412</v>
      </c>
      <c r="I18" s="6">
        <v>5.7458624788086698</v>
      </c>
      <c r="J18" s="12"/>
      <c r="K18" s="12"/>
      <c r="L18" s="12"/>
      <c r="M18" s="13">
        <v>0.22800000000000001</v>
      </c>
      <c r="N18" s="12">
        <v>1180.9999999999991</v>
      </c>
      <c r="O18" s="12">
        <v>10.308999999999999</v>
      </c>
      <c r="P18" s="12">
        <f t="shared" si="0"/>
        <v>0.11456009312251422</v>
      </c>
      <c r="Q18" s="16">
        <v>1.2425839288112275E-2</v>
      </c>
      <c r="R18" s="16">
        <v>1.2273332826876001E-2</v>
      </c>
      <c r="S18" s="1">
        <v>1.2273332826876002</v>
      </c>
      <c r="T18" s="6">
        <v>1.3274228928508356</v>
      </c>
      <c r="U18" s="6">
        <v>1.082985412922252</v>
      </c>
      <c r="V18" s="6">
        <v>1.1714429974960348</v>
      </c>
      <c r="W18" s="13">
        <v>13.100566451683768</v>
      </c>
      <c r="X18" s="13">
        <v>0.17389991817278674</v>
      </c>
      <c r="Y18" s="13">
        <v>0.15346566833056424</v>
      </c>
      <c r="Z18" s="13">
        <v>2.0434249842222502E-2</v>
      </c>
      <c r="AA18" s="12">
        <v>12.926666533510982</v>
      </c>
      <c r="AB18" s="12">
        <v>67858.635874730346</v>
      </c>
      <c r="AC18" s="12">
        <v>900.77106737746044</v>
      </c>
      <c r="AD18" s="12">
        <v>794.92523815086065</v>
      </c>
      <c r="AE18" s="12">
        <v>105.84582922659979</v>
      </c>
      <c r="AF18" s="12">
        <v>66957.864807352889</v>
      </c>
      <c r="AG18" s="12">
        <v>6582.4654064148172</v>
      </c>
      <c r="AH18" s="12">
        <v>87.377152718737079</v>
      </c>
      <c r="AI18" s="12">
        <f t="shared" si="1"/>
        <v>6495.0882536960808</v>
      </c>
      <c r="AJ18" s="12">
        <v>77.109830066045276</v>
      </c>
      <c r="AK18" s="12">
        <v>10.267322652691803</v>
      </c>
      <c r="AL18" s="12">
        <v>1.5597989535480093E-3</v>
      </c>
    </row>
    <row r="19" spans="1:38">
      <c r="A19" s="12" t="s">
        <v>64</v>
      </c>
      <c r="B19" s="12" t="s">
        <v>36</v>
      </c>
      <c r="C19" s="12" t="s">
        <v>51</v>
      </c>
      <c r="D19" s="12" t="s">
        <v>38</v>
      </c>
      <c r="E19" s="12" t="s">
        <v>45</v>
      </c>
      <c r="F19" s="12" t="s">
        <v>57</v>
      </c>
      <c r="G19" s="12" t="s">
        <v>41</v>
      </c>
      <c r="H19" s="6">
        <v>186.96521171040885</v>
      </c>
      <c r="I19" s="6">
        <v>4.1258594705340874</v>
      </c>
      <c r="J19" s="12"/>
      <c r="K19" s="12"/>
      <c r="L19" s="12"/>
      <c r="M19" s="13">
        <v>0.247</v>
      </c>
      <c r="N19" s="12">
        <v>1584.9999999999991</v>
      </c>
      <c r="O19" s="12">
        <v>10.108000000000001</v>
      </c>
      <c r="P19" s="12">
        <f t="shared" si="0"/>
        <v>0.15680648990898288</v>
      </c>
      <c r="Q19" s="16">
        <v>1.3270271066922371E-2</v>
      </c>
      <c r="R19" s="16">
        <v>1.3096477263612448E-2</v>
      </c>
      <c r="S19" s="1">
        <v>1.3096477263612449</v>
      </c>
      <c r="T19" s="6">
        <v>1.4163538602165884</v>
      </c>
      <c r="U19" s="6">
        <v>1.0831450028119272</v>
      </c>
      <c r="V19" s="6">
        <v>1.1716154681955171</v>
      </c>
      <c r="W19" s="13">
        <v>10.190872892219195</v>
      </c>
      <c r="X19" s="13">
        <v>0.14433882159871245</v>
      </c>
      <c r="Y19" s="13">
        <v>0.11939784314938395</v>
      </c>
      <c r="Z19" s="13">
        <v>2.4940978449328494E-2</v>
      </c>
      <c r="AA19" s="12">
        <v>10.046534070620483</v>
      </c>
      <c r="AB19" s="12">
        <v>65394.872607965241</v>
      </c>
      <c r="AC19" s="12">
        <v>926.22280256663612</v>
      </c>
      <c r="AD19" s="12">
        <v>766.17644288167389</v>
      </c>
      <c r="AE19" s="12">
        <v>160.04635968496223</v>
      </c>
      <c r="AF19" s="12">
        <v>64468.649805398607</v>
      </c>
      <c r="AG19" s="12">
        <v>6469.6154143218473</v>
      </c>
      <c r="AH19" s="12">
        <v>91.63264766191493</v>
      </c>
      <c r="AI19" s="12">
        <f t="shared" si="1"/>
        <v>6377.9827666599331</v>
      </c>
      <c r="AJ19" s="12">
        <v>75.799014926956261</v>
      </c>
      <c r="AK19" s="12">
        <v>15.83363273495867</v>
      </c>
      <c r="AL19" s="12">
        <v>2.4473839202107145E-3</v>
      </c>
    </row>
    <row r="20" spans="1:38">
      <c r="A20" s="12" t="s">
        <v>65</v>
      </c>
      <c r="B20" s="12" t="s">
        <v>36</v>
      </c>
      <c r="C20" s="12" t="s">
        <v>51</v>
      </c>
      <c r="D20" s="12" t="s">
        <v>38</v>
      </c>
      <c r="E20" s="12" t="s">
        <v>47</v>
      </c>
      <c r="F20" s="12" t="s">
        <v>57</v>
      </c>
      <c r="G20" s="12" t="s">
        <v>41</v>
      </c>
      <c r="H20" s="6">
        <v>93.553279216287947</v>
      </c>
      <c r="I20" s="6">
        <v>6.7388772116440956</v>
      </c>
      <c r="J20" s="12"/>
      <c r="K20" s="12"/>
      <c r="L20" s="12"/>
      <c r="M20" s="13">
        <v>0.27</v>
      </c>
      <c r="N20" s="12">
        <v>1552.9999999999991</v>
      </c>
      <c r="O20" s="12">
        <v>10.234</v>
      </c>
      <c r="P20" s="12">
        <f t="shared" si="0"/>
        <v>0.15174907172171184</v>
      </c>
      <c r="Q20" s="16">
        <v>1.2225925661638099E-2</v>
      </c>
      <c r="R20" s="16">
        <v>1.2078257779898951E-2</v>
      </c>
      <c r="S20" s="1">
        <v>1.2078257779898951</v>
      </c>
      <c r="T20" s="6">
        <v>1.3063455820938918</v>
      </c>
      <c r="U20" s="6">
        <v>1.0844217033911676</v>
      </c>
      <c r="V20" s="6">
        <v>1.1729952121205893</v>
      </c>
      <c r="W20" s="13">
        <v>18.194968471439061</v>
      </c>
      <c r="X20" s="13">
        <v>0.23768916679002072</v>
      </c>
      <c r="Y20" s="13">
        <v>0.21342610901683098</v>
      </c>
      <c r="Z20" s="13">
        <v>2.4263057773189739E-2</v>
      </c>
      <c r="AA20" s="12">
        <v>17.957279304649042</v>
      </c>
      <c r="AB20" s="12">
        <v>104654.76309683274</v>
      </c>
      <c r="AC20" s="12">
        <v>1367.152874166303</v>
      </c>
      <c r="AD20" s="12">
        <v>1227.5953603819935</v>
      </c>
      <c r="AE20" s="12">
        <v>139.55751378430955</v>
      </c>
      <c r="AF20" s="12">
        <v>103287.61022266644</v>
      </c>
      <c r="AG20" s="12">
        <v>10226.183613135894</v>
      </c>
      <c r="AH20" s="12">
        <v>133.58929784701027</v>
      </c>
      <c r="AI20" s="12">
        <f t="shared" si="1"/>
        <v>10092.594315288883</v>
      </c>
      <c r="AJ20" s="12">
        <v>119.95264416474433</v>
      </c>
      <c r="AK20" s="12">
        <v>13.636653682265944</v>
      </c>
      <c r="AL20" s="12">
        <v>1.3335036997330245E-3</v>
      </c>
    </row>
    <row r="21" spans="1:38">
      <c r="A21" s="12" t="s">
        <v>66</v>
      </c>
      <c r="B21" s="12" t="s">
        <v>36</v>
      </c>
      <c r="C21" s="12" t="s">
        <v>51</v>
      </c>
      <c r="D21" s="12" t="s">
        <v>38</v>
      </c>
      <c r="E21" s="12" t="s">
        <v>49</v>
      </c>
      <c r="F21" s="12" t="s">
        <v>57</v>
      </c>
      <c r="G21" s="12" t="s">
        <v>41</v>
      </c>
      <c r="H21" s="6">
        <v>120.96569989562245</v>
      </c>
      <c r="I21" s="6">
        <v>6.6746634766757822</v>
      </c>
      <c r="J21" s="12"/>
      <c r="K21" s="12"/>
      <c r="L21" s="12"/>
      <c r="M21" s="13">
        <v>0.22900000000000001</v>
      </c>
      <c r="N21" s="12">
        <v>1378</v>
      </c>
      <c r="O21" s="12">
        <v>10.15</v>
      </c>
      <c r="P21" s="12">
        <f t="shared" si="0"/>
        <v>0.13576354679802954</v>
      </c>
      <c r="Q21" s="16">
        <v>1.2532396524833058E-2</v>
      </c>
      <c r="R21" s="16">
        <v>1.2377279549618533E-2</v>
      </c>
      <c r="S21" s="1">
        <v>1.2377279549618532</v>
      </c>
      <c r="T21" s="6">
        <v>1.3386537669253715</v>
      </c>
      <c r="U21" s="6">
        <v>1.0845778443656942</v>
      </c>
      <c r="V21" s="6">
        <v>1.1731639551365085</v>
      </c>
      <c r="W21" s="13">
        <v>15.284979361587542</v>
      </c>
      <c r="X21" s="13">
        <v>0.20461295199765722</v>
      </c>
      <c r="Y21" s="13">
        <v>0.17931786842019945</v>
      </c>
      <c r="Z21" s="13">
        <v>2.5295083577457772E-2</v>
      </c>
      <c r="AA21" s="12">
        <v>15.080366409589885</v>
      </c>
      <c r="AB21" s="12">
        <v>91976.862708592278</v>
      </c>
      <c r="AC21" s="12">
        <v>1231.2517373483479</v>
      </c>
      <c r="AD21" s="12">
        <v>1079.0394003625975</v>
      </c>
      <c r="AE21" s="12">
        <v>152.21233698575043</v>
      </c>
      <c r="AF21" s="12">
        <v>90745.610971243936</v>
      </c>
      <c r="AG21" s="12">
        <v>9061.7598727677123</v>
      </c>
      <c r="AH21" s="12">
        <v>121.30558988653674</v>
      </c>
      <c r="AI21" s="12">
        <f t="shared" si="1"/>
        <v>8940.4542828811755</v>
      </c>
      <c r="AJ21" s="12">
        <v>106.30930052833472</v>
      </c>
      <c r="AK21" s="12">
        <v>14.99628935820202</v>
      </c>
      <c r="AL21" s="12">
        <v>1.6548981178886324E-3</v>
      </c>
    </row>
    <row r="22" spans="1:38">
      <c r="A22" s="12" t="s">
        <v>35</v>
      </c>
      <c r="B22" s="12" t="s">
        <v>67</v>
      </c>
      <c r="C22" s="12" t="s">
        <v>37</v>
      </c>
      <c r="D22" s="12" t="s">
        <v>38</v>
      </c>
      <c r="E22" s="12" t="s">
        <v>39</v>
      </c>
      <c r="F22" s="12" t="s">
        <v>40</v>
      </c>
      <c r="G22" s="12" t="s">
        <v>41</v>
      </c>
      <c r="H22" s="6">
        <v>-23.408691381933885</v>
      </c>
      <c r="I22" s="12">
        <v>0.45200000000000001</v>
      </c>
      <c r="J22" s="6">
        <v>1.2722563248746421</v>
      </c>
      <c r="K22" s="8">
        <v>0.65937500000000004</v>
      </c>
      <c r="L22" s="12"/>
      <c r="M22" s="13">
        <v>2.0579999999999998</v>
      </c>
      <c r="N22" s="12">
        <v>9682.9999999999964</v>
      </c>
      <c r="O22" s="12">
        <v>10.337999999999999</v>
      </c>
      <c r="P22" s="12">
        <f t="shared" si="0"/>
        <v>0.93664151673437768</v>
      </c>
      <c r="Q22" s="16">
        <v>1.091829083034998E-2</v>
      </c>
      <c r="R22" s="16">
        <v>1.0800369257719033E-2</v>
      </c>
      <c r="S22" s="1">
        <v>1.0800369257719034</v>
      </c>
      <c r="T22" s="6">
        <v>1.1682565240459626</v>
      </c>
      <c r="U22" s="6">
        <v>1.0800369257719034</v>
      </c>
      <c r="V22" s="6">
        <v>1.1682565240459626</v>
      </c>
      <c r="W22" s="13">
        <v>9.3021599999999989</v>
      </c>
      <c r="X22" s="13">
        <v>0.10867309107719389</v>
      </c>
      <c r="Y22" s="13">
        <v>0.10867309107719389</v>
      </c>
      <c r="Z22" s="13">
        <v>0</v>
      </c>
      <c r="AA22" s="12">
        <v>9.1934869089228055</v>
      </c>
      <c r="AB22" s="12">
        <v>43767.159999999982</v>
      </c>
      <c r="AC22" s="12">
        <v>511.31270208963468</v>
      </c>
      <c r="AD22" s="12">
        <v>511.31270208963468</v>
      </c>
      <c r="AE22" s="12">
        <v>0</v>
      </c>
      <c r="AF22" s="12">
        <v>43255.847297910346</v>
      </c>
      <c r="AG22" s="12">
        <v>4233.619655639387</v>
      </c>
      <c r="AH22" s="12">
        <v>49.459537830299354</v>
      </c>
      <c r="AI22" s="12">
        <f t="shared" si="1"/>
        <v>4184.1601178090878</v>
      </c>
      <c r="AJ22" s="12">
        <v>49.459537830299354</v>
      </c>
      <c r="AK22" s="12">
        <v>0</v>
      </c>
      <c r="AL22" s="12">
        <v>0</v>
      </c>
    </row>
    <row r="23" spans="1:38">
      <c r="A23" s="12" t="s">
        <v>42</v>
      </c>
      <c r="B23" s="12" t="s">
        <v>67</v>
      </c>
      <c r="C23" s="12" t="s">
        <v>37</v>
      </c>
      <c r="D23" s="12" t="s">
        <v>38</v>
      </c>
      <c r="E23" s="12" t="s">
        <v>43</v>
      </c>
      <c r="F23" s="12" t="s">
        <v>40</v>
      </c>
      <c r="G23" s="12" t="s">
        <v>41</v>
      </c>
      <c r="H23" s="6">
        <v>-23.784434034633236</v>
      </c>
      <c r="I23" s="12">
        <v>0.46300000000000002</v>
      </c>
      <c r="J23" s="6">
        <v>1.0112837696294028</v>
      </c>
      <c r="K23" s="8">
        <v>0.69061099999999997</v>
      </c>
      <c r="L23" s="12"/>
      <c r="M23" s="13">
        <v>2.1019999999999999</v>
      </c>
      <c r="N23" s="12">
        <v>9637.9999999999927</v>
      </c>
      <c r="O23" s="12">
        <v>10.287000000000001</v>
      </c>
      <c r="P23" s="12">
        <f t="shared" si="0"/>
        <v>0.93691066394478395</v>
      </c>
      <c r="Q23" s="16">
        <v>1.0914090027492801E-2</v>
      </c>
      <c r="R23" s="16">
        <v>1.0796258688209579E-2</v>
      </c>
      <c r="S23" s="1">
        <v>1.0796258688209579</v>
      </c>
      <c r="T23" s="6">
        <v>1.1678122875180588</v>
      </c>
      <c r="U23" s="6">
        <v>1.0796258688209579</v>
      </c>
      <c r="V23" s="6">
        <v>1.1678122875180588</v>
      </c>
      <c r="W23" s="13">
        <v>9.7322600000000001</v>
      </c>
      <c r="X23" s="13">
        <v>0.11365452813320502</v>
      </c>
      <c r="Y23" s="13">
        <v>0.11365452813320502</v>
      </c>
      <c r="Z23" s="13">
        <v>0</v>
      </c>
      <c r="AA23" s="12">
        <v>9.618605471866795</v>
      </c>
      <c r="AB23" s="12">
        <v>44623.939999999966</v>
      </c>
      <c r="AC23" s="12">
        <v>521.1238544946857</v>
      </c>
      <c r="AD23" s="12">
        <v>521.1238544946857</v>
      </c>
      <c r="AE23" s="12">
        <v>0</v>
      </c>
      <c r="AF23" s="12">
        <v>44102.816145505283</v>
      </c>
      <c r="AG23" s="12">
        <v>4337.8963740643494</v>
      </c>
      <c r="AH23" s="12">
        <v>50.65848687612381</v>
      </c>
      <c r="AI23" s="12">
        <f t="shared" si="1"/>
        <v>4287.2378871882256</v>
      </c>
      <c r="AJ23" s="12">
        <v>50.65848687612381</v>
      </c>
      <c r="AK23" s="12">
        <v>0</v>
      </c>
      <c r="AL23" s="12">
        <v>0</v>
      </c>
    </row>
    <row r="24" spans="1:38">
      <c r="A24" s="12" t="s">
        <v>44</v>
      </c>
      <c r="B24" s="12" t="s">
        <v>67</v>
      </c>
      <c r="C24" s="12" t="s">
        <v>37</v>
      </c>
      <c r="D24" s="12" t="s">
        <v>38</v>
      </c>
      <c r="E24" s="12" t="s">
        <v>45</v>
      </c>
      <c r="F24" s="12" t="s">
        <v>40</v>
      </c>
      <c r="G24" s="12" t="s">
        <v>41</v>
      </c>
      <c r="H24" s="6">
        <v>-23.948165469887705</v>
      </c>
      <c r="I24" s="12">
        <v>0.58599999999999997</v>
      </c>
      <c r="J24" s="6">
        <v>0.83948233849493803</v>
      </c>
      <c r="K24" s="8">
        <v>0.76371599999999995</v>
      </c>
      <c r="L24" s="12"/>
      <c r="M24" s="13">
        <v>2.1389999999999998</v>
      </c>
      <c r="N24" s="12">
        <v>9750</v>
      </c>
      <c r="O24" s="12">
        <v>10.374000000000001</v>
      </c>
      <c r="P24" s="12">
        <f t="shared" si="0"/>
        <v>0.93984962406015038</v>
      </c>
      <c r="Q24" s="16">
        <v>1.0912259510046656E-2</v>
      </c>
      <c r="R24" s="16">
        <v>1.0794467479636109E-2</v>
      </c>
      <c r="S24" s="1">
        <v>1.079446747963611</v>
      </c>
      <c r="T24" s="6">
        <v>1.1676187083404339</v>
      </c>
      <c r="U24" s="6">
        <v>1.079446747963611</v>
      </c>
      <c r="V24" s="6">
        <v>1.1676187083404339</v>
      </c>
      <c r="W24" s="13">
        <v>12.534539999999998</v>
      </c>
      <c r="X24" s="13">
        <v>0.14635563404441501</v>
      </c>
      <c r="Y24" s="13">
        <v>0.14635563404441501</v>
      </c>
      <c r="Z24" s="13">
        <v>0</v>
      </c>
      <c r="AA24" s="12">
        <v>12.388184365955583</v>
      </c>
      <c r="AB24" s="12">
        <v>57135</v>
      </c>
      <c r="AC24" s="12">
        <v>667.11894901030701</v>
      </c>
      <c r="AD24" s="12">
        <v>667.11894901030701</v>
      </c>
      <c r="AE24" s="12">
        <v>0</v>
      </c>
      <c r="AF24" s="12">
        <v>56467.881050989694</v>
      </c>
      <c r="AG24" s="12">
        <v>5507.5187969924809</v>
      </c>
      <c r="AH24" s="12">
        <v>64.30681983905022</v>
      </c>
      <c r="AI24" s="12">
        <f t="shared" si="1"/>
        <v>5443.2119771534308</v>
      </c>
      <c r="AJ24" s="12">
        <v>64.30681983905022</v>
      </c>
      <c r="AK24" s="12">
        <v>0</v>
      </c>
      <c r="AL24" s="12">
        <v>0</v>
      </c>
    </row>
    <row r="25" spans="1:38">
      <c r="A25" s="12" t="s">
        <v>46</v>
      </c>
      <c r="B25" s="12" t="s">
        <v>67</v>
      </c>
      <c r="C25" s="12" t="s">
        <v>37</v>
      </c>
      <c r="D25" s="12" t="s">
        <v>38</v>
      </c>
      <c r="E25" s="12" t="s">
        <v>47</v>
      </c>
      <c r="F25" s="12" t="s">
        <v>40</v>
      </c>
      <c r="G25" s="12" t="s">
        <v>41</v>
      </c>
      <c r="H25" s="6">
        <v>-23.699419635558797</v>
      </c>
      <c r="I25" s="12">
        <v>0.47099999999999997</v>
      </c>
      <c r="J25" s="6">
        <v>1.3250036533797769</v>
      </c>
      <c r="K25" s="8">
        <v>0.72228899999999996</v>
      </c>
      <c r="L25" s="12"/>
      <c r="M25" s="13">
        <v>2.016</v>
      </c>
      <c r="N25" s="12">
        <v>9382.0000000000018</v>
      </c>
      <c r="O25" s="12">
        <v>10.242000000000001</v>
      </c>
      <c r="P25" s="12">
        <f t="shared" si="0"/>
        <v>0.91603202499511827</v>
      </c>
      <c r="Q25" s="16">
        <v>1.0915040488474454E-2</v>
      </c>
      <c r="R25" s="16">
        <v>1.0797188736256515E-2</v>
      </c>
      <c r="S25" s="1">
        <v>1.0797188736256516</v>
      </c>
      <c r="T25" s="6">
        <v>1.1679127994842746</v>
      </c>
      <c r="U25" s="6">
        <v>1.0797188736256516</v>
      </c>
      <c r="V25" s="6">
        <v>1.1679127994842746</v>
      </c>
      <c r="W25" s="13">
        <v>9.4953599999999998</v>
      </c>
      <c r="X25" s="13">
        <v>0.11089752479711003</v>
      </c>
      <c r="Y25" s="13">
        <v>0.11089752479711003</v>
      </c>
      <c r="Z25" s="13">
        <v>0</v>
      </c>
      <c r="AA25" s="12">
        <v>9.3844624752028896</v>
      </c>
      <c r="AB25" s="12">
        <v>44189.220000000008</v>
      </c>
      <c r="AC25" s="12">
        <v>516.09155637226502</v>
      </c>
      <c r="AD25" s="12">
        <v>516.09155637226502</v>
      </c>
      <c r="AE25" s="12">
        <v>0</v>
      </c>
      <c r="AF25" s="12">
        <v>43673.128443627742</v>
      </c>
      <c r="AG25" s="12">
        <v>4314.5108377270071</v>
      </c>
      <c r="AH25" s="12">
        <v>50.389724308949909</v>
      </c>
      <c r="AI25" s="12">
        <f t="shared" si="1"/>
        <v>4264.1211134180567</v>
      </c>
      <c r="AJ25" s="12">
        <v>50.389724308949909</v>
      </c>
      <c r="AK25" s="12">
        <v>0</v>
      </c>
      <c r="AL25" s="12">
        <v>0</v>
      </c>
    </row>
    <row r="26" spans="1:38">
      <c r="A26" s="12" t="s">
        <v>48</v>
      </c>
      <c r="B26" s="12" t="s">
        <v>67</v>
      </c>
      <c r="C26" s="12" t="s">
        <v>37</v>
      </c>
      <c r="D26" s="12" t="s">
        <v>38</v>
      </c>
      <c r="E26" s="12" t="s">
        <v>49</v>
      </c>
      <c r="F26" s="12" t="s">
        <v>40</v>
      </c>
      <c r="G26" s="12" t="s">
        <v>41</v>
      </c>
      <c r="H26" s="6">
        <v>-23.686336139781641</v>
      </c>
      <c r="I26" s="12">
        <v>0.54600000000000004</v>
      </c>
      <c r="J26" s="6">
        <v>1.0370342572416358</v>
      </c>
      <c r="K26" s="8">
        <v>0.79140299999999997</v>
      </c>
      <c r="L26" s="12"/>
      <c r="M26" s="13">
        <v>2</v>
      </c>
      <c r="N26" s="12">
        <v>9810.0000000000018</v>
      </c>
      <c r="O26" s="12">
        <v>10.265000000000001</v>
      </c>
      <c r="P26" s="12">
        <f t="shared" si="0"/>
        <v>0.95567462250365331</v>
      </c>
      <c r="Q26" s="16">
        <v>1.0915186761957242E-2</v>
      </c>
      <c r="R26" s="16">
        <v>1.0797331868086249E-2</v>
      </c>
      <c r="S26" s="1">
        <v>1.0797331868086248</v>
      </c>
      <c r="T26" s="6">
        <v>1.167928267997334</v>
      </c>
      <c r="U26" s="6">
        <v>1.0797331868086248</v>
      </c>
      <c r="V26" s="6">
        <v>1.167928267997334</v>
      </c>
      <c r="W26" s="13">
        <v>10.920000000000002</v>
      </c>
      <c r="X26" s="13">
        <v>0.1275377668653089</v>
      </c>
      <c r="Y26" s="13">
        <v>0.1275377668653089</v>
      </c>
      <c r="Z26" s="13">
        <v>0</v>
      </c>
      <c r="AA26" s="12">
        <v>10.792462233134692</v>
      </c>
      <c r="AB26" s="12">
        <v>53562.60000000002</v>
      </c>
      <c r="AC26" s="12">
        <v>625.57274647434019</v>
      </c>
      <c r="AD26" s="12">
        <v>625.57274647434019</v>
      </c>
      <c r="AE26" s="12">
        <v>0</v>
      </c>
      <c r="AF26" s="12">
        <v>52937.027253525681</v>
      </c>
      <c r="AG26" s="12">
        <v>5217.9834388699483</v>
      </c>
      <c r="AH26" s="12">
        <v>60.942303601981507</v>
      </c>
      <c r="AI26" s="12">
        <f t="shared" si="1"/>
        <v>5157.0411352679666</v>
      </c>
      <c r="AJ26" s="12">
        <v>60.942303601981507</v>
      </c>
      <c r="AK26" s="12">
        <v>0</v>
      </c>
      <c r="AL26" s="12">
        <v>0</v>
      </c>
    </row>
    <row r="27" spans="1:38">
      <c r="A27" s="12" t="s">
        <v>50</v>
      </c>
      <c r="B27" s="12" t="s">
        <v>67</v>
      </c>
      <c r="C27" s="12" t="s">
        <v>51</v>
      </c>
      <c r="D27" s="12" t="s">
        <v>38</v>
      </c>
      <c r="E27" s="12" t="s">
        <v>39</v>
      </c>
      <c r="F27" s="12" t="s">
        <v>40</v>
      </c>
      <c r="G27" s="12" t="s">
        <v>41</v>
      </c>
      <c r="H27" s="6">
        <v>-20.338172825002566</v>
      </c>
      <c r="I27" s="12">
        <v>0.86499999999999999</v>
      </c>
      <c r="J27" s="6">
        <v>1.0263269627827989</v>
      </c>
      <c r="K27" s="8">
        <v>1.0181009999999999</v>
      </c>
      <c r="L27" s="12"/>
      <c r="M27" s="13">
        <v>2</v>
      </c>
      <c r="N27" s="12">
        <v>8826</v>
      </c>
      <c r="O27" s="12">
        <v>10.146000000000001</v>
      </c>
      <c r="P27" s="12">
        <f t="shared" si="0"/>
        <v>0.86989946777054994</v>
      </c>
      <c r="Q27" s="16">
        <v>1.0952619227816471E-2</v>
      </c>
      <c r="R27" s="16">
        <v>1.0833959000157966E-2</v>
      </c>
      <c r="S27" s="1">
        <v>1.0833959000157967</v>
      </c>
      <c r="T27" s="6">
        <v>1.1718866157078698</v>
      </c>
      <c r="U27" s="6">
        <v>1.0833959000157967</v>
      </c>
      <c r="V27" s="6">
        <v>1.1718866157078698</v>
      </c>
      <c r="W27" s="13">
        <v>17.3</v>
      </c>
      <c r="X27" s="13">
        <v>0.20273638451746148</v>
      </c>
      <c r="Y27" s="13">
        <v>0.20273638451746148</v>
      </c>
      <c r="Z27" s="13">
        <v>0</v>
      </c>
      <c r="AA27" s="12">
        <v>17.097263615482539</v>
      </c>
      <c r="AB27" s="12">
        <v>76344.899999999994</v>
      </c>
      <c r="AC27" s="12">
        <v>894.67566487555746</v>
      </c>
      <c r="AD27" s="12">
        <v>894.67566487555746</v>
      </c>
      <c r="AE27" s="12">
        <v>0</v>
      </c>
      <c r="AF27" s="12">
        <v>75450.22433512444</v>
      </c>
      <c r="AG27" s="12">
        <v>7524.630396215256</v>
      </c>
      <c r="AH27" s="12">
        <v>88.180136494732636</v>
      </c>
      <c r="AI27" s="12">
        <f t="shared" si="1"/>
        <v>7436.4502597205237</v>
      </c>
      <c r="AJ27" s="12">
        <v>88.180136494732636</v>
      </c>
      <c r="AK27" s="12">
        <v>0</v>
      </c>
      <c r="AL27" s="12">
        <v>0</v>
      </c>
    </row>
    <row r="28" spans="1:38">
      <c r="A28" s="12" t="s">
        <v>52</v>
      </c>
      <c r="B28" s="12" t="s">
        <v>67</v>
      </c>
      <c r="C28" s="12" t="s">
        <v>51</v>
      </c>
      <c r="D28" s="12" t="s">
        <v>38</v>
      </c>
      <c r="E28" s="12" t="s">
        <v>43</v>
      </c>
      <c r="F28" s="12" t="s">
        <v>40</v>
      </c>
      <c r="G28" s="12" t="s">
        <v>41</v>
      </c>
      <c r="H28" s="6">
        <v>-19.709419503417156</v>
      </c>
      <c r="I28" s="12">
        <v>0.92800000000000005</v>
      </c>
      <c r="J28" s="6">
        <v>0.63576363605514574</v>
      </c>
      <c r="K28" s="8">
        <v>1.0397689999999999</v>
      </c>
      <c r="L28" s="12"/>
      <c r="M28" s="13">
        <v>2</v>
      </c>
      <c r="N28" s="12">
        <v>9568.9999999999982</v>
      </c>
      <c r="O28" s="12">
        <v>10.226000000000001</v>
      </c>
      <c r="P28" s="12">
        <f t="shared" si="0"/>
        <v>0.93575200469391728</v>
      </c>
      <c r="Q28" s="16">
        <v>1.0959648689951796E-2</v>
      </c>
      <c r="R28" s="16">
        <v>1.0840836925740623E-2</v>
      </c>
      <c r="S28" s="1">
        <v>1.0840836925740622</v>
      </c>
      <c r="T28" s="6">
        <v>1.1726299205106328</v>
      </c>
      <c r="U28" s="6">
        <v>1.0840836925740622</v>
      </c>
      <c r="V28" s="6">
        <v>1.1726299205106328</v>
      </c>
      <c r="W28" s="13">
        <v>18.559999999999999</v>
      </c>
      <c r="X28" s="13">
        <v>0.2176401132467734</v>
      </c>
      <c r="Y28" s="13">
        <v>0.2176401132467734</v>
      </c>
      <c r="Z28" s="13">
        <v>0</v>
      </c>
      <c r="AA28" s="12">
        <v>18.342359886753226</v>
      </c>
      <c r="AB28" s="12">
        <v>88800.319999999978</v>
      </c>
      <c r="AC28" s="12">
        <v>1041.2991218291872</v>
      </c>
      <c r="AD28" s="12">
        <v>1041.2991218291872</v>
      </c>
      <c r="AE28" s="12">
        <v>0</v>
      </c>
      <c r="AF28" s="12">
        <v>87759.020878170792</v>
      </c>
      <c r="AG28" s="12">
        <v>8683.7786035595509</v>
      </c>
      <c r="AH28" s="12">
        <v>101.82858613623969</v>
      </c>
      <c r="AI28" s="12">
        <f t="shared" si="1"/>
        <v>8581.9500174233108</v>
      </c>
      <c r="AJ28" s="12">
        <v>101.82858613623969</v>
      </c>
      <c r="AK28" s="12">
        <v>0</v>
      </c>
      <c r="AL28" s="12">
        <v>0</v>
      </c>
    </row>
    <row r="29" spans="1:38">
      <c r="A29" s="12" t="s">
        <v>53</v>
      </c>
      <c r="B29" s="12" t="s">
        <v>67</v>
      </c>
      <c r="C29" s="12" t="s">
        <v>51</v>
      </c>
      <c r="D29" s="12" t="s">
        <v>38</v>
      </c>
      <c r="E29" s="12" t="s">
        <v>45</v>
      </c>
      <c r="F29" s="12" t="s">
        <v>40</v>
      </c>
      <c r="G29" s="12" t="s">
        <v>41</v>
      </c>
      <c r="H29" s="6">
        <v>-19.350428333007002</v>
      </c>
      <c r="I29" s="12">
        <v>0.68200000000000005</v>
      </c>
      <c r="J29" s="6">
        <v>0.78440371513866447</v>
      </c>
      <c r="K29" s="8">
        <v>0.79572200000000004</v>
      </c>
      <c r="L29" s="12"/>
      <c r="M29" s="13">
        <v>2</v>
      </c>
      <c r="N29" s="12">
        <v>8947.9999999999982</v>
      </c>
      <c r="O29" s="12">
        <v>10.292</v>
      </c>
      <c r="P29" s="12">
        <f t="shared" si="0"/>
        <v>0.86941313641663409</v>
      </c>
      <c r="Q29" s="16">
        <v>1.0963662211236982E-2</v>
      </c>
      <c r="R29" s="16">
        <v>1.0844763883260293E-2</v>
      </c>
      <c r="S29" s="1">
        <v>1.0844763883260293</v>
      </c>
      <c r="T29" s="6">
        <v>1.173054310647641</v>
      </c>
      <c r="U29" s="6">
        <v>1.0844763883260293</v>
      </c>
      <c r="V29" s="6">
        <v>1.173054310647641</v>
      </c>
      <c r="W29" s="13">
        <v>13.64</v>
      </c>
      <c r="X29" s="13">
        <v>0.16000460797233823</v>
      </c>
      <c r="Y29" s="13">
        <v>0.16000460797233823</v>
      </c>
      <c r="Z29" s="13">
        <v>0</v>
      </c>
      <c r="AA29" s="12">
        <v>13.479995392027663</v>
      </c>
      <c r="AB29" s="12">
        <v>61025.359999999993</v>
      </c>
      <c r="AC29" s="12">
        <v>715.86061606824126</v>
      </c>
      <c r="AD29" s="12">
        <v>715.86061606824126</v>
      </c>
      <c r="AE29" s="12">
        <v>0</v>
      </c>
      <c r="AF29" s="12">
        <v>60309.499383931754</v>
      </c>
      <c r="AG29" s="12">
        <v>5929.3975903614455</v>
      </c>
      <c r="AH29" s="12">
        <v>69.555054029172297</v>
      </c>
      <c r="AI29" s="12">
        <f t="shared" si="1"/>
        <v>5859.8425363322731</v>
      </c>
      <c r="AJ29" s="12">
        <v>69.555054029172297</v>
      </c>
      <c r="AK29" s="12">
        <v>0</v>
      </c>
      <c r="AL29" s="12">
        <v>0</v>
      </c>
    </row>
    <row r="30" spans="1:38">
      <c r="A30" s="12" t="s">
        <v>54</v>
      </c>
      <c r="B30" s="12" t="s">
        <v>67</v>
      </c>
      <c r="C30" s="12" t="s">
        <v>51</v>
      </c>
      <c r="D30" s="12" t="s">
        <v>38</v>
      </c>
      <c r="E30" s="12" t="s">
        <v>47</v>
      </c>
      <c r="F30" s="12" t="s">
        <v>40</v>
      </c>
      <c r="G30" s="12" t="s">
        <v>41</v>
      </c>
      <c r="H30" s="6">
        <v>-18.59094412277512</v>
      </c>
      <c r="I30" s="12">
        <v>1.087</v>
      </c>
      <c r="J30" s="6">
        <v>1.4469223471422854</v>
      </c>
      <c r="K30" s="8">
        <v>1.127739</v>
      </c>
      <c r="L30" s="12"/>
      <c r="M30" s="13">
        <v>2</v>
      </c>
      <c r="N30" s="12">
        <v>8487.0000000000018</v>
      </c>
      <c r="O30" s="12">
        <v>10.246</v>
      </c>
      <c r="P30" s="12">
        <f t="shared" si="0"/>
        <v>0.82832324809681845</v>
      </c>
      <c r="Q30" s="16">
        <v>1.0972153244707374E-2</v>
      </c>
      <c r="R30" s="16">
        <v>1.0853071679068838E-2</v>
      </c>
      <c r="S30" s="1">
        <v>1.0853071679068838</v>
      </c>
      <c r="T30" s="6">
        <v>1.1739521413529195</v>
      </c>
      <c r="U30" s="6">
        <v>1.0853071679068838</v>
      </c>
      <c r="V30" s="6">
        <v>1.1739521413529195</v>
      </c>
      <c r="W30" s="13">
        <v>21.74</v>
      </c>
      <c r="X30" s="13">
        <v>0.25521719553012467</v>
      </c>
      <c r="Y30" s="13">
        <v>0.25521719553012467</v>
      </c>
      <c r="Z30" s="13">
        <v>0</v>
      </c>
      <c r="AA30" s="12">
        <v>21.484782804469873</v>
      </c>
      <c r="AB30" s="12">
        <v>92253.690000000017</v>
      </c>
      <c r="AC30" s="12">
        <v>1083.0141692320844</v>
      </c>
      <c r="AD30" s="12">
        <v>1083.0141692320844</v>
      </c>
      <c r="AE30" s="12">
        <v>0</v>
      </c>
      <c r="AF30" s="12">
        <v>91170.675830767927</v>
      </c>
      <c r="AG30" s="12">
        <v>9003.8737068124155</v>
      </c>
      <c r="AH30" s="12">
        <v>105.70116818583685</v>
      </c>
      <c r="AI30" s="12">
        <f t="shared" si="1"/>
        <v>8898.1725386265789</v>
      </c>
      <c r="AJ30" s="12">
        <v>105.70116818583685</v>
      </c>
      <c r="AK30" s="12">
        <v>0</v>
      </c>
      <c r="AL30" s="12">
        <v>0</v>
      </c>
    </row>
    <row r="31" spans="1:38">
      <c r="A31" s="12" t="s">
        <v>55</v>
      </c>
      <c r="B31" s="12" t="s">
        <v>67</v>
      </c>
      <c r="C31" s="12" t="s">
        <v>51</v>
      </c>
      <c r="D31" s="12" t="s">
        <v>38</v>
      </c>
      <c r="E31" s="12" t="s">
        <v>49</v>
      </c>
      <c r="F31" s="12" t="s">
        <v>40</v>
      </c>
      <c r="G31" s="12" t="s">
        <v>41</v>
      </c>
      <c r="H31" s="6">
        <v>-18.261004260953072</v>
      </c>
      <c r="I31" s="12">
        <v>1.024</v>
      </c>
      <c r="J31" s="6">
        <v>1.1744915978279029</v>
      </c>
      <c r="K31" s="8">
        <v>1.1500189999999999</v>
      </c>
      <c r="L31" s="12"/>
      <c r="M31" s="13">
        <v>2</v>
      </c>
      <c r="N31" s="12">
        <v>9210.9999999999964</v>
      </c>
      <c r="O31" s="12">
        <v>10.257999999999999</v>
      </c>
      <c r="P31" s="12">
        <f t="shared" si="0"/>
        <v>0.89793332033534767</v>
      </c>
      <c r="Q31" s="16">
        <v>1.0975841972362545E-2</v>
      </c>
      <c r="R31" s="16">
        <v>1.0856680759996436E-2</v>
      </c>
      <c r="S31" s="1">
        <v>1.0856680759996435</v>
      </c>
      <c r="T31" s="6">
        <v>1.1743421774781142</v>
      </c>
      <c r="U31" s="6">
        <v>1.0856680759996435</v>
      </c>
      <c r="V31" s="6">
        <v>1.1743421774781142</v>
      </c>
      <c r="W31" s="13">
        <v>20.48</v>
      </c>
      <c r="X31" s="13">
        <v>0.2405052779475178</v>
      </c>
      <c r="Y31" s="13">
        <v>0.2405052779475178</v>
      </c>
      <c r="Z31" s="13">
        <v>0</v>
      </c>
      <c r="AA31" s="12">
        <v>20.239494722052484</v>
      </c>
      <c r="AB31" s="12">
        <v>94320.63999999997</v>
      </c>
      <c r="AC31" s="12">
        <v>1107.6470575872927</v>
      </c>
      <c r="AD31" s="12">
        <v>1107.6470575872927</v>
      </c>
      <c r="AE31" s="12">
        <v>0</v>
      </c>
      <c r="AF31" s="12">
        <v>93212.992942412675</v>
      </c>
      <c r="AG31" s="12">
        <v>9194.837200233962</v>
      </c>
      <c r="AH31" s="12">
        <v>107.97885139279516</v>
      </c>
      <c r="AI31" s="12">
        <f t="shared" si="1"/>
        <v>9086.8583488411659</v>
      </c>
      <c r="AJ31" s="12">
        <v>107.97885139279516</v>
      </c>
      <c r="AK31" s="12">
        <v>0</v>
      </c>
      <c r="AL31" s="12">
        <v>0</v>
      </c>
    </row>
    <row r="32" spans="1:38">
      <c r="A32" s="12" t="s">
        <v>56</v>
      </c>
      <c r="B32" s="12" t="s">
        <v>67</v>
      </c>
      <c r="C32" s="12" t="s">
        <v>37</v>
      </c>
      <c r="D32" s="12" t="s">
        <v>38</v>
      </c>
      <c r="E32" s="12" t="s">
        <v>39</v>
      </c>
      <c r="F32" s="12" t="s">
        <v>57</v>
      </c>
      <c r="G32" s="12" t="s">
        <v>41</v>
      </c>
      <c r="H32" s="6">
        <v>306.7401351011161</v>
      </c>
      <c r="I32" s="12">
        <v>0.45500000000000002</v>
      </c>
      <c r="J32" s="6">
        <v>0.82995127800579538</v>
      </c>
      <c r="K32" s="8">
        <v>0.69616299999999998</v>
      </c>
      <c r="L32" s="12"/>
      <c r="M32" s="13">
        <v>2</v>
      </c>
      <c r="N32" s="12">
        <v>9308.0000000000036</v>
      </c>
      <c r="O32" s="12">
        <v>10.321999999999999</v>
      </c>
      <c r="P32" s="12">
        <f t="shared" si="0"/>
        <v>0.90176322418136057</v>
      </c>
      <c r="Q32" s="16">
        <v>1.4609354710430478E-2</v>
      </c>
      <c r="R32" s="16">
        <v>1.4398994689537422E-2</v>
      </c>
      <c r="S32" s="1">
        <v>1.4398994689537421</v>
      </c>
      <c r="T32" s="6">
        <v>1.5570506855723425</v>
      </c>
      <c r="U32" s="6">
        <v>1.0800369257719034</v>
      </c>
      <c r="V32" s="6">
        <v>1.1682565240459626</v>
      </c>
      <c r="W32" s="13">
        <v>9.1</v>
      </c>
      <c r="X32" s="13">
        <v>0.14169161238708317</v>
      </c>
      <c r="Y32" s="13">
        <v>0.10631134368818258</v>
      </c>
      <c r="Z32" s="13">
        <v>3.5380268698900583E-2</v>
      </c>
      <c r="AA32" s="12">
        <v>8.9583083876129166</v>
      </c>
      <c r="AB32" s="12">
        <v>42351.400000000016</v>
      </c>
      <c r="AC32" s="12">
        <v>659.43276404948529</v>
      </c>
      <c r="AD32" s="12">
        <v>494.77299352480202</v>
      </c>
      <c r="AE32" s="12">
        <v>164.65977052468327</v>
      </c>
      <c r="AF32" s="12">
        <v>41691.967235950528</v>
      </c>
      <c r="AG32" s="12">
        <v>4103.0226700251906</v>
      </c>
      <c r="AH32" s="12">
        <v>63.88614261281586</v>
      </c>
      <c r="AI32" s="12">
        <f t="shared" si="1"/>
        <v>4039.1365274123746</v>
      </c>
      <c r="AJ32" s="12">
        <v>47.933830025654146</v>
      </c>
      <c r="AK32" s="12">
        <v>15.952312587161714</v>
      </c>
      <c r="AL32" s="12">
        <v>3.8879416152637963E-3</v>
      </c>
    </row>
    <row r="33" spans="1:38">
      <c r="A33" s="12" t="s">
        <v>58</v>
      </c>
      <c r="B33" s="12" t="s">
        <v>67</v>
      </c>
      <c r="C33" s="12" t="s">
        <v>37</v>
      </c>
      <c r="D33" s="12" t="s">
        <v>38</v>
      </c>
      <c r="E33" s="12" t="s">
        <v>43</v>
      </c>
      <c r="F33" s="12" t="s">
        <v>57</v>
      </c>
      <c r="G33" s="12" t="s">
        <v>41</v>
      </c>
      <c r="H33" s="6">
        <v>295.65913596822469</v>
      </c>
      <c r="I33" s="12">
        <v>0.54900000000000004</v>
      </c>
      <c r="J33" s="6">
        <v>1.4205967572758451</v>
      </c>
      <c r="K33" s="8">
        <v>0.65640500000000002</v>
      </c>
      <c r="L33" s="12"/>
      <c r="M33" s="13">
        <v>2</v>
      </c>
      <c r="N33" s="12">
        <v>8941.0000000000055</v>
      </c>
      <c r="O33" s="12">
        <v>10.167999999999999</v>
      </c>
      <c r="P33" s="12">
        <f t="shared" si="0"/>
        <v>0.87932730133753001</v>
      </c>
      <c r="Q33" s="16">
        <v>1.4485469140124755E-2</v>
      </c>
      <c r="R33" s="16">
        <v>1.4278636393286736E-2</v>
      </c>
      <c r="S33" s="1">
        <v>1.4278636393286737</v>
      </c>
      <c r="T33" s="6">
        <v>1.5440509534361762</v>
      </c>
      <c r="U33" s="6">
        <v>1.0796258688209579</v>
      </c>
      <c r="V33" s="6">
        <v>1.1678122875180588</v>
      </c>
      <c r="W33" s="13">
        <v>10.98</v>
      </c>
      <c r="X33" s="13">
        <v>0.16953679468729216</v>
      </c>
      <c r="Y33" s="13">
        <v>0.12822578916948285</v>
      </c>
      <c r="Z33" s="13">
        <v>4.1311005517809307E-2</v>
      </c>
      <c r="AA33" s="12">
        <v>10.810463205312708</v>
      </c>
      <c r="AB33" s="12">
        <v>49086.090000000033</v>
      </c>
      <c r="AC33" s="12">
        <v>757.91424064954003</v>
      </c>
      <c r="AD33" s="12">
        <v>573.23339048217349</v>
      </c>
      <c r="AE33" s="12">
        <v>184.68085016736654</v>
      </c>
      <c r="AF33" s="12">
        <v>48328.175759350495</v>
      </c>
      <c r="AG33" s="12">
        <v>4827.5068843430408</v>
      </c>
      <c r="AH33" s="12">
        <v>74.539166074895761</v>
      </c>
      <c r="AI33" s="12">
        <f t="shared" si="1"/>
        <v>4752.9677182681453</v>
      </c>
      <c r="AJ33" s="12">
        <v>56.376218576138228</v>
      </c>
      <c r="AK33" s="12">
        <v>18.162947498757532</v>
      </c>
      <c r="AL33" s="12">
        <v>3.762386659181174E-3</v>
      </c>
    </row>
    <row r="34" spans="1:38">
      <c r="A34" s="12" t="s">
        <v>59</v>
      </c>
      <c r="B34" s="12" t="s">
        <v>67</v>
      </c>
      <c r="C34" s="12" t="s">
        <v>37</v>
      </c>
      <c r="D34" s="12" t="s">
        <v>38</v>
      </c>
      <c r="E34" s="12" t="s">
        <v>45</v>
      </c>
      <c r="F34" s="12" t="s">
        <v>57</v>
      </c>
      <c r="G34" s="12" t="s">
        <v>41</v>
      </c>
      <c r="H34" s="6">
        <v>274.0989148089098</v>
      </c>
      <c r="I34" s="12">
        <v>0.63700000000000001</v>
      </c>
      <c r="J34" s="6">
        <v>0.89003389022350632</v>
      </c>
      <c r="K34" s="8">
        <v>0.82180699999999995</v>
      </c>
      <c r="L34" s="12"/>
      <c r="M34" s="13">
        <v>2</v>
      </c>
      <c r="N34" s="12">
        <v>9322.0000000000018</v>
      </c>
      <c r="O34" s="12">
        <v>10.375999999999999</v>
      </c>
      <c r="P34" s="12">
        <f t="shared" si="0"/>
        <v>0.89841942945258302</v>
      </c>
      <c r="Q34" s="16">
        <v>1.4244425867563614E-2</v>
      </c>
      <c r="R34" s="16">
        <v>1.4044371853835162E-2</v>
      </c>
      <c r="S34" s="1">
        <v>1.4044371853835163</v>
      </c>
      <c r="T34" s="6">
        <v>1.5187476257112718</v>
      </c>
      <c r="U34" s="6">
        <v>1.079446747963611</v>
      </c>
      <c r="V34" s="6">
        <v>1.1676187083404339</v>
      </c>
      <c r="W34" s="13">
        <v>12.74</v>
      </c>
      <c r="X34" s="13">
        <v>0.19348844751561603</v>
      </c>
      <c r="Y34" s="13">
        <v>0.14875462344257129</v>
      </c>
      <c r="Z34" s="13">
        <v>4.4733824073044742E-2</v>
      </c>
      <c r="AA34" s="12">
        <v>12.546511552484384</v>
      </c>
      <c r="AB34" s="12">
        <v>59381.140000000007</v>
      </c>
      <c r="AC34" s="12">
        <v>901.84965387028637</v>
      </c>
      <c r="AD34" s="12">
        <v>693.34529986582481</v>
      </c>
      <c r="AE34" s="12">
        <v>208.50435400446156</v>
      </c>
      <c r="AF34" s="12">
        <v>58479.290346129717</v>
      </c>
      <c r="AG34" s="12">
        <v>5722.9317656129542</v>
      </c>
      <c r="AH34" s="12">
        <v>86.916890311322902</v>
      </c>
      <c r="AI34" s="12">
        <f t="shared" si="1"/>
        <v>5636.014875301631</v>
      </c>
      <c r="AJ34" s="12">
        <v>66.822021960854357</v>
      </c>
      <c r="AK34" s="12">
        <v>20.094868350468545</v>
      </c>
      <c r="AL34" s="12">
        <v>3.5112891737083792E-3</v>
      </c>
    </row>
    <row r="35" spans="1:38">
      <c r="A35" s="12" t="s">
        <v>60</v>
      </c>
      <c r="B35" s="12" t="s">
        <v>67</v>
      </c>
      <c r="C35" s="12" t="s">
        <v>37</v>
      </c>
      <c r="D35" s="12" t="s">
        <v>38</v>
      </c>
      <c r="E35" s="12" t="s">
        <v>47</v>
      </c>
      <c r="F35" s="12" t="s">
        <v>57</v>
      </c>
      <c r="G35" s="12" t="s">
        <v>41</v>
      </c>
      <c r="H35" s="6">
        <v>220.66422039476751</v>
      </c>
      <c r="I35" s="12">
        <v>0.501</v>
      </c>
      <c r="J35" s="6">
        <v>0.72049897612635794</v>
      </c>
      <c r="K35" s="8">
        <v>0.688967</v>
      </c>
      <c r="L35" s="12"/>
      <c r="M35" s="13">
        <v>2</v>
      </c>
      <c r="N35" s="12">
        <v>8951</v>
      </c>
      <c r="O35" s="12">
        <v>10.285</v>
      </c>
      <c r="P35" s="12">
        <f t="shared" si="0"/>
        <v>0.87029654837141468</v>
      </c>
      <c r="Q35" s="16">
        <v>1.3647025984013501E-2</v>
      </c>
      <c r="R35" s="16">
        <v>1.346329208707088E-2</v>
      </c>
      <c r="S35" s="1">
        <v>1.3463292087070879</v>
      </c>
      <c r="T35" s="6">
        <v>1.4559799464782055</v>
      </c>
      <c r="U35" s="6">
        <v>1.0797188736256516</v>
      </c>
      <c r="V35" s="6">
        <v>1.1679127994842746</v>
      </c>
      <c r="W35" s="13">
        <v>10.02</v>
      </c>
      <c r="X35" s="13">
        <v>0.14588919063711617</v>
      </c>
      <c r="Y35" s="13">
        <v>0.11702486250832431</v>
      </c>
      <c r="Z35" s="13">
        <v>2.8864328128791861E-2</v>
      </c>
      <c r="AA35" s="12">
        <v>9.8741108093628842</v>
      </c>
      <c r="AB35" s="12">
        <v>44844.51</v>
      </c>
      <c r="AC35" s="12">
        <v>652.92707269641357</v>
      </c>
      <c r="AD35" s="12">
        <v>523.74477215600552</v>
      </c>
      <c r="AE35" s="12">
        <v>129.18230054040805</v>
      </c>
      <c r="AF35" s="12">
        <v>44191.582927303585</v>
      </c>
      <c r="AG35" s="12">
        <v>4360.1857073407873</v>
      </c>
      <c r="AH35" s="12">
        <v>63.483429528090767</v>
      </c>
      <c r="AI35" s="12">
        <f t="shared" si="1"/>
        <v>4296.7022778126966</v>
      </c>
      <c r="AJ35" s="12">
        <v>50.923166957317015</v>
      </c>
      <c r="AK35" s="12">
        <v>12.560262570773752</v>
      </c>
      <c r="AL35" s="12">
        <v>2.8806714699393088E-3</v>
      </c>
    </row>
    <row r="36" spans="1:38">
      <c r="A36" s="12" t="s">
        <v>61</v>
      </c>
      <c r="B36" s="12" t="s">
        <v>67</v>
      </c>
      <c r="C36" s="12" t="s">
        <v>37</v>
      </c>
      <c r="D36" s="12" t="s">
        <v>38</v>
      </c>
      <c r="E36" s="12" t="s">
        <v>49</v>
      </c>
      <c r="F36" s="12" t="s">
        <v>57</v>
      </c>
      <c r="G36" s="12" t="s">
        <v>41</v>
      </c>
      <c r="H36" s="6">
        <v>257.07484797628041</v>
      </c>
      <c r="I36" s="12">
        <v>0.56100000000000005</v>
      </c>
      <c r="J36" s="6">
        <v>1.514838312717121</v>
      </c>
      <c r="K36" s="8">
        <v>0.83705600000000002</v>
      </c>
      <c r="L36" s="12"/>
      <c r="M36" s="13">
        <v>2</v>
      </c>
      <c r="N36" s="12">
        <v>9212</v>
      </c>
      <c r="O36" s="12">
        <v>10.207000000000001</v>
      </c>
      <c r="P36" s="12">
        <f t="shared" si="0"/>
        <v>0.90251787988635246</v>
      </c>
      <c r="Q36" s="16">
        <v>1.4054096800374815E-2</v>
      </c>
      <c r="R36" s="16">
        <v>1.3859316622968571E-2</v>
      </c>
      <c r="S36" s="1">
        <v>1.3859316622968572</v>
      </c>
      <c r="T36" s="6">
        <v>1.49875879063129</v>
      </c>
      <c r="U36" s="6">
        <v>1.0797331868086248</v>
      </c>
      <c r="V36" s="6">
        <v>1.167928267997334</v>
      </c>
      <c r="W36" s="13">
        <v>11.22</v>
      </c>
      <c r="X36" s="13">
        <v>0.16816073630883074</v>
      </c>
      <c r="Y36" s="13">
        <v>0.13104155166930087</v>
      </c>
      <c r="Z36" s="13">
        <v>3.7119184639529873E-2</v>
      </c>
      <c r="AA36" s="12">
        <v>11.05183926369117</v>
      </c>
      <c r="AB36" s="12">
        <v>51679.320000000007</v>
      </c>
      <c r="AC36" s="12">
        <v>774.54835143847447</v>
      </c>
      <c r="AD36" s="12">
        <v>603.57738698879996</v>
      </c>
      <c r="AE36" s="12">
        <v>170.97096444967451</v>
      </c>
      <c r="AF36" s="12">
        <v>50904.771648561531</v>
      </c>
      <c r="AG36" s="12">
        <v>5063.1253061624375</v>
      </c>
      <c r="AH36" s="12">
        <v>75.884035606786952</v>
      </c>
      <c r="AI36" s="12">
        <f t="shared" si="1"/>
        <v>4987.2412705556508</v>
      </c>
      <c r="AJ36" s="12">
        <v>59.133671694797677</v>
      </c>
      <c r="AK36" s="12">
        <v>16.750363911989275</v>
      </c>
      <c r="AL36" s="12">
        <v>3.3083052263395596E-3</v>
      </c>
    </row>
    <row r="37" spans="1:38">
      <c r="A37" s="12" t="s">
        <v>62</v>
      </c>
      <c r="B37" s="12" t="s">
        <v>67</v>
      </c>
      <c r="C37" s="12" t="s">
        <v>51</v>
      </c>
      <c r="D37" s="12" t="s">
        <v>38</v>
      </c>
      <c r="E37" s="12" t="s">
        <v>39</v>
      </c>
      <c r="F37" s="12" t="s">
        <v>57</v>
      </c>
      <c r="G37" s="12" t="s">
        <v>41</v>
      </c>
      <c r="H37" s="6">
        <v>208.4554079606165</v>
      </c>
      <c r="I37" s="12">
        <v>0.92600000000000005</v>
      </c>
      <c r="J37" s="6">
        <v>1.4580820031449473</v>
      </c>
      <c r="K37" s="8">
        <v>1.1142160000000001</v>
      </c>
      <c r="L37" s="12"/>
      <c r="M37" s="13">
        <v>2</v>
      </c>
      <c r="N37" s="12">
        <v>8371.0000000000036</v>
      </c>
      <c r="O37" s="12">
        <v>10.356</v>
      </c>
      <c r="P37" s="12">
        <f t="shared" si="0"/>
        <v>0.80832367709540398</v>
      </c>
      <c r="Q37" s="16">
        <v>1.3510531460999693E-2</v>
      </c>
      <c r="R37" s="16">
        <v>1.3330430263535533E-2</v>
      </c>
      <c r="S37" s="1">
        <v>1.3330430263535533</v>
      </c>
      <c r="T37" s="6">
        <v>1.4416274938033147</v>
      </c>
      <c r="U37" s="6">
        <v>1.0833959000157967</v>
      </c>
      <c r="V37" s="6">
        <v>1.1718866157078698</v>
      </c>
      <c r="W37" s="13">
        <v>18.520000000000003</v>
      </c>
      <c r="X37" s="13">
        <v>0.2669894118523739</v>
      </c>
      <c r="Y37" s="13">
        <v>0.21703340122909751</v>
      </c>
      <c r="Z37" s="13">
        <v>4.9956010623276398E-2</v>
      </c>
      <c r="AA37" s="12">
        <v>18.253010588147628</v>
      </c>
      <c r="AB37" s="12">
        <v>77515.46000000005</v>
      </c>
      <c r="AC37" s="12">
        <v>1117.4841833081116</v>
      </c>
      <c r="AD37" s="12">
        <v>908.39330084438814</v>
      </c>
      <c r="AE37" s="12">
        <v>209.09088246372346</v>
      </c>
      <c r="AF37" s="12">
        <v>76397.975816691935</v>
      </c>
      <c r="AG37" s="12">
        <v>7485.0772499034429</v>
      </c>
      <c r="AH37" s="12">
        <v>107.90693156702507</v>
      </c>
      <c r="AI37" s="12">
        <f t="shared" si="1"/>
        <v>7377.170318336417</v>
      </c>
      <c r="AJ37" s="12">
        <v>87.716618467013149</v>
      </c>
      <c r="AK37" s="12">
        <v>20.19031310001192</v>
      </c>
      <c r="AL37" s="12">
        <v>2.6974087809544483E-3</v>
      </c>
    </row>
    <row r="38" spans="1:38">
      <c r="A38" s="12" t="s">
        <v>63</v>
      </c>
      <c r="B38" s="12" t="s">
        <v>67</v>
      </c>
      <c r="C38" s="12" t="s">
        <v>51</v>
      </c>
      <c r="D38" s="12" t="s">
        <v>38</v>
      </c>
      <c r="E38" s="12" t="s">
        <v>43</v>
      </c>
      <c r="F38" s="12" t="s">
        <v>57</v>
      </c>
      <c r="G38" s="12" t="s">
        <v>41</v>
      </c>
      <c r="H38" s="6">
        <v>196.87742394152147</v>
      </c>
      <c r="I38" s="12">
        <v>1.0209999999999999</v>
      </c>
      <c r="J38" s="6">
        <v>0.82306971102192894</v>
      </c>
      <c r="K38" s="8">
        <v>1.263252</v>
      </c>
      <c r="L38" s="12"/>
      <c r="M38" s="13">
        <v>2</v>
      </c>
      <c r="N38" s="12">
        <v>8846.0000000000036</v>
      </c>
      <c r="O38" s="12">
        <v>10.308999999999999</v>
      </c>
      <c r="P38" s="12">
        <f t="shared" si="0"/>
        <v>0.8580851682995444</v>
      </c>
      <c r="Q38" s="16">
        <v>1.338108959966621E-2</v>
      </c>
      <c r="R38" s="16">
        <v>1.3204400335664815E-2</v>
      </c>
      <c r="S38" s="1">
        <v>1.3204400335664814</v>
      </c>
      <c r="T38" s="6">
        <v>1.4280127684566035</v>
      </c>
      <c r="U38" s="6">
        <v>1.0840836925740622</v>
      </c>
      <c r="V38" s="6">
        <v>1.1726299205106328</v>
      </c>
      <c r="W38" s="13">
        <v>20.419999999999998</v>
      </c>
      <c r="X38" s="13">
        <v>0.2916002073188384</v>
      </c>
      <c r="Y38" s="13">
        <v>0.23945102976827118</v>
      </c>
      <c r="Z38" s="13">
        <v>5.2149177550567222E-2</v>
      </c>
      <c r="AA38" s="12">
        <v>20.128399792681158</v>
      </c>
      <c r="AB38" s="12">
        <v>90317.660000000018</v>
      </c>
      <c r="AC38" s="12">
        <v>1289.7477169712226</v>
      </c>
      <c r="AD38" s="12">
        <v>1059.0919046650638</v>
      </c>
      <c r="AE38" s="12">
        <v>230.65581230615885</v>
      </c>
      <c r="AF38" s="12">
        <v>89027.912283028796</v>
      </c>
      <c r="AG38" s="12">
        <v>8761.0495683383469</v>
      </c>
      <c r="AH38" s="12">
        <v>125.10890648668375</v>
      </c>
      <c r="AI38" s="12">
        <f t="shared" si="1"/>
        <v>8635.9406618516641</v>
      </c>
      <c r="AJ38" s="12">
        <v>102.7346885891031</v>
      </c>
      <c r="AK38" s="12">
        <v>22.37421789758065</v>
      </c>
      <c r="AL38" s="12">
        <v>2.5538284794597078E-3</v>
      </c>
    </row>
    <row r="39" spans="1:38">
      <c r="A39" s="12" t="s">
        <v>64</v>
      </c>
      <c r="B39" s="12" t="s">
        <v>67</v>
      </c>
      <c r="C39" s="12" t="s">
        <v>51</v>
      </c>
      <c r="D39" s="12" t="s">
        <v>38</v>
      </c>
      <c r="E39" s="12" t="s">
        <v>45</v>
      </c>
      <c r="F39" s="12" t="s">
        <v>57</v>
      </c>
      <c r="G39" s="12" t="s">
        <v>41</v>
      </c>
      <c r="H39" s="6">
        <v>235.12243415102608</v>
      </c>
      <c r="I39" s="12">
        <v>0.98025000000000007</v>
      </c>
      <c r="J39" s="6">
        <v>1.2291374670658601</v>
      </c>
      <c r="K39" s="8">
        <v>0.66871999999999998</v>
      </c>
      <c r="L39" s="12"/>
      <c r="M39" s="13">
        <v>2</v>
      </c>
      <c r="N39" s="12">
        <v>8151</v>
      </c>
      <c r="O39" s="12">
        <v>10.108000000000001</v>
      </c>
      <c r="P39" s="12">
        <f t="shared" si="0"/>
        <v>0.80639097744360899</v>
      </c>
      <c r="Q39" s="16">
        <v>1.3808668813808472E-2</v>
      </c>
      <c r="R39" s="16">
        <v>1.362058664379453E-2</v>
      </c>
      <c r="S39" s="1">
        <v>1.362058664379453</v>
      </c>
      <c r="T39" s="6">
        <v>1.4729713481030664</v>
      </c>
      <c r="U39" s="6">
        <v>1.0844763883260293</v>
      </c>
      <c r="V39" s="6">
        <v>1.173054310647641</v>
      </c>
      <c r="W39" s="13">
        <v>19.605</v>
      </c>
      <c r="X39" s="13">
        <v>0.28877603279560615</v>
      </c>
      <c r="Y39" s="13">
        <v>0.22997729760247002</v>
      </c>
      <c r="Z39" s="13">
        <v>5.8798735193136137E-2</v>
      </c>
      <c r="AA39" s="12">
        <v>19.316223967204394</v>
      </c>
      <c r="AB39" s="12">
        <v>79900.177500000005</v>
      </c>
      <c r="AC39" s="12">
        <v>1176.9067216584931</v>
      </c>
      <c r="AD39" s="12">
        <v>937.2724763788666</v>
      </c>
      <c r="AE39" s="12">
        <v>239.6342452796265</v>
      </c>
      <c r="AF39" s="12">
        <v>78723.27077834151</v>
      </c>
      <c r="AG39" s="12">
        <v>7904.6475563909771</v>
      </c>
      <c r="AH39" s="12">
        <v>116.43319367416828</v>
      </c>
      <c r="AI39" s="12">
        <f t="shared" si="1"/>
        <v>7788.2143627168089</v>
      </c>
      <c r="AJ39" s="12">
        <v>92.725808901747783</v>
      </c>
      <c r="AK39" s="12">
        <v>23.707384772420497</v>
      </c>
      <c r="AL39" s="12">
        <v>2.9991703745542542E-3</v>
      </c>
    </row>
    <row r="40" spans="1:38">
      <c r="A40" s="12" t="s">
        <v>65</v>
      </c>
      <c r="B40" s="12" t="s">
        <v>67</v>
      </c>
      <c r="C40" s="12" t="s">
        <v>51</v>
      </c>
      <c r="D40" s="12" t="s">
        <v>38</v>
      </c>
      <c r="E40" s="12" t="s">
        <v>47</v>
      </c>
      <c r="F40" s="12" t="s">
        <v>57</v>
      </c>
      <c r="G40" s="12" t="s">
        <v>41</v>
      </c>
      <c r="H40" s="6">
        <v>171.68578920869348</v>
      </c>
      <c r="I40" s="12">
        <v>0.96799999999999997</v>
      </c>
      <c r="J40" s="6">
        <v>1.4299277882448522</v>
      </c>
      <c r="K40" s="8">
        <v>1.222299</v>
      </c>
      <c r="L40" s="12"/>
      <c r="M40" s="13">
        <v>2</v>
      </c>
      <c r="N40" s="12">
        <v>7823.0000000000045</v>
      </c>
      <c r="O40" s="12">
        <v>10.234</v>
      </c>
      <c r="P40" s="12">
        <f t="shared" si="0"/>
        <v>0.76441274184092289</v>
      </c>
      <c r="Q40" s="16">
        <v>1.3099447123353196E-2</v>
      </c>
      <c r="R40" s="16">
        <v>1.2930070350495641E-2</v>
      </c>
      <c r="S40" s="1">
        <v>1.2930070350495642</v>
      </c>
      <c r="T40" s="6">
        <v>1.3983765469830913</v>
      </c>
      <c r="U40" s="6">
        <v>1.0853071679068838</v>
      </c>
      <c r="V40" s="6">
        <v>1.1739521413529195</v>
      </c>
      <c r="W40" s="13">
        <v>19.36</v>
      </c>
      <c r="X40" s="13">
        <v>0.27072569949592645</v>
      </c>
      <c r="Y40" s="13">
        <v>0.22727713456592522</v>
      </c>
      <c r="Z40" s="13">
        <v>4.3448564930001238E-2</v>
      </c>
      <c r="AA40" s="12">
        <v>19.089274300504073</v>
      </c>
      <c r="AB40" s="12">
        <v>75726.640000000043</v>
      </c>
      <c r="AC40" s="12">
        <v>1058.943573578317</v>
      </c>
      <c r="AD40" s="12">
        <v>888.99451185461703</v>
      </c>
      <c r="AE40" s="12">
        <v>169.94906172369997</v>
      </c>
      <c r="AF40" s="12">
        <v>74667.696426421724</v>
      </c>
      <c r="AG40" s="12">
        <v>7399.5153410201328</v>
      </c>
      <c r="AH40" s="12">
        <v>103.47308711924146</v>
      </c>
      <c r="AI40" s="12">
        <f t="shared" si="1"/>
        <v>7296.0422539008914</v>
      </c>
      <c r="AJ40" s="12">
        <v>86.866768795643637</v>
      </c>
      <c r="AK40" s="12">
        <v>16.606318323597819</v>
      </c>
      <c r="AL40" s="12">
        <v>2.2442440563017188E-3</v>
      </c>
    </row>
    <row r="41" spans="1:38">
      <c r="A41" s="12" t="s">
        <v>66</v>
      </c>
      <c r="B41" s="12" t="s">
        <v>67</v>
      </c>
      <c r="C41" s="12" t="s">
        <v>51</v>
      </c>
      <c r="D41" s="12" t="s">
        <v>38</v>
      </c>
      <c r="E41" s="12" t="s">
        <v>49</v>
      </c>
      <c r="F41" s="12" t="s">
        <v>57</v>
      </c>
      <c r="G41" s="12" t="s">
        <v>41</v>
      </c>
      <c r="H41" s="6">
        <v>181.73857952691301</v>
      </c>
      <c r="I41" s="12">
        <v>1.006</v>
      </c>
      <c r="J41" s="6">
        <v>0.82031278182113365</v>
      </c>
      <c r="K41" s="8">
        <v>1.159848</v>
      </c>
      <c r="L41" s="12"/>
      <c r="M41" s="13">
        <v>2</v>
      </c>
      <c r="N41" s="12">
        <v>8457</v>
      </c>
      <c r="O41" s="12">
        <v>10.15</v>
      </c>
      <c r="P41" s="12">
        <f t="shared" si="0"/>
        <v>0.83320197044334976</v>
      </c>
      <c r="Q41" s="16">
        <v>1.3211837319110889E-2</v>
      </c>
      <c r="R41" s="16">
        <v>1.3039560763589681E-2</v>
      </c>
      <c r="S41" s="1">
        <v>1.3039560763589682</v>
      </c>
      <c r="T41" s="6">
        <v>1.4102050982405365</v>
      </c>
      <c r="U41" s="6">
        <v>1.0856680759996435</v>
      </c>
      <c r="V41" s="6">
        <v>1.1743421774781142</v>
      </c>
      <c r="W41" s="13">
        <v>20.119999999999997</v>
      </c>
      <c r="X41" s="13">
        <v>0.28373326576599589</v>
      </c>
      <c r="Y41" s="13">
        <v>0.23627764610859653</v>
      </c>
      <c r="Z41" s="13">
        <v>4.7455619657399362E-2</v>
      </c>
      <c r="AA41" s="12">
        <v>19.836266734234002</v>
      </c>
      <c r="AB41" s="12">
        <v>85077.419999999984</v>
      </c>
      <c r="AC41" s="12">
        <v>1199.7661142915138</v>
      </c>
      <c r="AD41" s="12">
        <v>999.10002657020038</v>
      </c>
      <c r="AE41" s="12">
        <v>200.66608772131337</v>
      </c>
      <c r="AF41" s="12">
        <v>83877.653885708467</v>
      </c>
      <c r="AG41" s="12">
        <v>8382.0118226600971</v>
      </c>
      <c r="AH41" s="12">
        <v>118.20355805827721</v>
      </c>
      <c r="AI41" s="12">
        <f t="shared" si="1"/>
        <v>8263.8082646018192</v>
      </c>
      <c r="AJ41" s="12">
        <v>98.433500154699544</v>
      </c>
      <c r="AK41" s="12">
        <v>19.770057903577666</v>
      </c>
      <c r="AL41" s="12">
        <v>2.3586292076242243E-3</v>
      </c>
    </row>
    <row r="42" spans="1:38" ht="15" customHeight="1">
      <c r="A42" s="12" t="s">
        <v>35</v>
      </c>
      <c r="B42" s="12" t="s">
        <v>68</v>
      </c>
      <c r="C42" s="12" t="s">
        <v>37</v>
      </c>
      <c r="D42" s="12" t="s">
        <v>38</v>
      </c>
      <c r="E42" s="12" t="s">
        <v>39</v>
      </c>
      <c r="F42" s="12" t="s">
        <v>40</v>
      </c>
      <c r="G42" s="12" t="s">
        <v>41</v>
      </c>
      <c r="H42" s="9">
        <v>-28.422270592252534</v>
      </c>
      <c r="I42" s="6">
        <v>80.424534738389198</v>
      </c>
      <c r="J42" s="12">
        <v>5</v>
      </c>
      <c r="K42" s="12">
        <v>50</v>
      </c>
      <c r="L42" s="12">
        <v>4000</v>
      </c>
      <c r="M42" s="13">
        <v>2.4999999999998579E-2</v>
      </c>
      <c r="N42" s="12">
        <v>9.9999999999994333</v>
      </c>
      <c r="O42" s="12">
        <v>10.337999999999999</v>
      </c>
      <c r="P42" s="12">
        <f t="shared" si="0"/>
        <v>9.6730508802470819E-4</v>
      </c>
      <c r="Q42" s="16">
        <v>1.0862239014778617E-2</v>
      </c>
      <c r="R42" s="16">
        <v>1.074551862315614E-2</v>
      </c>
      <c r="S42" s="1">
        <v>1.0745518623156141</v>
      </c>
      <c r="T42" s="6">
        <v>1.1623286939758379</v>
      </c>
      <c r="U42" s="6">
        <v>1.0745518623156141</v>
      </c>
      <c r="V42" s="6">
        <v>1.1623286939758379</v>
      </c>
      <c r="W42" s="13">
        <v>20.106133684596156</v>
      </c>
      <c r="X42" s="13">
        <v>0.23369936106520253</v>
      </c>
      <c r="Y42" s="13">
        <v>0.23369936106520253</v>
      </c>
      <c r="Z42" s="13">
        <v>0</v>
      </c>
      <c r="AA42" s="12">
        <v>19.872434323530953</v>
      </c>
      <c r="AB42" s="12">
        <v>8042.4534738384637</v>
      </c>
      <c r="AC42" s="12">
        <v>93.479744426081027</v>
      </c>
      <c r="AD42" s="12">
        <v>93.479744426081027</v>
      </c>
      <c r="AE42" s="12">
        <v>0</v>
      </c>
      <c r="AF42" s="12">
        <v>7948.9737294123825</v>
      </c>
      <c r="AG42" s="12">
        <v>777.95061654463768</v>
      </c>
      <c r="AH42" s="12">
        <v>9.0423432410602658</v>
      </c>
      <c r="AI42" s="12">
        <f t="shared" si="1"/>
        <v>768.9082733035774</v>
      </c>
      <c r="AJ42" s="12">
        <v>9.0423432410602658</v>
      </c>
      <c r="AK42" s="12">
        <v>0</v>
      </c>
      <c r="AL42" s="12">
        <v>0</v>
      </c>
    </row>
    <row r="43" spans="1:38">
      <c r="A43" s="12" t="s">
        <v>42</v>
      </c>
      <c r="B43" s="12" t="s">
        <v>68</v>
      </c>
      <c r="C43" s="12" t="s">
        <v>37</v>
      </c>
      <c r="D43" s="12" t="s">
        <v>38</v>
      </c>
      <c r="E43" s="12" t="s">
        <v>43</v>
      </c>
      <c r="F43" s="12" t="s">
        <v>40</v>
      </c>
      <c r="G43" s="12" t="s">
        <v>41</v>
      </c>
      <c r="H43" s="9">
        <v>-27.743579542436546</v>
      </c>
      <c r="I43" s="10">
        <v>78.03</v>
      </c>
      <c r="J43" s="12">
        <v>5</v>
      </c>
      <c r="K43" s="12">
        <v>50</v>
      </c>
      <c r="L43" s="12">
        <v>4000</v>
      </c>
      <c r="M43" s="13">
        <v>3.399999999999892E-2</v>
      </c>
      <c r="N43" s="12">
        <v>13.599999999999568</v>
      </c>
      <c r="O43" s="12">
        <v>10.287000000000001</v>
      </c>
      <c r="P43" s="12">
        <f t="shared" si="0"/>
        <v>1.3220569651015426E-3</v>
      </c>
      <c r="Q43" s="16">
        <v>1.0869826780715561E-2</v>
      </c>
      <c r="R43" s="16">
        <v>1.0752944140525342E-2</v>
      </c>
      <c r="S43" s="1">
        <v>1.0752944140525342</v>
      </c>
      <c r="T43" s="6">
        <v>1.1631311892956</v>
      </c>
      <c r="U43" s="6">
        <v>1.0752944140525342</v>
      </c>
      <c r="V43" s="6">
        <v>1.1631311892956</v>
      </c>
      <c r="W43" s="13">
        <v>26.530199999999159</v>
      </c>
      <c r="X43" s="13">
        <v>0.30858103078249149</v>
      </c>
      <c r="Y43" s="13">
        <v>0.30858103078249149</v>
      </c>
      <c r="Z43" s="13">
        <v>0</v>
      </c>
      <c r="AA43" s="12">
        <v>26.221618969216667</v>
      </c>
      <c r="AB43" s="12">
        <v>10612.079999999663</v>
      </c>
      <c r="AC43" s="12">
        <v>123.43241231299659</v>
      </c>
      <c r="AD43" s="12">
        <v>123.43241231299659</v>
      </c>
      <c r="AE43" s="12">
        <v>0</v>
      </c>
      <c r="AF43" s="12">
        <v>10488.647587686666</v>
      </c>
      <c r="AG43" s="12">
        <v>1031.6010498687335</v>
      </c>
      <c r="AH43" s="12">
        <v>11.998873560124096</v>
      </c>
      <c r="AI43" s="12">
        <f t="shared" si="1"/>
        <v>1019.6021763086094</v>
      </c>
      <c r="AJ43" s="12">
        <v>11.998873560124096</v>
      </c>
      <c r="AK43" s="12">
        <v>0</v>
      </c>
      <c r="AL43" s="12">
        <v>0</v>
      </c>
    </row>
    <row r="44" spans="1:38">
      <c r="A44" s="12" t="s">
        <v>44</v>
      </c>
      <c r="B44" s="12" t="s">
        <v>68</v>
      </c>
      <c r="C44" s="12" t="s">
        <v>37</v>
      </c>
      <c r="D44" s="12" t="s">
        <v>38</v>
      </c>
      <c r="E44" s="12" t="s">
        <v>45</v>
      </c>
      <c r="F44" s="12" t="s">
        <v>40</v>
      </c>
      <c r="G44" s="12" t="s">
        <v>41</v>
      </c>
      <c r="H44" s="9">
        <v>-28.286110179458969</v>
      </c>
      <c r="I44" s="6">
        <v>70.030598362253897</v>
      </c>
      <c r="J44" s="12">
        <v>5</v>
      </c>
      <c r="K44" s="12">
        <v>50</v>
      </c>
      <c r="L44" s="12">
        <v>4000</v>
      </c>
      <c r="M44" s="13">
        <v>2.4000000000000909E-2</v>
      </c>
      <c r="N44" s="12">
        <v>9.6000000000003638</v>
      </c>
      <c r="O44" s="12">
        <v>10.374000000000001</v>
      </c>
      <c r="P44" s="12">
        <f t="shared" si="0"/>
        <v>9.2539039907464464E-4</v>
      </c>
      <c r="Q44" s="16">
        <v>1.0863761288193649E-2</v>
      </c>
      <c r="R44" s="16">
        <v>1.0747008354864182E-2</v>
      </c>
      <c r="S44" s="1">
        <v>1.0747008354864183</v>
      </c>
      <c r="T44" s="6">
        <v>1.1624896933042255</v>
      </c>
      <c r="U44" s="6">
        <v>1.0747008354864183</v>
      </c>
      <c r="V44" s="6">
        <v>1.1624896933042255</v>
      </c>
      <c r="W44" s="13">
        <v>16.807343606941572</v>
      </c>
      <c r="X44" s="13">
        <v>0.19538363714892243</v>
      </c>
      <c r="Y44" s="13">
        <v>0.19538363714892243</v>
      </c>
      <c r="Z44" s="13">
        <v>0</v>
      </c>
      <c r="AA44" s="12">
        <v>16.61195996979265</v>
      </c>
      <c r="AB44" s="12">
        <v>6722.9374427766288</v>
      </c>
      <c r="AC44" s="12">
        <v>78.153454859568967</v>
      </c>
      <c r="AD44" s="12">
        <v>78.153454859568967</v>
      </c>
      <c r="AE44" s="12">
        <v>0</v>
      </c>
      <c r="AF44" s="12">
        <v>6644.7839879170606</v>
      </c>
      <c r="AG44" s="12">
        <v>648.05643365882293</v>
      </c>
      <c r="AH44" s="12">
        <v>7.5335892480787514</v>
      </c>
      <c r="AI44" s="12">
        <f t="shared" si="1"/>
        <v>640.52284441074414</v>
      </c>
      <c r="AJ44" s="12">
        <v>7.5335892480787514</v>
      </c>
      <c r="AK44" s="12">
        <v>0</v>
      </c>
      <c r="AL44" s="12">
        <v>0</v>
      </c>
    </row>
    <row r="45" spans="1:38">
      <c r="A45" s="12" t="s">
        <v>46</v>
      </c>
      <c r="B45" s="12" t="s">
        <v>68</v>
      </c>
      <c r="C45" s="12" t="s">
        <v>37</v>
      </c>
      <c r="D45" s="12" t="s">
        <v>38</v>
      </c>
      <c r="E45" s="12" t="s">
        <v>47</v>
      </c>
      <c r="F45" s="12" t="s">
        <v>40</v>
      </c>
      <c r="G45" s="12" t="s">
        <v>41</v>
      </c>
      <c r="H45" s="9">
        <v>-28.147838752513561</v>
      </c>
      <c r="I45" s="6">
        <v>73.669169802848813</v>
      </c>
      <c r="J45" s="12">
        <v>5</v>
      </c>
      <c r="K45" s="12">
        <v>50</v>
      </c>
      <c r="L45" s="12">
        <v>4000</v>
      </c>
      <c r="M45" s="13">
        <v>2.4000000000000909E-2</v>
      </c>
      <c r="N45" s="12">
        <v>9.6000000000003638</v>
      </c>
      <c r="O45" s="12">
        <v>10.242000000000001</v>
      </c>
      <c r="P45" s="12">
        <f t="shared" si="0"/>
        <v>9.3731693028708879E-4</v>
      </c>
      <c r="Q45" s="16">
        <v>1.0865307162746899E-2</v>
      </c>
      <c r="R45" s="16">
        <v>1.0748521178596161E-2</v>
      </c>
      <c r="S45" s="1">
        <v>1.074852117859616</v>
      </c>
      <c r="T45" s="6">
        <v>1.1626531882094591</v>
      </c>
      <c r="U45" s="6">
        <v>1.074852117859616</v>
      </c>
      <c r="V45" s="6">
        <v>1.1626531882094591</v>
      </c>
      <c r="W45" s="13">
        <v>17.680600752684384</v>
      </c>
      <c r="X45" s="13">
        <v>0.20556406834567059</v>
      </c>
      <c r="Y45" s="13">
        <v>0.20556406834567059</v>
      </c>
      <c r="Z45" s="13">
        <v>0</v>
      </c>
      <c r="AA45" s="12">
        <v>17.475036684338715</v>
      </c>
      <c r="AB45" s="12">
        <v>7072.2403010737535</v>
      </c>
      <c r="AC45" s="12">
        <v>82.225627338268239</v>
      </c>
      <c r="AD45" s="12">
        <v>82.225627338268239</v>
      </c>
      <c r="AE45" s="12">
        <v>0</v>
      </c>
      <c r="AF45" s="12">
        <v>6990.0146737354862</v>
      </c>
      <c r="AG45" s="12">
        <v>690.51360096404539</v>
      </c>
      <c r="AH45" s="12">
        <v>8.0282783966284157</v>
      </c>
      <c r="AI45" s="12">
        <f t="shared" si="1"/>
        <v>682.48532256741703</v>
      </c>
      <c r="AJ45" s="12">
        <v>8.0282783966284157</v>
      </c>
      <c r="AK45" s="12">
        <v>0</v>
      </c>
      <c r="AL45" s="12">
        <v>0</v>
      </c>
    </row>
    <row r="46" spans="1:38">
      <c r="A46" s="12" t="s">
        <v>48</v>
      </c>
      <c r="B46" s="12" t="s">
        <v>68</v>
      </c>
      <c r="C46" s="12" t="s">
        <v>37</v>
      </c>
      <c r="D46" s="12" t="s">
        <v>38</v>
      </c>
      <c r="E46" s="12" t="s">
        <v>49</v>
      </c>
      <c r="F46" s="12" t="s">
        <v>40</v>
      </c>
      <c r="G46" s="12" t="s">
        <v>41</v>
      </c>
      <c r="H46" s="9">
        <v>-28.030677467086544</v>
      </c>
      <c r="I46" s="6">
        <v>81.109015159671287</v>
      </c>
      <c r="J46" s="12">
        <v>5</v>
      </c>
      <c r="K46" s="12">
        <v>50</v>
      </c>
      <c r="L46" s="12">
        <v>4000</v>
      </c>
      <c r="M46" s="13">
        <v>2.6000000000003354E-2</v>
      </c>
      <c r="N46" s="12">
        <v>10.400000000001342</v>
      </c>
      <c r="O46" s="12">
        <v>10.265000000000001</v>
      </c>
      <c r="P46" s="12">
        <f t="shared" si="0"/>
        <v>1.0131514856309149E-3</v>
      </c>
      <c r="Q46" s="16">
        <v>1.0866617025917973E-2</v>
      </c>
      <c r="R46" s="16">
        <v>1.0749803033251577E-2</v>
      </c>
      <c r="S46" s="1">
        <v>1.0749803033251577</v>
      </c>
      <c r="T46" s="6">
        <v>1.1627917216371262</v>
      </c>
      <c r="U46" s="6">
        <v>1.0749803033251577</v>
      </c>
      <c r="V46" s="6">
        <v>1.1627917216371262</v>
      </c>
      <c r="W46" s="13">
        <v>21.088343941517252</v>
      </c>
      <c r="X46" s="13">
        <v>0.24521351758232704</v>
      </c>
      <c r="Y46" s="13">
        <v>0.24521351758232704</v>
      </c>
      <c r="Z46" s="13">
        <v>0</v>
      </c>
      <c r="AA46" s="12">
        <v>20.843130423934923</v>
      </c>
      <c r="AB46" s="12">
        <v>8435.3375766069003</v>
      </c>
      <c r="AC46" s="12">
        <v>98.085407032930803</v>
      </c>
      <c r="AD46" s="12">
        <v>98.085407032930803</v>
      </c>
      <c r="AE46" s="12">
        <v>0</v>
      </c>
      <c r="AF46" s="12">
        <v>8337.2521695739688</v>
      </c>
      <c r="AG46" s="12">
        <v>821.7571920708134</v>
      </c>
      <c r="AH46" s="12">
        <v>9.5553246013571158</v>
      </c>
      <c r="AI46" s="12">
        <f t="shared" si="1"/>
        <v>812.20186746945626</v>
      </c>
      <c r="AJ46" s="12">
        <v>9.5553246013571158</v>
      </c>
      <c r="AK46" s="12">
        <v>0</v>
      </c>
      <c r="AL46" s="12">
        <v>0</v>
      </c>
    </row>
    <row r="47" spans="1:38">
      <c r="A47" s="12" t="s">
        <v>50</v>
      </c>
      <c r="B47" s="12" t="s">
        <v>68</v>
      </c>
      <c r="C47" s="12" t="s">
        <v>51</v>
      </c>
      <c r="D47" s="12" t="s">
        <v>38</v>
      </c>
      <c r="E47" s="12" t="s">
        <v>39</v>
      </c>
      <c r="F47" s="12" t="s">
        <v>40</v>
      </c>
      <c r="G47" s="12" t="s">
        <v>41</v>
      </c>
      <c r="H47" s="9">
        <v>-27.433260462116326</v>
      </c>
      <c r="I47" s="6">
        <v>78.075411806728113</v>
      </c>
      <c r="J47" s="12">
        <v>5</v>
      </c>
      <c r="K47" s="12">
        <v>50</v>
      </c>
      <c r="L47" s="12">
        <v>4000</v>
      </c>
      <c r="M47" s="13">
        <v>3.1999999999996476E-2</v>
      </c>
      <c r="N47" s="12">
        <v>12.79999999999859</v>
      </c>
      <c r="O47" s="12">
        <v>10.146000000000001</v>
      </c>
      <c r="P47" s="12">
        <f t="shared" si="0"/>
        <v>1.2615809185884674E-3</v>
      </c>
      <c r="Q47" s="16">
        <v>1.087329614803354E-2</v>
      </c>
      <c r="R47" s="16">
        <v>1.0756339285513424E-2</v>
      </c>
      <c r="S47" s="1">
        <v>1.0756339285513423</v>
      </c>
      <c r="T47" s="6">
        <v>1.1634981112746274</v>
      </c>
      <c r="U47" s="6">
        <v>1.0756339285513423</v>
      </c>
      <c r="V47" s="6">
        <v>1.1634981112746274</v>
      </c>
      <c r="W47" s="13">
        <v>24.984131778150246</v>
      </c>
      <c r="X47" s="13">
        <v>0.29068990135714207</v>
      </c>
      <c r="Y47" s="13">
        <v>0.29068990135714207</v>
      </c>
      <c r="Z47" s="13">
        <v>0</v>
      </c>
      <c r="AA47" s="12">
        <v>24.693441876793106</v>
      </c>
      <c r="AB47" s="12">
        <v>9993.6527112600979</v>
      </c>
      <c r="AC47" s="12">
        <v>116.27596054285684</v>
      </c>
      <c r="AD47" s="12">
        <v>116.27596054285684</v>
      </c>
      <c r="AE47" s="12">
        <v>0</v>
      </c>
      <c r="AF47" s="12">
        <v>9877.3767507172433</v>
      </c>
      <c r="AG47" s="12">
        <v>984.98449746304925</v>
      </c>
      <c r="AH47" s="12">
        <v>11.460276024330458</v>
      </c>
      <c r="AI47" s="12">
        <f t="shared" si="1"/>
        <v>973.524221438719</v>
      </c>
      <c r="AJ47" s="12">
        <v>11.460276024330458</v>
      </c>
      <c r="AK47" s="12">
        <v>0</v>
      </c>
      <c r="AL47" s="12">
        <v>0</v>
      </c>
    </row>
    <row r="48" spans="1:38">
      <c r="A48" s="12" t="s">
        <v>52</v>
      </c>
      <c r="B48" s="12" t="s">
        <v>68</v>
      </c>
      <c r="C48" s="12" t="s">
        <v>51</v>
      </c>
      <c r="D48" s="12" t="s">
        <v>38</v>
      </c>
      <c r="E48" s="12" t="s">
        <v>43</v>
      </c>
      <c r="F48" s="12" t="s">
        <v>40</v>
      </c>
      <c r="G48" s="12" t="s">
        <v>41</v>
      </c>
      <c r="H48" s="9">
        <v>-26.654296240088019</v>
      </c>
      <c r="I48" s="6">
        <v>69.271970128165535</v>
      </c>
      <c r="J48" s="12">
        <v>5</v>
      </c>
      <c r="K48" s="12">
        <v>50</v>
      </c>
      <c r="L48" s="12">
        <v>4000</v>
      </c>
      <c r="M48" s="13">
        <v>3.3000000000001251E-2</v>
      </c>
      <c r="N48" s="12">
        <v>13.200000000000502</v>
      </c>
      <c r="O48" s="12">
        <v>10.226000000000001</v>
      </c>
      <c r="P48" s="12">
        <f t="shared" si="0"/>
        <v>1.2908273029533055E-3</v>
      </c>
      <c r="Q48" s="16">
        <v>1.0882004968035817E-2</v>
      </c>
      <c r="R48" s="16">
        <v>1.076486168964884E-2</v>
      </c>
      <c r="S48" s="1">
        <v>1.0764861689648841</v>
      </c>
      <c r="T48" s="6">
        <v>1.1644191483216879</v>
      </c>
      <c r="U48" s="6">
        <v>1.0764861689648841</v>
      </c>
      <c r="V48" s="6">
        <v>1.1644191483216879</v>
      </c>
      <c r="W48" s="13">
        <v>22.859750142295493</v>
      </c>
      <c r="X48" s="13">
        <v>0.26618330791538303</v>
      </c>
      <c r="Y48" s="13">
        <v>0.26618330791538303</v>
      </c>
      <c r="Z48" s="13">
        <v>0</v>
      </c>
      <c r="AA48" s="12">
        <v>22.593566834380109</v>
      </c>
      <c r="AB48" s="12">
        <v>9143.900056918199</v>
      </c>
      <c r="AC48" s="12">
        <v>106.47332316615322</v>
      </c>
      <c r="AD48" s="12">
        <v>106.47332316615322</v>
      </c>
      <c r="AE48" s="12">
        <v>0</v>
      </c>
      <c r="AF48" s="12">
        <v>9037.426733752045</v>
      </c>
      <c r="AG48" s="12">
        <v>894.18150370801857</v>
      </c>
      <c r="AH48" s="12">
        <v>10.412020649926971</v>
      </c>
      <c r="AI48" s="12">
        <f t="shared" si="1"/>
        <v>883.76948305809151</v>
      </c>
      <c r="AJ48" s="12">
        <v>10.412020649926971</v>
      </c>
      <c r="AK48" s="12">
        <v>0</v>
      </c>
      <c r="AL48" s="12">
        <v>0</v>
      </c>
    </row>
    <row r="49" spans="1:38">
      <c r="A49" s="12" t="s">
        <v>53</v>
      </c>
      <c r="B49" s="12" t="s">
        <v>68</v>
      </c>
      <c r="C49" s="12" t="s">
        <v>51</v>
      </c>
      <c r="D49" s="12" t="s">
        <v>38</v>
      </c>
      <c r="E49" s="12" t="s">
        <v>45</v>
      </c>
      <c r="F49" s="12" t="s">
        <v>40</v>
      </c>
      <c r="G49" s="12" t="s">
        <v>41</v>
      </c>
      <c r="H49" s="9">
        <v>-27.153551086997762</v>
      </c>
      <c r="I49" s="6">
        <v>82.581526017357604</v>
      </c>
      <c r="J49" s="12">
        <v>5</v>
      </c>
      <c r="K49" s="12">
        <v>50</v>
      </c>
      <c r="L49" s="12">
        <v>4000</v>
      </c>
      <c r="M49" s="13">
        <v>2.2999999999996135E-2</v>
      </c>
      <c r="N49" s="12">
        <v>9.1999999999984539</v>
      </c>
      <c r="O49" s="12">
        <v>10.292</v>
      </c>
      <c r="P49" s="12">
        <f t="shared" si="0"/>
        <v>8.938981733383651E-4</v>
      </c>
      <c r="Q49" s="16">
        <v>1.0876423298847365E-2</v>
      </c>
      <c r="R49" s="16">
        <v>1.075939951527779E-2</v>
      </c>
      <c r="S49" s="1">
        <v>1.075939951527779</v>
      </c>
      <c r="T49" s="6">
        <v>1.1638288379348505</v>
      </c>
      <c r="U49" s="6">
        <v>1.075939951527779</v>
      </c>
      <c r="V49" s="6">
        <v>1.1638288379348505</v>
      </c>
      <c r="W49" s="13">
        <v>18.993750983989056</v>
      </c>
      <c r="X49" s="13">
        <v>0.22105475135719907</v>
      </c>
      <c r="Y49" s="13">
        <v>0.22105475135719907</v>
      </c>
      <c r="Z49" s="13">
        <v>0</v>
      </c>
      <c r="AA49" s="12">
        <v>18.772696232631858</v>
      </c>
      <c r="AB49" s="12">
        <v>7597.5003935956229</v>
      </c>
      <c r="AC49" s="12">
        <v>88.421900542879641</v>
      </c>
      <c r="AD49" s="12">
        <v>88.421900542879641</v>
      </c>
      <c r="AE49" s="12">
        <v>0</v>
      </c>
      <c r="AF49" s="12">
        <v>7509.0784930527434</v>
      </c>
      <c r="AG49" s="12">
        <v>738.19475258410637</v>
      </c>
      <c r="AH49" s="12">
        <v>8.5913234106956509</v>
      </c>
      <c r="AI49" s="12">
        <f t="shared" si="1"/>
        <v>729.60342917341075</v>
      </c>
      <c r="AJ49" s="12">
        <v>8.5913234106956509</v>
      </c>
      <c r="AK49" s="12">
        <v>0</v>
      </c>
      <c r="AL49" s="12">
        <v>0</v>
      </c>
    </row>
    <row r="50" spans="1:38">
      <c r="A50" s="12" t="s">
        <v>54</v>
      </c>
      <c r="B50" s="12" t="s">
        <v>68</v>
      </c>
      <c r="C50" s="12" t="s">
        <v>51</v>
      </c>
      <c r="D50" s="12" t="s">
        <v>38</v>
      </c>
      <c r="E50" s="12" t="s">
        <v>47</v>
      </c>
      <c r="F50" s="12" t="s">
        <v>40</v>
      </c>
      <c r="G50" s="12" t="s">
        <v>41</v>
      </c>
      <c r="H50" s="9">
        <v>-26.83900997837387</v>
      </c>
      <c r="I50" s="6">
        <v>72.651730013104881</v>
      </c>
      <c r="J50" s="12">
        <v>5</v>
      </c>
      <c r="K50" s="12">
        <v>50</v>
      </c>
      <c r="L50" s="12">
        <v>4000</v>
      </c>
      <c r="M50" s="13">
        <v>2.9999999999994031E-2</v>
      </c>
      <c r="N50" s="12">
        <v>11.999999999997611</v>
      </c>
      <c r="O50" s="12">
        <v>10.246</v>
      </c>
      <c r="P50" s="12">
        <f t="shared" si="0"/>
        <v>1.1711887565877036E-3</v>
      </c>
      <c r="Q50" s="16">
        <v>1.087993986844178E-2</v>
      </c>
      <c r="R50" s="16">
        <v>1.0762840807641033E-2</v>
      </c>
      <c r="S50" s="1">
        <v>1.0762840807641032</v>
      </c>
      <c r="T50" s="6">
        <v>1.1642007467805149</v>
      </c>
      <c r="U50" s="6">
        <v>1.0762840807641032</v>
      </c>
      <c r="V50" s="6">
        <v>1.1642007467805149</v>
      </c>
      <c r="W50" s="13">
        <v>21.795519003927126</v>
      </c>
      <c r="X50" s="13">
        <v>0.25374359500840865</v>
      </c>
      <c r="Y50" s="13">
        <v>0.25374359500840865</v>
      </c>
      <c r="Z50" s="13">
        <v>0</v>
      </c>
      <c r="AA50" s="12">
        <v>21.541775408918717</v>
      </c>
      <c r="AB50" s="12">
        <v>8718.2076015708481</v>
      </c>
      <c r="AC50" s="12">
        <v>101.49743800336344</v>
      </c>
      <c r="AD50" s="12">
        <v>101.49743800336344</v>
      </c>
      <c r="AE50" s="12">
        <v>0</v>
      </c>
      <c r="AF50" s="12">
        <v>8616.7101635674844</v>
      </c>
      <c r="AG50" s="12">
        <v>850.88889337993828</v>
      </c>
      <c r="AH50" s="12">
        <v>9.9060548510017021</v>
      </c>
      <c r="AI50" s="12">
        <f t="shared" si="1"/>
        <v>840.98283852893655</v>
      </c>
      <c r="AJ50" s="12">
        <v>9.9060548510017021</v>
      </c>
      <c r="AK50" s="12">
        <v>0</v>
      </c>
      <c r="AL50" s="12">
        <v>0</v>
      </c>
    </row>
    <row r="51" spans="1:38">
      <c r="A51" s="12" t="s">
        <v>55</v>
      </c>
      <c r="B51" s="12" t="s">
        <v>68</v>
      </c>
      <c r="C51" s="12" t="s">
        <v>51</v>
      </c>
      <c r="D51" s="12" t="s">
        <v>38</v>
      </c>
      <c r="E51" s="12" t="s">
        <v>49</v>
      </c>
      <c r="F51" s="12" t="s">
        <v>40</v>
      </c>
      <c r="G51" s="12" t="s">
        <v>41</v>
      </c>
      <c r="H51" s="9">
        <v>-26.187762112531775</v>
      </c>
      <c r="I51" s="6">
        <v>78.583815937723386</v>
      </c>
      <c r="J51" s="12">
        <v>5</v>
      </c>
      <c r="K51" s="12">
        <v>50</v>
      </c>
      <c r="L51" s="12">
        <v>4000</v>
      </c>
      <c r="M51" s="13">
        <v>3.4999999999996589E-2</v>
      </c>
      <c r="N51" s="12">
        <v>13.999999999998636</v>
      </c>
      <c r="O51" s="12">
        <v>10.257999999999999</v>
      </c>
      <c r="P51" s="12">
        <f t="shared" si="0"/>
        <v>1.3647884577889097E-3</v>
      </c>
      <c r="Q51" s="16">
        <v>1.0887220819581895E-2</v>
      </c>
      <c r="R51" s="16">
        <v>1.0769965823442725E-2</v>
      </c>
      <c r="S51" s="1">
        <v>1.0769965823442724</v>
      </c>
      <c r="T51" s="6">
        <v>1.1649707639166487</v>
      </c>
      <c r="U51" s="6">
        <v>1.0769965823442724</v>
      </c>
      <c r="V51" s="6">
        <v>1.1649707639166487</v>
      </c>
      <c r="W51" s="13">
        <v>27.504335578200507</v>
      </c>
      <c r="X51" s="13">
        <v>0.32041746829556106</v>
      </c>
      <c r="Y51" s="13">
        <v>0.32041746829556106</v>
      </c>
      <c r="Z51" s="13">
        <v>0</v>
      </c>
      <c r="AA51" s="12">
        <v>27.183918109904948</v>
      </c>
      <c r="AB51" s="12">
        <v>11001.734231280203</v>
      </c>
      <c r="AC51" s="12">
        <v>128.16698731822441</v>
      </c>
      <c r="AD51" s="12">
        <v>128.16698731822441</v>
      </c>
      <c r="AE51" s="12">
        <v>0</v>
      </c>
      <c r="AF51" s="12">
        <v>10873.567243961979</v>
      </c>
      <c r="AG51" s="12">
        <v>1072.5028496081306</v>
      </c>
      <c r="AH51" s="12">
        <v>12.494344640107665</v>
      </c>
      <c r="AI51" s="12">
        <f t="shared" si="1"/>
        <v>1060.0085049680231</v>
      </c>
      <c r="AJ51" s="12">
        <v>12.494344640107665</v>
      </c>
      <c r="AK51" s="12">
        <v>0</v>
      </c>
      <c r="AL51" s="12">
        <v>0</v>
      </c>
    </row>
    <row r="52" spans="1:38">
      <c r="A52" s="12" t="s">
        <v>56</v>
      </c>
      <c r="B52" s="12" t="s">
        <v>68</v>
      </c>
      <c r="C52" s="12" t="s">
        <v>37</v>
      </c>
      <c r="D52" s="12" t="s">
        <v>38</v>
      </c>
      <c r="E52" s="12" t="s">
        <v>39</v>
      </c>
      <c r="F52" s="12" t="s">
        <v>57</v>
      </c>
      <c r="G52" s="12" t="s">
        <v>41</v>
      </c>
      <c r="H52" s="9">
        <v>979.47193663922303</v>
      </c>
      <c r="I52" s="6">
        <v>74.940969540028718</v>
      </c>
      <c r="J52" s="12">
        <v>5</v>
      </c>
      <c r="K52" s="12">
        <v>50</v>
      </c>
      <c r="L52" s="12">
        <v>4000</v>
      </c>
      <c r="M52" s="13">
        <v>2.5999999999996248E-2</v>
      </c>
      <c r="N52" s="12">
        <v>10.399999999998499</v>
      </c>
      <c r="O52" s="12">
        <v>10.321999999999999</v>
      </c>
      <c r="P52" s="12">
        <f t="shared" si="0"/>
        <v>1.007556675062827E-3</v>
      </c>
      <c r="Q52" s="16">
        <v>2.2130496251626514E-2</v>
      </c>
      <c r="R52" s="16">
        <v>2.1651341323621426E-2</v>
      </c>
      <c r="S52" s="1">
        <v>2.1651341323621427</v>
      </c>
      <c r="T52" s="6">
        <v>2.3398901060719197</v>
      </c>
      <c r="U52" s="6">
        <v>1.0745518623156141</v>
      </c>
      <c r="V52" s="6">
        <v>1.1623286939758379</v>
      </c>
      <c r="W52" s="13">
        <v>19.484652080404654</v>
      </c>
      <c r="X52" s="13">
        <v>0.45591944623192499</v>
      </c>
      <c r="Y52" s="13">
        <v>0.22647570205190334</v>
      </c>
      <c r="Z52" s="13">
        <v>0.22944374418002164</v>
      </c>
      <c r="AA52" s="12">
        <v>19.02873263417273</v>
      </c>
      <c r="AB52" s="12">
        <v>7793.8608321618613</v>
      </c>
      <c r="AC52" s="12">
        <v>182.36777849276999</v>
      </c>
      <c r="AD52" s="12">
        <v>90.590280820761336</v>
      </c>
      <c r="AE52" s="12">
        <v>91.77749767200865</v>
      </c>
      <c r="AF52" s="12">
        <v>7611.4930536690918</v>
      </c>
      <c r="AG52" s="12">
        <v>755.0727409573592</v>
      </c>
      <c r="AH52" s="12">
        <v>17.667872359307307</v>
      </c>
      <c r="AI52" s="12">
        <f t="shared" si="1"/>
        <v>737.40486859805196</v>
      </c>
      <c r="AJ52" s="12">
        <v>8.7764271285372359</v>
      </c>
      <c r="AK52" s="12">
        <v>8.8914452307700707</v>
      </c>
      <c r="AL52" s="12">
        <v>1.177561412096082E-2</v>
      </c>
    </row>
    <row r="53" spans="1:38">
      <c r="A53" s="12" t="s">
        <v>58</v>
      </c>
      <c r="B53" s="12" t="s">
        <v>68</v>
      </c>
      <c r="C53" s="12" t="s">
        <v>37</v>
      </c>
      <c r="D53" s="12" t="s">
        <v>38</v>
      </c>
      <c r="E53" s="12" t="s">
        <v>43</v>
      </c>
      <c r="F53" s="12" t="s">
        <v>57</v>
      </c>
      <c r="G53" s="12" t="s">
        <v>41</v>
      </c>
      <c r="H53" s="9">
        <v>658.50384543005657</v>
      </c>
      <c r="I53" s="6">
        <v>72.667712523171048</v>
      </c>
      <c r="J53" s="12">
        <v>5</v>
      </c>
      <c r="K53" s="12">
        <v>50</v>
      </c>
      <c r="L53" s="12">
        <v>4000</v>
      </c>
      <c r="M53" s="13">
        <v>2.4000000000000909E-2</v>
      </c>
      <c r="N53" s="12">
        <v>9.6000000000003638</v>
      </c>
      <c r="O53" s="12">
        <v>10.167999999999999</v>
      </c>
      <c r="P53" s="12">
        <f t="shared" si="0"/>
        <v>9.4413847364283672E-4</v>
      </c>
      <c r="Q53" s="16">
        <v>1.8542072991908035E-2</v>
      </c>
      <c r="R53" s="16">
        <v>1.8204523390419967E-2</v>
      </c>
      <c r="S53" s="1">
        <v>1.8204523390419967</v>
      </c>
      <c r="T53" s="6">
        <v>1.967947381886195</v>
      </c>
      <c r="U53" s="6">
        <v>1.0752944140525342</v>
      </c>
      <c r="V53" s="6">
        <v>1.1631311892956</v>
      </c>
      <c r="W53" s="13">
        <v>17.440251005561713</v>
      </c>
      <c r="X53" s="13">
        <v>0.34321496305833249</v>
      </c>
      <c r="Y53" s="13">
        <v>0.2028529989371278</v>
      </c>
      <c r="Z53" s="13">
        <v>0.14036196412120469</v>
      </c>
      <c r="AA53" s="12">
        <v>17.09703604250338</v>
      </c>
      <c r="AB53" s="12">
        <v>6976.1004022246852</v>
      </c>
      <c r="AC53" s="12">
        <v>137.285985223333</v>
      </c>
      <c r="AD53" s="12">
        <v>81.141199574851129</v>
      </c>
      <c r="AE53" s="12">
        <v>56.144785648481871</v>
      </c>
      <c r="AF53" s="12">
        <v>6838.814417001352</v>
      </c>
      <c r="AG53" s="12">
        <v>686.08383184743172</v>
      </c>
      <c r="AH53" s="12">
        <v>13.501768806386016</v>
      </c>
      <c r="AI53" s="12">
        <f t="shared" si="1"/>
        <v>672.58206304104567</v>
      </c>
      <c r="AJ53" s="12">
        <v>7.9800550329318582</v>
      </c>
      <c r="AK53" s="12">
        <v>5.5217137734541577</v>
      </c>
      <c r="AL53" s="12">
        <v>8.0481619259059473E-3</v>
      </c>
    </row>
    <row r="54" spans="1:38">
      <c r="A54" s="12" t="s">
        <v>59</v>
      </c>
      <c r="B54" s="12" t="s">
        <v>68</v>
      </c>
      <c r="C54" s="12" t="s">
        <v>37</v>
      </c>
      <c r="D54" s="12" t="s">
        <v>38</v>
      </c>
      <c r="E54" s="12" t="s">
        <v>45</v>
      </c>
      <c r="F54" s="12" t="s">
        <v>57</v>
      </c>
      <c r="G54" s="12" t="s">
        <v>41</v>
      </c>
      <c r="H54" s="9">
        <v>971.65485123496615</v>
      </c>
      <c r="I54" s="6">
        <v>63.337375757645518</v>
      </c>
      <c r="J54" s="12">
        <v>5</v>
      </c>
      <c r="K54" s="12">
        <v>50</v>
      </c>
      <c r="L54" s="12">
        <v>4000</v>
      </c>
      <c r="M54" s="13">
        <v>3.4999999999996589E-2</v>
      </c>
      <c r="N54" s="12">
        <v>13.999999999998636</v>
      </c>
      <c r="O54" s="12">
        <v>10.375999999999999</v>
      </c>
      <c r="P54" s="12">
        <f t="shared" si="0"/>
        <v>1.3492675404778948E-3</v>
      </c>
      <c r="Q54" s="16">
        <v>2.2043101236806924E-2</v>
      </c>
      <c r="R54" s="16">
        <v>2.1567682625255102E-2</v>
      </c>
      <c r="S54" s="1">
        <v>2.1567682625255102</v>
      </c>
      <c r="T54" s="6">
        <v>2.3308650832276379</v>
      </c>
      <c r="U54" s="6">
        <v>1.0747008354864183</v>
      </c>
      <c r="V54" s="6">
        <v>1.1624896933042255</v>
      </c>
      <c r="W54" s="13">
        <v>22.168081515173771</v>
      </c>
      <c r="X54" s="13">
        <v>0.51670807165862565</v>
      </c>
      <c r="Y54" s="13">
        <v>0.25770166281717427</v>
      </c>
      <c r="Z54" s="13">
        <v>0.25900640884145137</v>
      </c>
      <c r="AA54" s="12">
        <v>21.651373443515144</v>
      </c>
      <c r="AB54" s="12">
        <v>8867.2326060695086</v>
      </c>
      <c r="AC54" s="12">
        <v>206.68322866345025</v>
      </c>
      <c r="AD54" s="12">
        <v>103.0806651268697</v>
      </c>
      <c r="AE54" s="12">
        <v>103.60256353658055</v>
      </c>
      <c r="AF54" s="12">
        <v>8660.5493774060578</v>
      </c>
      <c r="AG54" s="12">
        <v>854.59065208842605</v>
      </c>
      <c r="AH54" s="12">
        <v>19.919355114056501</v>
      </c>
      <c r="AI54" s="12">
        <f t="shared" si="1"/>
        <v>834.67129697436951</v>
      </c>
      <c r="AJ54" s="12">
        <v>9.9345282504693238</v>
      </c>
      <c r="AK54" s="12">
        <v>9.9848268635871769</v>
      </c>
      <c r="AL54" s="12">
        <v>1.1683753899234119E-2</v>
      </c>
    </row>
    <row r="55" spans="1:38">
      <c r="A55" s="12" t="s">
        <v>60</v>
      </c>
      <c r="B55" s="12" t="s">
        <v>68</v>
      </c>
      <c r="C55" s="12" t="s">
        <v>37</v>
      </c>
      <c r="D55" s="12" t="s">
        <v>38</v>
      </c>
      <c r="E55" s="12" t="s">
        <v>47</v>
      </c>
      <c r="F55" s="12" t="s">
        <v>57</v>
      </c>
      <c r="G55" s="12" t="s">
        <v>41</v>
      </c>
      <c r="H55" s="9">
        <v>709.10274363546694</v>
      </c>
      <c r="I55" s="6">
        <v>72.078108496809222</v>
      </c>
      <c r="J55" s="12">
        <v>5</v>
      </c>
      <c r="K55" s="12">
        <v>50</v>
      </c>
      <c r="L55" s="12">
        <v>4000</v>
      </c>
      <c r="M55" s="13">
        <v>3.4999999999996589E-2</v>
      </c>
      <c r="N55" s="12">
        <v>13.999999999998636</v>
      </c>
      <c r="O55" s="12">
        <v>10.285</v>
      </c>
      <c r="P55" s="12">
        <f t="shared" si="0"/>
        <v>1.3612056392803729E-3</v>
      </c>
      <c r="Q55" s="16">
        <v>1.9107768673844523E-2</v>
      </c>
      <c r="R55" s="16">
        <v>1.8749507423252484E-2</v>
      </c>
      <c r="S55" s="1">
        <v>1.8749507423252483</v>
      </c>
      <c r="T55" s="6">
        <v>2.0267701536834917</v>
      </c>
      <c r="U55" s="6">
        <v>1.074852117859616</v>
      </c>
      <c r="V55" s="6">
        <v>1.1626531882094591</v>
      </c>
      <c r="W55" s="13">
        <v>25.227337973880772</v>
      </c>
      <c r="X55" s="13">
        <v>0.51130015662347716</v>
      </c>
      <c r="Y55" s="13">
        <v>0.29330644925370036</v>
      </c>
      <c r="Z55" s="13">
        <v>0.2179937073697768</v>
      </c>
      <c r="AA55" s="12">
        <v>24.716037817257295</v>
      </c>
      <c r="AB55" s="12">
        <v>10090.935189552309</v>
      </c>
      <c r="AC55" s="12">
        <v>204.52006264939087</v>
      </c>
      <c r="AD55" s="12">
        <v>117.32257970148015</v>
      </c>
      <c r="AE55" s="12">
        <v>87.197482947910714</v>
      </c>
      <c r="AF55" s="12">
        <v>9886.4151269029189</v>
      </c>
      <c r="AG55" s="12">
        <v>981.1312775451928</v>
      </c>
      <c r="AH55" s="12">
        <v>19.885275901739512</v>
      </c>
      <c r="AI55" s="12">
        <f t="shared" si="1"/>
        <v>961.2460016434535</v>
      </c>
      <c r="AJ55" s="12">
        <v>11.407154078899383</v>
      </c>
      <c r="AK55" s="12">
        <v>8.4781218228401283</v>
      </c>
      <c r="AL55" s="12">
        <v>8.6411696547403251E-3</v>
      </c>
    </row>
    <row r="56" spans="1:38">
      <c r="A56" s="12" t="s">
        <v>61</v>
      </c>
      <c r="B56" s="12" t="s">
        <v>68</v>
      </c>
      <c r="C56" s="12" t="s">
        <v>37</v>
      </c>
      <c r="D56" s="12" t="s">
        <v>38</v>
      </c>
      <c r="E56" s="12" t="s">
        <v>49</v>
      </c>
      <c r="F56" s="12" t="s">
        <v>57</v>
      </c>
      <c r="G56" s="12" t="s">
        <v>41</v>
      </c>
      <c r="H56" s="9">
        <v>869.65909147475065</v>
      </c>
      <c r="I56" s="6">
        <v>75.000609675791168</v>
      </c>
      <c r="J56" s="12">
        <v>5</v>
      </c>
      <c r="K56" s="12">
        <v>50</v>
      </c>
      <c r="L56" s="12">
        <v>4000</v>
      </c>
      <c r="M56" s="13">
        <v>2.5999999999996248E-2</v>
      </c>
      <c r="N56" s="12">
        <v>10.399999999998499</v>
      </c>
      <c r="O56" s="12">
        <v>10.207000000000001</v>
      </c>
      <c r="P56" s="12">
        <f t="shared" si="0"/>
        <v>1.0189085921425002E-3</v>
      </c>
      <c r="Q56" s="16">
        <v>2.0902788642687714E-2</v>
      </c>
      <c r="R56" s="16">
        <v>2.0474808057365013E-2</v>
      </c>
      <c r="S56" s="1">
        <v>2.0474808057365013</v>
      </c>
      <c r="T56" s="6">
        <v>2.2129553429472044</v>
      </c>
      <c r="U56" s="6">
        <v>1.0749803033251577</v>
      </c>
      <c r="V56" s="6">
        <v>1.1627917216371262</v>
      </c>
      <c r="W56" s="13">
        <v>19.500158515702889</v>
      </c>
      <c r="X56" s="13">
        <v>0.43152979975642131</v>
      </c>
      <c r="Y56" s="13">
        <v>0.22674622892671029</v>
      </c>
      <c r="Z56" s="13">
        <v>0.20478357082971102</v>
      </c>
      <c r="AA56" s="12">
        <v>19.068628715946467</v>
      </c>
      <c r="AB56" s="12">
        <v>7800.0634062811559</v>
      </c>
      <c r="AC56" s="12">
        <v>172.61191990256853</v>
      </c>
      <c r="AD56" s="12">
        <v>90.698491570684126</v>
      </c>
      <c r="AE56" s="12">
        <v>81.913428331884404</v>
      </c>
      <c r="AF56" s="12">
        <v>7627.4514863785871</v>
      </c>
      <c r="AG56" s="12">
        <v>764.18765614589552</v>
      </c>
      <c r="AH56" s="12">
        <v>16.911131566823602</v>
      </c>
      <c r="AI56" s="12">
        <f t="shared" si="1"/>
        <v>747.27652457907186</v>
      </c>
      <c r="AJ56" s="12">
        <v>8.8859108034372607</v>
      </c>
      <c r="AK56" s="12">
        <v>8.0252207633863417</v>
      </c>
      <c r="AL56" s="12">
        <v>1.0501636213100778E-2</v>
      </c>
    </row>
    <row r="57" spans="1:38">
      <c r="A57" s="12" t="s">
        <v>62</v>
      </c>
      <c r="B57" s="12" t="s">
        <v>68</v>
      </c>
      <c r="C57" s="12" t="s">
        <v>51</v>
      </c>
      <c r="D57" s="12" t="s">
        <v>38</v>
      </c>
      <c r="E57" s="12" t="s">
        <v>39</v>
      </c>
      <c r="F57" s="12" t="s">
        <v>57</v>
      </c>
      <c r="G57" s="12" t="s">
        <v>41</v>
      </c>
      <c r="H57" s="9">
        <v>614.71824539970419</v>
      </c>
      <c r="I57" s="6">
        <v>72.319157782366389</v>
      </c>
      <c r="J57" s="12">
        <v>5</v>
      </c>
      <c r="K57" s="12">
        <v>50</v>
      </c>
      <c r="L57" s="12">
        <v>4000</v>
      </c>
      <c r="M57" s="13">
        <v>4.0000000000006253E-2</v>
      </c>
      <c r="N57" s="12">
        <v>16.000000000002501</v>
      </c>
      <c r="O57" s="12">
        <v>10.356</v>
      </c>
      <c r="P57" s="12">
        <f t="shared" si="0"/>
        <v>1.5449980687526556E-3</v>
      </c>
      <c r="Q57" s="16">
        <v>1.8052549983568693E-2</v>
      </c>
      <c r="R57" s="16">
        <v>1.7732434326558154E-2</v>
      </c>
      <c r="S57" s="1">
        <v>1.7732434326558153</v>
      </c>
      <c r="T57" s="6">
        <v>1.9169882409660179</v>
      </c>
      <c r="U57" s="6">
        <v>1.0756339285513423</v>
      </c>
      <c r="V57" s="6">
        <v>1.1634981112746274</v>
      </c>
      <c r="W57" s="13">
        <v>28.927663112951077</v>
      </c>
      <c r="X57" s="13">
        <v>0.55453990026153643</v>
      </c>
      <c r="Y57" s="13">
        <v>0.33657281395507288</v>
      </c>
      <c r="Z57" s="13">
        <v>0.21796708630646355</v>
      </c>
      <c r="AA57" s="12">
        <v>28.373123212689542</v>
      </c>
      <c r="AB57" s="12">
        <v>11571.065245180431</v>
      </c>
      <c r="AC57" s="12">
        <v>221.81596010461456</v>
      </c>
      <c r="AD57" s="12">
        <v>134.62912558202913</v>
      </c>
      <c r="AE57" s="12">
        <v>87.186834522585428</v>
      </c>
      <c r="AF57" s="12">
        <v>11349.249285075815</v>
      </c>
      <c r="AG57" s="12">
        <v>1117.3295910757465</v>
      </c>
      <c r="AH57" s="12">
        <v>21.419076873755753</v>
      </c>
      <c r="AI57" s="12">
        <f t="shared" si="1"/>
        <v>1095.9105142019907</v>
      </c>
      <c r="AJ57" s="12">
        <v>13.000108688878827</v>
      </c>
      <c r="AK57" s="12">
        <v>8.4189681848769258</v>
      </c>
      <c r="AL57" s="12">
        <v>7.534901296913905E-3</v>
      </c>
    </row>
    <row r="58" spans="1:38">
      <c r="A58" s="12" t="s">
        <v>63</v>
      </c>
      <c r="B58" s="12" t="s">
        <v>68</v>
      </c>
      <c r="C58" s="12" t="s">
        <v>51</v>
      </c>
      <c r="D58" s="12" t="s">
        <v>38</v>
      </c>
      <c r="E58" s="12" t="s">
        <v>43</v>
      </c>
      <c r="F58" s="12" t="s">
        <v>57</v>
      </c>
      <c r="G58" s="12" t="s">
        <v>41</v>
      </c>
      <c r="H58" s="9">
        <v>618.79566923397965</v>
      </c>
      <c r="I58" s="6">
        <v>76.279543400502448</v>
      </c>
      <c r="J58" s="12">
        <v>5</v>
      </c>
      <c r="K58" s="12">
        <v>50</v>
      </c>
      <c r="L58" s="12">
        <v>4000</v>
      </c>
      <c r="M58" s="13">
        <v>3.3000000000001251E-2</v>
      </c>
      <c r="N58" s="12">
        <v>13.200000000000502</v>
      </c>
      <c r="O58" s="12">
        <v>10.308999999999999</v>
      </c>
      <c r="P58" s="12">
        <f t="shared" si="0"/>
        <v>1.2804345717334854E-3</v>
      </c>
      <c r="Q58" s="16">
        <v>1.8098135582035896E-2</v>
      </c>
      <c r="R58" s="16">
        <v>1.7776415602302802E-2</v>
      </c>
      <c r="S58" s="1">
        <v>1.7776415602302802</v>
      </c>
      <c r="T58" s="6">
        <v>1.9217359197066113</v>
      </c>
      <c r="U58" s="6">
        <v>1.0764861689648841</v>
      </c>
      <c r="V58" s="6">
        <v>1.1644191483216879</v>
      </c>
      <c r="W58" s="13">
        <v>25.172249322166763</v>
      </c>
      <c r="X58" s="13">
        <v>0.48374415702218265</v>
      </c>
      <c r="Y58" s="13">
        <v>0.29311049117058607</v>
      </c>
      <c r="Z58" s="13">
        <v>0.19063366585159658</v>
      </c>
      <c r="AA58" s="12">
        <v>24.68850516514458</v>
      </c>
      <c r="AB58" s="12">
        <v>10068.899728866707</v>
      </c>
      <c r="AC58" s="12">
        <v>193.49766280887309</v>
      </c>
      <c r="AD58" s="12">
        <v>117.24419646823445</v>
      </c>
      <c r="AE58" s="12">
        <v>76.253466340638639</v>
      </c>
      <c r="AF58" s="12">
        <v>9875.4020660578335</v>
      </c>
      <c r="AG58" s="12">
        <v>976.70964486048183</v>
      </c>
      <c r="AH58" s="12">
        <v>18.769780076522757</v>
      </c>
      <c r="AI58" s="12">
        <f t="shared" si="1"/>
        <v>957.93986478395914</v>
      </c>
      <c r="AJ58" s="12">
        <v>11.372994128260205</v>
      </c>
      <c r="AK58" s="12">
        <v>7.3967859482625524</v>
      </c>
      <c r="AL58" s="12">
        <v>7.5731677138492336E-3</v>
      </c>
    </row>
    <row r="59" spans="1:38">
      <c r="A59" s="12" t="s">
        <v>64</v>
      </c>
      <c r="B59" s="12" t="s">
        <v>68</v>
      </c>
      <c r="C59" s="12" t="s">
        <v>51</v>
      </c>
      <c r="D59" s="12" t="s">
        <v>38</v>
      </c>
      <c r="E59" s="12" t="s">
        <v>45</v>
      </c>
      <c r="F59" s="12" t="s">
        <v>57</v>
      </c>
      <c r="G59" s="12" t="s">
        <v>41</v>
      </c>
      <c r="H59" s="9">
        <v>493.56081018325301</v>
      </c>
      <c r="I59" s="6">
        <v>71.612261397862397</v>
      </c>
      <c r="J59" s="12">
        <v>5</v>
      </c>
      <c r="K59" s="12">
        <v>50</v>
      </c>
      <c r="L59" s="12">
        <v>4000</v>
      </c>
      <c r="M59" s="13">
        <v>4.0999999999996817E-2</v>
      </c>
      <c r="N59" s="12">
        <v>16.399999999998727</v>
      </c>
      <c r="O59" s="12">
        <v>10.108000000000001</v>
      </c>
      <c r="P59" s="12">
        <f t="shared" si="0"/>
        <v>1.6224772457458178E-3</v>
      </c>
      <c r="Q59" s="16">
        <v>1.6698009857848767E-2</v>
      </c>
      <c r="R59" s="16">
        <v>1.6423765657005096E-2</v>
      </c>
      <c r="S59" s="1">
        <v>1.6423765657005096</v>
      </c>
      <c r="T59" s="6">
        <v>1.7757046615138752</v>
      </c>
      <c r="U59" s="6">
        <v>1.075939951527779</v>
      </c>
      <c r="V59" s="6">
        <v>1.1638288379348505</v>
      </c>
      <c r="W59" s="13">
        <v>29.361027173121304</v>
      </c>
      <c r="X59" s="13">
        <v>0.52136512818147052</v>
      </c>
      <c r="Y59" s="13">
        <v>0.34171210135467334</v>
      </c>
      <c r="Z59" s="13">
        <v>0.17965302682679718</v>
      </c>
      <c r="AA59" s="12">
        <v>28.839662044939832</v>
      </c>
      <c r="AB59" s="12">
        <v>11744.410869248522</v>
      </c>
      <c r="AC59" s="12">
        <v>208.54605127258822</v>
      </c>
      <c r="AD59" s="12">
        <v>136.68484054186933</v>
      </c>
      <c r="AE59" s="12">
        <v>71.861210730718881</v>
      </c>
      <c r="AF59" s="12">
        <v>11535.864817975933</v>
      </c>
      <c r="AG59" s="12">
        <v>1161.8926463443333</v>
      </c>
      <c r="AH59" s="12">
        <v>20.631781882923249</v>
      </c>
      <c r="AI59" s="12">
        <f t="shared" si="1"/>
        <v>1141.2608644614099</v>
      </c>
      <c r="AJ59" s="12">
        <v>13.522441683999736</v>
      </c>
      <c r="AK59" s="12">
        <v>7.1093401989235137</v>
      </c>
      <c r="AL59" s="12">
        <v>6.118758235790246E-3</v>
      </c>
    </row>
    <row r="60" spans="1:38">
      <c r="A60" s="12" t="s">
        <v>65</v>
      </c>
      <c r="B60" s="12" t="s">
        <v>68</v>
      </c>
      <c r="C60" s="12" t="s">
        <v>51</v>
      </c>
      <c r="D60" s="12" t="s">
        <v>38</v>
      </c>
      <c r="E60" s="12" t="s">
        <v>47</v>
      </c>
      <c r="F60" s="12" t="s">
        <v>57</v>
      </c>
      <c r="G60" s="12" t="s">
        <v>41</v>
      </c>
      <c r="H60" s="9">
        <v>722.98477269795512</v>
      </c>
      <c r="I60" s="6">
        <v>70.21631983765451</v>
      </c>
      <c r="J60" s="12">
        <v>5</v>
      </c>
      <c r="K60" s="12">
        <v>50</v>
      </c>
      <c r="L60" s="12">
        <v>4000</v>
      </c>
      <c r="M60" s="13">
        <v>3.8999999999994373E-2</v>
      </c>
      <c r="N60" s="12">
        <v>15.599999999997749</v>
      </c>
      <c r="O60" s="12">
        <v>10.234</v>
      </c>
      <c r="P60" s="12">
        <f t="shared" si="0"/>
        <v>1.5243306624973371E-3</v>
      </c>
      <c r="Q60" s="16">
        <v>1.926296975876314E-2</v>
      </c>
      <c r="R60" s="16">
        <v>1.8898920426121492E-2</v>
      </c>
      <c r="S60" s="1">
        <v>1.8898920426121493</v>
      </c>
      <c r="T60" s="6">
        <v>2.0428961001926216</v>
      </c>
      <c r="U60" s="6">
        <v>1.0762840807641032</v>
      </c>
      <c r="V60" s="6">
        <v>1.1642007467805149</v>
      </c>
      <c r="W60" s="13">
        <v>27.384364736681306</v>
      </c>
      <c r="X60" s="13">
        <v>0.55943411926818587</v>
      </c>
      <c r="Y60" s="13">
        <v>0.31880897876554376</v>
      </c>
      <c r="Z60" s="13">
        <v>0.24062514050264211</v>
      </c>
      <c r="AA60" s="12">
        <v>26.82493061741312</v>
      </c>
      <c r="AB60" s="12">
        <v>10953.745894672524</v>
      </c>
      <c r="AC60" s="12">
        <v>223.77364770727434</v>
      </c>
      <c r="AD60" s="12">
        <v>127.52359150621751</v>
      </c>
      <c r="AE60" s="12">
        <v>96.250056201056822</v>
      </c>
      <c r="AF60" s="12">
        <v>10729.972246965248</v>
      </c>
      <c r="AG60" s="12">
        <v>1070.3288933625684</v>
      </c>
      <c r="AH60" s="12">
        <v>21.865707221738745</v>
      </c>
      <c r="AI60" s="12">
        <f t="shared" si="1"/>
        <v>1048.4631861408293</v>
      </c>
      <c r="AJ60" s="12">
        <v>12.46077696953464</v>
      </c>
      <c r="AK60" s="12">
        <v>9.4049302522041049</v>
      </c>
      <c r="AL60" s="12">
        <v>8.7869535341210617E-3</v>
      </c>
    </row>
    <row r="61" spans="1:38">
      <c r="A61" s="12" t="s">
        <v>66</v>
      </c>
      <c r="B61" s="12" t="s">
        <v>68</v>
      </c>
      <c r="C61" s="12" t="s">
        <v>51</v>
      </c>
      <c r="D61" s="12" t="s">
        <v>38</v>
      </c>
      <c r="E61" s="12" t="s">
        <v>49</v>
      </c>
      <c r="F61" s="12" t="s">
        <v>57</v>
      </c>
      <c r="G61" s="12" t="s">
        <v>41</v>
      </c>
      <c r="H61" s="9">
        <v>637.60374981978225</v>
      </c>
      <c r="I61" s="6">
        <v>77.965177827725668</v>
      </c>
      <c r="J61" s="12">
        <v>5</v>
      </c>
      <c r="K61" s="12">
        <v>50</v>
      </c>
      <c r="L61" s="12">
        <v>4000</v>
      </c>
      <c r="M61" s="13">
        <v>3.6000000000001364E-2</v>
      </c>
      <c r="N61" s="6">
        <v>14.400000000000544</v>
      </c>
      <c r="O61" s="12">
        <v>10.15</v>
      </c>
      <c r="P61" s="12">
        <f t="shared" si="0"/>
        <v>1.4187192118227136E-3</v>
      </c>
      <c r="Q61" s="16">
        <v>1.8308409922985165E-2</v>
      </c>
      <c r="R61" s="16">
        <v>1.7979238651647623E-2</v>
      </c>
      <c r="S61" s="1">
        <v>1.7979238651647622</v>
      </c>
      <c r="T61" s="6">
        <v>1.943629760904052</v>
      </c>
      <c r="U61" s="6">
        <v>1.0769965823442724</v>
      </c>
      <c r="V61" s="6">
        <v>1.1649707639166487</v>
      </c>
      <c r="W61" s="13">
        <v>28.067464017982307</v>
      </c>
      <c r="X61" s="13">
        <v>0.54552758378454036</v>
      </c>
      <c r="Y61" s="13">
        <v>0.32697774998231899</v>
      </c>
      <c r="Z61" s="13">
        <v>0.21854983380222137</v>
      </c>
      <c r="AA61" s="12">
        <v>27.521936434197766</v>
      </c>
      <c r="AB61" s="12">
        <v>11226.985607192921</v>
      </c>
      <c r="AC61" s="12">
        <v>218.21103351381612</v>
      </c>
      <c r="AD61" s="12">
        <v>130.79109999292757</v>
      </c>
      <c r="AE61" s="12">
        <v>87.419933520888549</v>
      </c>
      <c r="AF61" s="12">
        <v>11008.774573679104</v>
      </c>
      <c r="AG61" s="12">
        <v>1106.1069563736867</v>
      </c>
      <c r="AH61" s="12">
        <v>21.498623991508975</v>
      </c>
      <c r="AI61" s="12">
        <f t="shared" si="1"/>
        <v>1084.6083323821777</v>
      </c>
      <c r="AJ61" s="12">
        <v>12.885822659401731</v>
      </c>
      <c r="AK61" s="12">
        <v>8.6128013321072441</v>
      </c>
      <c r="AL61" s="12">
        <v>7.7865899698740335E-3</v>
      </c>
    </row>
    <row r="62" spans="1:38">
      <c r="A62" s="12" t="s">
        <v>35</v>
      </c>
      <c r="B62" s="12" t="s">
        <v>69</v>
      </c>
      <c r="C62" s="12" t="s">
        <v>37</v>
      </c>
      <c r="D62" s="12" t="s">
        <v>38</v>
      </c>
      <c r="E62" s="12" t="s">
        <v>39</v>
      </c>
      <c r="F62" s="12" t="s">
        <v>40</v>
      </c>
      <c r="G62" s="12" t="s">
        <v>41</v>
      </c>
      <c r="H62" s="6">
        <v>-23.641408330440161</v>
      </c>
      <c r="I62" s="6">
        <v>12.553341375044189</v>
      </c>
      <c r="J62" s="12">
        <v>1</v>
      </c>
      <c r="K62" s="12">
        <v>13.5</v>
      </c>
      <c r="L62" s="12">
        <v>400</v>
      </c>
      <c r="M62" s="13">
        <v>0.11299999999999955</v>
      </c>
      <c r="N62" s="6">
        <v>3.3481481481481348</v>
      </c>
      <c r="O62" s="12">
        <v>10.337999999999999</v>
      </c>
      <c r="P62" s="12">
        <f t="shared" si="0"/>
        <v>3.2386807391643785E-4</v>
      </c>
      <c r="Q62" s="16">
        <v>1.0915689054865679E-2</v>
      </c>
      <c r="R62" s="16">
        <v>1.0797823372462517E-2</v>
      </c>
      <c r="S62" s="1">
        <v>1.0797823372462516</v>
      </c>
      <c r="T62" s="6">
        <v>1.1679813857523342</v>
      </c>
      <c r="U62" s="6">
        <v>1.0797823372462516</v>
      </c>
      <c r="V62" s="6">
        <v>1.1679813857523342</v>
      </c>
      <c r="W62" s="13">
        <v>14.185275753799875</v>
      </c>
      <c r="X62" s="13">
        <v>0.16568138032202165</v>
      </c>
      <c r="Y62" s="13">
        <v>0.16568138032202165</v>
      </c>
      <c r="Z62" s="13">
        <v>0</v>
      </c>
      <c r="AA62" s="12">
        <v>14.019594373477853</v>
      </c>
      <c r="AB62" s="12">
        <v>420.30446677925556</v>
      </c>
      <c r="AC62" s="12">
        <v>4.909077935467308</v>
      </c>
      <c r="AD62" s="12">
        <v>4.909077935467308</v>
      </c>
      <c r="AE62" s="12">
        <v>0</v>
      </c>
      <c r="AF62" s="12">
        <v>415.39538884378823</v>
      </c>
      <c r="AG62" s="12">
        <v>40.656264923510889</v>
      </c>
      <c r="AH62" s="12">
        <v>0.47485760644876268</v>
      </c>
      <c r="AI62" s="12">
        <f t="shared" si="1"/>
        <v>40.181407317062124</v>
      </c>
      <c r="AJ62" s="12">
        <v>0.47485760644876268</v>
      </c>
      <c r="AK62" s="12">
        <v>0</v>
      </c>
      <c r="AL62" s="12">
        <v>0</v>
      </c>
    </row>
    <row r="63" spans="1:38">
      <c r="A63" s="12" t="s">
        <v>42</v>
      </c>
      <c r="B63" s="12" t="s">
        <v>69</v>
      </c>
      <c r="C63" s="12" t="s">
        <v>37</v>
      </c>
      <c r="D63" s="12" t="s">
        <v>38</v>
      </c>
      <c r="E63" s="12" t="s">
        <v>43</v>
      </c>
      <c r="F63" s="12" t="s">
        <v>40</v>
      </c>
      <c r="G63" s="12" t="s">
        <v>41</v>
      </c>
      <c r="H63" s="6">
        <v>-23.968232572978138</v>
      </c>
      <c r="I63" s="6">
        <v>15.723841287851977</v>
      </c>
      <c r="J63" s="12">
        <v>1</v>
      </c>
      <c r="K63" s="12">
        <v>13.5</v>
      </c>
      <c r="L63" s="12">
        <v>400</v>
      </c>
      <c r="M63" s="13">
        <v>0.11200000000000188</v>
      </c>
      <c r="N63" s="6">
        <v>3.3185185185185739</v>
      </c>
      <c r="O63" s="12">
        <v>10.287000000000001</v>
      </c>
      <c r="P63" s="12">
        <f t="shared" si="0"/>
        <v>3.2259342067838767E-4</v>
      </c>
      <c r="Q63" s="16">
        <v>1.0912035159834107E-2</v>
      </c>
      <c r="R63" s="16">
        <v>1.0794247946715577E-2</v>
      </c>
      <c r="S63" s="1">
        <v>1.0794247946715578</v>
      </c>
      <c r="T63" s="6">
        <v>1.1675949830133538</v>
      </c>
      <c r="U63" s="6">
        <v>1.0794247946715578</v>
      </c>
      <c r="V63" s="6">
        <v>1.1675949830133538</v>
      </c>
      <c r="W63" s="13">
        <v>17.61070224239451</v>
      </c>
      <c r="X63" s="13">
        <v>0.2056216758556185</v>
      </c>
      <c r="Y63" s="13">
        <v>0.2056216758556185</v>
      </c>
      <c r="Z63" s="13">
        <v>0</v>
      </c>
      <c r="AA63" s="12">
        <v>17.405080566538892</v>
      </c>
      <c r="AB63" s="12">
        <v>521.79858495983729</v>
      </c>
      <c r="AC63" s="12">
        <v>6.0924940994257328</v>
      </c>
      <c r="AD63" s="12">
        <v>6.0924940994257328</v>
      </c>
      <c r="AE63" s="12">
        <v>0</v>
      </c>
      <c r="AF63" s="12">
        <v>515.70609086041156</v>
      </c>
      <c r="AG63" s="12">
        <v>50.724077472522332</v>
      </c>
      <c r="AH63" s="12">
        <v>0.59225178374897758</v>
      </c>
      <c r="AI63" s="12">
        <f t="shared" si="1"/>
        <v>50.131825688773354</v>
      </c>
      <c r="AJ63" s="12">
        <v>0.59225178374897758</v>
      </c>
      <c r="AK63" s="12">
        <v>0</v>
      </c>
      <c r="AL63" s="12">
        <v>0</v>
      </c>
    </row>
    <row r="64" spans="1:38">
      <c r="A64" s="12" t="s">
        <v>44</v>
      </c>
      <c r="B64" s="12" t="s">
        <v>69</v>
      </c>
      <c r="C64" s="12" t="s">
        <v>37</v>
      </c>
      <c r="D64" s="12" t="s">
        <v>38</v>
      </c>
      <c r="E64" s="12" t="s">
        <v>45</v>
      </c>
      <c r="F64" s="12" t="s">
        <v>40</v>
      </c>
      <c r="G64" s="12" t="s">
        <v>41</v>
      </c>
      <c r="H64" s="6">
        <v>-23.273861578448571</v>
      </c>
      <c r="I64" s="6">
        <v>14.221053811150517</v>
      </c>
      <c r="J64" s="12">
        <v>1</v>
      </c>
      <c r="K64" s="12">
        <v>13.5</v>
      </c>
      <c r="L64" s="12">
        <v>400</v>
      </c>
      <c r="M64" s="13">
        <v>0.12800000000000011</v>
      </c>
      <c r="N64" s="6">
        <v>3.7925925925925958</v>
      </c>
      <c r="O64" s="12">
        <v>10.374000000000001</v>
      </c>
      <c r="P64" s="12">
        <f t="shared" si="0"/>
        <v>3.6558633049861149E-4</v>
      </c>
      <c r="Q64" s="16">
        <v>1.0919798227552945E-2</v>
      </c>
      <c r="R64" s="16">
        <v>1.0801844267664599E-2</v>
      </c>
      <c r="S64" s="1">
        <v>1.0801844267664598</v>
      </c>
      <c r="T64" s="6">
        <v>1.1684159309099305</v>
      </c>
      <c r="U64" s="6">
        <v>1.0801844267664598</v>
      </c>
      <c r="V64" s="6">
        <v>1.1684159309099305</v>
      </c>
      <c r="W64" s="13">
        <v>18.202948878272675</v>
      </c>
      <c r="X64" s="13">
        <v>0.2126861545891284</v>
      </c>
      <c r="Y64" s="13">
        <v>0.2126861545891284</v>
      </c>
      <c r="Z64" s="13">
        <v>0</v>
      </c>
      <c r="AA64" s="12">
        <v>17.990262723683546</v>
      </c>
      <c r="AB64" s="12">
        <v>539.34663343030149</v>
      </c>
      <c r="AC64" s="12">
        <v>6.301811987826027</v>
      </c>
      <c r="AD64" s="12">
        <v>6.301811987826027</v>
      </c>
      <c r="AE64" s="12">
        <v>0</v>
      </c>
      <c r="AF64" s="12">
        <v>533.04482144247538</v>
      </c>
      <c r="AG64" s="12">
        <v>51.990228786418108</v>
      </c>
      <c r="AH64" s="12">
        <v>0.60746211565702979</v>
      </c>
      <c r="AI64" s="12">
        <f t="shared" si="1"/>
        <v>51.382766670761072</v>
      </c>
      <c r="AJ64" s="12">
        <v>0.60746211565702979</v>
      </c>
      <c r="AK64" s="12">
        <v>0</v>
      </c>
      <c r="AL64" s="12">
        <v>0</v>
      </c>
    </row>
    <row r="65" spans="1:38">
      <c r="A65" s="12" t="s">
        <v>46</v>
      </c>
      <c r="B65" s="12" t="s">
        <v>69</v>
      </c>
      <c r="C65" s="12" t="s">
        <v>37</v>
      </c>
      <c r="D65" s="12" t="s">
        <v>38</v>
      </c>
      <c r="E65" s="12" t="s">
        <v>47</v>
      </c>
      <c r="F65" s="12" t="s">
        <v>40</v>
      </c>
      <c r="G65" s="12" t="s">
        <v>41</v>
      </c>
      <c r="H65" s="6">
        <v>-22.900049825002576</v>
      </c>
      <c r="I65" s="6">
        <v>13.26529432955461</v>
      </c>
      <c r="J65" s="12">
        <v>1</v>
      </c>
      <c r="K65" s="12">
        <v>13.5</v>
      </c>
      <c r="L65" s="12">
        <v>400</v>
      </c>
      <c r="M65" s="13">
        <v>8.7000000000003297E-2</v>
      </c>
      <c r="N65" s="6">
        <v>2.5777777777778756</v>
      </c>
      <c r="O65" s="12">
        <v>10.242000000000001</v>
      </c>
      <c r="P65" s="12">
        <f t="shared" si="0"/>
        <v>2.516869535030146E-4</v>
      </c>
      <c r="Q65" s="16">
        <v>1.0923977442956471E-2</v>
      </c>
      <c r="R65" s="16">
        <v>1.0805933667324536E-2</v>
      </c>
      <c r="S65" s="1">
        <v>1.0805933667324537</v>
      </c>
      <c r="T65" s="6">
        <v>1.1688578791677986</v>
      </c>
      <c r="U65" s="6">
        <v>1.0805933667324537</v>
      </c>
      <c r="V65" s="6">
        <v>1.1688578791677986</v>
      </c>
      <c r="W65" s="13">
        <v>11.540806066712948</v>
      </c>
      <c r="X65" s="13">
        <v>0.1348956210302496</v>
      </c>
      <c r="Y65" s="13">
        <v>0.1348956210302496</v>
      </c>
      <c r="Z65" s="13">
        <v>0</v>
      </c>
      <c r="AA65" s="12">
        <v>11.405910445682698</v>
      </c>
      <c r="AB65" s="12">
        <v>341.94980938408736</v>
      </c>
      <c r="AC65" s="12">
        <v>3.9969072897851734</v>
      </c>
      <c r="AD65" s="12">
        <v>3.9969072897851734</v>
      </c>
      <c r="AE65" s="12">
        <v>0</v>
      </c>
      <c r="AF65" s="12">
        <v>337.9529020943022</v>
      </c>
      <c r="AG65" s="12">
        <v>33.387015171264139</v>
      </c>
      <c r="AH65" s="12">
        <v>0.3902467574482692</v>
      </c>
      <c r="AI65" s="12">
        <f t="shared" si="1"/>
        <v>32.996768413815872</v>
      </c>
      <c r="AJ65" s="12">
        <v>0.3902467574482692</v>
      </c>
      <c r="AK65" s="12">
        <v>0</v>
      </c>
      <c r="AL65" s="12">
        <v>0</v>
      </c>
    </row>
    <row r="66" spans="1:38">
      <c r="A66" s="12" t="s">
        <v>48</v>
      </c>
      <c r="B66" s="12" t="s">
        <v>69</v>
      </c>
      <c r="C66" s="12" t="s">
        <v>37</v>
      </c>
      <c r="D66" s="12" t="s">
        <v>38</v>
      </c>
      <c r="E66" s="12" t="s">
        <v>49</v>
      </c>
      <c r="F66" s="12" t="s">
        <v>40</v>
      </c>
      <c r="G66" s="12" t="s">
        <v>41</v>
      </c>
      <c r="H66" s="6">
        <v>-23.170489054450933</v>
      </c>
      <c r="I66" s="6">
        <v>10.622970207993887</v>
      </c>
      <c r="J66" s="12">
        <v>1</v>
      </c>
      <c r="K66" s="12">
        <v>13.5</v>
      </c>
      <c r="L66" s="12">
        <v>400</v>
      </c>
      <c r="M66" s="13">
        <v>0.14699999999999847</v>
      </c>
      <c r="N66" s="6">
        <v>4.3555555555555099</v>
      </c>
      <c r="O66" s="12">
        <v>10.265000000000001</v>
      </c>
      <c r="P66" s="12">
        <f t="shared" si="0"/>
        <v>4.2431130594793081E-4</v>
      </c>
      <c r="Q66" s="16">
        <v>1.0920953932371238E-2</v>
      </c>
      <c r="R66" s="16">
        <v>1.0802975138550577E-2</v>
      </c>
      <c r="S66" s="1">
        <v>1.0802975138550577</v>
      </c>
      <c r="T66" s="6">
        <v>1.1685381460470137</v>
      </c>
      <c r="U66" s="6">
        <v>1.0802975138550577</v>
      </c>
      <c r="V66" s="6">
        <v>1.1685381460470137</v>
      </c>
      <c r="W66" s="13">
        <v>15.61576620575085</v>
      </c>
      <c r="X66" s="13">
        <v>0.18247618491171708</v>
      </c>
      <c r="Y66" s="13">
        <v>0.18247618491171708</v>
      </c>
      <c r="Z66" s="13">
        <v>0</v>
      </c>
      <c r="AA66" s="12">
        <v>15.433290020839133</v>
      </c>
      <c r="AB66" s="12">
        <v>462.68936905928439</v>
      </c>
      <c r="AC66" s="12">
        <v>5.406701775161987</v>
      </c>
      <c r="AD66" s="12">
        <v>5.406701775161987</v>
      </c>
      <c r="AE66" s="12">
        <v>0</v>
      </c>
      <c r="AF66" s="12">
        <v>457.28266728412245</v>
      </c>
      <c r="AG66" s="12">
        <v>45.074463619998475</v>
      </c>
      <c r="AH66" s="12">
        <v>0.52671230152576587</v>
      </c>
      <c r="AI66" s="12">
        <f t="shared" si="1"/>
        <v>44.547751318472713</v>
      </c>
      <c r="AJ66" s="12">
        <v>0.52671230152576587</v>
      </c>
      <c r="AK66" s="12">
        <v>0</v>
      </c>
      <c r="AL66" s="12">
        <v>0</v>
      </c>
    </row>
    <row r="67" spans="1:38">
      <c r="A67" s="12" t="s">
        <v>50</v>
      </c>
      <c r="B67" s="12" t="s">
        <v>69</v>
      </c>
      <c r="C67" s="12" t="s">
        <v>51</v>
      </c>
      <c r="D67" s="12" t="s">
        <v>38</v>
      </c>
      <c r="E67" s="12" t="s">
        <v>39</v>
      </c>
      <c r="F67" s="12" t="s">
        <v>40</v>
      </c>
      <c r="G67" s="12" t="s">
        <v>41</v>
      </c>
      <c r="H67" s="6">
        <v>-20.944325204320037</v>
      </c>
      <c r="I67" s="6">
        <v>15.295999899636675</v>
      </c>
      <c r="J67" s="12">
        <v>1</v>
      </c>
      <c r="K67" s="12">
        <v>10</v>
      </c>
      <c r="L67" s="12">
        <v>400</v>
      </c>
      <c r="M67" s="13">
        <v>0.10099999999999909</v>
      </c>
      <c r="N67" s="6">
        <v>4.0399999999999636</v>
      </c>
      <c r="O67" s="12">
        <v>10.146000000000001</v>
      </c>
      <c r="P67" s="12">
        <f t="shared" ref="P67:P130" si="2">N67/(O67*1000)</f>
        <v>3.981864774295253E-4</v>
      </c>
      <c r="Q67" s="16">
        <v>1.0945842444215703E-2</v>
      </c>
      <c r="R67" s="16">
        <v>1.0827328215477277E-2</v>
      </c>
      <c r="S67" s="1">
        <v>1.0827328215477277</v>
      </c>
      <c r="T67" s="6">
        <v>1.1711700188884087</v>
      </c>
      <c r="U67" s="6">
        <v>1.0827328215477277</v>
      </c>
      <c r="V67" s="6">
        <v>1.1711700188884087</v>
      </c>
      <c r="W67" s="13">
        <v>15.448959898632902</v>
      </c>
      <c r="X67" s="13">
        <v>0.18093358656288164</v>
      </c>
      <c r="Y67" s="13">
        <v>0.18093358656288164</v>
      </c>
      <c r="Z67" s="13">
        <v>0</v>
      </c>
      <c r="AA67" s="12">
        <v>15.26802631207002</v>
      </c>
      <c r="AB67" s="12">
        <v>617.95839594531606</v>
      </c>
      <c r="AC67" s="12">
        <v>7.2373434625152662</v>
      </c>
      <c r="AD67" s="12">
        <v>7.2373434625152662</v>
      </c>
      <c r="AE67" s="12">
        <v>0</v>
      </c>
      <c r="AF67" s="12">
        <v>610.72105248280081</v>
      </c>
      <c r="AG67" s="12">
        <v>60.906603187986988</v>
      </c>
      <c r="AH67" s="12">
        <v>0.71331987606103542</v>
      </c>
      <c r="AI67" s="12">
        <f t="shared" ref="AI67:AI130" si="3">AF67/O67</f>
        <v>60.19328331192596</v>
      </c>
      <c r="AJ67" s="12">
        <v>0.71331987606103542</v>
      </c>
      <c r="AK67" s="12">
        <v>0</v>
      </c>
      <c r="AL67" s="12">
        <v>0</v>
      </c>
    </row>
    <row r="68" spans="1:38">
      <c r="A68" s="12" t="s">
        <v>52</v>
      </c>
      <c r="B68" s="12" t="s">
        <v>69</v>
      </c>
      <c r="C68" s="12" t="s">
        <v>51</v>
      </c>
      <c r="D68" s="12" t="s">
        <v>38</v>
      </c>
      <c r="E68" s="12" t="s">
        <v>43</v>
      </c>
      <c r="F68" s="12" t="s">
        <v>40</v>
      </c>
      <c r="G68" s="12" t="s">
        <v>41</v>
      </c>
      <c r="H68" s="6">
        <v>-20.941192703592836</v>
      </c>
      <c r="I68" s="6">
        <v>17.369434304378427</v>
      </c>
      <c r="J68" s="12">
        <v>1</v>
      </c>
      <c r="K68" s="12">
        <v>10</v>
      </c>
      <c r="L68" s="12">
        <v>400</v>
      </c>
      <c r="M68" s="13">
        <v>8.7999999999993861E-2</v>
      </c>
      <c r="N68" s="6">
        <v>3.5199999999997544</v>
      </c>
      <c r="O68" s="12">
        <v>10.226000000000001</v>
      </c>
      <c r="P68" s="12">
        <f t="shared" si="2"/>
        <v>3.4422061412084435E-4</v>
      </c>
      <c r="Q68" s="16">
        <v>1.0945877465573833E-2</v>
      </c>
      <c r="R68" s="16">
        <v>1.0827362482564332E-2</v>
      </c>
      <c r="S68" s="1">
        <v>1.0827362482564333</v>
      </c>
      <c r="T68" s="6">
        <v>1.171173722175449</v>
      </c>
      <c r="U68" s="6">
        <v>1.0827362482564333</v>
      </c>
      <c r="V68" s="6">
        <v>1.171173722175449</v>
      </c>
      <c r="W68" s="13">
        <v>15.285102187851948</v>
      </c>
      <c r="X68" s="13">
        <v>0.17901510023178666</v>
      </c>
      <c r="Y68" s="13">
        <v>0.17901510023178666</v>
      </c>
      <c r="Z68" s="13">
        <v>0</v>
      </c>
      <c r="AA68" s="12">
        <v>15.106087087620161</v>
      </c>
      <c r="AB68" s="12">
        <v>611.4040875140779</v>
      </c>
      <c r="AC68" s="12">
        <v>7.1606040092714656</v>
      </c>
      <c r="AD68" s="12">
        <v>7.1606040092714656</v>
      </c>
      <c r="AE68" s="12">
        <v>0</v>
      </c>
      <c r="AF68" s="12">
        <v>604.24348350480648</v>
      </c>
      <c r="AG68" s="12">
        <v>59.78917343184802</v>
      </c>
      <c r="AH68" s="12">
        <v>0.70023508793970912</v>
      </c>
      <c r="AI68" s="12">
        <f t="shared" si="3"/>
        <v>59.088938343908318</v>
      </c>
      <c r="AJ68" s="12">
        <v>0.70023508793970912</v>
      </c>
      <c r="AK68" s="12">
        <v>0</v>
      </c>
      <c r="AL68" s="12">
        <v>0</v>
      </c>
    </row>
    <row r="69" spans="1:38">
      <c r="A69" s="12" t="s">
        <v>53</v>
      </c>
      <c r="B69" s="12" t="s">
        <v>69</v>
      </c>
      <c r="C69" s="12" t="s">
        <v>51</v>
      </c>
      <c r="D69" s="12" t="s">
        <v>38</v>
      </c>
      <c r="E69" s="12" t="s">
        <v>45</v>
      </c>
      <c r="F69" s="12" t="s">
        <v>40</v>
      </c>
      <c r="G69" s="12" t="s">
        <v>41</v>
      </c>
      <c r="H69" s="6">
        <v>-19.866744954162868</v>
      </c>
      <c r="I69" s="6">
        <v>17.300116761464125</v>
      </c>
      <c r="J69" s="12">
        <v>1</v>
      </c>
      <c r="K69" s="12">
        <v>10</v>
      </c>
      <c r="L69" s="12">
        <v>400</v>
      </c>
      <c r="M69" s="13">
        <v>7.4999999999995737E-2</v>
      </c>
      <c r="N69" s="6">
        <v>2.9999999999998295</v>
      </c>
      <c r="O69" s="12">
        <v>10.292</v>
      </c>
      <c r="P69" s="12">
        <f t="shared" si="2"/>
        <v>2.9148853478428192E-4</v>
      </c>
      <c r="Q69" s="16">
        <v>1.095788979141246E-2</v>
      </c>
      <c r="R69" s="16">
        <v>1.0839115953359209E-2</v>
      </c>
      <c r="S69" s="1">
        <v>1.0839115953359209</v>
      </c>
      <c r="T69" s="6">
        <v>1.1724439332567096</v>
      </c>
      <c r="U69" s="6">
        <v>1.0839115953359209</v>
      </c>
      <c r="V69" s="6">
        <v>1.1724439332567096</v>
      </c>
      <c r="W69" s="13">
        <v>12.975087571097355</v>
      </c>
      <c r="X69" s="13">
        <v>0.1521256270620763</v>
      </c>
      <c r="Y69" s="13">
        <v>0.1521256270620763</v>
      </c>
      <c r="Z69" s="13">
        <v>0</v>
      </c>
      <c r="AA69" s="12">
        <v>12.822961944035278</v>
      </c>
      <c r="AB69" s="12">
        <v>519.00350284389413</v>
      </c>
      <c r="AC69" s="12">
        <v>6.0850250824830523</v>
      </c>
      <c r="AD69" s="12">
        <v>6.0850250824830523</v>
      </c>
      <c r="AE69" s="12">
        <v>0</v>
      </c>
      <c r="AF69" s="12">
        <v>512.91847776141117</v>
      </c>
      <c r="AG69" s="12">
        <v>50.427856863961729</v>
      </c>
      <c r="AH69" s="12">
        <v>0.59123834847289669</v>
      </c>
      <c r="AI69" s="12">
        <f t="shared" si="3"/>
        <v>49.836618515488844</v>
      </c>
      <c r="AJ69" s="12">
        <v>0.59123834847289669</v>
      </c>
      <c r="AK69" s="12">
        <v>0</v>
      </c>
      <c r="AL69" s="12">
        <v>0</v>
      </c>
    </row>
    <row r="70" spans="1:38">
      <c r="A70" s="12" t="s">
        <v>54</v>
      </c>
      <c r="B70" s="12" t="s">
        <v>69</v>
      </c>
      <c r="C70" s="12" t="s">
        <v>51</v>
      </c>
      <c r="D70" s="12" t="s">
        <v>38</v>
      </c>
      <c r="E70" s="12" t="s">
        <v>47</v>
      </c>
      <c r="F70" s="12" t="s">
        <v>40</v>
      </c>
      <c r="G70" s="12" t="s">
        <v>41</v>
      </c>
      <c r="H70" s="6">
        <v>-21.304562787948161</v>
      </c>
      <c r="I70" s="6">
        <v>18.66248782606996</v>
      </c>
      <c r="J70" s="12">
        <v>1</v>
      </c>
      <c r="K70" s="12">
        <v>10</v>
      </c>
      <c r="L70" s="12">
        <v>400</v>
      </c>
      <c r="M70" s="13">
        <v>0.10099999999999909</v>
      </c>
      <c r="N70" s="6">
        <v>4.0399999999999636</v>
      </c>
      <c r="O70" s="12">
        <v>10.246</v>
      </c>
      <c r="P70" s="12">
        <f t="shared" si="2"/>
        <v>3.9430021471793515E-4</v>
      </c>
      <c r="Q70" s="16">
        <v>1.094181498803074E-2</v>
      </c>
      <c r="R70" s="16">
        <v>1.0823387484630151E-2</v>
      </c>
      <c r="S70" s="1">
        <v>1.0823387484630151</v>
      </c>
      <c r="T70" s="6">
        <v>1.1707441390276583</v>
      </c>
      <c r="U70" s="6">
        <v>1.0823387484630151</v>
      </c>
      <c r="V70" s="6">
        <v>1.1707441390276583</v>
      </c>
      <c r="W70" s="13">
        <v>18.849112704330491</v>
      </c>
      <c r="X70" s="13">
        <v>0.22067488224466697</v>
      </c>
      <c r="Y70" s="13">
        <v>0.22067488224466697</v>
      </c>
      <c r="Z70" s="13">
        <v>0</v>
      </c>
      <c r="AA70" s="12">
        <v>18.628437822085825</v>
      </c>
      <c r="AB70" s="12">
        <v>753.96450817321966</v>
      </c>
      <c r="AC70" s="12">
        <v>8.8269952897866801</v>
      </c>
      <c r="AD70" s="12">
        <v>8.8269952897866801</v>
      </c>
      <c r="AE70" s="12">
        <v>0</v>
      </c>
      <c r="AF70" s="12">
        <v>745.13751288343303</v>
      </c>
      <c r="AG70" s="12">
        <v>73.586229569902358</v>
      </c>
      <c r="AH70" s="12">
        <v>0.86150646982106971</v>
      </c>
      <c r="AI70" s="12">
        <f t="shared" si="3"/>
        <v>72.724723100081306</v>
      </c>
      <c r="AJ70" s="12">
        <v>0.86150646982106971</v>
      </c>
      <c r="AK70" s="12">
        <v>0</v>
      </c>
      <c r="AL70" s="12">
        <v>0</v>
      </c>
    </row>
    <row r="71" spans="1:38">
      <c r="A71" s="12" t="s">
        <v>55</v>
      </c>
      <c r="B71" s="12" t="s">
        <v>69</v>
      </c>
      <c r="C71" s="12" t="s">
        <v>51</v>
      </c>
      <c r="D71" s="12" t="s">
        <v>38</v>
      </c>
      <c r="E71" s="12" t="s">
        <v>49</v>
      </c>
      <c r="F71" s="12" t="s">
        <v>40</v>
      </c>
      <c r="G71" s="12" t="s">
        <v>41</v>
      </c>
      <c r="H71" s="6">
        <v>-20.515172604693493</v>
      </c>
      <c r="I71" s="6">
        <v>17.126125158508138</v>
      </c>
      <c r="J71" s="12">
        <v>1</v>
      </c>
      <c r="K71" s="12">
        <v>10</v>
      </c>
      <c r="L71" s="12">
        <v>400</v>
      </c>
      <c r="M71" s="13">
        <v>9.1999999999998749E-2</v>
      </c>
      <c r="N71" s="6">
        <v>3.67999999999995</v>
      </c>
      <c r="O71" s="12">
        <v>10.257999999999999</v>
      </c>
      <c r="P71" s="12">
        <f t="shared" si="2"/>
        <v>3.5874439461882918E-4</v>
      </c>
      <c r="Q71" s="16">
        <v>1.0950640370279527E-2</v>
      </c>
      <c r="R71" s="16">
        <v>1.0832022784286136E-2</v>
      </c>
      <c r="S71" s="1">
        <v>1.0832022784286137</v>
      </c>
      <c r="T71" s="6">
        <v>1.1716773666273308</v>
      </c>
      <c r="U71" s="6">
        <v>1.0832022784286137</v>
      </c>
      <c r="V71" s="6">
        <v>1.1716773666273308</v>
      </c>
      <c r="W71" s="13">
        <v>15.756035145827273</v>
      </c>
      <c r="X71" s="13">
        <v>0.18460989768150571</v>
      </c>
      <c r="Y71" s="13">
        <v>0.18460989768150571</v>
      </c>
      <c r="Z71" s="13">
        <v>0</v>
      </c>
      <c r="AA71" s="12">
        <v>15.571425248145767</v>
      </c>
      <c r="AB71" s="12">
        <v>630.24140583309088</v>
      </c>
      <c r="AC71" s="12">
        <v>7.3843959072602292</v>
      </c>
      <c r="AD71" s="12">
        <v>7.3843959072602292</v>
      </c>
      <c r="AE71" s="12">
        <v>0</v>
      </c>
      <c r="AF71" s="12">
        <v>622.85700992583065</v>
      </c>
      <c r="AG71" s="12">
        <v>61.439014021553028</v>
      </c>
      <c r="AH71" s="12">
        <v>0.71986702156952909</v>
      </c>
      <c r="AI71" s="12">
        <f t="shared" si="3"/>
        <v>60.719146999983494</v>
      </c>
      <c r="AJ71" s="12">
        <v>0.71986702156952909</v>
      </c>
      <c r="AK71" s="12">
        <v>0</v>
      </c>
      <c r="AL71" s="12">
        <v>0</v>
      </c>
    </row>
    <row r="72" spans="1:38">
      <c r="A72" s="12" t="s">
        <v>56</v>
      </c>
      <c r="B72" s="12" t="s">
        <v>69</v>
      </c>
      <c r="C72" s="12" t="s">
        <v>37</v>
      </c>
      <c r="D72" s="12" t="s">
        <v>38</v>
      </c>
      <c r="E72" s="12" t="s">
        <v>39</v>
      </c>
      <c r="F72" s="12" t="s">
        <v>57</v>
      </c>
      <c r="G72" s="12" t="s">
        <v>41</v>
      </c>
      <c r="H72" s="6">
        <v>10919.569241271238</v>
      </c>
      <c r="I72" s="6">
        <v>12.280777739145924</v>
      </c>
      <c r="J72" s="12">
        <v>1</v>
      </c>
      <c r="K72" s="12">
        <v>13.5</v>
      </c>
      <c r="L72" s="12">
        <v>400</v>
      </c>
      <c r="M72" s="13">
        <v>0.11700000000000443</v>
      </c>
      <c r="N72" s="6">
        <v>3.4666666666667982</v>
      </c>
      <c r="O72" s="12">
        <v>10.321999999999999</v>
      </c>
      <c r="P72" s="12">
        <f t="shared" si="2"/>
        <v>3.3585222502100349E-4</v>
      </c>
      <c r="Q72" s="16">
        <v>0.13326078411741246</v>
      </c>
      <c r="R72" s="16">
        <v>0.11759057225402575</v>
      </c>
      <c r="S72" s="1">
        <v>11.759057225402575</v>
      </c>
      <c r="T72" s="6">
        <v>12.608379107341387</v>
      </c>
      <c r="U72" s="6">
        <v>1.0797823372462516</v>
      </c>
      <c r="V72" s="6">
        <v>1.1679813857523342</v>
      </c>
      <c r="W72" s="13">
        <v>14.368509954801274</v>
      </c>
      <c r="X72" s="13">
        <v>1.8116362071774312</v>
      </c>
      <c r="Y72" s="13">
        <v>0.16782152168205003</v>
      </c>
      <c r="Z72" s="13">
        <v>1.6438146854953812</v>
      </c>
      <c r="AA72" s="12">
        <v>12.556873747623843</v>
      </c>
      <c r="AB72" s="12">
        <v>425.73362829040815</v>
      </c>
      <c r="AC72" s="12">
        <v>53.678109842294262</v>
      </c>
      <c r="AD72" s="12">
        <v>4.9724895313200008</v>
      </c>
      <c r="AE72" s="12">
        <v>48.705620310974261</v>
      </c>
      <c r="AF72" s="12">
        <v>372.0555184481139</v>
      </c>
      <c r="AG72" s="12">
        <v>41.245265286805676</v>
      </c>
      <c r="AH72" s="12">
        <v>5.2003594111891367</v>
      </c>
      <c r="AI72" s="12">
        <f t="shared" si="3"/>
        <v>36.044905875616543</v>
      </c>
      <c r="AJ72" s="12">
        <v>0.48173702105405941</v>
      </c>
      <c r="AK72" s="12">
        <v>4.718622390135077</v>
      </c>
      <c r="AL72" s="12">
        <v>0.11440397721589053</v>
      </c>
    </row>
    <row r="73" spans="1:38">
      <c r="A73" s="12" t="s">
        <v>58</v>
      </c>
      <c r="B73" s="12" t="s">
        <v>69</v>
      </c>
      <c r="C73" s="12" t="s">
        <v>37</v>
      </c>
      <c r="D73" s="12" t="s">
        <v>38</v>
      </c>
      <c r="E73" s="12" t="s">
        <v>43</v>
      </c>
      <c r="F73" s="12" t="s">
        <v>57</v>
      </c>
      <c r="G73" s="12" t="s">
        <v>41</v>
      </c>
      <c r="H73" s="6">
        <v>13373.929504377278</v>
      </c>
      <c r="I73" s="6">
        <v>10.779426340211321</v>
      </c>
      <c r="J73" s="12">
        <v>1</v>
      </c>
      <c r="K73" s="12">
        <v>13.5</v>
      </c>
      <c r="L73" s="12">
        <v>400</v>
      </c>
      <c r="M73" s="13">
        <v>0.10500000000000398</v>
      </c>
      <c r="N73" s="6">
        <v>3.1111111111112288</v>
      </c>
      <c r="O73" s="12">
        <v>10.167999999999999</v>
      </c>
      <c r="P73" s="12">
        <f t="shared" si="2"/>
        <v>3.0597080164351191E-4</v>
      </c>
      <c r="Q73" s="16">
        <v>0.16070053185893798</v>
      </c>
      <c r="R73" s="16">
        <v>0.13845132956178244</v>
      </c>
      <c r="S73" s="1">
        <v>13.845132956178244</v>
      </c>
      <c r="T73" s="6">
        <v>14.81982112282294</v>
      </c>
      <c r="U73" s="6">
        <v>1.0794247946715578</v>
      </c>
      <c r="V73" s="6">
        <v>1.1675949830133538</v>
      </c>
      <c r="W73" s="13">
        <v>11.318397657222317</v>
      </c>
      <c r="X73" s="13">
        <v>1.6773662867701296</v>
      </c>
      <c r="Y73" s="13">
        <v>0.13215304320322876</v>
      </c>
      <c r="Z73" s="13">
        <v>1.5452132435669008</v>
      </c>
      <c r="AA73" s="12">
        <v>9.6410313704521862</v>
      </c>
      <c r="AB73" s="12">
        <v>335.35993058436492</v>
      </c>
      <c r="AC73" s="12">
        <v>49.69974183022606</v>
      </c>
      <c r="AD73" s="12">
        <v>3.9156457245401115</v>
      </c>
      <c r="AE73" s="12">
        <v>45.784096105685947</v>
      </c>
      <c r="AF73" s="12">
        <v>285.66018875413886</v>
      </c>
      <c r="AG73" s="12">
        <v>32.981897185716456</v>
      </c>
      <c r="AH73" s="12">
        <v>4.8878581658365521</v>
      </c>
      <c r="AI73" s="12">
        <f t="shared" si="3"/>
        <v>28.094039019879904</v>
      </c>
      <c r="AJ73" s="12">
        <v>0.385094976843048</v>
      </c>
      <c r="AK73" s="12">
        <v>4.5027631889935043</v>
      </c>
      <c r="AL73" s="12">
        <v>0.13652226139809587</v>
      </c>
    </row>
    <row r="74" spans="1:38">
      <c r="A74" s="12" t="s">
        <v>59</v>
      </c>
      <c r="B74" s="12" t="s">
        <v>69</v>
      </c>
      <c r="C74" s="12" t="s">
        <v>37</v>
      </c>
      <c r="D74" s="12" t="s">
        <v>38</v>
      </c>
      <c r="E74" s="12" t="s">
        <v>45</v>
      </c>
      <c r="F74" s="12" t="s">
        <v>57</v>
      </c>
      <c r="G74" s="12" t="s">
        <v>41</v>
      </c>
      <c r="H74" s="6">
        <v>11675.440622577949</v>
      </c>
      <c r="I74" s="6">
        <v>12.690452290839167</v>
      </c>
      <c r="J74" s="12">
        <v>1</v>
      </c>
      <c r="K74" s="12">
        <v>13.5</v>
      </c>
      <c r="L74" s="12">
        <v>400</v>
      </c>
      <c r="M74" s="13">
        <v>0.132000000000005</v>
      </c>
      <c r="N74" s="6">
        <v>3.9111111111112598</v>
      </c>
      <c r="O74" s="12">
        <v>10.375999999999999</v>
      </c>
      <c r="P74" s="12">
        <f t="shared" si="2"/>
        <v>3.7693823353038356E-4</v>
      </c>
      <c r="Q74" s="16">
        <v>0.14171142616042148</v>
      </c>
      <c r="R74" s="16">
        <v>0.12412193038743369</v>
      </c>
      <c r="S74" s="1">
        <v>12.412193038743368</v>
      </c>
      <c r="T74" s="6">
        <v>13.301577893848767</v>
      </c>
      <c r="U74" s="6">
        <v>1.0801844267664598</v>
      </c>
      <c r="V74" s="6">
        <v>1.1684159309099305</v>
      </c>
      <c r="W74" s="13">
        <v>16.751397023908336</v>
      </c>
      <c r="X74" s="13">
        <v>2.2282001234430315</v>
      </c>
      <c r="Y74" s="13">
        <v>0.19572599147731698</v>
      </c>
      <c r="Z74" s="13">
        <v>2.0324741319657145</v>
      </c>
      <c r="AA74" s="12">
        <v>14.523196900465305</v>
      </c>
      <c r="AB74" s="12">
        <v>496.33768959728405</v>
      </c>
      <c r="AC74" s="12">
        <v>66.020744398312061</v>
      </c>
      <c r="AD74" s="12">
        <v>5.7992886363649481</v>
      </c>
      <c r="AE74" s="12">
        <v>60.221455761947112</v>
      </c>
      <c r="AF74" s="12">
        <v>430.31694519897201</v>
      </c>
      <c r="AG74" s="12">
        <v>47.835166692105254</v>
      </c>
      <c r="AH74" s="12">
        <v>6.3628319582027819</v>
      </c>
      <c r="AI74" s="12">
        <f t="shared" si="3"/>
        <v>41.472334733902471</v>
      </c>
      <c r="AJ74" s="12">
        <v>0.55891370820787856</v>
      </c>
      <c r="AK74" s="12">
        <v>5.8039182499949034</v>
      </c>
      <c r="AL74" s="12">
        <v>0.12133161962938839</v>
      </c>
    </row>
    <row r="75" spans="1:38">
      <c r="A75" s="12" t="s">
        <v>60</v>
      </c>
      <c r="B75" s="12" t="s">
        <v>69</v>
      </c>
      <c r="C75" s="12" t="s">
        <v>37</v>
      </c>
      <c r="D75" s="12" t="s">
        <v>38</v>
      </c>
      <c r="E75" s="12" t="s">
        <v>47</v>
      </c>
      <c r="F75" s="12" t="s">
        <v>57</v>
      </c>
      <c r="G75" s="12" t="s">
        <v>41</v>
      </c>
      <c r="H75" s="6">
        <v>10982.962702654517</v>
      </c>
      <c r="I75" s="6">
        <v>10.349616571755153</v>
      </c>
      <c r="J75" s="12">
        <v>1</v>
      </c>
      <c r="K75" s="12">
        <v>13.5</v>
      </c>
      <c r="L75" s="12">
        <v>400</v>
      </c>
      <c r="M75" s="13">
        <v>9.7000000000001307E-2</v>
      </c>
      <c r="N75" s="6">
        <v>2.8740740740741129</v>
      </c>
      <c r="O75" s="12">
        <v>10.285</v>
      </c>
      <c r="P75" s="12">
        <f t="shared" si="2"/>
        <v>2.7944327409568429E-4</v>
      </c>
      <c r="Q75" s="16">
        <v>0.13396952301567749</v>
      </c>
      <c r="R75" s="16">
        <v>0.11814208432992016</v>
      </c>
      <c r="S75" s="1">
        <v>11.814208432992016</v>
      </c>
      <c r="T75" s="6">
        <v>12.666941907112545</v>
      </c>
      <c r="U75" s="6">
        <v>1.0805933667324537</v>
      </c>
      <c r="V75" s="6">
        <v>1.1688578791677986</v>
      </c>
      <c r="W75" s="13">
        <v>10.039128074602635</v>
      </c>
      <c r="X75" s="13">
        <v>1.271650521190542</v>
      </c>
      <c r="Y75" s="13">
        <v>0.11734313949973942</v>
      </c>
      <c r="Z75" s="13">
        <v>1.1543073816908025</v>
      </c>
      <c r="AA75" s="12">
        <v>8.7674775534120926</v>
      </c>
      <c r="AB75" s="12">
        <v>297.45564665489292</v>
      </c>
      <c r="AC75" s="12">
        <v>37.678533961201246</v>
      </c>
      <c r="AD75" s="12">
        <v>3.4768337629552422</v>
      </c>
      <c r="AE75" s="12">
        <v>34.201700198246002</v>
      </c>
      <c r="AF75" s="12">
        <v>259.77711269369161</v>
      </c>
      <c r="AG75" s="12">
        <v>28.921307404462119</v>
      </c>
      <c r="AH75" s="12">
        <v>3.6634452077006561</v>
      </c>
      <c r="AI75" s="12">
        <f t="shared" si="3"/>
        <v>25.257862196761458</v>
      </c>
      <c r="AJ75" s="12">
        <v>0.33804898035539543</v>
      </c>
      <c r="AK75" s="12">
        <v>3.3253962273452604</v>
      </c>
      <c r="AL75" s="12">
        <v>0.11498084027944747</v>
      </c>
    </row>
    <row r="76" spans="1:38">
      <c r="A76" s="12" t="s">
        <v>61</v>
      </c>
      <c r="B76" s="12" t="s">
        <v>69</v>
      </c>
      <c r="C76" s="12" t="s">
        <v>37</v>
      </c>
      <c r="D76" s="12" t="s">
        <v>38</v>
      </c>
      <c r="E76" s="12" t="s">
        <v>49</v>
      </c>
      <c r="F76" s="12" t="s">
        <v>57</v>
      </c>
      <c r="G76" s="12" t="s">
        <v>41</v>
      </c>
      <c r="H76" s="6">
        <v>12669.146077430491</v>
      </c>
      <c r="I76" s="6">
        <v>6.7820268669972501</v>
      </c>
      <c r="J76" s="12">
        <v>1</v>
      </c>
      <c r="K76" s="12">
        <v>13.5</v>
      </c>
      <c r="L76" s="12">
        <v>400</v>
      </c>
      <c r="M76" s="13">
        <v>0.16499999999999915</v>
      </c>
      <c r="N76" s="6">
        <v>4.8888888888888635</v>
      </c>
      <c r="O76" s="12">
        <v>10.207000000000001</v>
      </c>
      <c r="P76" s="12">
        <f t="shared" si="2"/>
        <v>4.7897412451149835E-4</v>
      </c>
      <c r="Q76" s="16">
        <v>0.15282105314567287</v>
      </c>
      <c r="R76" s="16">
        <v>0.13256268414657596</v>
      </c>
      <c r="S76" s="1">
        <v>13.256268414657596</v>
      </c>
      <c r="T76" s="6">
        <v>14.196331845802185</v>
      </c>
      <c r="U76" s="6">
        <v>1.0802975138550577</v>
      </c>
      <c r="V76" s="6">
        <v>1.1685381460470137</v>
      </c>
      <c r="W76" s="13">
        <v>11.190344330545406</v>
      </c>
      <c r="X76" s="13">
        <v>1.5886184158521368</v>
      </c>
      <c r="Y76" s="13">
        <v>0.1307634421764324</v>
      </c>
      <c r="Z76" s="13">
        <v>1.4578549736757045</v>
      </c>
      <c r="AA76" s="12">
        <v>9.6017259146932687</v>
      </c>
      <c r="AB76" s="12">
        <v>331.56575794208607</v>
      </c>
      <c r="AC76" s="12">
        <v>47.070175284507755</v>
      </c>
      <c r="AD76" s="12">
        <v>3.8744723607831819</v>
      </c>
      <c r="AE76" s="12">
        <v>43.195702923724575</v>
      </c>
      <c r="AF76" s="12">
        <v>284.49558265757832</v>
      </c>
      <c r="AG76" s="12">
        <v>32.484153810334675</v>
      </c>
      <c r="AH76" s="12">
        <v>4.6115582722159063</v>
      </c>
      <c r="AI76" s="12">
        <f t="shared" si="3"/>
        <v>27.872595538118773</v>
      </c>
      <c r="AJ76" s="12">
        <v>0.37958972869434521</v>
      </c>
      <c r="AK76" s="12">
        <v>4.2319685435215613</v>
      </c>
      <c r="AL76" s="12">
        <v>0.13027793699755175</v>
      </c>
    </row>
    <row r="77" spans="1:38">
      <c r="A77" s="12" t="s">
        <v>62</v>
      </c>
      <c r="B77" s="12" t="s">
        <v>69</v>
      </c>
      <c r="C77" s="12" t="s">
        <v>51</v>
      </c>
      <c r="D77" s="12" t="s">
        <v>38</v>
      </c>
      <c r="E77" s="12" t="s">
        <v>39</v>
      </c>
      <c r="F77" s="12" t="s">
        <v>57</v>
      </c>
      <c r="G77" s="12" t="s">
        <v>41</v>
      </c>
      <c r="H77" s="6">
        <v>13050.855909376669</v>
      </c>
      <c r="I77" s="6">
        <v>16.914462029935457</v>
      </c>
      <c r="J77" s="12">
        <v>1</v>
      </c>
      <c r="K77" s="12">
        <v>13.5</v>
      </c>
      <c r="L77" s="12">
        <v>400</v>
      </c>
      <c r="M77" s="13">
        <v>0.12700000000000244</v>
      </c>
      <c r="N77" s="6">
        <v>3.7629629629630355</v>
      </c>
      <c r="O77" s="12">
        <v>10.356</v>
      </c>
      <c r="P77" s="12">
        <f t="shared" si="2"/>
        <v>3.6336065691029696E-4</v>
      </c>
      <c r="Q77" s="16">
        <v>0.15708856906683116</v>
      </c>
      <c r="R77" s="16">
        <v>0.13576192286949992</v>
      </c>
      <c r="S77" s="1">
        <v>13.576192286949992</v>
      </c>
      <c r="T77" s="6">
        <v>14.535141426597194</v>
      </c>
      <c r="U77" s="6">
        <v>1.0827328215477277</v>
      </c>
      <c r="V77" s="6">
        <v>1.1711700188884087</v>
      </c>
      <c r="W77" s="13">
        <v>21.481366778018444</v>
      </c>
      <c r="X77" s="13">
        <v>3.1223470415510457</v>
      </c>
      <c r="Y77" s="13">
        <v>0.25158332735160693</v>
      </c>
      <c r="Z77" s="13">
        <v>2.8707637141994389</v>
      </c>
      <c r="AA77" s="12">
        <v>18.359019736467399</v>
      </c>
      <c r="AB77" s="12">
        <v>636.48494157091682</v>
      </c>
      <c r="AC77" s="12">
        <v>92.513986416327285</v>
      </c>
      <c r="AD77" s="12">
        <v>7.4543208104179834</v>
      </c>
      <c r="AE77" s="12">
        <v>85.059665605909302</v>
      </c>
      <c r="AF77" s="12">
        <v>543.97095515458966</v>
      </c>
      <c r="AG77" s="12">
        <v>61.460500344816225</v>
      </c>
      <c r="AH77" s="12">
        <v>8.9333706466132945</v>
      </c>
      <c r="AI77" s="12">
        <f t="shared" si="3"/>
        <v>52.527129698202941</v>
      </c>
      <c r="AJ77" s="12">
        <v>0.71980695349729462</v>
      </c>
      <c r="AK77" s="12">
        <v>8.2135636931160008</v>
      </c>
      <c r="AL77" s="12">
        <v>0.13363971407708786</v>
      </c>
    </row>
    <row r="78" spans="1:38">
      <c r="A78" s="12" t="s">
        <v>63</v>
      </c>
      <c r="B78" s="12" t="s">
        <v>69</v>
      </c>
      <c r="C78" s="12" t="s">
        <v>51</v>
      </c>
      <c r="D78" s="12" t="s">
        <v>38</v>
      </c>
      <c r="E78" s="12" t="s">
        <v>43</v>
      </c>
      <c r="F78" s="12" t="s">
        <v>57</v>
      </c>
      <c r="G78" s="12" t="s">
        <v>41</v>
      </c>
      <c r="H78" s="6">
        <v>14727.712785320857</v>
      </c>
      <c r="I78" s="6">
        <v>14.137148329008795</v>
      </c>
      <c r="J78" s="12">
        <v>1</v>
      </c>
      <c r="K78" s="12">
        <v>13.5</v>
      </c>
      <c r="L78" s="12">
        <v>400</v>
      </c>
      <c r="M78" s="13">
        <v>0.14900000000000091</v>
      </c>
      <c r="N78" s="6">
        <v>4.4148148148148412</v>
      </c>
      <c r="O78" s="12">
        <v>10.308999999999999</v>
      </c>
      <c r="P78" s="12">
        <f t="shared" si="2"/>
        <v>4.282485997492328E-4</v>
      </c>
      <c r="Q78" s="16">
        <v>0.1758358289398872</v>
      </c>
      <c r="R78" s="16">
        <v>0.14954113883263592</v>
      </c>
      <c r="S78" s="1">
        <v>14.954113883263592</v>
      </c>
      <c r="T78" s="6">
        <v>15.992381649429054</v>
      </c>
      <c r="U78" s="6">
        <v>1.0827362482564333</v>
      </c>
      <c r="V78" s="6">
        <v>1.171173722175449</v>
      </c>
      <c r="W78" s="13">
        <v>21.064351010223234</v>
      </c>
      <c r="X78" s="13">
        <v>3.3686914055302641</v>
      </c>
      <c r="Y78" s="13">
        <v>0.24670014377853325</v>
      </c>
      <c r="Z78" s="13">
        <v>3.1219912617517309</v>
      </c>
      <c r="AA78" s="12">
        <v>17.69565960469297</v>
      </c>
      <c r="AB78" s="12">
        <v>624.12891882142901</v>
      </c>
      <c r="AC78" s="12">
        <v>99.813078682378176</v>
      </c>
      <c r="AD78" s="12">
        <v>7.309633889734318</v>
      </c>
      <c r="AE78" s="12">
        <v>92.503444792643862</v>
      </c>
      <c r="AF78" s="12">
        <v>524.31584013905092</v>
      </c>
      <c r="AG78" s="12">
        <v>60.542139763452234</v>
      </c>
      <c r="AH78" s="12">
        <v>9.6821300497020264</v>
      </c>
      <c r="AI78" s="12">
        <f t="shared" si="3"/>
        <v>50.860009713750216</v>
      </c>
      <c r="AJ78" s="12">
        <v>0.7090536317522862</v>
      </c>
      <c r="AK78" s="12">
        <v>8.9730764179497395</v>
      </c>
      <c r="AL78" s="12">
        <v>0.14821207927253605</v>
      </c>
    </row>
    <row r="79" spans="1:38">
      <c r="A79" s="12" t="s">
        <v>64</v>
      </c>
      <c r="B79" s="12" t="s">
        <v>69</v>
      </c>
      <c r="C79" s="12" t="s">
        <v>51</v>
      </c>
      <c r="D79" s="12" t="s">
        <v>38</v>
      </c>
      <c r="E79" s="12" t="s">
        <v>45</v>
      </c>
      <c r="F79" s="12" t="s">
        <v>57</v>
      </c>
      <c r="G79" s="12" t="s">
        <v>41</v>
      </c>
      <c r="H79" s="6">
        <v>15459.485838533208</v>
      </c>
      <c r="I79" s="6">
        <v>14.047610141169372</v>
      </c>
      <c r="J79" s="12">
        <v>1</v>
      </c>
      <c r="K79" s="12">
        <v>13.5</v>
      </c>
      <c r="L79" s="12">
        <v>400</v>
      </c>
      <c r="M79" s="13">
        <v>0.12199999999999989</v>
      </c>
      <c r="N79" s="6">
        <v>3.6148148148148116</v>
      </c>
      <c r="O79" s="12">
        <v>10.108000000000001</v>
      </c>
      <c r="P79" s="12">
        <f t="shared" si="2"/>
        <v>3.5761919418429082E-4</v>
      </c>
      <c r="Q79" s="16">
        <v>0.18401705167480129</v>
      </c>
      <c r="R79" s="16">
        <v>0.15541756887243116</v>
      </c>
      <c r="S79" s="1">
        <v>15.541756887243116</v>
      </c>
      <c r="T79" s="6">
        <v>16.612854943800127</v>
      </c>
      <c r="U79" s="6">
        <v>1.0839115953359209</v>
      </c>
      <c r="V79" s="6">
        <v>1.1724439332567096</v>
      </c>
      <c r="W79" s="13">
        <v>17.138084372226619</v>
      </c>
      <c r="X79" s="13">
        <v>2.8471250969040871</v>
      </c>
      <c r="Y79" s="13">
        <v>0.20093443049858725</v>
      </c>
      <c r="Z79" s="13">
        <v>2.6461906664054999</v>
      </c>
      <c r="AA79" s="12">
        <v>14.290959275322532</v>
      </c>
      <c r="AB79" s="12">
        <v>507.79509251041833</v>
      </c>
      <c r="AC79" s="12">
        <v>84.359262130491473</v>
      </c>
      <c r="AD79" s="12">
        <v>5.9536127555136966</v>
      </c>
      <c r="AE79" s="12">
        <v>78.40564937497777</v>
      </c>
      <c r="AF79" s="12">
        <v>423.43583037992687</v>
      </c>
      <c r="AG79" s="12">
        <v>50.236950189000623</v>
      </c>
      <c r="AH79" s="12">
        <v>8.3457916630877982</v>
      </c>
      <c r="AI79" s="12">
        <f t="shared" si="3"/>
        <v>41.891158525912829</v>
      </c>
      <c r="AJ79" s="12">
        <v>0.58900007474413296</v>
      </c>
      <c r="AK79" s="12">
        <v>7.7567915883436651</v>
      </c>
      <c r="AL79" s="12">
        <v>0.1544041101054342</v>
      </c>
    </row>
    <row r="80" spans="1:38">
      <c r="A80" s="12" t="s">
        <v>65</v>
      </c>
      <c r="B80" s="12" t="s">
        <v>69</v>
      </c>
      <c r="C80" s="12" t="s">
        <v>51</v>
      </c>
      <c r="D80" s="12" t="s">
        <v>38</v>
      </c>
      <c r="E80" s="12" t="s">
        <v>47</v>
      </c>
      <c r="F80" s="12" t="s">
        <v>57</v>
      </c>
      <c r="G80" s="12" t="s">
        <v>41</v>
      </c>
      <c r="H80" s="6">
        <v>12627.06615099509</v>
      </c>
      <c r="I80" s="6">
        <v>14.738301378072084</v>
      </c>
      <c r="J80" s="12">
        <v>1</v>
      </c>
      <c r="K80" s="12">
        <v>13.5</v>
      </c>
      <c r="L80" s="12">
        <v>400</v>
      </c>
      <c r="M80" s="13">
        <v>0.14400000000000546</v>
      </c>
      <c r="N80" s="6">
        <v>4.2666666666668283</v>
      </c>
      <c r="O80" s="12">
        <v>10.234</v>
      </c>
      <c r="P80" s="12">
        <f t="shared" si="2"/>
        <v>4.1691095042669811E-4</v>
      </c>
      <c r="Q80" s="16">
        <v>0.15235059956812511</v>
      </c>
      <c r="R80" s="16">
        <v>0.1322085480106685</v>
      </c>
      <c r="S80" s="1">
        <v>13.220854801066849</v>
      </c>
      <c r="T80" s="6">
        <v>14.158816804842308</v>
      </c>
      <c r="U80" s="6">
        <v>1.0823387484630151</v>
      </c>
      <c r="V80" s="6">
        <v>1.1707441390276583</v>
      </c>
      <c r="W80" s="13">
        <v>21.223153984424602</v>
      </c>
      <c r="X80" s="13">
        <v>3.0049474928642708</v>
      </c>
      <c r="Y80" s="13">
        <v>0.24846883138946596</v>
      </c>
      <c r="Z80" s="13">
        <v>2.7564786614748047</v>
      </c>
      <c r="AA80" s="12">
        <v>18.218206491560331</v>
      </c>
      <c r="AB80" s="12">
        <v>628.83419213109937</v>
      </c>
      <c r="AC80" s="12">
        <v>89.035481270052458</v>
      </c>
      <c r="AD80" s="12">
        <v>7.3620394485767697</v>
      </c>
      <c r="AE80" s="12">
        <v>81.673441821475691</v>
      </c>
      <c r="AF80" s="12">
        <v>539.79871086104686</v>
      </c>
      <c r="AG80" s="12">
        <v>61.445592352071465</v>
      </c>
      <c r="AH80" s="12">
        <v>8.6999688557799946</v>
      </c>
      <c r="AI80" s="12">
        <f t="shared" si="3"/>
        <v>52.745623496291465</v>
      </c>
      <c r="AJ80" s="12">
        <v>0.7193706711527037</v>
      </c>
      <c r="AK80" s="12">
        <v>7.9805981846272909</v>
      </c>
      <c r="AL80" s="12">
        <v>0.12988072665814651</v>
      </c>
    </row>
    <row r="81" spans="1:38">
      <c r="A81" s="12" t="s">
        <v>66</v>
      </c>
      <c r="B81" s="12" t="s">
        <v>69</v>
      </c>
      <c r="C81" s="12" t="s">
        <v>51</v>
      </c>
      <c r="D81" s="12" t="s">
        <v>38</v>
      </c>
      <c r="E81" s="12" t="s">
        <v>49</v>
      </c>
      <c r="F81" s="12" t="s">
        <v>57</v>
      </c>
      <c r="G81" s="12" t="s">
        <v>41</v>
      </c>
      <c r="H81" s="6">
        <v>13152.238251245622</v>
      </c>
      <c r="I81" s="6">
        <v>15.149435321378618</v>
      </c>
      <c r="J81" s="12">
        <v>1</v>
      </c>
      <c r="K81" s="12">
        <v>13.5</v>
      </c>
      <c r="L81" s="12">
        <v>400</v>
      </c>
      <c r="M81" s="13">
        <v>0.13400000000000034</v>
      </c>
      <c r="N81" s="6">
        <v>3.9703703703703805</v>
      </c>
      <c r="O81" s="12">
        <v>10.15</v>
      </c>
      <c r="P81" s="12">
        <f t="shared" si="2"/>
        <v>3.9116949461777146E-4</v>
      </c>
      <c r="Q81" s="16">
        <v>0.15822202364892607</v>
      </c>
      <c r="R81" s="16">
        <v>0.13660768006332219</v>
      </c>
      <c r="S81" s="1">
        <v>13.660768006332219</v>
      </c>
      <c r="T81" s="6">
        <v>14.624680200703116</v>
      </c>
      <c r="U81" s="6">
        <v>1.0832022784286137</v>
      </c>
      <c r="V81" s="6">
        <v>1.1716773666273308</v>
      </c>
      <c r="W81" s="13">
        <v>20.300243330647401</v>
      </c>
      <c r="X81" s="13">
        <v>2.9688456670717454</v>
      </c>
      <c r="Y81" s="13">
        <v>0.23785335647546982</v>
      </c>
      <c r="Z81" s="13">
        <v>2.7309923105962755</v>
      </c>
      <c r="AA81" s="12">
        <v>17.331397663575657</v>
      </c>
      <c r="AB81" s="12">
        <v>601.48869127844148</v>
      </c>
      <c r="AC81" s="12">
        <v>87.965797542866525</v>
      </c>
      <c r="AD81" s="12">
        <v>7.0475068585324392</v>
      </c>
      <c r="AE81" s="12">
        <v>80.918290684334082</v>
      </c>
      <c r="AF81" s="12">
        <v>513.52289373557505</v>
      </c>
      <c r="AG81" s="12">
        <v>59.259969584082903</v>
      </c>
      <c r="AH81" s="12">
        <v>8.6665810387060613</v>
      </c>
      <c r="AI81" s="12">
        <f t="shared" si="3"/>
        <v>50.593388545376854</v>
      </c>
      <c r="AJ81" s="12">
        <v>0.69433565108693984</v>
      </c>
      <c r="AK81" s="12">
        <v>7.9722453876191217</v>
      </c>
      <c r="AL81" s="12">
        <v>0.13453002834075786</v>
      </c>
    </row>
    <row r="82" spans="1:38">
      <c r="A82" s="12" t="s">
        <v>35</v>
      </c>
      <c r="B82" s="12" t="s">
        <v>70</v>
      </c>
      <c r="C82" s="12" t="s">
        <v>37</v>
      </c>
      <c r="D82" s="12" t="s">
        <v>38</v>
      </c>
      <c r="E82" s="12" t="s">
        <v>39</v>
      </c>
      <c r="F82" s="12" t="s">
        <v>40</v>
      </c>
      <c r="G82" s="12" t="s">
        <v>41</v>
      </c>
      <c r="H82" s="6">
        <v>-22.572553757909631</v>
      </c>
      <c r="I82" s="6">
        <v>6.5993785019372933</v>
      </c>
      <c r="J82" s="12"/>
      <c r="K82" s="12"/>
      <c r="L82" s="12"/>
      <c r="M82" s="13">
        <v>2.5999999999999999E-2</v>
      </c>
      <c r="N82" s="12">
        <v>9.000000000000119</v>
      </c>
      <c r="O82" s="12">
        <v>10.337999999999999</v>
      </c>
      <c r="P82" s="12">
        <f t="shared" si="2"/>
        <v>8.7057457922229821E-4</v>
      </c>
      <c r="Q82" s="16">
        <v>1.092763884898657E-2</v>
      </c>
      <c r="R82" s="16">
        <v>1.0809516358093116E-2</v>
      </c>
      <c r="S82" s="1">
        <v>1.0809516358093116</v>
      </c>
      <c r="T82" s="6">
        <v>1.1692450663033778</v>
      </c>
      <c r="U82" s="6">
        <v>1.0809516358093116</v>
      </c>
      <c r="V82" s="6">
        <v>1.1692450663033778</v>
      </c>
      <c r="W82" s="13">
        <v>1.7158384105036963</v>
      </c>
      <c r="X82" s="13">
        <v>2.006235596055277E-2</v>
      </c>
      <c r="Y82" s="13">
        <v>2.006235596055277E-2</v>
      </c>
      <c r="Z82" s="13">
        <v>0</v>
      </c>
      <c r="AA82" s="12">
        <v>1.6957760545431435</v>
      </c>
      <c r="AB82" s="12">
        <v>593.94406517436425</v>
      </c>
      <c r="AC82" s="12">
        <v>6.9446616786529738</v>
      </c>
      <c r="AD82" s="12">
        <v>6.9446616786529738</v>
      </c>
      <c r="AE82" s="12">
        <v>0</v>
      </c>
      <c r="AF82" s="12">
        <v>586.99940349571136</v>
      </c>
      <c r="AG82" s="12">
        <v>57.452511624527403</v>
      </c>
      <c r="AH82" s="12">
        <v>0.67176065763716142</v>
      </c>
      <c r="AI82" s="12">
        <f t="shared" si="3"/>
        <v>56.780750966890253</v>
      </c>
      <c r="AJ82" s="12">
        <v>0.67176065763716142</v>
      </c>
      <c r="AK82" s="12">
        <v>0</v>
      </c>
      <c r="AL82" s="12">
        <v>0</v>
      </c>
    </row>
    <row r="83" spans="1:38">
      <c r="A83" s="12" t="s">
        <v>42</v>
      </c>
      <c r="B83" s="12" t="s">
        <v>70</v>
      </c>
      <c r="C83" s="12" t="s">
        <v>37</v>
      </c>
      <c r="D83" s="12" t="s">
        <v>38</v>
      </c>
      <c r="E83" s="12" t="s">
        <v>43</v>
      </c>
      <c r="F83" s="12" t="s">
        <v>40</v>
      </c>
      <c r="G83" s="12" t="s">
        <v>41</v>
      </c>
      <c r="H83" s="6">
        <v>-23.642307530170079</v>
      </c>
      <c r="I83" s="6">
        <v>3.471134730686702</v>
      </c>
      <c r="J83" s="12"/>
      <c r="K83" s="12"/>
      <c r="L83" s="12"/>
      <c r="M83" s="13">
        <v>2.8000000000000001E-2</v>
      </c>
      <c r="N83" s="12">
        <v>13.000000000000123</v>
      </c>
      <c r="O83" s="12">
        <v>10.287000000000001</v>
      </c>
      <c r="P83" s="12">
        <f t="shared" si="2"/>
        <v>1.2637309225235853E-3</v>
      </c>
      <c r="Q83" s="16">
        <v>1.09156790018127E-2</v>
      </c>
      <c r="R83" s="16">
        <v>1.0797813535339505E-2</v>
      </c>
      <c r="S83" s="1">
        <v>1.0797813535339504</v>
      </c>
      <c r="T83" s="6">
        <v>1.1679803226369385</v>
      </c>
      <c r="U83" s="6">
        <v>1.0797813535339504</v>
      </c>
      <c r="V83" s="6">
        <v>1.1679803226369385</v>
      </c>
      <c r="W83" s="13">
        <v>0.97191772459227654</v>
      </c>
      <c r="X83" s="13">
        <v>1.1351807775458462E-2</v>
      </c>
      <c r="Y83" s="13">
        <v>1.1351807775458462E-2</v>
      </c>
      <c r="Z83" s="13">
        <v>0</v>
      </c>
      <c r="AA83" s="12">
        <v>0.96056591681681813</v>
      </c>
      <c r="AB83" s="12">
        <v>451.24751498927549</v>
      </c>
      <c r="AC83" s="12">
        <v>5.2704821814629073</v>
      </c>
      <c r="AD83" s="12">
        <v>5.2704821814629073</v>
      </c>
      <c r="AE83" s="12">
        <v>0</v>
      </c>
      <c r="AF83" s="12">
        <v>445.97703280781258</v>
      </c>
      <c r="AG83" s="12">
        <v>43.865802954143625</v>
      </c>
      <c r="AH83" s="12">
        <v>0.51234394687109042</v>
      </c>
      <c r="AI83" s="12">
        <f t="shared" si="3"/>
        <v>43.353459007272534</v>
      </c>
      <c r="AJ83" s="12">
        <v>0.51234394687109042</v>
      </c>
      <c r="AK83" s="12">
        <v>0</v>
      </c>
      <c r="AL83" s="12">
        <v>0</v>
      </c>
    </row>
    <row r="84" spans="1:38">
      <c r="A84" s="12" t="s">
        <v>44</v>
      </c>
      <c r="B84" s="12" t="s">
        <v>70</v>
      </c>
      <c r="C84" s="12" t="s">
        <v>37</v>
      </c>
      <c r="D84" s="12" t="s">
        <v>38</v>
      </c>
      <c r="E84" s="12" t="s">
        <v>45</v>
      </c>
      <c r="F84" s="12" t="s">
        <v>40</v>
      </c>
      <c r="G84" s="12" t="s">
        <v>41</v>
      </c>
      <c r="H84" s="6">
        <v>-23.234892838898034</v>
      </c>
      <c r="I84" s="6">
        <v>5.4537799103361211</v>
      </c>
      <c r="J84" s="12"/>
      <c r="K84" s="12"/>
      <c r="L84" s="12"/>
      <c r="M84" s="13">
        <v>0.02</v>
      </c>
      <c r="N84" s="12">
        <v>12.999999999999901</v>
      </c>
      <c r="O84" s="12">
        <v>10.374000000000001</v>
      </c>
      <c r="P84" s="12">
        <f t="shared" si="2"/>
        <v>1.2531328320801909E-3</v>
      </c>
      <c r="Q84" s="16">
        <v>1.0920233898061122E-2</v>
      </c>
      <c r="R84" s="16">
        <v>1.0802270576733053E-2</v>
      </c>
      <c r="S84" s="1">
        <v>1.0802270576733053</v>
      </c>
      <c r="T84" s="6">
        <v>1.1684620028575934</v>
      </c>
      <c r="U84" s="6">
        <v>1.0802270576733053</v>
      </c>
      <c r="V84" s="6">
        <v>1.1684620028575934</v>
      </c>
      <c r="W84" s="13">
        <v>1.0907559820672244</v>
      </c>
      <c r="X84" s="13">
        <v>1.2745069194351701E-2</v>
      </c>
      <c r="Y84" s="13">
        <v>1.2745069194351701E-2</v>
      </c>
      <c r="Z84" s="13">
        <v>0</v>
      </c>
      <c r="AA84" s="12">
        <v>1.0780109128728725</v>
      </c>
      <c r="AB84" s="12">
        <v>708.99138834369035</v>
      </c>
      <c r="AC84" s="12">
        <v>8.2842949763285425</v>
      </c>
      <c r="AD84" s="12">
        <v>8.2842949763285425</v>
      </c>
      <c r="AE84" s="12">
        <v>0</v>
      </c>
      <c r="AF84" s="12">
        <v>700.70709336736172</v>
      </c>
      <c r="AG84" s="12">
        <v>68.343106645815524</v>
      </c>
      <c r="AH84" s="12">
        <v>0.79856323272879715</v>
      </c>
      <c r="AI84" s="12">
        <f t="shared" si="3"/>
        <v>67.544543413086728</v>
      </c>
      <c r="AJ84" s="12">
        <v>0.79856323272879715</v>
      </c>
      <c r="AK84" s="12">
        <v>0</v>
      </c>
      <c r="AL84" s="12">
        <v>0</v>
      </c>
    </row>
    <row r="85" spans="1:38" ht="17.25" customHeight="1">
      <c r="A85" s="12" t="s">
        <v>46</v>
      </c>
      <c r="B85" s="12" t="s">
        <v>70</v>
      </c>
      <c r="C85" s="12" t="s">
        <v>37</v>
      </c>
      <c r="D85" s="12" t="s">
        <v>38</v>
      </c>
      <c r="E85" s="12" t="s">
        <v>47</v>
      </c>
      <c r="F85" s="12" t="s">
        <v>40</v>
      </c>
      <c r="G85" s="12" t="s">
        <v>41</v>
      </c>
      <c r="H85" s="6">
        <v>-22.951638158844524</v>
      </c>
      <c r="I85" s="6">
        <v>3.5541826925374052</v>
      </c>
      <c r="J85" s="12"/>
      <c r="K85" s="12"/>
      <c r="L85" s="12"/>
      <c r="M85" s="13">
        <v>3.1E-2</v>
      </c>
      <c r="N85" s="12">
        <v>15.000000000000124</v>
      </c>
      <c r="O85" s="12">
        <v>10.242000000000001</v>
      </c>
      <c r="P85" s="12">
        <f t="shared" si="2"/>
        <v>1.464557703573533E-3</v>
      </c>
      <c r="Q85" s="16">
        <v>1.0923400685384119E-2</v>
      </c>
      <c r="R85" s="16">
        <v>1.0805369306891391E-2</v>
      </c>
      <c r="S85" s="1">
        <v>1.080536930689139</v>
      </c>
      <c r="T85" s="6">
        <v>1.168796887810049</v>
      </c>
      <c r="U85" s="6">
        <v>1.080536930689139</v>
      </c>
      <c r="V85" s="6">
        <v>1.168796887810049</v>
      </c>
      <c r="W85" s="13">
        <v>1.1017966346865957</v>
      </c>
      <c r="X85" s="13">
        <v>1.2877764776212785E-2</v>
      </c>
      <c r="Y85" s="13">
        <v>1.2877764776212785E-2</v>
      </c>
      <c r="Z85" s="13">
        <v>0</v>
      </c>
      <c r="AA85" s="12">
        <v>1.0889188699103829</v>
      </c>
      <c r="AB85" s="12">
        <v>533.12740388061525</v>
      </c>
      <c r="AC85" s="12">
        <v>6.2311765046191407</v>
      </c>
      <c r="AD85" s="12">
        <v>6.2311765046191407</v>
      </c>
      <c r="AE85" s="12">
        <v>0</v>
      </c>
      <c r="AF85" s="12">
        <v>526.89622737599609</v>
      </c>
      <c r="AG85" s="12">
        <v>52.05305642263378</v>
      </c>
      <c r="AH85" s="12">
        <v>0.60839450347775237</v>
      </c>
      <c r="AI85" s="12">
        <f t="shared" si="3"/>
        <v>51.444661919156026</v>
      </c>
      <c r="AJ85" s="12">
        <v>0.60839450347775237</v>
      </c>
      <c r="AK85" s="12">
        <v>0</v>
      </c>
      <c r="AL85" s="12">
        <v>0</v>
      </c>
    </row>
    <row r="86" spans="1:38">
      <c r="A86" s="12" t="s">
        <v>48</v>
      </c>
      <c r="B86" s="12" t="s">
        <v>70</v>
      </c>
      <c r="C86" s="12" t="s">
        <v>37</v>
      </c>
      <c r="D86" s="12" t="s">
        <v>38</v>
      </c>
      <c r="E86" s="12" t="s">
        <v>49</v>
      </c>
      <c r="F86" s="12" t="s">
        <v>40</v>
      </c>
      <c r="G86" s="12" t="s">
        <v>41</v>
      </c>
      <c r="H86" s="6">
        <v>-21.725564950528401</v>
      </c>
      <c r="I86" s="6">
        <v>5.9326826746397217</v>
      </c>
      <c r="J86" s="12"/>
      <c r="K86" s="12"/>
      <c r="L86" s="12"/>
      <c r="M86" s="13">
        <v>1.7000000000000001E-2</v>
      </c>
      <c r="N86" s="12">
        <v>4.9999999999998934</v>
      </c>
      <c r="O86" s="12">
        <v>10.265000000000001</v>
      </c>
      <c r="P86" s="12">
        <f t="shared" si="2"/>
        <v>4.870920603994051E-4</v>
      </c>
      <c r="Q86" s="16">
        <v>1.0937108183853093E-2</v>
      </c>
      <c r="R86" s="16">
        <v>1.0818781994758893E-2</v>
      </c>
      <c r="S86" s="1">
        <v>1.0818781994758893</v>
      </c>
      <c r="T86" s="6">
        <v>1.1702464174513096</v>
      </c>
      <c r="U86" s="6">
        <v>1.0818781994758893</v>
      </c>
      <c r="V86" s="6">
        <v>1.1702464174513096</v>
      </c>
      <c r="W86" s="13">
        <v>1.0085560546887526</v>
      </c>
      <c r="X86" s="13">
        <v>1.1802591097983399E-2</v>
      </c>
      <c r="Y86" s="13">
        <v>1.1802591097983399E-2</v>
      </c>
      <c r="Z86" s="13">
        <v>0</v>
      </c>
      <c r="AA86" s="12">
        <v>0.99675346359076922</v>
      </c>
      <c r="AB86" s="12">
        <v>296.63413373197972</v>
      </c>
      <c r="AC86" s="12">
        <v>3.4713503229362197</v>
      </c>
      <c r="AD86" s="12">
        <v>3.4713503229362197</v>
      </c>
      <c r="AE86" s="12">
        <v>0</v>
      </c>
      <c r="AF86" s="12">
        <v>293.16278340904353</v>
      </c>
      <c r="AG86" s="12">
        <v>28.89762627686115</v>
      </c>
      <c r="AH86" s="12">
        <v>0.33817343623343588</v>
      </c>
      <c r="AI86" s="12">
        <f t="shared" si="3"/>
        <v>28.559452840627717</v>
      </c>
      <c r="AJ86" s="12">
        <v>0.33817343623343588</v>
      </c>
      <c r="AK86" s="12">
        <v>0</v>
      </c>
      <c r="AL86" s="12">
        <v>0</v>
      </c>
    </row>
    <row r="87" spans="1:38">
      <c r="A87" s="12" t="s">
        <v>50</v>
      </c>
      <c r="B87" s="12" t="s">
        <v>70</v>
      </c>
      <c r="C87" s="12" t="s">
        <v>51</v>
      </c>
      <c r="D87" s="12" t="s">
        <v>38</v>
      </c>
      <c r="E87" s="12" t="s">
        <v>39</v>
      </c>
      <c r="F87" s="12" t="s">
        <v>40</v>
      </c>
      <c r="G87" s="12" t="s">
        <v>41</v>
      </c>
      <c r="H87" s="6">
        <v>-18.461777881439403</v>
      </c>
      <c r="I87" s="6">
        <v>5.4190340929723462</v>
      </c>
      <c r="J87" s="12"/>
      <c r="K87" s="12"/>
      <c r="L87" s="12"/>
      <c r="M87" s="13">
        <v>1.9E-2</v>
      </c>
      <c r="N87" s="12">
        <v>20.000000000000018</v>
      </c>
      <c r="O87" s="12">
        <v>10.146000000000001</v>
      </c>
      <c r="P87" s="12">
        <f t="shared" si="2"/>
        <v>1.9712201852946994E-3</v>
      </c>
      <c r="Q87" s="16">
        <v>1.0973597323285508E-2</v>
      </c>
      <c r="R87" s="16">
        <v>1.0854484580348947E-2</v>
      </c>
      <c r="S87" s="1">
        <v>1.0854484580348946</v>
      </c>
      <c r="T87" s="6">
        <v>1.1741048346982803</v>
      </c>
      <c r="U87" s="6">
        <v>1.0854484580348946</v>
      </c>
      <c r="V87" s="6">
        <v>1.1741048346982803</v>
      </c>
      <c r="W87" s="13">
        <v>1.0296164776647458</v>
      </c>
      <c r="X87" s="13">
        <v>1.2088776843111921E-2</v>
      </c>
      <c r="Y87" s="13">
        <v>1.2088776843111921E-2</v>
      </c>
      <c r="Z87" s="13">
        <v>0</v>
      </c>
      <c r="AA87" s="12">
        <v>1.0175277008216339</v>
      </c>
      <c r="AB87" s="12">
        <v>1083.8068185944703</v>
      </c>
      <c r="AC87" s="12">
        <v>12.725028255907299</v>
      </c>
      <c r="AD87" s="12">
        <v>12.725028255907299</v>
      </c>
      <c r="AE87" s="12">
        <v>0</v>
      </c>
      <c r="AF87" s="12">
        <v>1071.081790338563</v>
      </c>
      <c r="AG87" s="12">
        <v>106.82109388867241</v>
      </c>
      <c r="AH87" s="12">
        <v>1.2541916278244922</v>
      </c>
      <c r="AI87" s="12">
        <f t="shared" si="3"/>
        <v>105.56690226084791</v>
      </c>
      <c r="AJ87" s="12">
        <v>1.2541916278244922</v>
      </c>
      <c r="AK87" s="12">
        <v>0</v>
      </c>
      <c r="AL87" s="12">
        <v>0</v>
      </c>
    </row>
    <row r="88" spans="1:38">
      <c r="A88" s="12" t="s">
        <v>52</v>
      </c>
      <c r="B88" s="12" t="s">
        <v>70</v>
      </c>
      <c r="C88" s="12" t="s">
        <v>51</v>
      </c>
      <c r="D88" s="12" t="s">
        <v>38</v>
      </c>
      <c r="E88" s="12" t="s">
        <v>43</v>
      </c>
      <c r="F88" s="12" t="s">
        <v>40</v>
      </c>
      <c r="G88" s="12" t="s">
        <v>41</v>
      </c>
      <c r="H88" s="6">
        <v>-20.766754776643836</v>
      </c>
      <c r="I88" s="6">
        <v>4.2736125160848708</v>
      </c>
      <c r="J88" s="12"/>
      <c r="K88" s="12"/>
      <c r="L88" s="12"/>
      <c r="M88" s="13">
        <v>2.1999999999999999E-2</v>
      </c>
      <c r="N88" s="12">
        <v>24.999999999999911</v>
      </c>
      <c r="O88" s="12">
        <v>10.226000000000001</v>
      </c>
      <c r="P88" s="12">
        <f t="shared" si="2"/>
        <v>2.4447486798357043E-3</v>
      </c>
      <c r="Q88" s="16">
        <v>1.0947827681597123E-2</v>
      </c>
      <c r="R88" s="16">
        <v>1.0829270692142181E-2</v>
      </c>
      <c r="S88" s="1">
        <v>1.0829270692142181</v>
      </c>
      <c r="T88" s="6">
        <v>1.1713799447427165</v>
      </c>
      <c r="U88" s="6">
        <v>1.0829270692142181</v>
      </c>
      <c r="V88" s="6">
        <v>1.1713799447427165</v>
      </c>
      <c r="W88" s="13">
        <v>0.94019475353867155</v>
      </c>
      <c r="X88" s="13">
        <v>1.101325278447521E-2</v>
      </c>
      <c r="Y88" s="13">
        <v>1.101325278447521E-2</v>
      </c>
      <c r="Z88" s="13">
        <v>0</v>
      </c>
      <c r="AA88" s="12">
        <v>0.92918150075419637</v>
      </c>
      <c r="AB88" s="12">
        <v>1068.403129021214</v>
      </c>
      <c r="AC88" s="12">
        <v>12.515059982358148</v>
      </c>
      <c r="AD88" s="12">
        <v>12.515059982358148</v>
      </c>
      <c r="AE88" s="12">
        <v>0</v>
      </c>
      <c r="AF88" s="12">
        <v>1055.888069038856</v>
      </c>
      <c r="AG88" s="12">
        <v>104.47908556827831</v>
      </c>
      <c r="AH88" s="12">
        <v>1.2238470547973936</v>
      </c>
      <c r="AI88" s="12">
        <f t="shared" si="3"/>
        <v>103.25523851348092</v>
      </c>
      <c r="AJ88" s="12">
        <v>1.2238470547973936</v>
      </c>
      <c r="AK88" s="12">
        <v>0</v>
      </c>
      <c r="AL88" s="12">
        <v>0</v>
      </c>
    </row>
    <row r="89" spans="1:38">
      <c r="A89" s="12" t="s">
        <v>53</v>
      </c>
      <c r="B89" s="12" t="s">
        <v>70</v>
      </c>
      <c r="C89" s="12" t="s">
        <v>51</v>
      </c>
      <c r="D89" s="12" t="s">
        <v>38</v>
      </c>
      <c r="E89" s="12" t="s">
        <v>45</v>
      </c>
      <c r="F89" s="12" t="s">
        <v>40</v>
      </c>
      <c r="G89" s="12" t="s">
        <v>41</v>
      </c>
      <c r="H89" s="6">
        <v>-19.453952943250627</v>
      </c>
      <c r="I89" s="6">
        <v>2.7775114808765404</v>
      </c>
      <c r="J89" s="12"/>
      <c r="K89" s="12"/>
      <c r="L89" s="12"/>
      <c r="M89" s="13">
        <v>1.7000000000000001E-2</v>
      </c>
      <c r="N89" s="12">
        <v>29.000000000000135</v>
      </c>
      <c r="O89" s="12">
        <v>10.292</v>
      </c>
      <c r="P89" s="12">
        <f t="shared" si="2"/>
        <v>2.8177225029148985E-3</v>
      </c>
      <c r="Q89" s="16">
        <v>1.096250480609446E-2</v>
      </c>
      <c r="R89" s="16">
        <v>1.0843631444271121E-2</v>
      </c>
      <c r="S89" s="1">
        <v>1.084363144427112</v>
      </c>
      <c r="T89" s="6">
        <v>1.1729319268875769</v>
      </c>
      <c r="U89" s="6">
        <v>1.084363144427112</v>
      </c>
      <c r="V89" s="6">
        <v>1.1729319268875769</v>
      </c>
      <c r="W89" s="13">
        <v>0.47217695174901192</v>
      </c>
      <c r="X89" s="13">
        <v>5.5383142184687092E-3</v>
      </c>
      <c r="Y89" s="13">
        <v>5.5383142184687092E-3</v>
      </c>
      <c r="Z89" s="13">
        <v>0</v>
      </c>
      <c r="AA89" s="12">
        <v>0.46663863753054319</v>
      </c>
      <c r="AB89" s="12">
        <v>805.47832945420055</v>
      </c>
      <c r="AC89" s="12">
        <v>9.4477124903290175</v>
      </c>
      <c r="AD89" s="12">
        <v>9.4477124903290175</v>
      </c>
      <c r="AE89" s="12">
        <v>0</v>
      </c>
      <c r="AF89" s="12">
        <v>796.03061696387147</v>
      </c>
      <c r="AG89" s="12">
        <v>78.262566017703122</v>
      </c>
      <c r="AH89" s="12">
        <v>0.91796662362310699</v>
      </c>
      <c r="AI89" s="12">
        <f t="shared" si="3"/>
        <v>77.344599394080007</v>
      </c>
      <c r="AJ89" s="12">
        <v>0.91796662362310699</v>
      </c>
      <c r="AK89" s="12">
        <v>0</v>
      </c>
      <c r="AL89" s="12">
        <v>0</v>
      </c>
    </row>
    <row r="90" spans="1:38">
      <c r="A90" s="12" t="s">
        <v>54</v>
      </c>
      <c r="B90" s="12" t="s">
        <v>70</v>
      </c>
      <c r="C90" s="12" t="s">
        <v>51</v>
      </c>
      <c r="D90" s="12" t="s">
        <v>38</v>
      </c>
      <c r="E90" s="12" t="s">
        <v>47</v>
      </c>
      <c r="F90" s="12" t="s">
        <v>40</v>
      </c>
      <c r="G90" s="12" t="s">
        <v>41</v>
      </c>
      <c r="H90" s="6">
        <v>-20.425336613317164</v>
      </c>
      <c r="I90" s="6">
        <v>6.453577284522237</v>
      </c>
      <c r="J90" s="12"/>
      <c r="K90" s="12"/>
      <c r="L90" s="12"/>
      <c r="M90" s="13">
        <v>1.7000000000000001E-2</v>
      </c>
      <c r="N90" s="12">
        <v>26.999999999999915</v>
      </c>
      <c r="O90" s="12">
        <v>10.246</v>
      </c>
      <c r="P90" s="12">
        <f t="shared" si="2"/>
        <v>2.6351747023228493E-3</v>
      </c>
      <c r="Q90" s="16">
        <v>1.0951644736663116E-2</v>
      </c>
      <c r="R90" s="16">
        <v>1.0833005508899336E-2</v>
      </c>
      <c r="S90" s="1">
        <v>1.0833005508899336</v>
      </c>
      <c r="T90" s="6">
        <v>1.1717835708171203</v>
      </c>
      <c r="U90" s="6">
        <v>1.0833005508899336</v>
      </c>
      <c r="V90" s="6">
        <v>1.1717835708171203</v>
      </c>
      <c r="W90" s="13">
        <v>1.0971081383687802</v>
      </c>
      <c r="X90" s="13">
        <v>1.2855732919502925E-2</v>
      </c>
      <c r="Y90" s="13">
        <v>1.2855732919502925E-2</v>
      </c>
      <c r="Z90" s="13">
        <v>0</v>
      </c>
      <c r="AA90" s="12">
        <v>1.0842524054492773</v>
      </c>
      <c r="AB90" s="12">
        <v>1742.4658668209981</v>
      </c>
      <c r="AC90" s="12">
        <v>20.41792875450458</v>
      </c>
      <c r="AD90" s="12">
        <v>20.41792875450458</v>
      </c>
      <c r="AE90" s="12">
        <v>0</v>
      </c>
      <c r="AF90" s="12">
        <v>1722.0479380664935</v>
      </c>
      <c r="AG90" s="12">
        <v>170.06303599658384</v>
      </c>
      <c r="AH90" s="12">
        <v>1.9927707158407748</v>
      </c>
      <c r="AI90" s="12">
        <f t="shared" si="3"/>
        <v>168.07026528074306</v>
      </c>
      <c r="AJ90" s="12">
        <v>1.9927707158407748</v>
      </c>
      <c r="AK90" s="12">
        <v>0</v>
      </c>
      <c r="AL90" s="12">
        <v>0</v>
      </c>
    </row>
    <row r="91" spans="1:38">
      <c r="A91" s="12" t="s">
        <v>55</v>
      </c>
      <c r="B91" s="12" t="s">
        <v>70</v>
      </c>
      <c r="C91" s="12" t="s">
        <v>51</v>
      </c>
      <c r="D91" s="12" t="s">
        <v>38</v>
      </c>
      <c r="E91" s="12" t="s">
        <v>49</v>
      </c>
      <c r="F91" s="12" t="s">
        <v>40</v>
      </c>
      <c r="G91" s="12" t="s">
        <v>41</v>
      </c>
      <c r="H91" s="6">
        <v>-20.337718677725825</v>
      </c>
      <c r="I91" s="6">
        <v>6.8498793710720918</v>
      </c>
      <c r="J91" s="12"/>
      <c r="K91" s="12"/>
      <c r="L91" s="12"/>
      <c r="M91" s="13">
        <v>2.1999999999999999E-2</v>
      </c>
      <c r="N91" s="12">
        <v>14.000000000000012</v>
      </c>
      <c r="O91" s="12">
        <v>10.257999999999999</v>
      </c>
      <c r="P91" s="12">
        <f t="shared" si="2"/>
        <v>1.3647884577890439E-3</v>
      </c>
      <c r="Q91" s="16">
        <v>1.0952624305183026E-2</v>
      </c>
      <c r="R91" s="16">
        <v>1.0833963968104487E-2</v>
      </c>
      <c r="S91" s="1">
        <v>1.0833963968104487</v>
      </c>
      <c r="T91" s="6">
        <v>1.1718871525994892</v>
      </c>
      <c r="U91" s="6">
        <v>1.0833963968104487</v>
      </c>
      <c r="V91" s="6">
        <v>1.1718871525994892</v>
      </c>
      <c r="W91" s="13">
        <v>1.5069734616358599</v>
      </c>
      <c r="X91" s="13">
        <v>1.7660028389994434E-2</v>
      </c>
      <c r="Y91" s="13">
        <v>1.7660028389994434E-2</v>
      </c>
      <c r="Z91" s="13">
        <v>0</v>
      </c>
      <c r="AA91" s="12">
        <v>1.4893134332458655</v>
      </c>
      <c r="AB91" s="12">
        <v>958.98311195009353</v>
      </c>
      <c r="AC91" s="12">
        <v>11.238199884541924</v>
      </c>
      <c r="AD91" s="12">
        <v>11.238199884541924</v>
      </c>
      <c r="AE91" s="12">
        <v>0</v>
      </c>
      <c r="AF91" s="12">
        <v>947.7449120655516</v>
      </c>
      <c r="AG91" s="12">
        <v>93.486363028864659</v>
      </c>
      <c r="AH91" s="12">
        <v>1.0955546777677836</v>
      </c>
      <c r="AI91" s="12">
        <f t="shared" si="3"/>
        <v>92.390808351096865</v>
      </c>
      <c r="AJ91" s="12">
        <v>1.0955546777677836</v>
      </c>
      <c r="AK91" s="12">
        <v>0</v>
      </c>
      <c r="AL91" s="12">
        <v>0</v>
      </c>
    </row>
    <row r="92" spans="1:38">
      <c r="A92" s="12" t="s">
        <v>56</v>
      </c>
      <c r="B92" s="12" t="s">
        <v>70</v>
      </c>
      <c r="C92" s="12" t="s">
        <v>37</v>
      </c>
      <c r="D92" s="12" t="s">
        <v>38</v>
      </c>
      <c r="E92" s="12" t="s">
        <v>39</v>
      </c>
      <c r="F92" s="12" t="s">
        <v>57</v>
      </c>
      <c r="G92" s="12" t="s">
        <v>41</v>
      </c>
      <c r="H92" s="6">
        <v>1338.1441618178551</v>
      </c>
      <c r="I92" s="6">
        <v>6.0501882652511743</v>
      </c>
      <c r="J92" s="12"/>
      <c r="K92" s="12"/>
      <c r="L92" s="12"/>
      <c r="M92" s="13">
        <v>2.1999999999999999E-2</v>
      </c>
      <c r="N92" s="12">
        <v>11.000000000000121</v>
      </c>
      <c r="O92" s="12">
        <v>10.321999999999999</v>
      </c>
      <c r="P92" s="12">
        <f t="shared" si="2"/>
        <v>1.0656849447781556E-3</v>
      </c>
      <c r="Q92" s="16">
        <v>2.6140451729123618E-2</v>
      </c>
      <c r="R92" s="16">
        <v>2.5474535854302396E-2</v>
      </c>
      <c r="S92" s="1">
        <v>2.5474535854302394</v>
      </c>
      <c r="T92" s="6">
        <v>2.752199894085809</v>
      </c>
      <c r="U92" s="6">
        <v>1.0809516358093116</v>
      </c>
      <c r="V92" s="6">
        <v>1.1692450663033778</v>
      </c>
      <c r="W92" s="13">
        <v>1.3310414183552584</v>
      </c>
      <c r="X92" s="13">
        <v>3.6632920506211669E-2</v>
      </c>
      <c r="Y92" s="13">
        <v>1.5563136114573359E-2</v>
      </c>
      <c r="Z92" s="13">
        <v>2.106978439163831E-2</v>
      </c>
      <c r="AA92" s="12">
        <v>1.2944084978490467</v>
      </c>
      <c r="AB92" s="12">
        <v>665.52070917763649</v>
      </c>
      <c r="AC92" s="12">
        <v>18.316460253106037</v>
      </c>
      <c r="AD92" s="12">
        <v>7.7815680572867665</v>
      </c>
      <c r="AE92" s="12">
        <v>10.534892195819271</v>
      </c>
      <c r="AF92" s="12">
        <v>647.20424892453048</v>
      </c>
      <c r="AG92" s="12">
        <v>64.475945473516418</v>
      </c>
      <c r="AH92" s="12">
        <v>1.774506903032943</v>
      </c>
      <c r="AI92" s="12">
        <f t="shared" si="3"/>
        <v>62.701438570483482</v>
      </c>
      <c r="AJ92" s="12">
        <v>0.75388181140154686</v>
      </c>
      <c r="AK92" s="12">
        <v>1.0206250916313961</v>
      </c>
      <c r="AL92" s="12">
        <v>1.5829548277824314E-2</v>
      </c>
    </row>
    <row r="93" spans="1:38">
      <c r="A93" s="12" t="s">
        <v>58</v>
      </c>
      <c r="B93" s="12" t="s">
        <v>70</v>
      </c>
      <c r="C93" s="12" t="s">
        <v>37</v>
      </c>
      <c r="D93" s="12" t="s">
        <v>38</v>
      </c>
      <c r="E93" s="12" t="s">
        <v>43</v>
      </c>
      <c r="F93" s="12" t="s">
        <v>57</v>
      </c>
      <c r="G93" s="12" t="s">
        <v>41</v>
      </c>
      <c r="H93" s="6">
        <v>1154.7216701410093</v>
      </c>
      <c r="I93" s="6">
        <v>5.6757854462783301</v>
      </c>
      <c r="J93" s="12"/>
      <c r="K93" s="12"/>
      <c r="L93" s="12"/>
      <c r="M93" s="13">
        <v>2.5999999999999999E-2</v>
      </c>
      <c r="N93" s="12">
        <v>4.0000000000000036</v>
      </c>
      <c r="O93" s="12">
        <v>10.167999999999999</v>
      </c>
      <c r="P93" s="12">
        <f t="shared" si="2"/>
        <v>3.9339103068450072E-4</v>
      </c>
      <c r="Q93" s="16">
        <v>2.4089788272176484E-2</v>
      </c>
      <c r="R93" s="16">
        <v>2.3523121261486542E-2</v>
      </c>
      <c r="S93" s="1">
        <v>2.3523121261486541</v>
      </c>
      <c r="T93" s="6">
        <v>2.5417834206194403</v>
      </c>
      <c r="U93" s="6">
        <v>1.0797813535339504</v>
      </c>
      <c r="V93" s="6">
        <v>1.1679803226369385</v>
      </c>
      <c r="W93" s="13">
        <v>1.4757042160323659</v>
      </c>
      <c r="X93" s="13">
        <v>3.7509205100492764E-2</v>
      </c>
      <c r="Y93" s="13">
        <v>1.7235934863581732E-2</v>
      </c>
      <c r="Z93" s="13">
        <v>2.0273270236911032E-2</v>
      </c>
      <c r="AA93" s="12">
        <v>1.4381950109318731</v>
      </c>
      <c r="AB93" s="12">
        <v>227.03141785113343</v>
      </c>
      <c r="AC93" s="12">
        <v>5.7706469385373538</v>
      </c>
      <c r="AD93" s="12">
        <v>2.6516822867048844</v>
      </c>
      <c r="AE93" s="12">
        <v>3.1189646518324694</v>
      </c>
      <c r="AF93" s="12">
        <v>221.26077091259606</v>
      </c>
      <c r="AG93" s="12">
        <v>22.328030866555217</v>
      </c>
      <c r="AH93" s="12">
        <v>0.56753018671689159</v>
      </c>
      <c r="AI93" s="12">
        <f t="shared" si="3"/>
        <v>21.760500679838323</v>
      </c>
      <c r="AJ93" s="12">
        <v>0.26078700695366686</v>
      </c>
      <c r="AK93" s="12">
        <v>0.30674317976322474</v>
      </c>
      <c r="AL93" s="12">
        <v>1.3738030979825015E-2</v>
      </c>
    </row>
    <row r="94" spans="1:38">
      <c r="A94" s="12" t="s">
        <v>59</v>
      </c>
      <c r="B94" s="12" t="s">
        <v>70</v>
      </c>
      <c r="C94" s="12" t="s">
        <v>37</v>
      </c>
      <c r="D94" s="12" t="s">
        <v>38</v>
      </c>
      <c r="E94" s="12" t="s">
        <v>45</v>
      </c>
      <c r="F94" s="12" t="s">
        <v>57</v>
      </c>
      <c r="G94" s="12" t="s">
        <v>41</v>
      </c>
      <c r="H94" s="6">
        <v>237.24435627041788</v>
      </c>
      <c r="I94" s="6">
        <v>14.751975559464087</v>
      </c>
      <c r="J94" s="6">
        <v>6.0750618593103711</v>
      </c>
      <c r="K94" s="6">
        <v>14.751975559464087</v>
      </c>
      <c r="L94" s="12"/>
      <c r="M94" s="13">
        <v>2.5000000000000001E-2</v>
      </c>
      <c r="N94" s="12">
        <v>6.0000000000000053</v>
      </c>
      <c r="O94" s="12">
        <v>10.375999999999999</v>
      </c>
      <c r="P94" s="12">
        <f t="shared" si="2"/>
        <v>5.7825751734772606E-4</v>
      </c>
      <c r="Q94" s="16">
        <v>1.3832391903103272E-2</v>
      </c>
      <c r="R94" s="16">
        <v>1.3643667349331741E-2</v>
      </c>
      <c r="S94" s="1">
        <v>1.3643667349331741</v>
      </c>
      <c r="T94" s="6">
        <v>1.4754645538818629</v>
      </c>
      <c r="U94" s="6">
        <v>1.0802270576733053</v>
      </c>
      <c r="V94" s="6">
        <v>1.1684620028575934</v>
      </c>
      <c r="W94" s="13">
        <v>3.6879938898660218</v>
      </c>
      <c r="X94" s="13">
        <v>5.4415042594302063E-2</v>
      </c>
      <c r="Y94" s="13">
        <v>4.3092807270794183E-2</v>
      </c>
      <c r="Z94" s="13">
        <v>1.132223532350788E-2</v>
      </c>
      <c r="AA94" s="12">
        <v>3.6335788472717199</v>
      </c>
      <c r="AB94" s="12">
        <v>885.11853356784593</v>
      </c>
      <c r="AC94" s="12">
        <v>13.059610222632505</v>
      </c>
      <c r="AD94" s="12">
        <v>10.342273744990612</v>
      </c>
      <c r="AE94" s="12">
        <v>2.7173364776418936</v>
      </c>
      <c r="AF94" s="12">
        <v>872.05892334521354</v>
      </c>
      <c r="AG94" s="12">
        <v>85.304407629900339</v>
      </c>
      <c r="AH94" s="12">
        <v>1.2586362974780749</v>
      </c>
      <c r="AI94" s="12">
        <f t="shared" si="3"/>
        <v>84.045771332422277</v>
      </c>
      <c r="AJ94" s="12">
        <v>0.99674958991813922</v>
      </c>
      <c r="AK94" s="12">
        <v>0.26188670755993571</v>
      </c>
      <c r="AL94" s="12">
        <v>3.0700255102426958E-3</v>
      </c>
    </row>
    <row r="95" spans="1:38">
      <c r="A95" s="12" t="s">
        <v>60</v>
      </c>
      <c r="B95" s="12" t="s">
        <v>70</v>
      </c>
      <c r="C95" s="12" t="s">
        <v>37</v>
      </c>
      <c r="D95" s="12" t="s">
        <v>38</v>
      </c>
      <c r="E95" s="12" t="s">
        <v>47</v>
      </c>
      <c r="F95" s="12" t="s">
        <v>57</v>
      </c>
      <c r="G95" s="12" t="s">
        <v>41</v>
      </c>
      <c r="H95" s="6">
        <v>915.97848671895088</v>
      </c>
      <c r="I95" s="6">
        <v>5.0734067413262673</v>
      </c>
      <c r="J95" s="12"/>
      <c r="K95" s="12"/>
      <c r="L95" s="12"/>
      <c r="M95" s="13">
        <v>2.5000000000000001E-2</v>
      </c>
      <c r="N95" s="12">
        <v>10.999999999999899</v>
      </c>
      <c r="O95" s="12">
        <v>10.285</v>
      </c>
      <c r="P95" s="12">
        <f t="shared" si="2"/>
        <v>1.0695187165775302E-3</v>
      </c>
      <c r="Q95" s="16">
        <v>2.1420639481517872E-2</v>
      </c>
      <c r="R95" s="16">
        <v>2.0971418290892552E-2</v>
      </c>
      <c r="S95" s="1">
        <v>2.0971418290892552</v>
      </c>
      <c r="T95" s="6">
        <v>2.2665370310665356</v>
      </c>
      <c r="U95" s="6">
        <v>1.080536930689139</v>
      </c>
      <c r="V95" s="6">
        <v>1.168796887810049</v>
      </c>
      <c r="W95" s="13">
        <v>1.2683516853315668</v>
      </c>
      <c r="X95" s="13">
        <v>2.874766063219646E-2</v>
      </c>
      <c r="Y95" s="13">
        <v>1.4824455024641659E-2</v>
      </c>
      <c r="Z95" s="13">
        <v>1.3923205607554801E-2</v>
      </c>
      <c r="AA95" s="12">
        <v>1.2396040246993705</v>
      </c>
      <c r="AB95" s="12">
        <v>558.07474154588431</v>
      </c>
      <c r="AC95" s="12">
        <v>12.648970678166325</v>
      </c>
      <c r="AD95" s="12">
        <v>6.5227602108422698</v>
      </c>
      <c r="AE95" s="12">
        <v>6.1262104673240554</v>
      </c>
      <c r="AF95" s="12">
        <v>545.42577086771803</v>
      </c>
      <c r="AG95" s="12">
        <v>54.261034666590596</v>
      </c>
      <c r="AH95" s="12">
        <v>1.2298464441581258</v>
      </c>
      <c r="AI95" s="12">
        <f t="shared" si="3"/>
        <v>53.031188222432476</v>
      </c>
      <c r="AJ95" s="12">
        <v>0.6342012844766427</v>
      </c>
      <c r="AK95" s="12">
        <v>0.59564515968148313</v>
      </c>
      <c r="AL95" s="12">
        <v>1.097740143256486E-2</v>
      </c>
    </row>
    <row r="96" spans="1:38">
      <c r="A96" s="12" t="s">
        <v>61</v>
      </c>
      <c r="B96" s="12" t="s">
        <v>70</v>
      </c>
      <c r="C96" s="12" t="s">
        <v>37</v>
      </c>
      <c r="D96" s="12" t="s">
        <v>38</v>
      </c>
      <c r="E96" s="12" t="s">
        <v>49</v>
      </c>
      <c r="F96" s="12" t="s">
        <v>57</v>
      </c>
      <c r="G96" s="12" t="s">
        <v>41</v>
      </c>
      <c r="H96" s="6">
        <v>1313.6000053163225</v>
      </c>
      <c r="I96" s="6">
        <v>7.5008669843857136</v>
      </c>
      <c r="J96" s="12"/>
      <c r="K96" s="12"/>
      <c r="L96" s="12"/>
      <c r="M96" s="13">
        <v>2.5999999999999999E-2</v>
      </c>
      <c r="N96" s="12">
        <v>2.0000000000000018</v>
      </c>
      <c r="O96" s="12">
        <v>10.207000000000001</v>
      </c>
      <c r="P96" s="12">
        <f t="shared" si="2"/>
        <v>1.9594396002743232E-4</v>
      </c>
      <c r="Q96" s="16">
        <v>2.586604805943649E-2</v>
      </c>
      <c r="R96" s="16">
        <v>2.5213865015189452E-2</v>
      </c>
      <c r="S96" s="1">
        <v>2.5213865015189452</v>
      </c>
      <c r="T96" s="6">
        <v>2.7240962863698188</v>
      </c>
      <c r="U96" s="6">
        <v>1.0818781994758893</v>
      </c>
      <c r="V96" s="6">
        <v>1.1702464174513096</v>
      </c>
      <c r="W96" s="13">
        <v>1.9502254159402856</v>
      </c>
      <c r="X96" s="13">
        <v>5.3126018131469673E-2</v>
      </c>
      <c r="Y96" s="13">
        <v>2.2822443062266093E-2</v>
      </c>
      <c r="Z96" s="13">
        <v>3.030357506920358E-2</v>
      </c>
      <c r="AA96" s="12">
        <v>1.897099397808816</v>
      </c>
      <c r="AB96" s="12">
        <v>150.01733968771444</v>
      </c>
      <c r="AC96" s="12">
        <v>4.0866167793438244</v>
      </c>
      <c r="AD96" s="12">
        <v>1.7555725432512395</v>
      </c>
      <c r="AE96" s="12">
        <v>2.3310442360925849</v>
      </c>
      <c r="AF96" s="12">
        <v>145.9307229083706</v>
      </c>
      <c r="AG96" s="12">
        <v>14.697495805595613</v>
      </c>
      <c r="AH96" s="12">
        <v>0.40037393742958988</v>
      </c>
      <c r="AI96" s="12">
        <f t="shared" si="3"/>
        <v>14.297121868166021</v>
      </c>
      <c r="AJ96" s="12">
        <v>0.17199691812003912</v>
      </c>
      <c r="AK96" s="12">
        <v>0.22837701930955076</v>
      </c>
      <c r="AL96" s="12">
        <v>1.5538498689185087E-2</v>
      </c>
    </row>
    <row r="97" spans="1:38">
      <c r="A97" s="12" t="s">
        <v>62</v>
      </c>
      <c r="B97" s="12" t="s">
        <v>70</v>
      </c>
      <c r="C97" s="12" t="s">
        <v>51</v>
      </c>
      <c r="D97" s="12" t="s">
        <v>38</v>
      </c>
      <c r="E97" s="12" t="s">
        <v>39</v>
      </c>
      <c r="F97" s="12" t="s">
        <v>57</v>
      </c>
      <c r="G97" s="12" t="s">
        <v>41</v>
      </c>
      <c r="H97" s="6">
        <v>226.78298028679663</v>
      </c>
      <c r="I97" s="6">
        <v>4.7459321982063569</v>
      </c>
      <c r="J97" s="12"/>
      <c r="K97" s="12"/>
      <c r="L97" s="12"/>
      <c r="M97" s="16">
        <v>2.1000000000000001E-2</v>
      </c>
      <c r="N97" s="12">
        <v>10.000000000000009</v>
      </c>
      <c r="O97" s="12">
        <v>10.356</v>
      </c>
      <c r="P97" s="12">
        <f t="shared" si="2"/>
        <v>9.6562379297025964E-4</v>
      </c>
      <c r="Q97" s="16">
        <v>1.3715433719606387E-2</v>
      </c>
      <c r="R97" s="16">
        <v>1.3529865742776167E-2</v>
      </c>
      <c r="S97" s="1">
        <v>1.3529865742776168</v>
      </c>
      <c r="T97" s="6">
        <v>1.4631714743812707</v>
      </c>
      <c r="U97" s="6">
        <v>1.0854484580348946</v>
      </c>
      <c r="V97" s="6">
        <v>1.1741048346982803</v>
      </c>
      <c r="W97" s="13">
        <v>0.99664576162333496</v>
      </c>
      <c r="X97" s="13">
        <v>1.4582636484702595E-2</v>
      </c>
      <c r="Y97" s="13">
        <v>1.1701666072035074E-2</v>
      </c>
      <c r="Z97" s="13">
        <v>2.8809704126675217E-3</v>
      </c>
      <c r="AA97" s="12">
        <v>0.98206312513863236</v>
      </c>
      <c r="AB97" s="12">
        <v>474.59321982063608</v>
      </c>
      <c r="AC97" s="12">
        <v>6.9441126117631464</v>
      </c>
      <c r="AD97" s="12">
        <v>5.5722219390643248</v>
      </c>
      <c r="AE97" s="12">
        <v>1.3718906726988216</v>
      </c>
      <c r="AF97" s="12">
        <v>467.64910720887292</v>
      </c>
      <c r="AG97" s="12">
        <v>45.827850504117045</v>
      </c>
      <c r="AH97" s="12">
        <v>0.670540035898334</v>
      </c>
      <c r="AI97" s="12">
        <f t="shared" si="3"/>
        <v>45.157310468218704</v>
      </c>
      <c r="AJ97" s="12">
        <v>0.53806700840713839</v>
      </c>
      <c r="AK97" s="12">
        <v>0.13247302749119561</v>
      </c>
      <c r="AL97" s="12">
        <v>2.8906663968299058E-3</v>
      </c>
    </row>
    <row r="98" spans="1:38">
      <c r="A98" s="12" t="s">
        <v>63</v>
      </c>
      <c r="B98" s="12" t="s">
        <v>70</v>
      </c>
      <c r="C98" s="12" t="s">
        <v>51</v>
      </c>
      <c r="D98" s="12" t="s">
        <v>38</v>
      </c>
      <c r="E98" s="12" t="s">
        <v>43</v>
      </c>
      <c r="F98" s="12" t="s">
        <v>57</v>
      </c>
      <c r="G98" s="12" t="s">
        <v>41</v>
      </c>
      <c r="H98" s="6">
        <v>240.11041337083088</v>
      </c>
      <c r="I98" s="6">
        <v>6.084206216296125</v>
      </c>
      <c r="J98" s="12"/>
      <c r="K98" s="12"/>
      <c r="L98" s="12"/>
      <c r="M98" s="16">
        <v>0.03</v>
      </c>
      <c r="N98" s="12">
        <v>22.000000000000021</v>
      </c>
      <c r="O98" s="12">
        <v>10.308999999999999</v>
      </c>
      <c r="P98" s="12">
        <f t="shared" si="2"/>
        <v>2.13405761955573E-3</v>
      </c>
      <c r="Q98" s="16">
        <v>1.3864434421485891E-2</v>
      </c>
      <c r="R98" s="16">
        <v>1.3674840492256717E-2</v>
      </c>
      <c r="S98" s="1">
        <v>1.3674840492256717</v>
      </c>
      <c r="T98" s="6">
        <v>1.4788318994707892</v>
      </c>
      <c r="U98" s="6">
        <v>1.0829270692142181</v>
      </c>
      <c r="V98" s="6">
        <v>1.1713799447427165</v>
      </c>
      <c r="W98" s="13">
        <v>1.8252618648888375</v>
      </c>
      <c r="X98" s="13">
        <v>2.6992554706851545E-2</v>
      </c>
      <c r="Y98" s="13">
        <v>2.1380751424344743E-2</v>
      </c>
      <c r="Z98" s="13">
        <v>5.6118032825068012E-3</v>
      </c>
      <c r="AA98" s="12">
        <v>1.798269310181986</v>
      </c>
      <c r="AB98" s="12">
        <v>1338.5253675851488</v>
      </c>
      <c r="AC98" s="12">
        <v>19.794540118357819</v>
      </c>
      <c r="AD98" s="12">
        <v>15.67921771118616</v>
      </c>
      <c r="AE98" s="12">
        <v>4.115322407171659</v>
      </c>
      <c r="AF98" s="12">
        <v>1318.730827466791</v>
      </c>
      <c r="AG98" s="12">
        <v>129.84046634835084</v>
      </c>
      <c r="AH98" s="12">
        <v>1.9201222347810476</v>
      </c>
      <c r="AI98" s="12">
        <f t="shared" si="3"/>
        <v>127.9203441135698</v>
      </c>
      <c r="AJ98" s="12">
        <v>1.5209251829649977</v>
      </c>
      <c r="AK98" s="12">
        <v>0.39919705181604992</v>
      </c>
      <c r="AL98" s="12">
        <v>3.0745195472807255E-3</v>
      </c>
    </row>
    <row r="99" spans="1:38">
      <c r="A99" s="12" t="s">
        <v>64</v>
      </c>
      <c r="B99" s="12" t="s">
        <v>70</v>
      </c>
      <c r="C99" s="12" t="s">
        <v>51</v>
      </c>
      <c r="D99" s="12" t="s">
        <v>38</v>
      </c>
      <c r="E99" s="12" t="s">
        <v>45</v>
      </c>
      <c r="F99" s="12" t="s">
        <v>57</v>
      </c>
      <c r="G99" s="12" t="s">
        <v>41</v>
      </c>
      <c r="H99" s="6">
        <v>395.71984793346917</v>
      </c>
      <c r="I99" s="6">
        <v>3.772943177412428</v>
      </c>
      <c r="J99" s="12"/>
      <c r="K99" s="12"/>
      <c r="L99" s="12"/>
      <c r="M99" s="16">
        <v>2.1000000000000001E-2</v>
      </c>
      <c r="N99" s="12">
        <v>20.000000000000018</v>
      </c>
      <c r="O99" s="12">
        <v>10.108000000000001</v>
      </c>
      <c r="P99" s="12">
        <f t="shared" si="2"/>
        <v>1.9786307874950552E-3</v>
      </c>
      <c r="Q99" s="16">
        <v>1.5604147899896186E-2</v>
      </c>
      <c r="R99" s="16">
        <v>1.5364399537125777E-2</v>
      </c>
      <c r="S99" s="1">
        <v>1.5364399537125777</v>
      </c>
      <c r="T99" s="6">
        <v>1.6613133750396174</v>
      </c>
      <c r="U99" s="6">
        <v>1.084363144427112</v>
      </c>
      <c r="V99" s="6">
        <v>1.1729319268875769</v>
      </c>
      <c r="W99" s="13">
        <v>0.79231806725660991</v>
      </c>
      <c r="X99" s="13">
        <v>1.3162886024189453E-2</v>
      </c>
      <c r="Y99" s="13">
        <v>9.2933515733513612E-3</v>
      </c>
      <c r="Z99" s="13">
        <v>3.8695344508380917E-3</v>
      </c>
      <c r="AA99" s="12">
        <v>0.77915518123242045</v>
      </c>
      <c r="AB99" s="12">
        <v>754.58863548248621</v>
      </c>
      <c r="AC99" s="12">
        <v>12.53608192779949</v>
      </c>
      <c r="AD99" s="12">
        <v>8.8508110222393981</v>
      </c>
      <c r="AE99" s="12">
        <v>3.6852709055600918</v>
      </c>
      <c r="AF99" s="12">
        <v>742.05255355468671</v>
      </c>
      <c r="AG99" s="12">
        <v>74.652615302976471</v>
      </c>
      <c r="AH99" s="12">
        <v>1.2402138828452205</v>
      </c>
      <c r="AI99" s="12">
        <f t="shared" si="3"/>
        <v>73.412401420131246</v>
      </c>
      <c r="AJ99" s="12">
        <v>0.87562435914517189</v>
      </c>
      <c r="AK99" s="12">
        <v>0.3645895237000486</v>
      </c>
      <c r="AL99" s="12">
        <v>4.8838144815204088E-3</v>
      </c>
    </row>
    <row r="100" spans="1:38">
      <c r="A100" s="12" t="s">
        <v>65</v>
      </c>
      <c r="B100" s="12" t="s">
        <v>70</v>
      </c>
      <c r="C100" s="12" t="s">
        <v>51</v>
      </c>
      <c r="D100" s="12" t="s">
        <v>38</v>
      </c>
      <c r="E100" s="12" t="s">
        <v>47</v>
      </c>
      <c r="F100" s="12" t="s">
        <v>57</v>
      </c>
      <c r="G100" s="12" t="s">
        <v>41</v>
      </c>
      <c r="H100" s="6">
        <v>296.73375308860028</v>
      </c>
      <c r="I100" s="6">
        <v>5.21064649306419</v>
      </c>
      <c r="J100" s="12"/>
      <c r="K100" s="12"/>
      <c r="L100" s="12"/>
      <c r="M100" s="16">
        <v>3.1E-2</v>
      </c>
      <c r="N100" s="12">
        <v>26.999999999999915</v>
      </c>
      <c r="O100" s="12">
        <v>10.234</v>
      </c>
      <c r="P100" s="12">
        <f t="shared" si="2"/>
        <v>2.6382646081688408E-3</v>
      </c>
      <c r="Q100" s="16">
        <v>1.4497483359530551E-2</v>
      </c>
      <c r="R100" s="16">
        <v>1.4290309830559478E-2</v>
      </c>
      <c r="S100" s="1">
        <v>1.4290309830559478</v>
      </c>
      <c r="T100" s="6">
        <v>1.5453117964680847</v>
      </c>
      <c r="U100" s="6">
        <v>1.0833005508899336</v>
      </c>
      <c r="V100" s="6">
        <v>1.1717835708171203</v>
      </c>
      <c r="W100" s="13">
        <v>1.6153004128498989</v>
      </c>
      <c r="X100" s="13">
        <v>2.4961427828167161E-2</v>
      </c>
      <c r="Y100" s="13">
        <v>1.8927824857116231E-2</v>
      </c>
      <c r="Z100" s="13">
        <v>6.0336029710509297E-3</v>
      </c>
      <c r="AA100" s="12">
        <v>1.5903389850217318</v>
      </c>
      <c r="AB100" s="12">
        <v>1406.8745531273269</v>
      </c>
      <c r="AC100" s="12">
        <v>21.740598430984235</v>
      </c>
      <c r="AD100" s="12">
        <v>16.485524875552795</v>
      </c>
      <c r="AE100" s="12">
        <v>5.2550735554314407</v>
      </c>
      <c r="AF100" s="12">
        <v>1385.1339546963427</v>
      </c>
      <c r="AG100" s="12">
        <v>137.47064228330339</v>
      </c>
      <c r="AH100" s="12">
        <v>2.1243500518843303</v>
      </c>
      <c r="AI100" s="12">
        <f t="shared" si="3"/>
        <v>135.34629223141906</v>
      </c>
      <c r="AJ100" s="12">
        <v>1.6108584009725224</v>
      </c>
      <c r="AK100" s="12">
        <v>0.51349165091180793</v>
      </c>
      <c r="AL100" s="12">
        <v>3.7352822565096468E-3</v>
      </c>
    </row>
    <row r="101" spans="1:38">
      <c r="A101" s="12" t="s">
        <v>66</v>
      </c>
      <c r="B101" s="12" t="s">
        <v>70</v>
      </c>
      <c r="C101" s="12" t="s">
        <v>51</v>
      </c>
      <c r="D101" s="12" t="s">
        <v>38</v>
      </c>
      <c r="E101" s="12" t="s">
        <v>49</v>
      </c>
      <c r="F101" s="12" t="s">
        <v>57</v>
      </c>
      <c r="G101" s="12" t="s">
        <v>41</v>
      </c>
      <c r="H101" s="6">
        <v>293.41420218707384</v>
      </c>
      <c r="I101" s="6">
        <v>6.0867829287288542</v>
      </c>
      <c r="J101" s="12"/>
      <c r="K101" s="12"/>
      <c r="L101" s="12"/>
      <c r="M101" s="16">
        <v>2.7E-2</v>
      </c>
      <c r="N101" s="12">
        <v>12.000000000000011</v>
      </c>
      <c r="O101" s="12">
        <v>10.15</v>
      </c>
      <c r="P101" s="12">
        <f t="shared" si="2"/>
        <v>1.1822660098522177E-3</v>
      </c>
      <c r="Q101" s="16">
        <v>1.4460370780451487E-2</v>
      </c>
      <c r="R101" s="16">
        <v>1.425424905393469E-2</v>
      </c>
      <c r="S101" s="1">
        <v>1.4254249053934691</v>
      </c>
      <c r="T101" s="6">
        <v>1.5414168793666696</v>
      </c>
      <c r="U101" s="6">
        <v>1.0833963968104487</v>
      </c>
      <c r="V101" s="6">
        <v>1.1718871525994892</v>
      </c>
      <c r="W101" s="13">
        <v>1.6434313907567906</v>
      </c>
      <c r="X101" s="13">
        <v>2.5332128857935579E-2</v>
      </c>
      <c r="Y101" s="13">
        <v>1.9259161330065937E-2</v>
      </c>
      <c r="Z101" s="13">
        <v>6.0729675278696424E-3</v>
      </c>
      <c r="AA101" s="12">
        <v>1.618099261898855</v>
      </c>
      <c r="AB101" s="12">
        <v>730.41395144746321</v>
      </c>
      <c r="AC101" s="12">
        <v>11.258723936860267</v>
      </c>
      <c r="AD101" s="12">
        <v>8.5596272578070902</v>
      </c>
      <c r="AE101" s="12">
        <v>2.6990966790531772</v>
      </c>
      <c r="AF101" s="12">
        <v>719.15522751060291</v>
      </c>
      <c r="AG101" s="12">
        <v>71.961965659848588</v>
      </c>
      <c r="AH101" s="12">
        <v>1.1092338854049524</v>
      </c>
      <c r="AI101" s="12">
        <f t="shared" si="3"/>
        <v>70.85273177444364</v>
      </c>
      <c r="AJ101" s="12">
        <v>0.84331303032582172</v>
      </c>
      <c r="AK101" s="12">
        <v>0.26592085507913066</v>
      </c>
      <c r="AL101" s="12">
        <v>3.6952972676718037E-3</v>
      </c>
    </row>
    <row r="102" spans="1:38">
      <c r="A102" s="12" t="s">
        <v>35</v>
      </c>
      <c r="B102" s="12" t="s">
        <v>71</v>
      </c>
      <c r="C102" s="12" t="s">
        <v>37</v>
      </c>
      <c r="D102" s="12" t="s">
        <v>38</v>
      </c>
      <c r="E102" s="12" t="s">
        <v>39</v>
      </c>
      <c r="F102" s="12" t="s">
        <v>40</v>
      </c>
      <c r="G102" s="12" t="s">
        <v>41</v>
      </c>
      <c r="H102" s="9">
        <v>-22.715143832757903</v>
      </c>
      <c r="I102" s="12">
        <v>0.82199999999999995</v>
      </c>
      <c r="J102" s="12">
        <v>1.1100000000000001</v>
      </c>
      <c r="K102" s="13">
        <v>1.052775</v>
      </c>
      <c r="L102" s="12">
        <v>0.82199999999999995</v>
      </c>
      <c r="M102" s="13">
        <v>2</v>
      </c>
      <c r="N102" s="12"/>
      <c r="O102" s="12"/>
      <c r="P102" s="12" t="e">
        <f t="shared" si="2"/>
        <v>#DIV/0!</v>
      </c>
      <c r="Q102" s="16">
        <v>1.0926044691949768E-2</v>
      </c>
      <c r="R102" s="16">
        <v>1.0807956476459326E-2</v>
      </c>
      <c r="S102" s="1">
        <v>1.0807956476459326</v>
      </c>
      <c r="T102" s="6">
        <v>1.169076487422374</v>
      </c>
      <c r="U102" s="6">
        <v>1.0807956476459326</v>
      </c>
      <c r="V102" s="6">
        <v>1.169076487422374</v>
      </c>
      <c r="W102" s="13">
        <v>16.440000000000001</v>
      </c>
      <c r="X102" s="13">
        <v>0.19219617453223831</v>
      </c>
      <c r="Y102" s="13">
        <v>0.19219617453223831</v>
      </c>
      <c r="Z102" s="13">
        <v>0</v>
      </c>
      <c r="AA102" s="12">
        <v>16.247803825467763</v>
      </c>
      <c r="AB102" s="12">
        <v>0</v>
      </c>
      <c r="AC102" s="12">
        <v>0</v>
      </c>
      <c r="AD102" s="12">
        <v>0</v>
      </c>
      <c r="AE102" s="12">
        <v>0</v>
      </c>
      <c r="AF102" s="12">
        <v>0</v>
      </c>
      <c r="AG102" s="12">
        <v>8220</v>
      </c>
      <c r="AH102" s="12">
        <v>96.098087266119151</v>
      </c>
      <c r="AI102" s="12"/>
      <c r="AJ102" s="12">
        <v>96.098087266119151</v>
      </c>
      <c r="AK102" s="12">
        <v>0</v>
      </c>
      <c r="AL102" s="12">
        <v>0</v>
      </c>
    </row>
    <row r="103" spans="1:38">
      <c r="A103" s="12" t="s">
        <v>42</v>
      </c>
      <c r="B103" s="12" t="s">
        <v>71</v>
      </c>
      <c r="C103" s="12" t="s">
        <v>37</v>
      </c>
      <c r="D103" s="12" t="s">
        <v>38</v>
      </c>
      <c r="E103" s="12" t="s">
        <v>43</v>
      </c>
      <c r="F103" s="12" t="s">
        <v>40</v>
      </c>
      <c r="G103" s="12" t="s">
        <v>41</v>
      </c>
      <c r="H103" s="6">
        <v>-22.911267313693067</v>
      </c>
      <c r="I103" s="12">
        <v>0.76100000000000001</v>
      </c>
      <c r="J103" s="12">
        <v>1.31</v>
      </c>
      <c r="K103" s="13">
        <v>0.81082699999999996</v>
      </c>
      <c r="L103" s="12">
        <v>0.76100000000000001</v>
      </c>
      <c r="M103" s="17">
        <v>2.0059999999999998</v>
      </c>
      <c r="N103" s="12"/>
      <c r="O103" s="12"/>
      <c r="P103" s="12" t="e">
        <f t="shared" si="2"/>
        <v>#DIV/0!</v>
      </c>
      <c r="Q103" s="16">
        <v>1.0923852031432911E-2</v>
      </c>
      <c r="R103" s="16">
        <v>1.0805810951518882E-2</v>
      </c>
      <c r="S103" s="1">
        <v>1.0805810951518882</v>
      </c>
      <c r="T103" s="6">
        <v>1.1688446170698701</v>
      </c>
      <c r="U103" s="6">
        <v>1.0805810951518882</v>
      </c>
      <c r="V103" s="6">
        <v>1.1688446170698701</v>
      </c>
      <c r="W103" s="13">
        <v>15.265659999999999</v>
      </c>
      <c r="X103" s="13">
        <v>0.17843184517018831</v>
      </c>
      <c r="Y103" s="13">
        <v>0.17843184517018831</v>
      </c>
      <c r="Z103" s="13">
        <v>0</v>
      </c>
      <c r="AA103" s="12">
        <v>15.087228154829811</v>
      </c>
      <c r="AB103" s="12">
        <v>0</v>
      </c>
      <c r="AC103" s="12">
        <v>0</v>
      </c>
      <c r="AD103" s="12">
        <v>0</v>
      </c>
      <c r="AE103" s="12">
        <v>0</v>
      </c>
      <c r="AF103" s="12">
        <v>0</v>
      </c>
      <c r="AG103" s="12">
        <v>7609.9999999999991</v>
      </c>
      <c r="AH103" s="12">
        <v>88.949075359017101</v>
      </c>
      <c r="AI103" s="12"/>
      <c r="AJ103" s="12">
        <v>88.949075359017101</v>
      </c>
      <c r="AK103" s="12">
        <v>0</v>
      </c>
      <c r="AL103" s="12">
        <v>0</v>
      </c>
    </row>
    <row r="104" spans="1:38">
      <c r="A104" s="12" t="s">
        <v>44</v>
      </c>
      <c r="B104" s="12" t="s">
        <v>71</v>
      </c>
      <c r="C104" s="12" t="s">
        <v>37</v>
      </c>
      <c r="D104" s="12" t="s">
        <v>38</v>
      </c>
      <c r="E104" s="12" t="s">
        <v>45</v>
      </c>
      <c r="F104" s="12" t="s">
        <v>40</v>
      </c>
      <c r="G104" s="12" t="s">
        <v>41</v>
      </c>
      <c r="H104" s="6">
        <v>-23.0601130674888</v>
      </c>
      <c r="I104" s="12">
        <v>1.022</v>
      </c>
      <c r="J104" s="12">
        <v>1.24</v>
      </c>
      <c r="K104" s="13">
        <v>1.1100490000000001</v>
      </c>
      <c r="L104" s="12">
        <v>1.022</v>
      </c>
      <c r="M104" s="17">
        <v>2.0049999999999999</v>
      </c>
      <c r="N104" s="12"/>
      <c r="O104" s="12"/>
      <c r="P104" s="12" t="e">
        <f t="shared" si="2"/>
        <v>#DIV/0!</v>
      </c>
      <c r="Q104" s="16">
        <v>1.0922187935905476E-2</v>
      </c>
      <c r="R104" s="16">
        <v>1.0804182622805353E-2</v>
      </c>
      <c r="S104" s="1">
        <v>1.0804182622805354</v>
      </c>
      <c r="T104" s="6">
        <v>1.1686686408957707</v>
      </c>
      <c r="U104" s="6">
        <v>1.0804182622805354</v>
      </c>
      <c r="V104" s="6">
        <v>1.1686686408957707</v>
      </c>
      <c r="W104" s="13">
        <v>20.491099999999999</v>
      </c>
      <c r="X104" s="13">
        <v>0.23947305987459327</v>
      </c>
      <c r="Y104" s="13">
        <v>0.23947305987459327</v>
      </c>
      <c r="Z104" s="13">
        <v>0</v>
      </c>
      <c r="AA104" s="12">
        <v>20.251626940125405</v>
      </c>
      <c r="AB104" s="12">
        <v>0</v>
      </c>
      <c r="AC104" s="12">
        <v>0</v>
      </c>
      <c r="AD104" s="12">
        <v>0</v>
      </c>
      <c r="AE104" s="12">
        <v>0</v>
      </c>
      <c r="AF104" s="12">
        <v>0</v>
      </c>
      <c r="AG104" s="12">
        <v>10220</v>
      </c>
      <c r="AH104" s="12">
        <v>119.43793509954777</v>
      </c>
      <c r="AI104" s="12"/>
      <c r="AJ104" s="12">
        <v>119.43793509954777</v>
      </c>
      <c r="AK104" s="12">
        <v>0</v>
      </c>
      <c r="AL104" s="12">
        <v>0</v>
      </c>
    </row>
    <row r="105" spans="1:38">
      <c r="A105" s="12" t="s">
        <v>46</v>
      </c>
      <c r="B105" s="12" t="s">
        <v>71</v>
      </c>
      <c r="C105" s="12" t="s">
        <v>37</v>
      </c>
      <c r="D105" s="12" t="s">
        <v>38</v>
      </c>
      <c r="E105" s="12" t="s">
        <v>47</v>
      </c>
      <c r="F105" s="12" t="s">
        <v>40</v>
      </c>
      <c r="G105" s="12" t="s">
        <v>41</v>
      </c>
      <c r="H105" s="6">
        <v>-22.546959524682539</v>
      </c>
      <c r="I105" s="12">
        <v>0.9</v>
      </c>
      <c r="J105" s="12">
        <v>1.08</v>
      </c>
      <c r="K105" s="13">
        <v>0.75733099999999998</v>
      </c>
      <c r="L105" s="12">
        <v>0.9</v>
      </c>
      <c r="M105" s="17">
        <v>2.012</v>
      </c>
      <c r="N105" s="12"/>
      <c r="O105" s="12"/>
      <c r="P105" s="12" t="e">
        <f t="shared" si="2"/>
        <v>#DIV/0!</v>
      </c>
      <c r="Q105" s="16">
        <v>1.092792499251405E-2</v>
      </c>
      <c r="R105" s="16">
        <v>1.0809796348829687E-2</v>
      </c>
      <c r="S105" s="1">
        <v>1.0809796348829688</v>
      </c>
      <c r="T105" s="6">
        <v>1.1692753253415438</v>
      </c>
      <c r="U105" s="6">
        <v>1.0809796348829688</v>
      </c>
      <c r="V105" s="6">
        <v>1.1692753253415438</v>
      </c>
      <c r="W105" s="13">
        <v>18.108000000000004</v>
      </c>
      <c r="X105" s="13">
        <v>0.21173237591284677</v>
      </c>
      <c r="Y105" s="13">
        <v>0.21173237591284677</v>
      </c>
      <c r="Z105" s="13">
        <v>0</v>
      </c>
      <c r="AA105" s="12">
        <v>17.896267624087159</v>
      </c>
      <c r="AB105" s="12">
        <v>0</v>
      </c>
      <c r="AC105" s="12">
        <v>0</v>
      </c>
      <c r="AD105" s="12">
        <v>0</v>
      </c>
      <c r="AE105" s="12">
        <v>0</v>
      </c>
      <c r="AF105" s="12">
        <v>0</v>
      </c>
      <c r="AG105" s="12">
        <v>9000.0000000000018</v>
      </c>
      <c r="AH105" s="12">
        <v>105.23477928073896</v>
      </c>
      <c r="AI105" s="12"/>
      <c r="AJ105" s="12">
        <v>105.23477928073896</v>
      </c>
      <c r="AK105" s="12">
        <v>0</v>
      </c>
      <c r="AL105" s="12">
        <v>0</v>
      </c>
    </row>
    <row r="106" spans="1:38">
      <c r="A106" s="12" t="s">
        <v>48</v>
      </c>
      <c r="B106" s="12" t="s">
        <v>71</v>
      </c>
      <c r="C106" s="12" t="s">
        <v>37</v>
      </c>
      <c r="D106" s="12" t="s">
        <v>38</v>
      </c>
      <c r="E106" s="12" t="s">
        <v>49</v>
      </c>
      <c r="F106" s="12" t="s">
        <v>40</v>
      </c>
      <c r="G106" s="12" t="s">
        <v>41</v>
      </c>
      <c r="H106" s="6">
        <v>-22.080645554749061</v>
      </c>
      <c r="I106" s="12">
        <v>0.80100000000000005</v>
      </c>
      <c r="J106" s="12">
        <v>1.05</v>
      </c>
      <c r="K106" s="13">
        <v>1.096017</v>
      </c>
      <c r="L106" s="12">
        <v>0.80100000000000005</v>
      </c>
      <c r="M106" s="17">
        <v>2.0110000000000001</v>
      </c>
      <c r="N106" s="12"/>
      <c r="O106" s="12"/>
      <c r="P106" s="12" t="e">
        <f t="shared" si="2"/>
        <v>#DIV/0!</v>
      </c>
      <c r="Q106" s="16">
        <v>1.0933138382697907E-2</v>
      </c>
      <c r="R106" s="16">
        <v>1.0814897610527303E-2</v>
      </c>
      <c r="S106" s="1">
        <v>1.0814897610527303</v>
      </c>
      <c r="T106" s="6">
        <v>1.1698266264513755</v>
      </c>
      <c r="U106" s="6">
        <v>1.0814897610527303</v>
      </c>
      <c r="V106" s="6">
        <v>1.1698266264513755</v>
      </c>
      <c r="W106" s="13">
        <v>16.108110000000003</v>
      </c>
      <c r="X106" s="13">
        <v>0.1884369597980767</v>
      </c>
      <c r="Y106" s="13">
        <v>0.1884369597980767</v>
      </c>
      <c r="Z106" s="13">
        <v>0</v>
      </c>
      <c r="AA106" s="12">
        <v>15.919673040201927</v>
      </c>
      <c r="AB106" s="12">
        <v>0</v>
      </c>
      <c r="AC106" s="12">
        <v>0</v>
      </c>
      <c r="AD106" s="12">
        <v>0</v>
      </c>
      <c r="AE106" s="12">
        <v>0</v>
      </c>
      <c r="AF106" s="12">
        <v>0</v>
      </c>
      <c r="AG106" s="12">
        <v>8010.0000000000009</v>
      </c>
      <c r="AH106" s="12">
        <v>93.703112778755184</v>
      </c>
      <c r="AI106" s="12"/>
      <c r="AJ106" s="12">
        <v>93.703112778755184</v>
      </c>
      <c r="AK106" s="12">
        <v>0</v>
      </c>
      <c r="AL106" s="12">
        <v>0</v>
      </c>
    </row>
    <row r="107" spans="1:38">
      <c r="A107" s="12" t="s">
        <v>50</v>
      </c>
      <c r="B107" s="12" t="s">
        <v>71</v>
      </c>
      <c r="C107" s="12" t="s">
        <v>51</v>
      </c>
      <c r="D107" s="12" t="s">
        <v>38</v>
      </c>
      <c r="E107" s="12" t="s">
        <v>39</v>
      </c>
      <c r="F107" s="12" t="s">
        <v>40</v>
      </c>
      <c r="G107" s="12" t="s">
        <v>41</v>
      </c>
      <c r="H107" s="9">
        <v>-20.032044845771523</v>
      </c>
      <c r="I107" s="12">
        <v>1.9470000000000001</v>
      </c>
      <c r="J107" s="12">
        <v>2</v>
      </c>
      <c r="K107" s="13">
        <v>2.1333549999999999</v>
      </c>
      <c r="L107" s="12">
        <v>1.9470000000000001</v>
      </c>
      <c r="M107" s="13">
        <v>2.008</v>
      </c>
      <c r="N107" s="12"/>
      <c r="O107" s="12"/>
      <c r="P107" s="12" t="e">
        <f t="shared" si="2"/>
        <v>#DIV/0!</v>
      </c>
      <c r="Q107" s="16">
        <v>1.0956041738624276E-2</v>
      </c>
      <c r="R107" s="16">
        <v>1.0837307742661362E-2</v>
      </c>
      <c r="S107" s="1">
        <v>1.0837307742661362</v>
      </c>
      <c r="T107" s="6">
        <v>1.1722485180113265</v>
      </c>
      <c r="U107" s="6">
        <v>1.0837307742661362</v>
      </c>
      <c r="V107" s="6">
        <v>1.1722485180113265</v>
      </c>
      <c r="W107" s="13">
        <v>39.095759999999999</v>
      </c>
      <c r="X107" s="13">
        <v>0.45829946720526493</v>
      </c>
      <c r="Y107" s="13">
        <v>0.45829946720526493</v>
      </c>
      <c r="Z107" s="13">
        <v>0</v>
      </c>
      <c r="AA107" s="12">
        <v>38.637460532794734</v>
      </c>
      <c r="AB107" s="12">
        <v>0</v>
      </c>
      <c r="AC107" s="12">
        <v>0</v>
      </c>
      <c r="AD107" s="12">
        <v>0</v>
      </c>
      <c r="AE107" s="12">
        <v>0</v>
      </c>
      <c r="AF107" s="12">
        <v>0</v>
      </c>
      <c r="AG107" s="12">
        <v>19470</v>
      </c>
      <c r="AH107" s="12">
        <v>228.23678645680528</v>
      </c>
      <c r="AI107" s="12"/>
      <c r="AJ107" s="12">
        <v>228.23678645680528</v>
      </c>
      <c r="AK107" s="12">
        <v>0</v>
      </c>
      <c r="AL107" s="12">
        <v>0</v>
      </c>
    </row>
    <row r="108" spans="1:38">
      <c r="A108" s="12" t="s">
        <v>52</v>
      </c>
      <c r="B108" s="12" t="s">
        <v>71</v>
      </c>
      <c r="C108" s="12" t="s">
        <v>51</v>
      </c>
      <c r="D108" s="12" t="s">
        <v>38</v>
      </c>
      <c r="E108" s="12" t="s">
        <v>43</v>
      </c>
      <c r="F108" s="12" t="s">
        <v>40</v>
      </c>
      <c r="G108" s="12" t="s">
        <v>41</v>
      </c>
      <c r="H108" s="9">
        <v>-20.110152369389535</v>
      </c>
      <c r="I108" s="12">
        <v>1.929</v>
      </c>
      <c r="J108" s="12">
        <v>1.91</v>
      </c>
      <c r="K108" s="13">
        <v>1.9463649999999999</v>
      </c>
      <c r="L108" s="12">
        <v>1.929</v>
      </c>
      <c r="M108" s="13">
        <v>2.0030000000000001</v>
      </c>
      <c r="N108" s="12"/>
      <c r="O108" s="12"/>
      <c r="P108" s="12" t="e">
        <f t="shared" si="2"/>
        <v>#DIV/0!</v>
      </c>
      <c r="Q108" s="16">
        <v>1.0955168496510227E-2</v>
      </c>
      <c r="R108" s="16">
        <v>1.0836453324436458E-2</v>
      </c>
      <c r="S108" s="1">
        <v>1.0836453324436457</v>
      </c>
      <c r="T108" s="6">
        <v>1.172156180108455</v>
      </c>
      <c r="U108" s="6">
        <v>1.0836453324436457</v>
      </c>
      <c r="V108" s="6">
        <v>1.172156180108455</v>
      </c>
      <c r="W108" s="13">
        <v>38.637870000000007</v>
      </c>
      <c r="X108" s="13">
        <v>0.45289618106727075</v>
      </c>
      <c r="Y108" s="13">
        <v>0.45289618106727075</v>
      </c>
      <c r="Z108" s="13">
        <v>0</v>
      </c>
      <c r="AA108" s="12">
        <v>38.184973818932733</v>
      </c>
      <c r="AB108" s="12">
        <v>0</v>
      </c>
      <c r="AC108" s="12">
        <v>0</v>
      </c>
      <c r="AD108" s="12">
        <v>0</v>
      </c>
      <c r="AE108" s="12">
        <v>0</v>
      </c>
      <c r="AF108" s="12">
        <v>0</v>
      </c>
      <c r="AG108" s="12">
        <v>19290.000000000004</v>
      </c>
      <c r="AH108" s="12">
        <v>226.108927142921</v>
      </c>
      <c r="AI108" s="12"/>
      <c r="AJ108" s="12">
        <v>226.108927142921</v>
      </c>
      <c r="AK108" s="12">
        <v>0</v>
      </c>
      <c r="AL108" s="12">
        <v>0</v>
      </c>
    </row>
    <row r="109" spans="1:38">
      <c r="A109" s="12" t="s">
        <v>53</v>
      </c>
      <c r="B109" s="12" t="s">
        <v>71</v>
      </c>
      <c r="C109" s="12" t="s">
        <v>51</v>
      </c>
      <c r="D109" s="12" t="s">
        <v>38</v>
      </c>
      <c r="E109" s="12" t="s">
        <v>45</v>
      </c>
      <c r="F109" s="12" t="s">
        <v>40</v>
      </c>
      <c r="G109" s="12" t="s">
        <v>41</v>
      </c>
      <c r="H109" s="9">
        <v>-19.045145729787155</v>
      </c>
      <c r="I109" s="12">
        <v>1.5589999999999999</v>
      </c>
      <c r="J109" s="12">
        <v>1.58</v>
      </c>
      <c r="K109" s="13">
        <v>1.5627120000000001</v>
      </c>
      <c r="L109" s="12">
        <v>1.5589999999999999</v>
      </c>
      <c r="M109" s="13">
        <v>2</v>
      </c>
      <c r="N109" s="12"/>
      <c r="O109" s="12"/>
      <c r="P109" s="12" t="e">
        <f t="shared" si="2"/>
        <v>#DIV/0!</v>
      </c>
      <c r="Q109" s="16">
        <v>1.0967075270740981E-2</v>
      </c>
      <c r="R109" s="16">
        <v>1.0848103305247558E-2</v>
      </c>
      <c r="S109" s="1">
        <v>1.0848103305247558</v>
      </c>
      <c r="T109" s="6">
        <v>1.1734152050289171</v>
      </c>
      <c r="U109" s="6">
        <v>1.0848103305247558</v>
      </c>
      <c r="V109" s="6">
        <v>1.1734152050289171</v>
      </c>
      <c r="W109" s="13">
        <v>31.18</v>
      </c>
      <c r="X109" s="13">
        <v>0.36587086092801635</v>
      </c>
      <c r="Y109" s="13">
        <v>0.36587086092801635</v>
      </c>
      <c r="Z109" s="13">
        <v>0</v>
      </c>
      <c r="AA109" s="12">
        <v>30.814129139071984</v>
      </c>
      <c r="AB109" s="12">
        <v>0</v>
      </c>
      <c r="AC109" s="12">
        <v>0</v>
      </c>
      <c r="AD109" s="12">
        <v>0</v>
      </c>
      <c r="AE109" s="12">
        <v>0</v>
      </c>
      <c r="AF109" s="12">
        <v>0</v>
      </c>
      <c r="AG109" s="12">
        <v>15590</v>
      </c>
      <c r="AH109" s="12">
        <v>182.93543046400816</v>
      </c>
      <c r="AI109" s="12"/>
      <c r="AJ109" s="12">
        <v>182.93543046400816</v>
      </c>
      <c r="AK109" s="12">
        <v>0</v>
      </c>
      <c r="AL109" s="12">
        <v>0</v>
      </c>
    </row>
    <row r="110" spans="1:38">
      <c r="A110" s="12" t="s">
        <v>54</v>
      </c>
      <c r="B110" s="12" t="s">
        <v>71</v>
      </c>
      <c r="C110" s="12" t="s">
        <v>51</v>
      </c>
      <c r="D110" s="12" t="s">
        <v>38</v>
      </c>
      <c r="E110" s="12" t="s">
        <v>47</v>
      </c>
      <c r="F110" s="12" t="s">
        <v>40</v>
      </c>
      <c r="G110" s="12" t="s">
        <v>41</v>
      </c>
      <c r="H110" s="6">
        <v>-18.305375981202815</v>
      </c>
      <c r="I110" s="12">
        <v>2.3290000000000002</v>
      </c>
      <c r="J110" s="12">
        <v>2.42</v>
      </c>
      <c r="K110" s="13">
        <v>2.3551099999999998</v>
      </c>
      <c r="L110" s="12">
        <v>2.3290000000000002</v>
      </c>
      <c r="M110" s="17">
        <v>2.0009999999999999</v>
      </c>
      <c r="N110" s="12"/>
      <c r="O110" s="12"/>
      <c r="P110" s="12" t="e">
        <f t="shared" si="2"/>
        <v>#DIV/0!</v>
      </c>
      <c r="Q110" s="16">
        <v>1.0975345896530153E-2</v>
      </c>
      <c r="R110" s="16">
        <v>1.0856195396928543E-2</v>
      </c>
      <c r="S110" s="1">
        <v>1.0856195396928543</v>
      </c>
      <c r="T110" s="6">
        <v>1.1742897239351537</v>
      </c>
      <c r="U110" s="6">
        <v>1.0856195396928543</v>
      </c>
      <c r="V110" s="6">
        <v>1.1742897239351537</v>
      </c>
      <c r="W110" s="13">
        <v>46.603290000000001</v>
      </c>
      <c r="X110" s="13">
        <v>0.54725764548569911</v>
      </c>
      <c r="Y110" s="13">
        <v>0.54725764548569911</v>
      </c>
      <c r="Z110" s="13">
        <v>0</v>
      </c>
      <c r="AA110" s="12">
        <v>46.056032354514301</v>
      </c>
      <c r="AB110" s="12">
        <v>0</v>
      </c>
      <c r="AC110" s="12">
        <v>0</v>
      </c>
      <c r="AD110" s="12">
        <v>0</v>
      </c>
      <c r="AE110" s="12">
        <v>0</v>
      </c>
      <c r="AF110" s="12">
        <v>0</v>
      </c>
      <c r="AG110" s="12">
        <v>23290.000000000004</v>
      </c>
      <c r="AH110" s="12">
        <v>273.49207670449732</v>
      </c>
      <c r="AI110" s="12"/>
      <c r="AJ110" s="12">
        <v>273.49207670449732</v>
      </c>
      <c r="AK110" s="12">
        <v>0</v>
      </c>
      <c r="AL110" s="12">
        <v>0</v>
      </c>
    </row>
    <row r="111" spans="1:38">
      <c r="A111" s="12" t="s">
        <v>55</v>
      </c>
      <c r="B111" s="12" t="s">
        <v>71</v>
      </c>
      <c r="C111" s="12" t="s">
        <v>51</v>
      </c>
      <c r="D111" s="12" t="s">
        <v>38</v>
      </c>
      <c r="E111" s="12" t="s">
        <v>49</v>
      </c>
      <c r="F111" s="12" t="s">
        <v>40</v>
      </c>
      <c r="G111" s="12" t="s">
        <v>41</v>
      </c>
      <c r="H111" s="6">
        <v>-18.299130704819774</v>
      </c>
      <c r="I111" s="12">
        <v>2.0830000000000002</v>
      </c>
      <c r="J111" s="12">
        <v>2.14</v>
      </c>
      <c r="K111" s="13">
        <v>2.1366749999999999</v>
      </c>
      <c r="L111" s="12">
        <v>2.0830000000000002</v>
      </c>
      <c r="M111" s="17">
        <v>2.008</v>
      </c>
      <c r="N111" s="12"/>
      <c r="O111" s="12"/>
      <c r="P111" s="12" t="e">
        <f t="shared" si="2"/>
        <v>#DIV/0!</v>
      </c>
      <c r="Q111" s="16">
        <v>1.0975415718720115E-2</v>
      </c>
      <c r="R111" s="16">
        <v>1.0856263711336146E-2</v>
      </c>
      <c r="S111" s="1">
        <v>1.0856263711336145</v>
      </c>
      <c r="T111" s="6">
        <v>1.1742971067235743</v>
      </c>
      <c r="U111" s="6">
        <v>1.0856263711336145</v>
      </c>
      <c r="V111" s="6">
        <v>1.1742971067235743</v>
      </c>
      <c r="W111" s="13">
        <v>41.826640000000005</v>
      </c>
      <c r="X111" s="13">
        <v>0.49116902335968532</v>
      </c>
      <c r="Y111" s="13">
        <v>0.49116902335968532</v>
      </c>
      <c r="Z111" s="13">
        <v>0</v>
      </c>
      <c r="AA111" s="12">
        <v>41.335470976640316</v>
      </c>
      <c r="AB111" s="12">
        <v>0</v>
      </c>
      <c r="AC111" s="12">
        <v>0</v>
      </c>
      <c r="AD111" s="12">
        <v>0</v>
      </c>
      <c r="AE111" s="12">
        <v>0</v>
      </c>
      <c r="AF111" s="12">
        <v>0</v>
      </c>
      <c r="AG111" s="12">
        <v>20830.000000000004</v>
      </c>
      <c r="AH111" s="12">
        <v>244.60608733052061</v>
      </c>
      <c r="AI111" s="12"/>
      <c r="AJ111" s="12">
        <v>244.60608733052061</v>
      </c>
      <c r="AK111" s="12">
        <v>0</v>
      </c>
      <c r="AL111" s="12">
        <v>0</v>
      </c>
    </row>
    <row r="112" spans="1:38">
      <c r="A112" s="12" t="s">
        <v>56</v>
      </c>
      <c r="B112" s="12" t="s">
        <v>71</v>
      </c>
      <c r="C112" s="12" t="s">
        <v>37</v>
      </c>
      <c r="D112" s="12" t="s">
        <v>38</v>
      </c>
      <c r="E112" s="12" t="s">
        <v>39</v>
      </c>
      <c r="F112" s="12" t="s">
        <v>57</v>
      </c>
      <c r="G112" s="12" t="s">
        <v>41</v>
      </c>
      <c r="H112" s="6">
        <v>506.36966087236323</v>
      </c>
      <c r="I112" s="12">
        <v>0.73599999999999999</v>
      </c>
      <c r="J112" s="12">
        <v>1.25</v>
      </c>
      <c r="K112" s="13">
        <v>0.73729999999999996</v>
      </c>
      <c r="L112" s="12">
        <v>0.73599999999999999</v>
      </c>
      <c r="M112" s="17">
        <v>2</v>
      </c>
      <c r="N112" s="12"/>
      <c r="O112" s="12"/>
      <c r="P112" s="12" t="e">
        <f t="shared" si="2"/>
        <v>#DIV/0!</v>
      </c>
      <c r="Q112" s="16">
        <v>1.6841212808553024E-2</v>
      </c>
      <c r="R112" s="16">
        <v>1.6562283861446734E-2</v>
      </c>
      <c r="S112" s="1">
        <v>1.6562283861446734</v>
      </c>
      <c r="T112" s="6">
        <v>1.7906605004216121</v>
      </c>
      <c r="U112" s="6">
        <v>1.0807956476459326</v>
      </c>
      <c r="V112" s="6">
        <v>1.169076487422374</v>
      </c>
      <c r="W112" s="13">
        <v>14.72</v>
      </c>
      <c r="X112" s="13">
        <v>0.26358522566206127</v>
      </c>
      <c r="Y112" s="13">
        <v>0.17208805894857346</v>
      </c>
      <c r="Z112" s="13">
        <v>9.1497166713487815E-2</v>
      </c>
      <c r="AA112" s="12">
        <v>14.45641477433794</v>
      </c>
      <c r="AB112" s="12">
        <v>0</v>
      </c>
      <c r="AC112" s="12">
        <v>0</v>
      </c>
      <c r="AD112" s="12">
        <v>0</v>
      </c>
      <c r="AE112" s="12">
        <v>0</v>
      </c>
      <c r="AF112" s="12">
        <v>0</v>
      </c>
      <c r="AG112" s="12">
        <v>7360</v>
      </c>
      <c r="AH112" s="12">
        <v>131.79261283103062</v>
      </c>
      <c r="AI112" s="12"/>
      <c r="AJ112" s="12">
        <v>86.044029474286731</v>
      </c>
      <c r="AK112" s="12">
        <v>45.748583356743893</v>
      </c>
      <c r="AL112" s="12">
        <v>6.2158401299923765E-3</v>
      </c>
    </row>
    <row r="113" spans="1:38">
      <c r="A113" s="12" t="s">
        <v>58</v>
      </c>
      <c r="B113" s="12" t="s">
        <v>71</v>
      </c>
      <c r="C113" s="12" t="s">
        <v>37</v>
      </c>
      <c r="D113" s="12" t="s">
        <v>38</v>
      </c>
      <c r="E113" s="12" t="s">
        <v>43</v>
      </c>
      <c r="F113" s="12" t="s">
        <v>57</v>
      </c>
      <c r="G113" s="12" t="s">
        <v>41</v>
      </c>
      <c r="H113" s="6">
        <v>567.19969372254684</v>
      </c>
      <c r="I113" s="12">
        <v>0.81699999999999995</v>
      </c>
      <c r="J113" s="12">
        <v>1.04</v>
      </c>
      <c r="K113" s="13">
        <v>0.67212000000000005</v>
      </c>
      <c r="L113" s="12">
        <v>0.81699999999999995</v>
      </c>
      <c r="M113" s="17">
        <v>2.0030000000000001</v>
      </c>
      <c r="N113" s="12"/>
      <c r="O113" s="12"/>
      <c r="P113" s="12" t="e">
        <f t="shared" si="2"/>
        <v>#DIV/0!</v>
      </c>
      <c r="Q113" s="16">
        <v>1.7521292575818075E-2</v>
      </c>
      <c r="R113" s="16">
        <v>1.721958322018359E-2</v>
      </c>
      <c r="S113" s="1">
        <v>1.721958322018359</v>
      </c>
      <c r="T113" s="6">
        <v>1.8616245856765559</v>
      </c>
      <c r="U113" s="6">
        <v>1.0805810951518882</v>
      </c>
      <c r="V113" s="6">
        <v>1.1688446170698701</v>
      </c>
      <c r="W113" s="13">
        <v>16.364510000000003</v>
      </c>
      <c r="X113" s="13">
        <v>0.30464574148549861</v>
      </c>
      <c r="Y113" s="13">
        <v>0.19127569424486063</v>
      </c>
      <c r="Z113" s="13">
        <v>0.11337004724063798</v>
      </c>
      <c r="AA113" s="12">
        <v>16.059864258514505</v>
      </c>
      <c r="AB113" s="12">
        <v>0</v>
      </c>
      <c r="AC113" s="12">
        <v>0</v>
      </c>
      <c r="AD113" s="12">
        <v>0</v>
      </c>
      <c r="AE113" s="12">
        <v>0</v>
      </c>
      <c r="AF113" s="12">
        <v>0</v>
      </c>
      <c r="AG113" s="12">
        <v>8170.0000000000009</v>
      </c>
      <c r="AH113" s="12">
        <v>152.09472864977465</v>
      </c>
      <c r="AI113" s="12"/>
      <c r="AJ113" s="12">
        <v>95.494605214608399</v>
      </c>
      <c r="AK113" s="12">
        <v>56.600123435166253</v>
      </c>
      <c r="AL113" s="12">
        <v>6.9277996860668597E-3</v>
      </c>
    </row>
    <row r="114" spans="1:38">
      <c r="A114" s="12" t="s">
        <v>59</v>
      </c>
      <c r="B114" s="12" t="s">
        <v>71</v>
      </c>
      <c r="C114" s="12" t="s">
        <v>37</v>
      </c>
      <c r="D114" s="12" t="s">
        <v>38</v>
      </c>
      <c r="E114" s="12" t="s">
        <v>45</v>
      </c>
      <c r="F114" s="12" t="s">
        <v>57</v>
      </c>
      <c r="G114" s="12" t="s">
        <v>41</v>
      </c>
      <c r="H114" s="6">
        <v>455.85057933057459</v>
      </c>
      <c r="I114" s="12">
        <v>0.97299999999999998</v>
      </c>
      <c r="J114" s="12">
        <v>1.18</v>
      </c>
      <c r="K114" s="13">
        <v>0.95522300000000004</v>
      </c>
      <c r="L114" s="12">
        <v>0.97299999999999998</v>
      </c>
      <c r="M114" s="17">
        <v>2.0009999999999999</v>
      </c>
      <c r="N114" s="12"/>
      <c r="O114" s="12"/>
      <c r="P114" s="12" t="e">
        <f t="shared" si="2"/>
        <v>#DIV/0!</v>
      </c>
      <c r="Q114" s="16">
        <v>1.6276409476915825E-2</v>
      </c>
      <c r="R114" s="16">
        <v>1.6015730882992157E-2</v>
      </c>
      <c r="S114" s="1">
        <v>1.6015730882992156</v>
      </c>
      <c r="T114" s="6">
        <v>1.7316470759649909</v>
      </c>
      <c r="U114" s="6">
        <v>1.0804182622805354</v>
      </c>
      <c r="V114" s="6">
        <v>1.1686686408957707</v>
      </c>
      <c r="W114" s="13">
        <v>19.469729999999998</v>
      </c>
      <c r="X114" s="13">
        <v>0.33714701024327859</v>
      </c>
      <c r="Y114" s="13">
        <v>0.22753662897707613</v>
      </c>
      <c r="Z114" s="13">
        <v>0.10961038126620246</v>
      </c>
      <c r="AA114" s="12">
        <v>19.13258298975672</v>
      </c>
      <c r="AB114" s="12">
        <v>0</v>
      </c>
      <c r="AC114" s="12">
        <v>0</v>
      </c>
      <c r="AD114" s="12">
        <v>0</v>
      </c>
      <c r="AE114" s="12">
        <v>0</v>
      </c>
      <c r="AF114" s="12">
        <v>0</v>
      </c>
      <c r="AG114" s="12">
        <v>9730</v>
      </c>
      <c r="AH114" s="12">
        <v>168.48926049139362</v>
      </c>
      <c r="AI114" s="12"/>
      <c r="AJ114" s="12">
        <v>113.7114587591585</v>
      </c>
      <c r="AK114" s="12">
        <v>54.777801732235119</v>
      </c>
      <c r="AL114" s="12">
        <v>5.6297843506922015E-3</v>
      </c>
    </row>
    <row r="115" spans="1:38">
      <c r="A115" s="12" t="s">
        <v>60</v>
      </c>
      <c r="B115" s="12" t="s">
        <v>71</v>
      </c>
      <c r="C115" s="12" t="s">
        <v>37</v>
      </c>
      <c r="D115" s="12" t="s">
        <v>38</v>
      </c>
      <c r="E115" s="12" t="s">
        <v>47</v>
      </c>
      <c r="F115" s="12" t="s">
        <v>57</v>
      </c>
      <c r="G115" s="12" t="s">
        <v>41</v>
      </c>
      <c r="H115" s="6">
        <v>429.28109183833823</v>
      </c>
      <c r="I115" s="12">
        <v>0.85499999999999998</v>
      </c>
      <c r="J115" s="12">
        <v>1.3</v>
      </c>
      <c r="K115" s="13">
        <v>0.84599299999999999</v>
      </c>
      <c r="L115" s="12">
        <v>0.85499999999999998</v>
      </c>
      <c r="M115" s="17">
        <v>2.0099999999999998</v>
      </c>
      <c r="N115" s="12"/>
      <c r="O115" s="12"/>
      <c r="P115" s="12" t="e">
        <f t="shared" si="2"/>
        <v>#DIV/0!</v>
      </c>
      <c r="Q115" s="16">
        <v>1.5979362606752624E-2</v>
      </c>
      <c r="R115" s="16">
        <v>1.5728038575265463E-2</v>
      </c>
      <c r="S115" s="1">
        <v>1.5728038575265464</v>
      </c>
      <c r="T115" s="6">
        <v>1.7005816934620184</v>
      </c>
      <c r="U115" s="6">
        <v>1.0809796348829688</v>
      </c>
      <c r="V115" s="6">
        <v>1.1692753253415438</v>
      </c>
      <c r="W115" s="13">
        <v>17.185500000000001</v>
      </c>
      <c r="X115" s="13">
        <v>0.29225346692991516</v>
      </c>
      <c r="Y115" s="13">
        <v>0.20094581103657103</v>
      </c>
      <c r="Z115" s="13">
        <v>9.1307655893344136E-2</v>
      </c>
      <c r="AA115" s="12">
        <v>16.893246533070087</v>
      </c>
      <c r="AB115" s="12">
        <v>0</v>
      </c>
      <c r="AC115" s="12">
        <v>0</v>
      </c>
      <c r="AD115" s="12">
        <v>0</v>
      </c>
      <c r="AE115" s="12">
        <v>0</v>
      </c>
      <c r="AF115" s="12">
        <v>0</v>
      </c>
      <c r="AG115" s="12">
        <v>8550.0000000000018</v>
      </c>
      <c r="AH115" s="12">
        <v>145.3997347910026</v>
      </c>
      <c r="AI115" s="12"/>
      <c r="AJ115" s="12">
        <v>99.973040316702026</v>
      </c>
      <c r="AK115" s="12">
        <v>45.426694474300575</v>
      </c>
      <c r="AL115" s="12">
        <v>5.3130636812047443E-3</v>
      </c>
    </row>
    <row r="116" spans="1:38">
      <c r="A116" s="12" t="s">
        <v>61</v>
      </c>
      <c r="B116" s="12" t="s">
        <v>71</v>
      </c>
      <c r="C116" s="12" t="s">
        <v>37</v>
      </c>
      <c r="D116" s="12" t="s">
        <v>38</v>
      </c>
      <c r="E116" s="12" t="s">
        <v>49</v>
      </c>
      <c r="F116" s="12" t="s">
        <v>57</v>
      </c>
      <c r="G116" s="12" t="s">
        <v>41</v>
      </c>
      <c r="H116" s="6">
        <v>420.72194055538512</v>
      </c>
      <c r="I116" s="12">
        <v>0.79900000000000004</v>
      </c>
      <c r="J116" s="12">
        <v>1.31</v>
      </c>
      <c r="K116" s="13">
        <v>0.97744299999999995</v>
      </c>
      <c r="L116" s="12">
        <v>0.79900000000000004</v>
      </c>
      <c r="M116" s="17">
        <v>2.0089999999999999</v>
      </c>
      <c r="N116" s="12"/>
      <c r="O116" s="12"/>
      <c r="P116" s="12" t="e">
        <f t="shared" si="2"/>
        <v>#DIV/0!</v>
      </c>
      <c r="Q116" s="16">
        <v>1.5883671295409206E-2</v>
      </c>
      <c r="R116" s="16">
        <v>1.5635324933567504E-2</v>
      </c>
      <c r="S116" s="1">
        <v>1.5635324933567503</v>
      </c>
      <c r="T116" s="6">
        <v>1.6905700417762026</v>
      </c>
      <c r="U116" s="6">
        <v>1.0814897610527303</v>
      </c>
      <c r="V116" s="6">
        <v>1.1698266264513755</v>
      </c>
      <c r="W116" s="13">
        <v>16.051909999999999</v>
      </c>
      <c r="X116" s="13">
        <v>0.27136878159287842</v>
      </c>
      <c r="Y116" s="13">
        <v>0.18777951723401098</v>
      </c>
      <c r="Z116" s="13">
        <v>8.3589264358867432E-2</v>
      </c>
      <c r="AA116" s="12">
        <v>15.780541218407121</v>
      </c>
      <c r="AB116" s="12">
        <v>0</v>
      </c>
      <c r="AC116" s="12">
        <v>0</v>
      </c>
      <c r="AD116" s="12">
        <v>0</v>
      </c>
      <c r="AE116" s="12">
        <v>0</v>
      </c>
      <c r="AF116" s="12">
        <v>0</v>
      </c>
      <c r="AG116" s="12">
        <v>7990</v>
      </c>
      <c r="AH116" s="12">
        <v>135.07654633791859</v>
      </c>
      <c r="AI116" s="12"/>
      <c r="AJ116" s="12">
        <v>93.469147453464899</v>
      </c>
      <c r="AK116" s="12">
        <v>41.607398884453687</v>
      </c>
      <c r="AL116" s="12">
        <v>5.2074341532482712E-3</v>
      </c>
    </row>
    <row r="117" spans="1:38">
      <c r="A117" s="12" t="s">
        <v>62</v>
      </c>
      <c r="B117" s="12" t="s">
        <v>71</v>
      </c>
      <c r="C117" s="12" t="s">
        <v>51</v>
      </c>
      <c r="D117" s="12" t="s">
        <v>38</v>
      </c>
      <c r="E117" s="12" t="s">
        <v>39</v>
      </c>
      <c r="F117" s="12" t="s">
        <v>57</v>
      </c>
      <c r="G117" s="12" t="s">
        <v>41</v>
      </c>
      <c r="H117" s="6">
        <v>231.99905617456244</v>
      </c>
      <c r="I117" s="12">
        <v>1.966</v>
      </c>
      <c r="J117" s="12">
        <v>2.04</v>
      </c>
      <c r="K117" s="13">
        <v>2.0118999999999998</v>
      </c>
      <c r="L117" s="12">
        <v>1.966</v>
      </c>
      <c r="M117" s="17">
        <v>2.0089999999999999</v>
      </c>
      <c r="N117" s="12"/>
      <c r="O117" s="12"/>
      <c r="P117" s="12" t="e">
        <f t="shared" si="2"/>
        <v>#DIV/0!</v>
      </c>
      <c r="Q117" s="16">
        <v>1.3773749448031608E-2</v>
      </c>
      <c r="R117" s="16">
        <v>1.3586610874005159E-2</v>
      </c>
      <c r="S117" s="1">
        <v>1.3586610874005158</v>
      </c>
      <c r="T117" s="6">
        <v>1.4693012269950578</v>
      </c>
      <c r="U117" s="6">
        <v>1.0837307742661362</v>
      </c>
      <c r="V117" s="6">
        <v>1.1722485180113265</v>
      </c>
      <c r="W117" s="13">
        <v>39.496940000000002</v>
      </c>
      <c r="X117" s="13">
        <v>0.58032902404550191</v>
      </c>
      <c r="Y117" s="13">
        <v>0.46300229380982283</v>
      </c>
      <c r="Z117" s="13">
        <v>0.11732673023567908</v>
      </c>
      <c r="AA117" s="12">
        <v>38.916610975954498</v>
      </c>
      <c r="AB117" s="12">
        <v>0</v>
      </c>
      <c r="AC117" s="12">
        <v>0</v>
      </c>
      <c r="AD117" s="12">
        <v>0</v>
      </c>
      <c r="AE117" s="12">
        <v>0</v>
      </c>
      <c r="AF117" s="12">
        <v>0</v>
      </c>
      <c r="AG117" s="12">
        <v>19660</v>
      </c>
      <c r="AH117" s="12">
        <v>288.86462122722844</v>
      </c>
      <c r="AI117" s="12"/>
      <c r="AJ117" s="12">
        <v>230.46405864102681</v>
      </c>
      <c r="AK117" s="12">
        <v>58.40056258620163</v>
      </c>
      <c r="AL117" s="12">
        <v>2.9705270898373157E-3</v>
      </c>
    </row>
    <row r="118" spans="1:38">
      <c r="A118" s="12" t="s">
        <v>63</v>
      </c>
      <c r="B118" s="12" t="s">
        <v>71</v>
      </c>
      <c r="C118" s="12" t="s">
        <v>51</v>
      </c>
      <c r="D118" s="12" t="s">
        <v>38</v>
      </c>
      <c r="E118" s="12" t="s">
        <v>43</v>
      </c>
      <c r="F118" s="12" t="s">
        <v>57</v>
      </c>
      <c r="G118" s="12" t="s">
        <v>41</v>
      </c>
      <c r="H118" s="6">
        <v>233.3240956471636</v>
      </c>
      <c r="I118" s="12">
        <v>1.9930000000000001</v>
      </c>
      <c r="J118" s="12">
        <v>2.0699999999999998</v>
      </c>
      <c r="K118" s="13">
        <v>2.034402</v>
      </c>
      <c r="L118" s="12">
        <v>1.9930000000000001</v>
      </c>
      <c r="M118" s="17">
        <v>2.0019999999999998</v>
      </c>
      <c r="N118" s="12"/>
      <c r="O118" s="12"/>
      <c r="P118" s="12" t="e">
        <f t="shared" si="2"/>
        <v>#DIV/0!</v>
      </c>
      <c r="Q118" s="16">
        <v>1.378856338933529E-2</v>
      </c>
      <c r="R118" s="16">
        <v>1.3601024796765173E-2</v>
      </c>
      <c r="S118" s="1">
        <v>1.3601024796765173</v>
      </c>
      <c r="T118" s="6">
        <v>1.4708582462452324</v>
      </c>
      <c r="U118" s="6">
        <v>1.0836453324436457</v>
      </c>
      <c r="V118" s="6">
        <v>1.172156180108455</v>
      </c>
      <c r="W118" s="13">
        <v>39.899859999999997</v>
      </c>
      <c r="X118" s="13">
        <v>0.58687038105030298</v>
      </c>
      <c r="Y118" s="13">
        <v>0.46768867484462134</v>
      </c>
      <c r="Z118" s="13">
        <v>0.11918170620568164</v>
      </c>
      <c r="AA118" s="12">
        <v>39.312989618949693</v>
      </c>
      <c r="AB118" s="12">
        <v>0</v>
      </c>
      <c r="AC118" s="12">
        <v>0</v>
      </c>
      <c r="AD118" s="12">
        <v>0</v>
      </c>
      <c r="AE118" s="12">
        <v>0</v>
      </c>
      <c r="AF118" s="12">
        <v>0</v>
      </c>
      <c r="AG118" s="12">
        <v>19930</v>
      </c>
      <c r="AH118" s="12">
        <v>293.14204847667486</v>
      </c>
      <c r="AI118" s="12"/>
      <c r="AJ118" s="12">
        <v>233.61072669561509</v>
      </c>
      <c r="AK118" s="12">
        <v>59.531321781059773</v>
      </c>
      <c r="AL118" s="12">
        <v>2.987020661367776E-3</v>
      </c>
    </row>
    <row r="119" spans="1:38">
      <c r="A119" s="12" t="s">
        <v>64</v>
      </c>
      <c r="B119" s="12" t="s">
        <v>71</v>
      </c>
      <c r="C119" s="12" t="s">
        <v>51</v>
      </c>
      <c r="D119" s="12" t="s">
        <v>38</v>
      </c>
      <c r="E119" s="12" t="s">
        <v>45</v>
      </c>
      <c r="F119" s="12" t="s">
        <v>57</v>
      </c>
      <c r="G119" s="12" t="s">
        <v>41</v>
      </c>
      <c r="H119" s="6">
        <v>282.51605595755666</v>
      </c>
      <c r="I119" s="12">
        <v>1.518</v>
      </c>
      <c r="J119" s="12">
        <v>1.57</v>
      </c>
      <c r="K119" s="13">
        <v>1.570265</v>
      </c>
      <c r="L119" s="12">
        <v>1.518</v>
      </c>
      <c r="M119" s="17">
        <v>2.0049999999999999</v>
      </c>
      <c r="N119" s="12"/>
      <c r="O119" s="12"/>
      <c r="P119" s="12" t="e">
        <f t="shared" si="2"/>
        <v>#DIV/0!</v>
      </c>
      <c r="Q119" s="16">
        <v>1.4338529505605484E-2</v>
      </c>
      <c r="R119" s="16">
        <v>1.4135842313506682E-2</v>
      </c>
      <c r="S119" s="1">
        <v>1.4135842313506681</v>
      </c>
      <c r="T119" s="6">
        <v>1.5286276284919045</v>
      </c>
      <c r="U119" s="6">
        <v>1.0848103305247558</v>
      </c>
      <c r="V119" s="6">
        <v>1.1734152050289171</v>
      </c>
      <c r="W119" s="13">
        <v>30.435899999999997</v>
      </c>
      <c r="X119" s="13">
        <v>0.46525157638016751</v>
      </c>
      <c r="Y119" s="13">
        <v>0.35713947838739613</v>
      </c>
      <c r="Z119" s="13">
        <v>0.10811209799277138</v>
      </c>
      <c r="AA119" s="12">
        <v>29.970648423619828</v>
      </c>
      <c r="AB119" s="12">
        <v>0</v>
      </c>
      <c r="AC119" s="12">
        <v>0</v>
      </c>
      <c r="AD119" s="12">
        <v>0</v>
      </c>
      <c r="AE119" s="12">
        <v>0</v>
      </c>
      <c r="AF119" s="12">
        <v>0</v>
      </c>
      <c r="AG119" s="12">
        <v>15180</v>
      </c>
      <c r="AH119" s="12">
        <v>232.04567400507111</v>
      </c>
      <c r="AI119" s="12"/>
      <c r="AJ119" s="12">
        <v>178.12442812338961</v>
      </c>
      <c r="AK119" s="12">
        <v>53.9212458816815</v>
      </c>
      <c r="AL119" s="12">
        <v>3.5521242346298748E-3</v>
      </c>
    </row>
    <row r="120" spans="1:38">
      <c r="A120" s="12" t="s">
        <v>65</v>
      </c>
      <c r="B120" s="12" t="s">
        <v>71</v>
      </c>
      <c r="C120" s="12" t="s">
        <v>51</v>
      </c>
      <c r="D120" s="12" t="s">
        <v>38</v>
      </c>
      <c r="E120" s="12" t="s">
        <v>47</v>
      </c>
      <c r="F120" s="12" t="s">
        <v>57</v>
      </c>
      <c r="G120" s="12" t="s">
        <v>41</v>
      </c>
      <c r="H120" s="9">
        <v>176.42315415259705</v>
      </c>
      <c r="I120" s="12">
        <v>2.4319999999999999</v>
      </c>
      <c r="J120" s="12">
        <v>2.63</v>
      </c>
      <c r="K120" s="13">
        <v>2.446866</v>
      </c>
      <c r="L120" s="12">
        <v>2.4319999999999999</v>
      </c>
      <c r="M120" s="17">
        <v>2.0099999999999998</v>
      </c>
      <c r="N120" s="12"/>
      <c r="O120" s="12"/>
      <c r="P120" s="12" t="e">
        <f t="shared" si="2"/>
        <v>#DIV/0!</v>
      </c>
      <c r="Q120" s="16">
        <v>1.3152410863426037E-2</v>
      </c>
      <c r="R120" s="16">
        <v>1.2981670598027127E-2</v>
      </c>
      <c r="S120" s="1">
        <v>1.2981670598027126</v>
      </c>
      <c r="T120" s="6">
        <v>1.403951090659407</v>
      </c>
      <c r="U120" s="6">
        <v>1.0856195396928543</v>
      </c>
      <c r="V120" s="6">
        <v>1.1742897239351537</v>
      </c>
      <c r="W120" s="13">
        <v>48.883199999999988</v>
      </c>
      <c r="X120" s="13">
        <v>0.68629621954921916</v>
      </c>
      <c r="Y120" s="13">
        <v>0.57403039433066894</v>
      </c>
      <c r="Z120" s="13">
        <v>0.11226582521855022</v>
      </c>
      <c r="AA120" s="12">
        <v>48.196903780450768</v>
      </c>
      <c r="AB120" s="12">
        <v>0</v>
      </c>
      <c r="AC120" s="12">
        <v>0</v>
      </c>
      <c r="AD120" s="12">
        <v>0</v>
      </c>
      <c r="AE120" s="12">
        <v>0</v>
      </c>
      <c r="AF120" s="12">
        <v>0</v>
      </c>
      <c r="AG120" s="12">
        <v>24320</v>
      </c>
      <c r="AH120" s="12">
        <v>341.44090524836781</v>
      </c>
      <c r="AI120" s="12"/>
      <c r="AJ120" s="12">
        <v>285.58726086102939</v>
      </c>
      <c r="AK120" s="12">
        <v>55.85364438733842</v>
      </c>
      <c r="AL120" s="12">
        <v>2.2966136672425337E-3</v>
      </c>
    </row>
    <row r="121" spans="1:38">
      <c r="A121" s="12" t="s">
        <v>66</v>
      </c>
      <c r="B121" s="12" t="s">
        <v>71</v>
      </c>
      <c r="C121" s="12" t="s">
        <v>51</v>
      </c>
      <c r="D121" s="12" t="s">
        <v>38</v>
      </c>
      <c r="E121" s="12" t="s">
        <v>49</v>
      </c>
      <c r="F121" s="12" t="s">
        <v>57</v>
      </c>
      <c r="G121" s="12" t="s">
        <v>41</v>
      </c>
      <c r="H121" s="9">
        <v>219.49945342793188</v>
      </c>
      <c r="I121" s="12">
        <v>2.0950000000000002</v>
      </c>
      <c r="J121" s="12">
        <v>2.19</v>
      </c>
      <c r="K121" s="13">
        <v>1.9591719999999999</v>
      </c>
      <c r="L121" s="12">
        <v>2.0950000000000002</v>
      </c>
      <c r="M121" s="17">
        <v>2.008</v>
      </c>
      <c r="N121" s="12"/>
      <c r="O121" s="12"/>
      <c r="P121" s="12" t="e">
        <f t="shared" si="2"/>
        <v>#DIV/0!</v>
      </c>
      <c r="Q121" s="16">
        <v>1.363400388932428E-2</v>
      </c>
      <c r="R121" s="16">
        <v>1.3450618109702776E-2</v>
      </c>
      <c r="S121" s="1">
        <v>1.3450618109702777</v>
      </c>
      <c r="T121" s="6">
        <v>1.454610848488556</v>
      </c>
      <c r="U121" s="6">
        <v>1.0856263711336145</v>
      </c>
      <c r="V121" s="6">
        <v>1.1742971067235743</v>
      </c>
      <c r="W121" s="13">
        <v>42.067600000000006</v>
      </c>
      <c r="X121" s="13">
        <v>0.61191987329877184</v>
      </c>
      <c r="Y121" s="13">
        <v>0.49399860966804643</v>
      </c>
      <c r="Z121" s="13">
        <v>0.11792126363072541</v>
      </c>
      <c r="AA121" s="12">
        <v>41.455680126701232</v>
      </c>
      <c r="AB121" s="12">
        <v>0</v>
      </c>
      <c r="AC121" s="12">
        <v>0</v>
      </c>
      <c r="AD121" s="12">
        <v>0</v>
      </c>
      <c r="AE121" s="12">
        <v>0</v>
      </c>
      <c r="AF121" s="12">
        <v>0</v>
      </c>
      <c r="AG121" s="12">
        <v>20950.000000000004</v>
      </c>
      <c r="AH121" s="12">
        <v>304.74097275835254</v>
      </c>
      <c r="AI121" s="12"/>
      <c r="AJ121" s="12">
        <v>246.01524385858889</v>
      </c>
      <c r="AK121" s="12">
        <v>58.725728899763652</v>
      </c>
      <c r="AL121" s="12">
        <v>2.803137417649816E-3</v>
      </c>
    </row>
    <row r="122" spans="1:38">
      <c r="A122" s="12" t="s">
        <v>72</v>
      </c>
      <c r="B122" s="12" t="s">
        <v>36</v>
      </c>
      <c r="C122" s="12" t="s">
        <v>37</v>
      </c>
      <c r="D122" s="12" t="s">
        <v>73</v>
      </c>
      <c r="E122" s="12" t="s">
        <v>39</v>
      </c>
      <c r="F122" s="12" t="s">
        <v>40</v>
      </c>
      <c r="G122" s="12" t="s">
        <v>41</v>
      </c>
      <c r="H122" s="6">
        <v>-25.373011848624124</v>
      </c>
      <c r="I122" s="6">
        <v>5.5243633211677885</v>
      </c>
      <c r="J122" s="12"/>
      <c r="K122" s="12"/>
      <c r="L122" s="12"/>
      <c r="M122" s="13"/>
      <c r="N122" s="12">
        <v>891</v>
      </c>
      <c r="O122" s="12">
        <v>10.337999999999999</v>
      </c>
      <c r="P122" s="12">
        <f t="shared" si="2"/>
        <v>8.6186883343006379E-2</v>
      </c>
      <c r="Q122" s="16">
        <v>1.1241762381930656E-2</v>
      </c>
      <c r="R122" s="16">
        <v>1.1116790069519312E-2</v>
      </c>
      <c r="S122" s="1">
        <v>1.1116790069519311</v>
      </c>
      <c r="T122" s="6">
        <v>1.2024517765872547</v>
      </c>
      <c r="U122" s="6">
        <v>1.1116790069519311</v>
      </c>
      <c r="V122" s="6">
        <v>1.2024517765872547</v>
      </c>
      <c r="W122" s="13">
        <v>0</v>
      </c>
      <c r="X122" s="13">
        <v>0</v>
      </c>
      <c r="Y122" s="13">
        <v>0</v>
      </c>
      <c r="Z122" s="13">
        <v>0</v>
      </c>
      <c r="AA122" s="12">
        <v>0</v>
      </c>
      <c r="AB122" s="12">
        <v>49222.077191604993</v>
      </c>
      <c r="AC122" s="12">
        <v>591.8717416636041</v>
      </c>
      <c r="AD122" s="12">
        <v>591.8717416636041</v>
      </c>
      <c r="AE122" s="12">
        <v>0</v>
      </c>
      <c r="AF122" s="12">
        <v>48630.205449941386</v>
      </c>
      <c r="AG122" s="12">
        <v>4761.2765710587155</v>
      </c>
      <c r="AH122" s="12">
        <v>57.252054716928242</v>
      </c>
      <c r="AI122" s="12">
        <f t="shared" si="3"/>
        <v>4704.0245163417867</v>
      </c>
      <c r="AJ122" s="12">
        <v>57.252054716928242</v>
      </c>
      <c r="AK122" s="12">
        <v>0</v>
      </c>
      <c r="AL122" s="12">
        <v>0</v>
      </c>
    </row>
    <row r="123" spans="1:38">
      <c r="A123" s="12" t="s">
        <v>74</v>
      </c>
      <c r="B123" s="12" t="s">
        <v>36</v>
      </c>
      <c r="C123" s="12" t="s">
        <v>37</v>
      </c>
      <c r="D123" s="12" t="s">
        <v>73</v>
      </c>
      <c r="E123" s="12" t="s">
        <v>43</v>
      </c>
      <c r="F123" s="12" t="s">
        <v>40</v>
      </c>
      <c r="G123" s="12" t="s">
        <v>41</v>
      </c>
      <c r="H123" s="6">
        <v>-25.375087596251419</v>
      </c>
      <c r="I123" s="6">
        <v>4.3185749206224342</v>
      </c>
      <c r="J123" s="12"/>
      <c r="K123" s="12"/>
      <c r="L123" s="12"/>
      <c r="M123" s="13"/>
      <c r="N123" s="12">
        <v>903</v>
      </c>
      <c r="O123" s="12">
        <v>10.287000000000001</v>
      </c>
      <c r="P123" s="12">
        <f t="shared" si="2"/>
        <v>8.7780694079906685E-2</v>
      </c>
      <c r="Q123" s="16">
        <v>1.122828166761256E-2</v>
      </c>
      <c r="R123" s="16">
        <v>1.1103607238017557E-2</v>
      </c>
      <c r="S123" s="1">
        <v>1.1103607238017557</v>
      </c>
      <c r="T123" s="6">
        <v>1.20102715801506</v>
      </c>
      <c r="U123" s="6">
        <v>1.1103607238017557</v>
      </c>
      <c r="V123" s="6">
        <v>1.20102715801506</v>
      </c>
      <c r="W123" s="13">
        <v>0</v>
      </c>
      <c r="X123" s="13">
        <v>0</v>
      </c>
      <c r="Y123" s="13">
        <v>0</v>
      </c>
      <c r="Z123" s="13">
        <v>0</v>
      </c>
      <c r="AA123" s="12">
        <v>0</v>
      </c>
      <c r="AB123" s="12">
        <v>38996.731533220576</v>
      </c>
      <c r="AC123" s="12">
        <v>468.36133645220178</v>
      </c>
      <c r="AD123" s="12">
        <v>468.36133645220178</v>
      </c>
      <c r="AE123" s="12">
        <v>0</v>
      </c>
      <c r="AF123" s="12">
        <v>38528.370196768374</v>
      </c>
      <c r="AG123" s="12">
        <v>3790.875039683151</v>
      </c>
      <c r="AH123" s="12">
        <v>45.529438753008819</v>
      </c>
      <c r="AI123" s="12">
        <f t="shared" si="3"/>
        <v>3745.3456009301422</v>
      </c>
      <c r="AJ123" s="12">
        <v>45.529438753008819</v>
      </c>
      <c r="AK123" s="12">
        <v>0</v>
      </c>
      <c r="AL123" s="12">
        <v>0</v>
      </c>
    </row>
    <row r="124" spans="1:38">
      <c r="A124" s="12" t="s">
        <v>75</v>
      </c>
      <c r="B124" s="12" t="s">
        <v>36</v>
      </c>
      <c r="C124" s="12" t="s">
        <v>37</v>
      </c>
      <c r="D124" s="12" t="s">
        <v>73</v>
      </c>
      <c r="E124" s="12" t="s">
        <v>45</v>
      </c>
      <c r="F124" s="12" t="s">
        <v>40</v>
      </c>
      <c r="G124" s="12" t="s">
        <v>41</v>
      </c>
      <c r="H124" s="6">
        <v>-26.130659732585208</v>
      </c>
      <c r="I124" s="6">
        <v>4.6672842774232386</v>
      </c>
      <c r="J124" s="12"/>
      <c r="K124" s="12"/>
      <c r="L124" s="12"/>
      <c r="M124" s="13"/>
      <c r="N124" s="12">
        <v>871</v>
      </c>
      <c r="O124" s="12">
        <v>10.374000000000001</v>
      </c>
      <c r="P124" s="12">
        <f t="shared" si="2"/>
        <v>8.3959899749373429E-2</v>
      </c>
      <c r="Q124" s="16">
        <v>1.1232180238221591E-2</v>
      </c>
      <c r="R124" s="16">
        <v>1.1107419698189949E-2</v>
      </c>
      <c r="S124" s="1">
        <v>1.1107419698189949</v>
      </c>
      <c r="T124" s="6">
        <v>1.2014391564365652</v>
      </c>
      <c r="U124" s="6">
        <v>1.1107419698189949</v>
      </c>
      <c r="V124" s="6">
        <v>1.2014391564365652</v>
      </c>
      <c r="W124" s="13">
        <v>0</v>
      </c>
      <c r="X124" s="13">
        <v>0</v>
      </c>
      <c r="Y124" s="13">
        <v>0</v>
      </c>
      <c r="Z124" s="13">
        <v>0</v>
      </c>
      <c r="AA124" s="12">
        <v>0</v>
      </c>
      <c r="AB124" s="12">
        <v>40652.046056356412</v>
      </c>
      <c r="AC124" s="12">
        <v>488.40959921369245</v>
      </c>
      <c r="AD124" s="12">
        <v>488.40959921369245</v>
      </c>
      <c r="AE124" s="12">
        <v>0</v>
      </c>
      <c r="AF124" s="12">
        <v>40163.636457142718</v>
      </c>
      <c r="AG124" s="12">
        <v>3918.6472003428194</v>
      </c>
      <c r="AH124" s="12">
        <v>47.080161867523849</v>
      </c>
      <c r="AI124" s="12">
        <f t="shared" si="3"/>
        <v>3871.5670384752957</v>
      </c>
      <c r="AJ124" s="12">
        <v>47.080161867523849</v>
      </c>
      <c r="AK124" s="12">
        <v>0</v>
      </c>
      <c r="AL124" s="12">
        <v>0</v>
      </c>
    </row>
    <row r="125" spans="1:38">
      <c r="A125" s="12" t="s">
        <v>76</v>
      </c>
      <c r="B125" s="12" t="s">
        <v>36</v>
      </c>
      <c r="C125" s="12" t="s">
        <v>37</v>
      </c>
      <c r="D125" s="12" t="s">
        <v>73</v>
      </c>
      <c r="E125" s="12" t="s">
        <v>47</v>
      </c>
      <c r="F125" s="12" t="s">
        <v>40</v>
      </c>
      <c r="G125" s="12" t="s">
        <v>41</v>
      </c>
      <c r="H125" s="6">
        <v>-24.481478242702799</v>
      </c>
      <c r="I125" s="6">
        <v>5.0119266437817442</v>
      </c>
      <c r="J125" s="12"/>
      <c r="K125" s="12"/>
      <c r="L125" s="12"/>
      <c r="M125" s="13"/>
      <c r="N125" s="12">
        <v>1027.0000000000009</v>
      </c>
      <c r="O125" s="12">
        <v>10.242000000000001</v>
      </c>
      <c r="P125" s="12">
        <f t="shared" si="2"/>
        <v>0.10027338410466714</v>
      </c>
      <c r="Q125" s="16">
        <v>1.1236033339877481E-2</v>
      </c>
      <c r="R125" s="16">
        <v>1.1111187664829818E-2</v>
      </c>
      <c r="S125" s="1">
        <v>1.1111187664829818</v>
      </c>
      <c r="T125" s="6">
        <v>1.2018463463522691</v>
      </c>
      <c r="U125" s="6">
        <v>1.1111187664829818</v>
      </c>
      <c r="V125" s="6">
        <v>1.2018463463522691</v>
      </c>
      <c r="W125" s="13">
        <v>0</v>
      </c>
      <c r="X125" s="13">
        <v>0</v>
      </c>
      <c r="Y125" s="13">
        <v>0</v>
      </c>
      <c r="Z125" s="13">
        <v>0</v>
      </c>
      <c r="AA125" s="12">
        <v>0</v>
      </c>
      <c r="AB125" s="12">
        <v>51472.48663163856</v>
      </c>
      <c r="AC125" s="12">
        <v>618.62019995900812</v>
      </c>
      <c r="AD125" s="12">
        <v>618.62019995900812</v>
      </c>
      <c r="AE125" s="12">
        <v>0</v>
      </c>
      <c r="AF125" s="12">
        <v>50853.866431679555</v>
      </c>
      <c r="AG125" s="12">
        <v>5025.6284545634207</v>
      </c>
      <c r="AH125" s="12">
        <v>60.400331962410476</v>
      </c>
      <c r="AI125" s="12">
        <f t="shared" si="3"/>
        <v>4965.2281226010109</v>
      </c>
      <c r="AJ125" s="12">
        <v>60.400331962410476</v>
      </c>
      <c r="AK125" s="12">
        <v>0</v>
      </c>
      <c r="AL125" s="12">
        <v>0</v>
      </c>
    </row>
    <row r="126" spans="1:38">
      <c r="A126" s="12" t="s">
        <v>77</v>
      </c>
      <c r="B126" s="12" t="s">
        <v>36</v>
      </c>
      <c r="C126" s="12" t="s">
        <v>37</v>
      </c>
      <c r="D126" s="12" t="s">
        <v>73</v>
      </c>
      <c r="E126" s="12" t="s">
        <v>49</v>
      </c>
      <c r="F126" s="12" t="s">
        <v>40</v>
      </c>
      <c r="G126" s="12" t="s">
        <v>41</v>
      </c>
      <c r="H126" s="6">
        <v>-24.998339401898164</v>
      </c>
      <c r="I126" s="6">
        <v>4.738828213979982</v>
      </c>
      <c r="J126" s="12"/>
      <c r="K126" s="12"/>
      <c r="L126" s="12"/>
      <c r="M126" s="13"/>
      <c r="N126" s="12">
        <v>727</v>
      </c>
      <c r="O126" s="12">
        <v>10.265000000000001</v>
      </c>
      <c r="P126" s="12">
        <f t="shared" si="2"/>
        <v>7.082318558207501E-2</v>
      </c>
      <c r="Q126" s="16">
        <v>1.0900518565486779E-2</v>
      </c>
      <c r="R126" s="16">
        <v>1.0782978508068336E-2</v>
      </c>
      <c r="S126" s="1">
        <v>1.0782978508068335</v>
      </c>
      <c r="T126" s="6">
        <v>1.1663770728661245</v>
      </c>
      <c r="U126" s="6">
        <v>1.0782978508068335</v>
      </c>
      <c r="V126" s="6">
        <v>1.1663770728661245</v>
      </c>
      <c r="W126" s="13">
        <v>0</v>
      </c>
      <c r="X126" s="13">
        <v>0</v>
      </c>
      <c r="Y126" s="13">
        <v>0</v>
      </c>
      <c r="Z126" s="13">
        <v>0</v>
      </c>
      <c r="AA126" s="12">
        <v>0</v>
      </c>
      <c r="AB126" s="12">
        <v>34451.281115634476</v>
      </c>
      <c r="AC126" s="12">
        <v>401.83184424141729</v>
      </c>
      <c r="AD126" s="12">
        <v>401.83184424141729</v>
      </c>
      <c r="AE126" s="12">
        <v>0</v>
      </c>
      <c r="AF126" s="12">
        <v>34049.449271393059</v>
      </c>
      <c r="AG126" s="12">
        <v>3356.1891004027739</v>
      </c>
      <c r="AH126" s="12">
        <v>39.145820189129786</v>
      </c>
      <c r="AI126" s="12">
        <f t="shared" si="3"/>
        <v>3317.0432802136443</v>
      </c>
      <c r="AJ126" s="12">
        <v>39.145820189129786</v>
      </c>
      <c r="AK126" s="12">
        <v>0</v>
      </c>
      <c r="AL126" s="12">
        <v>0</v>
      </c>
    </row>
    <row r="127" spans="1:38">
      <c r="A127" s="12" t="s">
        <v>78</v>
      </c>
      <c r="B127" s="12" t="s">
        <v>36</v>
      </c>
      <c r="C127" s="12" t="s">
        <v>51</v>
      </c>
      <c r="D127" s="12" t="s">
        <v>73</v>
      </c>
      <c r="E127" s="12" t="s">
        <v>39</v>
      </c>
      <c r="F127" s="12" t="s">
        <v>40</v>
      </c>
      <c r="G127" s="12" t="s">
        <v>41</v>
      </c>
      <c r="H127" s="6">
        <v>-22.169095385901031</v>
      </c>
      <c r="I127" s="6">
        <v>5.1174497263080863</v>
      </c>
      <c r="J127" s="12"/>
      <c r="K127" s="12"/>
      <c r="L127" s="12"/>
      <c r="M127" s="13"/>
      <c r="N127" s="12">
        <v>1126</v>
      </c>
      <c r="O127" s="12">
        <v>10.146000000000001</v>
      </c>
      <c r="P127" s="12">
        <f t="shared" si="2"/>
        <v>0.11097969643209146</v>
      </c>
      <c r="Q127" s="16">
        <v>1.0932149513585628E-2</v>
      </c>
      <c r="R127" s="16">
        <v>1.0813930013844824E-2</v>
      </c>
      <c r="S127" s="1">
        <v>1.0813930013844824</v>
      </c>
      <c r="T127" s="6">
        <v>1.1697220568420394</v>
      </c>
      <c r="U127" s="6">
        <v>1.0813930013844824</v>
      </c>
      <c r="V127" s="6">
        <v>1.1697220568420394</v>
      </c>
      <c r="W127" s="13">
        <v>0</v>
      </c>
      <c r="X127" s="13">
        <v>0</v>
      </c>
      <c r="Y127" s="13">
        <v>0</v>
      </c>
      <c r="Z127" s="13">
        <v>0</v>
      </c>
      <c r="AA127" s="12">
        <v>0</v>
      </c>
      <c r="AB127" s="12">
        <v>57622.483918229053</v>
      </c>
      <c r="AC127" s="12">
        <v>674.02290409178227</v>
      </c>
      <c r="AD127" s="12">
        <v>674.02290409178227</v>
      </c>
      <c r="AE127" s="12">
        <v>0</v>
      </c>
      <c r="AF127" s="12">
        <v>56948.461014137269</v>
      </c>
      <c r="AG127" s="12">
        <v>5679.3301713216097</v>
      </c>
      <c r="AH127" s="12">
        <v>66.432377694833647</v>
      </c>
      <c r="AI127" s="12">
        <f t="shared" si="3"/>
        <v>5612.8977936267756</v>
      </c>
      <c r="AJ127" s="12">
        <v>66.432377694833647</v>
      </c>
      <c r="AK127" s="12">
        <v>0</v>
      </c>
      <c r="AL127" s="12">
        <v>0</v>
      </c>
    </row>
    <row r="128" spans="1:38">
      <c r="A128" s="12" t="s">
        <v>79</v>
      </c>
      <c r="B128" s="12" t="s">
        <v>36</v>
      </c>
      <c r="C128" s="12" t="s">
        <v>51</v>
      </c>
      <c r="D128" s="12" t="s">
        <v>73</v>
      </c>
      <c r="E128" s="12" t="s">
        <v>43</v>
      </c>
      <c r="F128" s="12" t="s">
        <v>40</v>
      </c>
      <c r="G128" s="12" t="s">
        <v>41</v>
      </c>
      <c r="H128" s="6">
        <v>-20.641345132215122</v>
      </c>
      <c r="I128" s="6">
        <v>7.1942113273492572</v>
      </c>
      <c r="J128" s="12"/>
      <c r="K128" s="12"/>
      <c r="L128" s="12"/>
      <c r="M128" s="13"/>
      <c r="N128" s="12">
        <v>1867.0000000000009</v>
      </c>
      <c r="O128" s="12">
        <v>10.226000000000001</v>
      </c>
      <c r="P128" s="12">
        <f t="shared" si="2"/>
        <v>0.18257383141013112</v>
      </c>
      <c r="Q128" s="16">
        <v>1.0949229761421835E-2</v>
      </c>
      <c r="R128" s="16">
        <v>1.0830642567486589E-2</v>
      </c>
      <c r="S128" s="1">
        <v>1.0830642567486588</v>
      </c>
      <c r="T128" s="6">
        <v>1.1715282049664113</v>
      </c>
      <c r="U128" s="6">
        <v>1.0830642567486588</v>
      </c>
      <c r="V128" s="6">
        <v>1.1715282049664113</v>
      </c>
      <c r="W128" s="13">
        <v>0</v>
      </c>
      <c r="X128" s="13">
        <v>0</v>
      </c>
      <c r="Y128" s="13">
        <v>0</v>
      </c>
      <c r="Z128" s="13">
        <v>0</v>
      </c>
      <c r="AA128" s="12">
        <v>0</v>
      </c>
      <c r="AB128" s="12">
        <v>134315.92548161073</v>
      </c>
      <c r="AC128" s="12">
        <v>1573.548950778737</v>
      </c>
      <c r="AD128" s="12">
        <v>1573.548950778737</v>
      </c>
      <c r="AE128" s="12">
        <v>0</v>
      </c>
      <c r="AF128" s="12">
        <v>132742.376530832</v>
      </c>
      <c r="AG128" s="12">
        <v>13134.747260083192</v>
      </c>
      <c r="AH128" s="12">
        <v>153.87726880292752</v>
      </c>
      <c r="AI128" s="12">
        <f t="shared" si="3"/>
        <v>12980.869991280264</v>
      </c>
      <c r="AJ128" s="12">
        <v>153.87726880292752</v>
      </c>
      <c r="AK128" s="12">
        <v>0</v>
      </c>
      <c r="AL128" s="12">
        <v>0</v>
      </c>
    </row>
    <row r="129" spans="1:38">
      <c r="A129" s="12" t="s">
        <v>80</v>
      </c>
      <c r="B129" s="12" t="s">
        <v>36</v>
      </c>
      <c r="C129" s="12" t="s">
        <v>51</v>
      </c>
      <c r="D129" s="12" t="s">
        <v>73</v>
      </c>
      <c r="E129" s="12" t="s">
        <v>45</v>
      </c>
      <c r="F129" s="12" t="s">
        <v>40</v>
      </c>
      <c r="G129" s="12" t="s">
        <v>41</v>
      </c>
      <c r="H129" s="6">
        <v>-20.298846773712171</v>
      </c>
      <c r="I129" s="6">
        <v>6.6936988891407534</v>
      </c>
      <c r="J129" s="12"/>
      <c r="K129" s="12"/>
      <c r="L129" s="12"/>
      <c r="M129" s="13"/>
      <c r="N129" s="12">
        <v>1417</v>
      </c>
      <c r="O129" s="12">
        <v>10.292</v>
      </c>
      <c r="P129" s="12">
        <f t="shared" si="2"/>
        <v>0.13767975126311699</v>
      </c>
      <c r="Q129" s="16">
        <v>1.0953058893069899E-2</v>
      </c>
      <c r="R129" s="16">
        <v>1.0834389190199207E-2</v>
      </c>
      <c r="S129" s="1">
        <v>1.0834389190199207</v>
      </c>
      <c r="T129" s="6">
        <v>1.1719331068322882</v>
      </c>
      <c r="U129" s="6">
        <v>1.0834389190199207</v>
      </c>
      <c r="V129" s="6">
        <v>1.1719331068322882</v>
      </c>
      <c r="W129" s="13">
        <v>0</v>
      </c>
      <c r="X129" s="13">
        <v>0</v>
      </c>
      <c r="Y129" s="13">
        <v>0</v>
      </c>
      <c r="Z129" s="13">
        <v>0</v>
      </c>
      <c r="AA129" s="12">
        <v>0</v>
      </c>
      <c r="AB129" s="12">
        <v>94849.713259124474</v>
      </c>
      <c r="AC129" s="12">
        <v>1111.5751914191742</v>
      </c>
      <c r="AD129" s="12">
        <v>1111.5751914191742</v>
      </c>
      <c r="AE129" s="12">
        <v>0</v>
      </c>
      <c r="AF129" s="12">
        <v>93738.138067705295</v>
      </c>
      <c r="AG129" s="12">
        <v>9215.8679808710131</v>
      </c>
      <c r="AH129" s="12">
        <v>108.00380794978373</v>
      </c>
      <c r="AI129" s="12">
        <f t="shared" si="3"/>
        <v>9107.8641729212304</v>
      </c>
      <c r="AJ129" s="12">
        <v>108.00380794978373</v>
      </c>
      <c r="AK129" s="12">
        <v>0</v>
      </c>
      <c r="AL129" s="12">
        <v>0</v>
      </c>
    </row>
    <row r="130" spans="1:38">
      <c r="A130" s="12" t="s">
        <v>81</v>
      </c>
      <c r="B130" s="12" t="s">
        <v>36</v>
      </c>
      <c r="C130" s="12" t="s">
        <v>51</v>
      </c>
      <c r="D130" s="12" t="s">
        <v>73</v>
      </c>
      <c r="E130" s="12" t="s">
        <v>47</v>
      </c>
      <c r="F130" s="12" t="s">
        <v>40</v>
      </c>
      <c r="G130" s="12" t="s">
        <v>41</v>
      </c>
      <c r="H130" s="6">
        <v>-21.096971736405415</v>
      </c>
      <c r="I130" s="6">
        <v>7.5326172715744955</v>
      </c>
      <c r="J130" s="12"/>
      <c r="K130" s="12"/>
      <c r="L130" s="12"/>
      <c r="M130" s="13"/>
      <c r="N130" s="12">
        <v>1757</v>
      </c>
      <c r="O130" s="12">
        <v>10.246</v>
      </c>
      <c r="P130" s="12">
        <f t="shared" si="2"/>
        <v>0.17148155377708374</v>
      </c>
      <c r="Q130" s="16">
        <v>1.0944135855986987E-2</v>
      </c>
      <c r="R130" s="16">
        <v>1.0825658379946351E-2</v>
      </c>
      <c r="S130" s="1">
        <v>1.082565837994635</v>
      </c>
      <c r="T130" s="6">
        <v>1.170989557644639</v>
      </c>
      <c r="U130" s="6">
        <v>1.082565837994635</v>
      </c>
      <c r="V130" s="6">
        <v>1.170989557644639</v>
      </c>
      <c r="W130" s="13">
        <v>0</v>
      </c>
      <c r="X130" s="13">
        <v>0</v>
      </c>
      <c r="Y130" s="13">
        <v>0</v>
      </c>
      <c r="Z130" s="13">
        <v>0</v>
      </c>
      <c r="AA130" s="12">
        <v>0</v>
      </c>
      <c r="AB130" s="12">
        <v>132348.0854615639</v>
      </c>
      <c r="AC130" s="12">
        <v>1549.7822604975156</v>
      </c>
      <c r="AD130" s="12">
        <v>1549.7822604975156</v>
      </c>
      <c r="AE130" s="12">
        <v>0</v>
      </c>
      <c r="AF130" s="12">
        <v>130798.30320106637</v>
      </c>
      <c r="AG130" s="12">
        <v>12917.049137376916</v>
      </c>
      <c r="AH130" s="12">
        <v>151.25729655451059</v>
      </c>
      <c r="AI130" s="12">
        <f t="shared" si="3"/>
        <v>12765.791840822405</v>
      </c>
      <c r="AJ130" s="12">
        <v>151.25729655451059</v>
      </c>
      <c r="AK130" s="12">
        <v>0</v>
      </c>
      <c r="AL130" s="12">
        <v>0</v>
      </c>
    </row>
    <row r="131" spans="1:38">
      <c r="A131" s="12" t="s">
        <v>82</v>
      </c>
      <c r="B131" s="12" t="s">
        <v>36</v>
      </c>
      <c r="C131" s="12" t="s">
        <v>51</v>
      </c>
      <c r="D131" s="12" t="s">
        <v>73</v>
      </c>
      <c r="E131" s="12" t="s">
        <v>49</v>
      </c>
      <c r="F131" s="12" t="s">
        <v>40</v>
      </c>
      <c r="G131" s="12" t="s">
        <v>41</v>
      </c>
      <c r="H131" s="6">
        <v>-20.310263385662267</v>
      </c>
      <c r="I131" s="6">
        <v>7.2073002931072878</v>
      </c>
      <c r="J131" s="12"/>
      <c r="K131" s="12"/>
      <c r="L131" s="12"/>
      <c r="M131" s="13"/>
      <c r="N131" s="12">
        <v>1625</v>
      </c>
      <c r="O131" s="12">
        <v>10.257999999999999</v>
      </c>
      <c r="P131" s="12">
        <f t="shared" ref="P131:P194" si="4">N131/(O131*1000)</f>
        <v>0.15841294599337102</v>
      </c>
      <c r="Q131" s="16">
        <v>1.0952931255348297E-2</v>
      </c>
      <c r="R131" s="16">
        <v>1.0834264303232716E-2</v>
      </c>
      <c r="S131" s="1">
        <v>1.0834264303232717</v>
      </c>
      <c r="T131" s="6">
        <v>1.1719196101568785</v>
      </c>
      <c r="U131" s="6">
        <v>1.0834264303232717</v>
      </c>
      <c r="V131" s="6">
        <v>1.1719196101568785</v>
      </c>
      <c r="W131" s="13">
        <v>0</v>
      </c>
      <c r="X131" s="13">
        <v>0</v>
      </c>
      <c r="Y131" s="13">
        <v>0</v>
      </c>
      <c r="Z131" s="13">
        <v>0</v>
      </c>
      <c r="AA131" s="12">
        <v>0</v>
      </c>
      <c r="AB131" s="12">
        <v>117118.62976299344</v>
      </c>
      <c r="AC131" s="12">
        <v>1372.5361893395507</v>
      </c>
      <c r="AD131" s="12">
        <v>1372.5361893395507</v>
      </c>
      <c r="AE131" s="12">
        <v>0</v>
      </c>
      <c r="AF131" s="12">
        <v>115746.0935736539</v>
      </c>
      <c r="AG131" s="12">
        <v>11417.296720900122</v>
      </c>
      <c r="AH131" s="12">
        <v>133.80153922202678</v>
      </c>
      <c r="AI131" s="12">
        <f t="shared" ref="AI131:AI194" si="5">AF131/O131</f>
        <v>11283.495181678096</v>
      </c>
      <c r="AJ131" s="12">
        <v>133.80153922202678</v>
      </c>
      <c r="AK131" s="12">
        <v>0</v>
      </c>
      <c r="AL131" s="12">
        <v>0</v>
      </c>
    </row>
    <row r="132" spans="1:38">
      <c r="A132" s="12" t="s">
        <v>83</v>
      </c>
      <c r="B132" s="12" t="s">
        <v>36</v>
      </c>
      <c r="C132" s="12" t="s">
        <v>37</v>
      </c>
      <c r="D132" s="12" t="s">
        <v>73</v>
      </c>
      <c r="E132" s="12" t="s">
        <v>39</v>
      </c>
      <c r="F132" s="12" t="s">
        <v>57</v>
      </c>
      <c r="G132" s="12" t="s">
        <v>41</v>
      </c>
      <c r="H132" s="6">
        <v>201.04123634572912</v>
      </c>
      <c r="I132" s="6">
        <v>5.6504674812330906</v>
      </c>
      <c r="J132" s="12"/>
      <c r="K132" s="12"/>
      <c r="L132" s="12"/>
      <c r="M132" s="13"/>
      <c r="N132" s="12">
        <v>883.00000000000091</v>
      </c>
      <c r="O132" s="12">
        <v>10.321999999999999</v>
      </c>
      <c r="P132" s="12">
        <f t="shared" si="4"/>
        <v>8.5545436930827445E-2</v>
      </c>
      <c r="Q132" s="16">
        <v>1.3427641022345253E-2</v>
      </c>
      <c r="R132" s="16">
        <v>1.3249728425405345E-2</v>
      </c>
      <c r="S132" s="1">
        <v>1.3249728425405345</v>
      </c>
      <c r="T132" s="6">
        <v>1.4329094911189797</v>
      </c>
      <c r="U132" s="6">
        <v>1.1116790069519311</v>
      </c>
      <c r="V132" s="6">
        <v>1.2024517765872547</v>
      </c>
      <c r="W132" s="13">
        <v>0</v>
      </c>
      <c r="X132" s="13">
        <v>0</v>
      </c>
      <c r="Y132" s="13">
        <v>0</v>
      </c>
      <c r="Z132" s="13">
        <v>0</v>
      </c>
      <c r="AA132" s="12">
        <v>0</v>
      </c>
      <c r="AB132" s="12">
        <v>49893.627859288245</v>
      </c>
      <c r="AC132" s="12">
        <v>714.93052905932461</v>
      </c>
      <c r="AD132" s="12">
        <v>599.94681459784488</v>
      </c>
      <c r="AE132" s="12">
        <v>114.98371446147974</v>
      </c>
      <c r="AF132" s="12">
        <v>49178.697330228919</v>
      </c>
      <c r="AG132" s="12">
        <v>4833.7170954551684</v>
      </c>
      <c r="AH132" s="12">
        <v>69.262791034617777</v>
      </c>
      <c r="AI132" s="12">
        <f t="shared" si="5"/>
        <v>4764.4543044205502</v>
      </c>
      <c r="AJ132" s="12">
        <v>58.123117089502514</v>
      </c>
      <c r="AK132" s="12">
        <v>11.139673945115263</v>
      </c>
      <c r="AL132" s="12">
        <v>2.3045771453172503E-3</v>
      </c>
    </row>
    <row r="133" spans="1:38">
      <c r="A133" s="12" t="s">
        <v>84</v>
      </c>
      <c r="B133" s="12" t="s">
        <v>36</v>
      </c>
      <c r="C133" s="12" t="s">
        <v>37</v>
      </c>
      <c r="D133" s="12" t="s">
        <v>73</v>
      </c>
      <c r="E133" s="12" t="s">
        <v>43</v>
      </c>
      <c r="F133" s="12" t="s">
        <v>57</v>
      </c>
      <c r="G133" s="12" t="s">
        <v>41</v>
      </c>
      <c r="H133" s="6">
        <v>279.9248355518414</v>
      </c>
      <c r="I133" s="6">
        <v>4.2549748870818824</v>
      </c>
      <c r="J133" s="12"/>
      <c r="K133" s="12"/>
      <c r="L133" s="12"/>
      <c r="M133" s="13"/>
      <c r="N133" s="12">
        <v>905.99999999999886</v>
      </c>
      <c r="O133" s="12">
        <v>10.167999999999999</v>
      </c>
      <c r="P133" s="12">
        <f t="shared" si="4"/>
        <v>8.9103068450039222E-2</v>
      </c>
      <c r="Q133" s="16">
        <v>1.4309559661469587E-2</v>
      </c>
      <c r="R133" s="16">
        <v>1.4107684902669624E-2</v>
      </c>
      <c r="S133" s="1">
        <v>1.4107684902669624</v>
      </c>
      <c r="T133" s="6">
        <v>1.5255862767335764</v>
      </c>
      <c r="U133" s="6">
        <v>1.1103607238017557</v>
      </c>
      <c r="V133" s="6">
        <v>1.20102715801506</v>
      </c>
      <c r="W133" s="13">
        <v>0</v>
      </c>
      <c r="X133" s="13">
        <v>0</v>
      </c>
      <c r="Y133" s="13">
        <v>0</v>
      </c>
      <c r="Z133" s="13">
        <v>0</v>
      </c>
      <c r="AA133" s="12">
        <v>0</v>
      </c>
      <c r="AB133" s="12">
        <v>38550.07247696181</v>
      </c>
      <c r="AC133" s="12">
        <v>588.1146153793768</v>
      </c>
      <c r="AD133" s="12">
        <v>462.99683988280026</v>
      </c>
      <c r="AE133" s="12">
        <v>125.11777549657654</v>
      </c>
      <c r="AF133" s="12">
        <v>37961.957861582436</v>
      </c>
      <c r="AG133" s="12">
        <v>3791.3131861685497</v>
      </c>
      <c r="AH133" s="12">
        <v>57.839753676177892</v>
      </c>
      <c r="AI133" s="12">
        <f t="shared" si="5"/>
        <v>3733.473432492372</v>
      </c>
      <c r="AJ133" s="12">
        <v>45.534701011290352</v>
      </c>
      <c r="AK133" s="12">
        <v>12.30505266488754</v>
      </c>
      <c r="AL133" s="12">
        <v>3.2455911871851614E-3</v>
      </c>
    </row>
    <row r="134" spans="1:38">
      <c r="A134" s="12" t="s">
        <v>85</v>
      </c>
      <c r="B134" s="12" t="s">
        <v>36</v>
      </c>
      <c r="C134" s="12" t="s">
        <v>37</v>
      </c>
      <c r="D134" s="12" t="s">
        <v>73</v>
      </c>
      <c r="E134" s="12" t="s">
        <v>45</v>
      </c>
      <c r="F134" s="12" t="s">
        <v>57</v>
      </c>
      <c r="G134" s="12" t="s">
        <v>41</v>
      </c>
      <c r="H134" s="6">
        <v>277.97155703456093</v>
      </c>
      <c r="I134" s="6">
        <v>4.95774284405356</v>
      </c>
      <c r="J134" s="12"/>
      <c r="K134" s="12"/>
      <c r="L134" s="12"/>
      <c r="M134" s="13"/>
      <c r="N134" s="12">
        <v>871.00000000000045</v>
      </c>
      <c r="O134" s="12">
        <v>10.375999999999999</v>
      </c>
      <c r="P134" s="12">
        <f t="shared" si="4"/>
        <v>8.3943716268311527E-2</v>
      </c>
      <c r="Q134" s="16">
        <v>1.4287722007646391E-2</v>
      </c>
      <c r="R134" s="16">
        <v>1.4086458603053739E-2</v>
      </c>
      <c r="S134" s="1">
        <v>1.4086458603053738</v>
      </c>
      <c r="T134" s="6">
        <v>1.5232935621366621</v>
      </c>
      <c r="U134" s="6">
        <v>1.1107419698189949</v>
      </c>
      <c r="V134" s="6">
        <v>1.2014391564365652</v>
      </c>
      <c r="W134" s="13">
        <v>0</v>
      </c>
      <c r="X134" s="13">
        <v>0</v>
      </c>
      <c r="Y134" s="13">
        <v>0</v>
      </c>
      <c r="Z134" s="13">
        <v>0</v>
      </c>
      <c r="AA134" s="12">
        <v>0</v>
      </c>
      <c r="AB134" s="12">
        <v>43181.940171706527</v>
      </c>
      <c r="AC134" s="12">
        <v>657.78771464131057</v>
      </c>
      <c r="AD134" s="12">
        <v>518.80473773189317</v>
      </c>
      <c r="AE134" s="12">
        <v>138.9829769094174</v>
      </c>
      <c r="AF134" s="12">
        <v>42524.152457065218</v>
      </c>
      <c r="AG134" s="12">
        <v>4161.7135863248386</v>
      </c>
      <c r="AH134" s="12">
        <v>63.395115135053068</v>
      </c>
      <c r="AI134" s="12">
        <f t="shared" si="5"/>
        <v>4098.3184711897857</v>
      </c>
      <c r="AJ134" s="12">
        <v>50.000456604847066</v>
      </c>
      <c r="AK134" s="12">
        <v>13.394658530206002</v>
      </c>
      <c r="AL134" s="12">
        <v>3.2185440570009697E-3</v>
      </c>
    </row>
    <row r="135" spans="1:38">
      <c r="A135" s="12" t="s">
        <v>86</v>
      </c>
      <c r="B135" s="12" t="s">
        <v>36</v>
      </c>
      <c r="C135" s="12" t="s">
        <v>37</v>
      </c>
      <c r="D135" s="12" t="s">
        <v>73</v>
      </c>
      <c r="E135" s="12" t="s">
        <v>47</v>
      </c>
      <c r="F135" s="12" t="s">
        <v>57</v>
      </c>
      <c r="G135" s="12" t="s">
        <v>41</v>
      </c>
      <c r="H135" s="6">
        <v>271.12262773831549</v>
      </c>
      <c r="I135" s="6">
        <v>5.6162227478496183</v>
      </c>
      <c r="J135" s="12"/>
      <c r="K135" s="12"/>
      <c r="L135" s="12"/>
      <c r="M135" s="13"/>
      <c r="N135" s="12">
        <v>1004.999999999999</v>
      </c>
      <c r="O135" s="12">
        <v>10.285</v>
      </c>
      <c r="P135" s="12">
        <f t="shared" si="4"/>
        <v>9.7715119105493339E-2</v>
      </c>
      <c r="Q135" s="16">
        <v>1.4211150978114368E-2</v>
      </c>
      <c r="R135" s="16">
        <v>1.4012023989687952E-2</v>
      </c>
      <c r="S135" s="1">
        <v>1.4012023989687952</v>
      </c>
      <c r="T135" s="6">
        <v>1.5152535987258091</v>
      </c>
      <c r="U135" s="6">
        <v>1.1111187664829818</v>
      </c>
      <c r="V135" s="6">
        <v>1.2018463463522691</v>
      </c>
      <c r="W135" s="13">
        <v>0</v>
      </c>
      <c r="X135" s="13">
        <v>0</v>
      </c>
      <c r="Y135" s="13">
        <v>0</v>
      </c>
      <c r="Z135" s="13">
        <v>0</v>
      </c>
      <c r="AA135" s="12">
        <v>0</v>
      </c>
      <c r="AB135" s="12">
        <v>56443.038615888603</v>
      </c>
      <c r="AC135" s="12">
        <v>855.25517385745013</v>
      </c>
      <c r="AD135" s="12">
        <v>678.35859737525755</v>
      </c>
      <c r="AE135" s="12">
        <v>176.89657648219259</v>
      </c>
      <c r="AF135" s="12">
        <v>55587.783442031156</v>
      </c>
      <c r="AG135" s="12">
        <v>5487.8987472910649</v>
      </c>
      <c r="AH135" s="12">
        <v>83.155583262756451</v>
      </c>
      <c r="AI135" s="12">
        <f t="shared" si="5"/>
        <v>5404.7431640283085</v>
      </c>
      <c r="AJ135" s="12">
        <v>65.956110585829606</v>
      </c>
      <c r="AK135" s="12">
        <v>17.199472676926845</v>
      </c>
      <c r="AL135" s="12">
        <v>3.1340725237353996E-3</v>
      </c>
    </row>
    <row r="136" spans="1:38">
      <c r="A136" s="12" t="s">
        <v>87</v>
      </c>
      <c r="B136" s="12" t="s">
        <v>36</v>
      </c>
      <c r="C136" s="12" t="s">
        <v>37</v>
      </c>
      <c r="D136" s="12" t="s">
        <v>73</v>
      </c>
      <c r="E136" s="12" t="s">
        <v>49</v>
      </c>
      <c r="F136" s="12" t="s">
        <v>57</v>
      </c>
      <c r="G136" s="12" t="s">
        <v>41</v>
      </c>
      <c r="H136" s="6">
        <v>238.3444969557691</v>
      </c>
      <c r="I136" s="6">
        <v>5.4089042411848576</v>
      </c>
      <c r="J136" s="12"/>
      <c r="K136" s="12"/>
      <c r="L136" s="12"/>
      <c r="M136" s="13"/>
      <c r="N136" s="12">
        <v>708.00000000000023</v>
      </c>
      <c r="O136" s="12">
        <v>10.207000000000001</v>
      </c>
      <c r="P136" s="12">
        <f t="shared" si="4"/>
        <v>6.9364161849711004E-2</v>
      </c>
      <c r="Q136" s="16">
        <v>1.3844691475965499E-2</v>
      </c>
      <c r="R136" s="16">
        <v>1.3655633444024108E-2</v>
      </c>
      <c r="S136" s="1">
        <v>1.3655633444024107</v>
      </c>
      <c r="T136" s="6">
        <v>1.4767571421899195</v>
      </c>
      <c r="U136" s="6">
        <v>1.0782978508068335</v>
      </c>
      <c r="V136" s="6">
        <v>1.1663770728661245</v>
      </c>
      <c r="W136" s="13">
        <v>0</v>
      </c>
      <c r="X136" s="13">
        <v>0</v>
      </c>
      <c r="Y136" s="13">
        <v>0</v>
      </c>
      <c r="Z136" s="13">
        <v>0</v>
      </c>
      <c r="AA136" s="12">
        <v>0</v>
      </c>
      <c r="AB136" s="12">
        <v>38295.042027588803</v>
      </c>
      <c r="AC136" s="12">
        <v>565.524768247049</v>
      </c>
      <c r="AD136" s="12">
        <v>446.66459025424246</v>
      </c>
      <c r="AE136" s="12">
        <v>118.86017799280654</v>
      </c>
      <c r="AF136" s="12">
        <v>37729.517259341752</v>
      </c>
      <c r="AG136" s="12">
        <v>3751.8410921513473</v>
      </c>
      <c r="AH136" s="12">
        <v>55.405581291961298</v>
      </c>
      <c r="AI136" s="12">
        <f t="shared" si="5"/>
        <v>3696.4355108593854</v>
      </c>
      <c r="AJ136" s="12">
        <v>43.760614309223321</v>
      </c>
      <c r="AK136" s="12">
        <v>11.644966982737976</v>
      </c>
      <c r="AL136" s="12">
        <v>3.1038006932379491E-3</v>
      </c>
    </row>
    <row r="137" spans="1:38">
      <c r="A137" s="12" t="s">
        <v>88</v>
      </c>
      <c r="B137" s="12" t="s">
        <v>36</v>
      </c>
      <c r="C137" s="12" t="s">
        <v>51</v>
      </c>
      <c r="D137" s="12" t="s">
        <v>73</v>
      </c>
      <c r="E137" s="12" t="s">
        <v>39</v>
      </c>
      <c r="F137" s="12" t="s">
        <v>57</v>
      </c>
      <c r="G137" s="12" t="s">
        <v>41</v>
      </c>
      <c r="H137" s="6">
        <v>109.62427296603592</v>
      </c>
      <c r="I137" s="6">
        <v>5.3577511070092125</v>
      </c>
      <c r="J137" s="12"/>
      <c r="K137" s="12"/>
      <c r="L137" s="12"/>
      <c r="M137" s="13"/>
      <c r="N137" s="12">
        <v>1273.9999999999991</v>
      </c>
      <c r="O137" s="12">
        <v>10.356</v>
      </c>
      <c r="P137" s="12">
        <f t="shared" si="4"/>
        <v>0.12302047122441089</v>
      </c>
      <c r="Q137" s="16">
        <v>1.2405599371760282E-2</v>
      </c>
      <c r="R137" s="16">
        <v>1.2253586289386855E-2</v>
      </c>
      <c r="S137" s="1">
        <v>1.2253586289386855</v>
      </c>
      <c r="T137" s="6">
        <v>1.3252893658385803</v>
      </c>
      <c r="U137" s="6">
        <v>1.0813930013844824</v>
      </c>
      <c r="V137" s="6">
        <v>1.1697220568420394</v>
      </c>
      <c r="W137" s="13">
        <v>0</v>
      </c>
      <c r="X137" s="13">
        <v>0</v>
      </c>
      <c r="Y137" s="13">
        <v>0</v>
      </c>
      <c r="Z137" s="13">
        <v>0</v>
      </c>
      <c r="AA137" s="12">
        <v>0</v>
      </c>
      <c r="AB137" s="12">
        <v>68257.749103297334</v>
      </c>
      <c r="AC137" s="12">
        <v>904.61269022677845</v>
      </c>
      <c r="AD137" s="12">
        <v>798.42594676516831</v>
      </c>
      <c r="AE137" s="12">
        <v>106.18674346161015</v>
      </c>
      <c r="AF137" s="12">
        <v>67353.136413070562</v>
      </c>
      <c r="AG137" s="12">
        <v>6591.1306588738253</v>
      </c>
      <c r="AH137" s="12">
        <v>87.351553710581157</v>
      </c>
      <c r="AI137" s="12">
        <f t="shared" si="5"/>
        <v>6503.7791051632448</v>
      </c>
      <c r="AJ137" s="12">
        <v>77.09790911212518</v>
      </c>
      <c r="AK137" s="12">
        <v>10.253644598455978</v>
      </c>
      <c r="AL137" s="12">
        <v>1.5556730899654078E-3</v>
      </c>
    </row>
    <row r="138" spans="1:38">
      <c r="A138" s="12" t="s">
        <v>89</v>
      </c>
      <c r="B138" s="12" t="s">
        <v>36</v>
      </c>
      <c r="C138" s="12" t="s">
        <v>51</v>
      </c>
      <c r="D138" s="12" t="s">
        <v>73</v>
      </c>
      <c r="E138" s="12" t="s">
        <v>43</v>
      </c>
      <c r="F138" s="12" t="s">
        <v>57</v>
      </c>
      <c r="G138" s="12" t="s">
        <v>41</v>
      </c>
      <c r="H138" s="6">
        <v>101.80804527547305</v>
      </c>
      <c r="I138" s="6">
        <v>7.0205635464810232</v>
      </c>
      <c r="J138" s="12"/>
      <c r="K138" s="12"/>
      <c r="L138" s="12"/>
      <c r="M138" s="13"/>
      <c r="N138" s="12">
        <v>1602.9999999999998</v>
      </c>
      <c r="O138" s="12">
        <v>10.308999999999999</v>
      </c>
      <c r="P138" s="12">
        <f t="shared" si="4"/>
        <v>0.15549519837035597</v>
      </c>
      <c r="Q138" s="16">
        <v>1.2318213946179789E-2</v>
      </c>
      <c r="R138" s="16">
        <v>1.216832195299678E-2</v>
      </c>
      <c r="S138" s="1">
        <v>1.2168321952996779</v>
      </c>
      <c r="T138" s="6">
        <v>1.3160768473302589</v>
      </c>
      <c r="U138" s="6">
        <v>1.0830642567486588</v>
      </c>
      <c r="V138" s="6">
        <v>1.1715282049664113</v>
      </c>
      <c r="W138" s="13">
        <v>0</v>
      </c>
      <c r="X138" s="13">
        <v>0</v>
      </c>
      <c r="Y138" s="13">
        <v>0</v>
      </c>
      <c r="Z138" s="13">
        <v>0</v>
      </c>
      <c r="AA138" s="12">
        <v>0</v>
      </c>
      <c r="AB138" s="12">
        <v>112539.63365009079</v>
      </c>
      <c r="AC138" s="12">
        <v>1481.1080625391378</v>
      </c>
      <c r="AD138" s="12">
        <v>1318.4335499766842</v>
      </c>
      <c r="AE138" s="12">
        <v>162.67451256245363</v>
      </c>
      <c r="AF138" s="12">
        <v>111058.52558755166</v>
      </c>
      <c r="AG138" s="12">
        <v>10916.639213317567</v>
      </c>
      <c r="AH138" s="12">
        <v>143.6713611930486</v>
      </c>
      <c r="AI138" s="12">
        <f t="shared" si="5"/>
        <v>10772.967852124519</v>
      </c>
      <c r="AJ138" s="12">
        <v>127.89150741843866</v>
      </c>
      <c r="AK138" s="12">
        <v>15.779853774609933</v>
      </c>
      <c r="AL138" s="12">
        <v>1.4454864236384739E-3</v>
      </c>
    </row>
    <row r="139" spans="1:38">
      <c r="A139" s="12" t="s">
        <v>90</v>
      </c>
      <c r="B139" s="12" t="s">
        <v>36</v>
      </c>
      <c r="C139" s="12" t="s">
        <v>51</v>
      </c>
      <c r="D139" s="12" t="s">
        <v>73</v>
      </c>
      <c r="E139" s="12" t="s">
        <v>45</v>
      </c>
      <c r="F139" s="12" t="s">
        <v>57</v>
      </c>
      <c r="G139" s="12" t="s">
        <v>41</v>
      </c>
      <c r="H139" s="6">
        <v>119.55049811973974</v>
      </c>
      <c r="I139" s="6">
        <v>6.640567625028023</v>
      </c>
      <c r="J139" s="12"/>
      <c r="K139" s="12"/>
      <c r="L139" s="12"/>
      <c r="M139" s="13"/>
      <c r="N139" s="12">
        <v>1408.9999999999989</v>
      </c>
      <c r="O139" s="12">
        <v>10.108000000000001</v>
      </c>
      <c r="P139" s="12">
        <f t="shared" si="4"/>
        <v>0.1393945389790264</v>
      </c>
      <c r="Q139" s="16">
        <v>1.2516574568978691E-2</v>
      </c>
      <c r="R139" s="16">
        <v>1.2361846594271222E-2</v>
      </c>
      <c r="S139" s="1">
        <v>1.2361846594271222</v>
      </c>
      <c r="T139" s="6">
        <v>1.3369863328122924</v>
      </c>
      <c r="U139" s="6">
        <v>1.0834389190199207</v>
      </c>
      <c r="V139" s="6">
        <v>1.1719331068322882</v>
      </c>
      <c r="W139" s="13">
        <v>0</v>
      </c>
      <c r="X139" s="13">
        <v>0</v>
      </c>
      <c r="Y139" s="13">
        <v>0</v>
      </c>
      <c r="Z139" s="13">
        <v>0</v>
      </c>
      <c r="AA139" s="12">
        <v>0</v>
      </c>
      <c r="AB139" s="12">
        <v>93565.597836644753</v>
      </c>
      <c r="AC139" s="12">
        <v>1250.9592552900542</v>
      </c>
      <c r="AD139" s="12">
        <v>1096.5262176531951</v>
      </c>
      <c r="AE139" s="12">
        <v>154.43303763685913</v>
      </c>
      <c r="AF139" s="12">
        <v>92314.638581354695</v>
      </c>
      <c r="AG139" s="12">
        <v>9256.5886264982928</v>
      </c>
      <c r="AH139" s="12">
        <v>123.75932482093927</v>
      </c>
      <c r="AI139" s="12">
        <f t="shared" si="5"/>
        <v>9132.8293016773532</v>
      </c>
      <c r="AJ139" s="12">
        <v>108.48102667720568</v>
      </c>
      <c r="AK139" s="12">
        <v>15.278298143733593</v>
      </c>
      <c r="AL139" s="12">
        <v>1.6505322598000419E-3</v>
      </c>
    </row>
    <row r="140" spans="1:38">
      <c r="A140" s="12" t="s">
        <v>91</v>
      </c>
      <c r="B140" s="12" t="s">
        <v>36</v>
      </c>
      <c r="C140" s="12" t="s">
        <v>51</v>
      </c>
      <c r="D140" s="12" t="s">
        <v>73</v>
      </c>
      <c r="E140" s="12" t="s">
        <v>47</v>
      </c>
      <c r="F140" s="12" t="s">
        <v>57</v>
      </c>
      <c r="G140" s="12" t="s">
        <v>41</v>
      </c>
      <c r="H140" s="6">
        <v>105.51844415925504</v>
      </c>
      <c r="I140" s="6">
        <v>6.9273100368122682</v>
      </c>
      <c r="J140" s="12"/>
      <c r="K140" s="12"/>
      <c r="L140" s="12"/>
      <c r="M140" s="13"/>
      <c r="N140" s="12">
        <v>1903.0000000000005</v>
      </c>
      <c r="O140" s="12">
        <v>10.234</v>
      </c>
      <c r="P140" s="12">
        <f t="shared" si="4"/>
        <v>0.18594879812390078</v>
      </c>
      <c r="Q140" s="16">
        <v>1.2359696205700474E-2</v>
      </c>
      <c r="R140" s="16">
        <v>1.2208799157082522E-2</v>
      </c>
      <c r="S140" s="1">
        <v>1.2208799157082522</v>
      </c>
      <c r="T140" s="6">
        <v>1.3204502862907574</v>
      </c>
      <c r="U140" s="6">
        <v>1.082565837994635</v>
      </c>
      <c r="V140" s="6">
        <v>1.170989557644639</v>
      </c>
      <c r="W140" s="13">
        <v>0</v>
      </c>
      <c r="X140" s="13">
        <v>0</v>
      </c>
      <c r="Y140" s="13">
        <v>0</v>
      </c>
      <c r="Z140" s="13">
        <v>0</v>
      </c>
      <c r="AA140" s="12">
        <v>0</v>
      </c>
      <c r="AB140" s="12">
        <v>131826.71000053748</v>
      </c>
      <c r="AC140" s="12">
        <v>1740.7061696097837</v>
      </c>
      <c r="AD140" s="12">
        <v>1543.6770082927749</v>
      </c>
      <c r="AE140" s="12">
        <v>197.02916131700886</v>
      </c>
      <c r="AF140" s="12">
        <v>130086.0038309277</v>
      </c>
      <c r="AG140" s="12">
        <v>12881.249755768758</v>
      </c>
      <c r="AH140" s="12">
        <v>170.09049927787606</v>
      </c>
      <c r="AI140" s="12">
        <f t="shared" si="5"/>
        <v>12711.159256490884</v>
      </c>
      <c r="AJ140" s="12">
        <v>150.83808953417773</v>
      </c>
      <c r="AK140" s="12">
        <v>19.252409743698337</v>
      </c>
      <c r="AL140" s="12">
        <v>1.4946072864611842E-3</v>
      </c>
    </row>
    <row r="141" spans="1:38">
      <c r="A141" s="12" t="s">
        <v>92</v>
      </c>
      <c r="B141" s="12" t="s">
        <v>36</v>
      </c>
      <c r="C141" s="12" t="s">
        <v>51</v>
      </c>
      <c r="D141" s="12" t="s">
        <v>73</v>
      </c>
      <c r="E141" s="12" t="s">
        <v>49</v>
      </c>
      <c r="F141" s="12" t="s">
        <v>57</v>
      </c>
      <c r="G141" s="12" t="s">
        <v>41</v>
      </c>
      <c r="H141" s="6">
        <v>121.11353608308958</v>
      </c>
      <c r="I141" s="6">
        <v>7.1577419560316677</v>
      </c>
      <c r="J141" s="12"/>
      <c r="K141" s="12"/>
      <c r="L141" s="12"/>
      <c r="M141" s="13"/>
      <c r="N141" s="12">
        <v>1791.0000000000005</v>
      </c>
      <c r="O141" s="12">
        <v>10.15</v>
      </c>
      <c r="P141" s="12">
        <f t="shared" si="4"/>
        <v>0.1764532019704434</v>
      </c>
      <c r="Q141" s="16">
        <v>1.2534049333408941E-2</v>
      </c>
      <c r="R141" s="16">
        <v>1.2378891694220653E-2</v>
      </c>
      <c r="S141" s="1">
        <v>1.2378891694220653</v>
      </c>
      <c r="T141" s="6">
        <v>1.3388279488018355</v>
      </c>
      <c r="U141" s="6">
        <v>1.0834264303232717</v>
      </c>
      <c r="V141" s="6">
        <v>1.1719196101568785</v>
      </c>
      <c r="W141" s="13">
        <v>0</v>
      </c>
      <c r="X141" s="13">
        <v>0</v>
      </c>
      <c r="Y141" s="13">
        <v>0</v>
      </c>
      <c r="Z141" s="13">
        <v>0</v>
      </c>
      <c r="AA141" s="12">
        <v>0</v>
      </c>
      <c r="AB141" s="12">
        <v>128195.1584325272</v>
      </c>
      <c r="AC141" s="12">
        <v>1716.3126101054672</v>
      </c>
      <c r="AD141" s="12">
        <v>1502.3442009424655</v>
      </c>
      <c r="AE141" s="12">
        <v>213.96840916300175</v>
      </c>
      <c r="AF141" s="12">
        <v>126478.84582242173</v>
      </c>
      <c r="AG141" s="12">
        <v>12630.064870199723</v>
      </c>
      <c r="AH141" s="12">
        <v>169.09483843403618</v>
      </c>
      <c r="AI141" s="12">
        <f t="shared" si="5"/>
        <v>12460.970031765688</v>
      </c>
      <c r="AJ141" s="12">
        <v>148.01420698940547</v>
      </c>
      <c r="AK141" s="12">
        <v>21.080631444630711</v>
      </c>
      <c r="AL141" s="12">
        <v>1.6690833864495707E-3</v>
      </c>
    </row>
    <row r="142" spans="1:38">
      <c r="A142" s="12" t="s">
        <v>72</v>
      </c>
      <c r="B142" s="12" t="s">
        <v>67</v>
      </c>
      <c r="C142" s="12" t="s">
        <v>37</v>
      </c>
      <c r="D142" s="12" t="s">
        <v>73</v>
      </c>
      <c r="E142" s="12" t="s">
        <v>39</v>
      </c>
      <c r="F142" s="12" t="s">
        <v>40</v>
      </c>
      <c r="G142" s="12" t="s">
        <v>41</v>
      </c>
      <c r="H142" s="6">
        <v>-24.447707564333907</v>
      </c>
      <c r="I142" s="6">
        <v>0.49613238393530679</v>
      </c>
      <c r="J142" s="6">
        <v>0.49613238393530679</v>
      </c>
      <c r="K142" s="12">
        <v>0.39534799999999998</v>
      </c>
      <c r="L142" s="12"/>
      <c r="M142" s="13"/>
      <c r="N142" s="12">
        <v>9035.0000000000018</v>
      </c>
      <c r="O142" s="12">
        <v>10.337999999999999</v>
      </c>
      <c r="P142" s="12">
        <f t="shared" si="4"/>
        <v>0.8739601470303735</v>
      </c>
      <c r="Q142" s="16">
        <v>1.0906674629430747E-2</v>
      </c>
      <c r="R142" s="16">
        <v>1.0789002489699476E-2</v>
      </c>
      <c r="S142" s="1">
        <v>1.0789002489699475</v>
      </c>
      <c r="T142" s="6">
        <v>1.1670280965561883</v>
      </c>
      <c r="U142" s="6">
        <v>1.0789002489699475</v>
      </c>
      <c r="V142" s="6">
        <v>1.1670280965561883</v>
      </c>
      <c r="W142" s="13">
        <v>0</v>
      </c>
      <c r="X142" s="13">
        <v>0</v>
      </c>
      <c r="Y142" s="13">
        <v>0</v>
      </c>
      <c r="Z142" s="13">
        <v>0</v>
      </c>
      <c r="AA142" s="12">
        <v>0</v>
      </c>
      <c r="AB142" s="12">
        <v>44825.560888554981</v>
      </c>
      <c r="AC142" s="12">
        <v>523.12689000833848</v>
      </c>
      <c r="AD142" s="12">
        <v>523.12689000833848</v>
      </c>
      <c r="AE142" s="12">
        <v>0</v>
      </c>
      <c r="AF142" s="12">
        <v>44302.433998546643</v>
      </c>
      <c r="AG142" s="12">
        <v>4335.9993121063053</v>
      </c>
      <c r="AH142" s="12">
        <v>50.602330238763642</v>
      </c>
      <c r="AI142" s="12">
        <f t="shared" si="5"/>
        <v>4285.3969818675414</v>
      </c>
      <c r="AJ142" s="12">
        <v>50.602330238763642</v>
      </c>
      <c r="AK142" s="12">
        <v>0</v>
      </c>
      <c r="AL142" s="12">
        <v>0</v>
      </c>
    </row>
    <row r="143" spans="1:38">
      <c r="A143" s="12" t="s">
        <v>74</v>
      </c>
      <c r="B143" s="12" t="s">
        <v>67</v>
      </c>
      <c r="C143" s="12" t="s">
        <v>37</v>
      </c>
      <c r="D143" s="12" t="s">
        <v>73</v>
      </c>
      <c r="E143" s="12" t="s">
        <v>43</v>
      </c>
      <c r="F143" s="12" t="s">
        <v>40</v>
      </c>
      <c r="G143" s="12" t="s">
        <v>41</v>
      </c>
      <c r="H143" s="6">
        <v>-24.581015940281976</v>
      </c>
      <c r="I143" s="6">
        <v>0.65885458133543384</v>
      </c>
      <c r="J143" s="6">
        <v>0.65885458133543384</v>
      </c>
      <c r="K143" s="12">
        <v>0.477321</v>
      </c>
      <c r="L143" s="12"/>
      <c r="M143" s="13"/>
      <c r="N143" s="12">
        <v>8979.0000000000036</v>
      </c>
      <c r="O143" s="12">
        <v>10.287000000000001</v>
      </c>
      <c r="P143" s="12">
        <f t="shared" si="4"/>
        <v>0.87284922717993618</v>
      </c>
      <c r="Q143" s="16">
        <v>1.0905184241787649E-2</v>
      </c>
      <c r="R143" s="16">
        <v>1.0787544086013269E-2</v>
      </c>
      <c r="S143" s="1">
        <v>1.078754408601327</v>
      </c>
      <c r="T143" s="6">
        <v>1.1668704840252098</v>
      </c>
      <c r="U143" s="6">
        <v>1.078754408601327</v>
      </c>
      <c r="V143" s="6">
        <v>1.1668704840252098</v>
      </c>
      <c r="W143" s="13">
        <v>0</v>
      </c>
      <c r="X143" s="13">
        <v>0</v>
      </c>
      <c r="Y143" s="13">
        <v>0</v>
      </c>
      <c r="Z143" s="13">
        <v>0</v>
      </c>
      <c r="AA143" s="12">
        <v>0</v>
      </c>
      <c r="AB143" s="12">
        <v>59158.552858108626</v>
      </c>
      <c r="AC143" s="12">
        <v>690.30369207772162</v>
      </c>
      <c r="AD143" s="12">
        <v>690.30369207772162</v>
      </c>
      <c r="AE143" s="12">
        <v>0</v>
      </c>
      <c r="AF143" s="12">
        <v>58468.249166030902</v>
      </c>
      <c r="AG143" s="12">
        <v>5750.807121425938</v>
      </c>
      <c r="AH143" s="12">
        <v>67.104470893139066</v>
      </c>
      <c r="AI143" s="12">
        <f t="shared" si="5"/>
        <v>5683.7026505327985</v>
      </c>
      <c r="AJ143" s="12">
        <v>67.104470893139066</v>
      </c>
      <c r="AK143" s="12">
        <v>0</v>
      </c>
      <c r="AL143" s="12">
        <v>0</v>
      </c>
    </row>
    <row r="144" spans="1:38">
      <c r="A144" s="12" t="s">
        <v>75</v>
      </c>
      <c r="B144" s="12" t="s">
        <v>67</v>
      </c>
      <c r="C144" s="12" t="s">
        <v>37</v>
      </c>
      <c r="D144" s="12" t="s">
        <v>73</v>
      </c>
      <c r="E144" s="12" t="s">
        <v>45</v>
      </c>
      <c r="F144" s="12" t="s">
        <v>40</v>
      </c>
      <c r="G144" s="12" t="s">
        <v>41</v>
      </c>
      <c r="H144" s="6">
        <v>-24.888250087974789</v>
      </c>
      <c r="I144" s="6">
        <v>0.73336339032352882</v>
      </c>
      <c r="J144" s="6">
        <v>0.73336339032352882</v>
      </c>
      <c r="K144" s="12">
        <v>0.70106999999999997</v>
      </c>
      <c r="L144" s="12"/>
      <c r="M144" s="13"/>
      <c r="N144" s="12">
        <v>9127</v>
      </c>
      <c r="O144" s="12">
        <v>10.374000000000001</v>
      </c>
      <c r="P144" s="12">
        <f t="shared" si="4"/>
        <v>0.87979564295353774</v>
      </c>
      <c r="Q144" s="16">
        <v>1.0901749364016442E-2</v>
      </c>
      <c r="R144" s="16">
        <v>1.0784182904891604E-2</v>
      </c>
      <c r="S144" s="1">
        <v>1.0784182904891604</v>
      </c>
      <c r="T144" s="6">
        <v>1.1665072344808574</v>
      </c>
      <c r="U144" s="6">
        <v>1.0784182904891604</v>
      </c>
      <c r="V144" s="6">
        <v>1.1665072344808574</v>
      </c>
      <c r="W144" s="13">
        <v>0</v>
      </c>
      <c r="X144" s="13">
        <v>0</v>
      </c>
      <c r="Y144" s="13">
        <v>0</v>
      </c>
      <c r="Z144" s="13">
        <v>0</v>
      </c>
      <c r="AA144" s="12">
        <v>0</v>
      </c>
      <c r="AB144" s="12">
        <v>66934.076634828467</v>
      </c>
      <c r="AC144" s="12">
        <v>780.79084627823522</v>
      </c>
      <c r="AD144" s="12">
        <v>780.79084627823522</v>
      </c>
      <c r="AE144" s="12">
        <v>0</v>
      </c>
      <c r="AF144" s="12">
        <v>66153.285788550231</v>
      </c>
      <c r="AG144" s="12">
        <v>6452.0991550827512</v>
      </c>
      <c r="AH144" s="12">
        <v>75.264203419918559</v>
      </c>
      <c r="AI144" s="12">
        <f t="shared" si="5"/>
        <v>6376.8349516628332</v>
      </c>
      <c r="AJ144" s="12">
        <v>75.264203419918559</v>
      </c>
      <c r="AK144" s="12">
        <v>0</v>
      </c>
      <c r="AL144" s="12">
        <v>0</v>
      </c>
    </row>
    <row r="145" spans="1:38">
      <c r="A145" s="12" t="s">
        <v>76</v>
      </c>
      <c r="B145" s="12" t="s">
        <v>67</v>
      </c>
      <c r="C145" s="12" t="s">
        <v>37</v>
      </c>
      <c r="D145" s="12" t="s">
        <v>73</v>
      </c>
      <c r="E145" s="12" t="s">
        <v>47</v>
      </c>
      <c r="F145" s="12" t="s">
        <v>40</v>
      </c>
      <c r="G145" s="12" t="s">
        <v>41</v>
      </c>
      <c r="H145" s="6">
        <v>-24.364389829366363</v>
      </c>
      <c r="I145" s="6">
        <v>0.67000909764338101</v>
      </c>
      <c r="J145" s="6">
        <v>0.67000909764338101</v>
      </c>
      <c r="K145" s="12">
        <v>0.55723599999999995</v>
      </c>
      <c r="L145" s="12"/>
      <c r="M145" s="13"/>
      <c r="N145" s="12">
        <v>9349.9999999999964</v>
      </c>
      <c r="O145" s="12">
        <v>10.242000000000001</v>
      </c>
      <c r="P145" s="12">
        <f t="shared" si="4"/>
        <v>0.9129076352274943</v>
      </c>
      <c r="Q145" s="16">
        <v>1.0907606121707684E-2</v>
      </c>
      <c r="R145" s="16">
        <v>1.0789913989819627E-2</v>
      </c>
      <c r="S145" s="1">
        <v>1.0789913989819628</v>
      </c>
      <c r="T145" s="6">
        <v>1.1671266041327737</v>
      </c>
      <c r="U145" s="6">
        <v>1.0789913989819628</v>
      </c>
      <c r="V145" s="6">
        <v>1.1671266041327737</v>
      </c>
      <c r="W145" s="13">
        <v>0</v>
      </c>
      <c r="X145" s="13">
        <v>0</v>
      </c>
      <c r="Y145" s="13">
        <v>0</v>
      </c>
      <c r="Z145" s="13">
        <v>0</v>
      </c>
      <c r="AA145" s="12">
        <v>0</v>
      </c>
      <c r="AB145" s="12">
        <v>62645.850629656103</v>
      </c>
      <c r="AC145" s="12">
        <v>731.15638908399512</v>
      </c>
      <c r="AD145" s="12">
        <v>731.15638908399512</v>
      </c>
      <c r="AE145" s="12">
        <v>0</v>
      </c>
      <c r="AF145" s="12">
        <v>61914.694240572106</v>
      </c>
      <c r="AG145" s="12">
        <v>6116.5642091052623</v>
      </c>
      <c r="AH145" s="12">
        <v>71.388048143330892</v>
      </c>
      <c r="AI145" s="12">
        <f t="shared" si="5"/>
        <v>6045.1761609619316</v>
      </c>
      <c r="AJ145" s="12">
        <v>71.388048143330892</v>
      </c>
      <c r="AK145" s="12">
        <v>0</v>
      </c>
      <c r="AL145" s="12">
        <v>0</v>
      </c>
    </row>
    <row r="146" spans="1:38">
      <c r="A146" s="12" t="s">
        <v>77</v>
      </c>
      <c r="B146" s="12" t="s">
        <v>67</v>
      </c>
      <c r="C146" s="12" t="s">
        <v>37</v>
      </c>
      <c r="D146" s="12" t="s">
        <v>73</v>
      </c>
      <c r="E146" s="12" t="s">
        <v>49</v>
      </c>
      <c r="F146" s="12" t="s">
        <v>40</v>
      </c>
      <c r="G146" s="12" t="s">
        <v>41</v>
      </c>
      <c r="H146" s="6">
        <v>-24.340435980563193</v>
      </c>
      <c r="I146" s="6">
        <v>0.53345100848098836</v>
      </c>
      <c r="J146" s="6">
        <v>0.53345100848098836</v>
      </c>
      <c r="K146" s="12">
        <v>0.96289100000000005</v>
      </c>
      <c r="L146" s="12"/>
      <c r="M146" s="13"/>
      <c r="N146" s="12">
        <v>9089.9999999999982</v>
      </c>
      <c r="O146" s="12">
        <v>10.265000000000001</v>
      </c>
      <c r="P146" s="12">
        <f t="shared" si="4"/>
        <v>0.88553336580613717</v>
      </c>
      <c r="Q146" s="16">
        <v>1.0907873925737303E-2</v>
      </c>
      <c r="R146" s="16">
        <v>1.0790176045793279E-2</v>
      </c>
      <c r="S146" s="1">
        <v>1.0790176045793278</v>
      </c>
      <c r="T146" s="6">
        <v>1.1671549250246984</v>
      </c>
      <c r="U146" s="6">
        <v>1.0790176045793278</v>
      </c>
      <c r="V146" s="6">
        <v>1.1671549250246984</v>
      </c>
      <c r="W146" s="13">
        <v>0</v>
      </c>
      <c r="X146" s="13">
        <v>0</v>
      </c>
      <c r="Y146" s="13">
        <v>0</v>
      </c>
      <c r="Z146" s="13">
        <v>0</v>
      </c>
      <c r="AA146" s="12">
        <v>0</v>
      </c>
      <c r="AB146" s="12">
        <v>48490.696670921832</v>
      </c>
      <c r="AC146" s="12">
        <v>565.96155437345169</v>
      </c>
      <c r="AD146" s="12">
        <v>565.96155437345169</v>
      </c>
      <c r="AE146" s="12">
        <v>0</v>
      </c>
      <c r="AF146" s="12">
        <v>47924.735116548378</v>
      </c>
      <c r="AG146" s="12">
        <v>4723.8866703284784</v>
      </c>
      <c r="AH146" s="12">
        <v>55.135075925324081</v>
      </c>
      <c r="AI146" s="12">
        <f t="shared" si="5"/>
        <v>4668.7515944031538</v>
      </c>
      <c r="AJ146" s="12">
        <v>55.135075925324081</v>
      </c>
      <c r="AK146" s="12">
        <v>0</v>
      </c>
      <c r="AL146" s="12">
        <v>0</v>
      </c>
    </row>
    <row r="147" spans="1:38">
      <c r="A147" s="12" t="s">
        <v>78</v>
      </c>
      <c r="B147" s="12" t="s">
        <v>67</v>
      </c>
      <c r="C147" s="12" t="s">
        <v>51</v>
      </c>
      <c r="D147" s="12" t="s">
        <v>73</v>
      </c>
      <c r="E147" s="12" t="s">
        <v>39</v>
      </c>
      <c r="F147" s="12" t="s">
        <v>40</v>
      </c>
      <c r="G147" s="12" t="s">
        <v>41</v>
      </c>
      <c r="H147" s="6">
        <v>-21.865899252027166</v>
      </c>
      <c r="I147" s="6">
        <v>0.78699744064965782</v>
      </c>
      <c r="J147" s="6">
        <v>0.78699744064965782</v>
      </c>
      <c r="K147" s="12">
        <v>0.74506399999999995</v>
      </c>
      <c r="L147" s="12"/>
      <c r="M147" s="13"/>
      <c r="N147" s="12">
        <v>7221</v>
      </c>
      <c r="O147" s="12">
        <v>10.146000000000001</v>
      </c>
      <c r="P147" s="12">
        <f t="shared" si="4"/>
        <v>0.71170904790065048</v>
      </c>
      <c r="Q147" s="16">
        <v>1.0935539246362336E-2</v>
      </c>
      <c r="R147" s="16">
        <v>1.0817246819233024E-2</v>
      </c>
      <c r="S147" s="1">
        <v>1.0817246819233024</v>
      </c>
      <c r="T147" s="6">
        <v>1.1700805088527666</v>
      </c>
      <c r="U147" s="6">
        <v>1.0817246819233024</v>
      </c>
      <c r="V147" s="6">
        <v>1.1700805088527666</v>
      </c>
      <c r="W147" s="13">
        <v>0</v>
      </c>
      <c r="X147" s="13">
        <v>0</v>
      </c>
      <c r="Y147" s="13">
        <v>0</v>
      </c>
      <c r="Z147" s="13">
        <v>0</v>
      </c>
      <c r="AA147" s="12">
        <v>0</v>
      </c>
      <c r="AB147" s="12">
        <v>56829.085189311787</v>
      </c>
      <c r="AC147" s="12">
        <v>664.94604915947161</v>
      </c>
      <c r="AD147" s="12">
        <v>664.94604915947161</v>
      </c>
      <c r="AE147" s="12">
        <v>0</v>
      </c>
      <c r="AF147" s="12">
        <v>56164.139140152314</v>
      </c>
      <c r="AG147" s="12">
        <v>5601.1319918501658</v>
      </c>
      <c r="AH147" s="12">
        <v>65.537753711755528</v>
      </c>
      <c r="AI147" s="12">
        <f t="shared" si="5"/>
        <v>5535.5942381384102</v>
      </c>
      <c r="AJ147" s="12">
        <v>65.537753711755528</v>
      </c>
      <c r="AK147" s="12">
        <v>0</v>
      </c>
      <c r="AL147" s="12">
        <v>0</v>
      </c>
    </row>
    <row r="148" spans="1:38">
      <c r="A148" s="12" t="s">
        <v>79</v>
      </c>
      <c r="B148" s="12" t="s">
        <v>67</v>
      </c>
      <c r="C148" s="12" t="s">
        <v>51</v>
      </c>
      <c r="D148" s="12" t="s">
        <v>73</v>
      </c>
      <c r="E148" s="12" t="s">
        <v>43</v>
      </c>
      <c r="F148" s="12" t="s">
        <v>40</v>
      </c>
      <c r="G148" s="12" t="s">
        <v>41</v>
      </c>
      <c r="H148" s="6">
        <v>-20.729653641407303</v>
      </c>
      <c r="I148" s="6">
        <v>1.0933186237418531</v>
      </c>
      <c r="J148" s="6">
        <v>1.0933186237418531</v>
      </c>
      <c r="K148" s="12">
        <v>1.042303</v>
      </c>
      <c r="L148" s="12"/>
      <c r="M148" s="13"/>
      <c r="N148" s="12">
        <v>8363.0000000000018</v>
      </c>
      <c r="O148" s="12">
        <v>10.226000000000001</v>
      </c>
      <c r="P148" s="12">
        <f t="shared" si="4"/>
        <v>0.81781732837864285</v>
      </c>
      <c r="Q148" s="16">
        <v>1.0948242472289066E-2</v>
      </c>
      <c r="R148" s="16">
        <v>1.0829676547550026E-2</v>
      </c>
      <c r="S148" s="1">
        <v>1.0829676547550027</v>
      </c>
      <c r="T148" s="6">
        <v>1.1714238060298228</v>
      </c>
      <c r="U148" s="6">
        <v>1.0829676547550027</v>
      </c>
      <c r="V148" s="6">
        <v>1.1714238060298228</v>
      </c>
      <c r="W148" s="13">
        <v>0</v>
      </c>
      <c r="X148" s="13">
        <v>0</v>
      </c>
      <c r="Y148" s="13">
        <v>0</v>
      </c>
      <c r="Z148" s="13">
        <v>0</v>
      </c>
      <c r="AA148" s="12">
        <v>0</v>
      </c>
      <c r="AB148" s="12">
        <v>91434.236503531181</v>
      </c>
      <c r="AC148" s="12">
        <v>1071.0824132639746</v>
      </c>
      <c r="AD148" s="12">
        <v>1071.0824132639746</v>
      </c>
      <c r="AE148" s="12">
        <v>0</v>
      </c>
      <c r="AF148" s="12">
        <v>90363.154090267213</v>
      </c>
      <c r="AG148" s="12">
        <v>8941.3491593517683</v>
      </c>
      <c r="AH148" s="12">
        <v>104.74109263289404</v>
      </c>
      <c r="AI148" s="12">
        <f t="shared" si="5"/>
        <v>8836.6080667188744</v>
      </c>
      <c r="AJ148" s="12">
        <v>104.74109263289404</v>
      </c>
      <c r="AK148" s="12">
        <v>0</v>
      </c>
      <c r="AL148" s="12">
        <v>0</v>
      </c>
    </row>
    <row r="149" spans="1:38">
      <c r="A149" s="12" t="s">
        <v>80</v>
      </c>
      <c r="B149" s="12" t="s">
        <v>67</v>
      </c>
      <c r="C149" s="12" t="s">
        <v>51</v>
      </c>
      <c r="D149" s="12" t="s">
        <v>73</v>
      </c>
      <c r="E149" s="12" t="s">
        <v>45</v>
      </c>
      <c r="F149" s="12" t="s">
        <v>40</v>
      </c>
      <c r="G149" s="12" t="s">
        <v>41</v>
      </c>
      <c r="H149" s="6">
        <v>-20.735902471529869</v>
      </c>
      <c r="I149" s="6">
        <v>0.91006698020299581</v>
      </c>
      <c r="J149" s="6">
        <v>0.91006698020299581</v>
      </c>
      <c r="K149" s="12">
        <v>0.89663999999999999</v>
      </c>
      <c r="L149" s="12"/>
      <c r="M149" s="13"/>
      <c r="N149" s="12">
        <v>7693.9999999999991</v>
      </c>
      <c r="O149" s="12">
        <v>10.292</v>
      </c>
      <c r="P149" s="12">
        <f t="shared" si="4"/>
        <v>0.74757092887679744</v>
      </c>
      <c r="Q149" s="16">
        <v>1.0948172610368297E-2</v>
      </c>
      <c r="R149" s="16">
        <v>1.0829608190595003E-2</v>
      </c>
      <c r="S149" s="1">
        <v>1.0829608190595001</v>
      </c>
      <c r="T149" s="6">
        <v>1.171416418610834</v>
      </c>
      <c r="U149" s="6">
        <v>1.0829608190595001</v>
      </c>
      <c r="V149" s="6">
        <v>1.171416418610834</v>
      </c>
      <c r="W149" s="13">
        <v>0</v>
      </c>
      <c r="X149" s="13">
        <v>0</v>
      </c>
      <c r="Y149" s="13">
        <v>0</v>
      </c>
      <c r="Z149" s="13">
        <v>0</v>
      </c>
      <c r="AA149" s="12">
        <v>0</v>
      </c>
      <c r="AB149" s="12">
        <v>70020.553456818496</v>
      </c>
      <c r="AC149" s="12">
        <v>820.23225959534773</v>
      </c>
      <c r="AD149" s="12">
        <v>820.23225959534773</v>
      </c>
      <c r="AE149" s="12">
        <v>0</v>
      </c>
      <c r="AF149" s="12">
        <v>69200.321197223151</v>
      </c>
      <c r="AG149" s="12">
        <v>6803.3961773045567</v>
      </c>
      <c r="AH149" s="12">
        <v>79.696099844087428</v>
      </c>
      <c r="AI149" s="12">
        <f t="shared" si="5"/>
        <v>6723.7000774604694</v>
      </c>
      <c r="AJ149" s="12">
        <v>79.696099844087428</v>
      </c>
      <c r="AK149" s="12">
        <v>0</v>
      </c>
      <c r="AL149" s="12">
        <v>0</v>
      </c>
    </row>
    <row r="150" spans="1:38">
      <c r="A150" s="12" t="s">
        <v>81</v>
      </c>
      <c r="B150" s="12" t="s">
        <v>67</v>
      </c>
      <c r="C150" s="12" t="s">
        <v>51</v>
      </c>
      <c r="D150" s="12" t="s">
        <v>73</v>
      </c>
      <c r="E150" s="12" t="s">
        <v>47</v>
      </c>
      <c r="F150" s="12" t="s">
        <v>40</v>
      </c>
      <c r="G150" s="12" t="s">
        <v>41</v>
      </c>
      <c r="H150" s="6">
        <v>-21.888811629143245</v>
      </c>
      <c r="I150" s="6">
        <v>0.7705415842672807</v>
      </c>
      <c r="J150" s="6">
        <v>0.7705415842672807</v>
      </c>
      <c r="K150" s="12">
        <v>0.73892199999999997</v>
      </c>
      <c r="L150" s="12"/>
      <c r="M150" s="13"/>
      <c r="N150" s="12">
        <v>6900.0000000000018</v>
      </c>
      <c r="O150" s="12">
        <v>10.246</v>
      </c>
      <c r="P150" s="12">
        <f t="shared" si="4"/>
        <v>0.6734335350380638</v>
      </c>
      <c r="Q150" s="16">
        <v>1.0935283085986179E-2</v>
      </c>
      <c r="R150" s="16">
        <v>1.0816996170719335E-2</v>
      </c>
      <c r="S150" s="1">
        <v>1.0816996170719335</v>
      </c>
      <c r="T150" s="6">
        <v>1.1700534209080564</v>
      </c>
      <c r="U150" s="6">
        <v>1.0816996170719335</v>
      </c>
      <c r="V150" s="6">
        <v>1.1700534209080564</v>
      </c>
      <c r="W150" s="13">
        <v>0</v>
      </c>
      <c r="X150" s="13">
        <v>0</v>
      </c>
      <c r="Y150" s="13">
        <v>0</v>
      </c>
      <c r="Z150" s="13">
        <v>0</v>
      </c>
      <c r="AA150" s="12">
        <v>0</v>
      </c>
      <c r="AB150" s="12">
        <v>53167.369314442381</v>
      </c>
      <c r="AC150" s="12">
        <v>622.08662347045333</v>
      </c>
      <c r="AD150" s="12">
        <v>622.08662347045333</v>
      </c>
      <c r="AE150" s="12">
        <v>0</v>
      </c>
      <c r="AF150" s="12">
        <v>52545.28269097193</v>
      </c>
      <c r="AG150" s="12">
        <v>5189.0854298694494</v>
      </c>
      <c r="AH150" s="12">
        <v>60.715071586029019</v>
      </c>
      <c r="AI150" s="12">
        <f t="shared" si="5"/>
        <v>5128.3703582834205</v>
      </c>
      <c r="AJ150" s="12">
        <v>60.715071586029019</v>
      </c>
      <c r="AK150" s="12">
        <v>0</v>
      </c>
      <c r="AL150" s="12">
        <v>0</v>
      </c>
    </row>
    <row r="151" spans="1:38">
      <c r="A151" s="12" t="s">
        <v>82</v>
      </c>
      <c r="B151" s="12" t="s">
        <v>67</v>
      </c>
      <c r="C151" s="12" t="s">
        <v>51</v>
      </c>
      <c r="D151" s="12" t="s">
        <v>73</v>
      </c>
      <c r="E151" s="12" t="s">
        <v>49</v>
      </c>
      <c r="F151" s="12" t="s">
        <v>40</v>
      </c>
      <c r="G151" s="12" t="s">
        <v>41</v>
      </c>
      <c r="H151" s="6">
        <v>-20.109977987586198</v>
      </c>
      <c r="I151" s="6">
        <v>0.94843637363331668</v>
      </c>
      <c r="J151" s="6">
        <v>0.94843637363331668</v>
      </c>
      <c r="K151" s="12">
        <v>0.92074199999999995</v>
      </c>
      <c r="L151" s="12"/>
      <c r="M151" s="13"/>
      <c r="N151" s="12">
        <v>6791.9999999999964</v>
      </c>
      <c r="O151" s="12">
        <v>10.257999999999999</v>
      </c>
      <c r="P151" s="12">
        <f t="shared" si="4"/>
        <v>0.66211737180736951</v>
      </c>
      <c r="Q151" s="16">
        <v>1.0955170446098787E-2</v>
      </c>
      <c r="R151" s="16">
        <v>1.08364552320007E-2</v>
      </c>
      <c r="S151" s="1">
        <v>1.0836455232000699</v>
      </c>
      <c r="T151" s="6">
        <v>1.1721563862610032</v>
      </c>
      <c r="U151" s="6">
        <v>1.0836455232000699</v>
      </c>
      <c r="V151" s="6">
        <v>1.1721563862610032</v>
      </c>
      <c r="W151" s="13">
        <v>0</v>
      </c>
      <c r="X151" s="13">
        <v>0</v>
      </c>
      <c r="Y151" s="13">
        <v>0</v>
      </c>
      <c r="Z151" s="13">
        <v>0</v>
      </c>
      <c r="AA151" s="12">
        <v>0</v>
      </c>
      <c r="AB151" s="12">
        <v>64417.798497174845</v>
      </c>
      <c r="AC151" s="12">
        <v>755.07733897337948</v>
      </c>
      <c r="AD151" s="12">
        <v>755.07733897337948</v>
      </c>
      <c r="AE151" s="12">
        <v>0</v>
      </c>
      <c r="AF151" s="12">
        <v>63662.721158201464</v>
      </c>
      <c r="AG151" s="12">
        <v>6279.7619903660416</v>
      </c>
      <c r="AH151" s="12">
        <v>73.608631212066641</v>
      </c>
      <c r="AI151" s="12">
        <f t="shared" si="5"/>
        <v>6206.1533591539746</v>
      </c>
      <c r="AJ151" s="12">
        <v>73.608631212066641</v>
      </c>
      <c r="AK151" s="12">
        <v>0</v>
      </c>
      <c r="AL151" s="12">
        <v>0</v>
      </c>
    </row>
    <row r="152" spans="1:38">
      <c r="A152" s="12" t="s">
        <v>83</v>
      </c>
      <c r="B152" s="12" t="s">
        <v>67</v>
      </c>
      <c r="C152" s="12" t="s">
        <v>37</v>
      </c>
      <c r="D152" s="12" t="s">
        <v>73</v>
      </c>
      <c r="E152" s="12" t="s">
        <v>39</v>
      </c>
      <c r="F152" s="12" t="s">
        <v>57</v>
      </c>
      <c r="G152" s="12" t="s">
        <v>41</v>
      </c>
      <c r="H152" s="6">
        <v>165.35425857847724</v>
      </c>
      <c r="I152" s="6">
        <v>0.64653455518568903</v>
      </c>
      <c r="J152" s="6">
        <v>0.64653455518568903</v>
      </c>
      <c r="K152" s="12">
        <v>0.48294100000000001</v>
      </c>
      <c r="L152" s="12"/>
      <c r="M152" s="13"/>
      <c r="N152" s="12">
        <v>9597.9999999999982</v>
      </c>
      <c r="O152" s="12">
        <v>10.321999999999999</v>
      </c>
      <c r="P152" s="12">
        <f t="shared" si="4"/>
        <v>0.92985855454369293</v>
      </c>
      <c r="Q152" s="16">
        <v>1.3028660610907378E-2</v>
      </c>
      <c r="R152" s="16">
        <v>1.286109773345449E-2</v>
      </c>
      <c r="S152" s="1">
        <v>1.286109773345449</v>
      </c>
      <c r="T152" s="6">
        <v>1.3909251351786325</v>
      </c>
      <c r="U152" s="6">
        <v>1.0789002489699475</v>
      </c>
      <c r="V152" s="6">
        <v>1.1670280965561883</v>
      </c>
      <c r="W152" s="13">
        <v>0</v>
      </c>
      <c r="X152" s="13">
        <v>0</v>
      </c>
      <c r="Y152" s="13">
        <v>0</v>
      </c>
      <c r="Z152" s="13">
        <v>0</v>
      </c>
      <c r="AA152" s="12">
        <v>0</v>
      </c>
      <c r="AB152" s="12">
        <v>62054.386606722415</v>
      </c>
      <c r="AC152" s="12">
        <v>863.13006079382501</v>
      </c>
      <c r="AD152" s="12">
        <v>724.19212684605077</v>
      </c>
      <c r="AE152" s="12">
        <v>138.93793394777424</v>
      </c>
      <c r="AF152" s="12">
        <v>61191.256545928591</v>
      </c>
      <c r="AG152" s="12">
        <v>6011.856869475142</v>
      </c>
      <c r="AH152" s="12">
        <v>83.620428288493031</v>
      </c>
      <c r="AI152" s="12">
        <f t="shared" si="5"/>
        <v>5928.2364411866492</v>
      </c>
      <c r="AJ152" s="12">
        <v>70.160058791518196</v>
      </c>
      <c r="AK152" s="12">
        <v>13.460369496974835</v>
      </c>
      <c r="AL152" s="12">
        <v>2.2389703862244438E-3</v>
      </c>
    </row>
    <row r="153" spans="1:38">
      <c r="A153" s="12" t="s">
        <v>84</v>
      </c>
      <c r="B153" s="12" t="s">
        <v>67</v>
      </c>
      <c r="C153" s="12" t="s">
        <v>37</v>
      </c>
      <c r="D153" s="12" t="s">
        <v>73</v>
      </c>
      <c r="E153" s="12" t="s">
        <v>43</v>
      </c>
      <c r="F153" s="12" t="s">
        <v>57</v>
      </c>
      <c r="G153" s="12" t="s">
        <v>41</v>
      </c>
      <c r="H153" s="6">
        <v>253.39090176024439</v>
      </c>
      <c r="I153" s="6">
        <v>0.72632958450999718</v>
      </c>
      <c r="J153" s="6">
        <v>0.73</v>
      </c>
      <c r="K153" s="12">
        <v>0.58447199999999999</v>
      </c>
      <c r="L153" s="12"/>
      <c r="M153" s="13"/>
      <c r="N153" s="12">
        <v>8947.9999999999982</v>
      </c>
      <c r="O153" s="12">
        <v>10.167999999999999</v>
      </c>
      <c r="P153" s="12">
        <f t="shared" si="4"/>
        <v>0.88001573564122715</v>
      </c>
      <c r="Q153" s="16">
        <v>1.4012910281679532E-2</v>
      </c>
      <c r="R153" s="16">
        <v>1.3819262200307617E-2</v>
      </c>
      <c r="S153" s="1">
        <v>1.3819262200307616</v>
      </c>
      <c r="T153" s="6">
        <v>1.4944322113511945</v>
      </c>
      <c r="U153" s="6">
        <v>1.078754408601327</v>
      </c>
      <c r="V153" s="6">
        <v>1.1668704840252098</v>
      </c>
      <c r="W153" s="13">
        <v>0</v>
      </c>
      <c r="X153" s="13">
        <v>0</v>
      </c>
      <c r="Y153" s="13">
        <v>0</v>
      </c>
      <c r="Z153" s="13">
        <v>0</v>
      </c>
      <c r="AA153" s="12">
        <v>0</v>
      </c>
      <c r="AB153" s="12">
        <v>65320.399999999994</v>
      </c>
      <c r="AC153" s="12">
        <v>976.16909818344561</v>
      </c>
      <c r="AD153" s="12">
        <v>762.20446764720293</v>
      </c>
      <c r="AE153" s="12">
        <v>213.96463053624268</v>
      </c>
      <c r="AF153" s="12">
        <v>64344.230901816547</v>
      </c>
      <c r="AG153" s="12">
        <v>6424.1148701809598</v>
      </c>
      <c r="AH153" s="12">
        <v>96.004041914186246</v>
      </c>
      <c r="AI153" s="12">
        <f t="shared" si="5"/>
        <v>6328.1108282667738</v>
      </c>
      <c r="AJ153" s="12">
        <v>74.961100280016026</v>
      </c>
      <c r="AK153" s="12">
        <v>21.042941634170219</v>
      </c>
      <c r="AL153" s="12">
        <v>3.2756172732598511E-3</v>
      </c>
    </row>
    <row r="154" spans="1:38">
      <c r="A154" s="12" t="s">
        <v>85</v>
      </c>
      <c r="B154" s="12" t="s">
        <v>67</v>
      </c>
      <c r="C154" s="12" t="s">
        <v>37</v>
      </c>
      <c r="D154" s="12" t="s">
        <v>73</v>
      </c>
      <c r="E154" s="12" t="s">
        <v>45</v>
      </c>
      <c r="F154" s="12" t="s">
        <v>57</v>
      </c>
      <c r="G154" s="12" t="s">
        <v>41</v>
      </c>
      <c r="H154" s="6">
        <v>245.15390218701569</v>
      </c>
      <c r="I154" s="6">
        <v>0.70487270233074939</v>
      </c>
      <c r="J154" s="6">
        <v>0.70487270233074939</v>
      </c>
      <c r="K154" s="12">
        <v>0.53260300000000005</v>
      </c>
      <c r="L154" s="12"/>
      <c r="M154" s="13"/>
      <c r="N154" s="12">
        <v>8962.9999999999982</v>
      </c>
      <c r="O154" s="12">
        <v>10.375999999999999</v>
      </c>
      <c r="P154" s="12">
        <f t="shared" si="4"/>
        <v>0.86382035466461049</v>
      </c>
      <c r="Q154" s="16">
        <v>1.3920820626450836E-2</v>
      </c>
      <c r="R154" s="16">
        <v>1.3729692046219011E-2</v>
      </c>
      <c r="S154" s="1">
        <v>1.3729692046219011</v>
      </c>
      <c r="T154" s="6">
        <v>1.4847569621767509</v>
      </c>
      <c r="U154" s="6">
        <v>1.0784182904891604</v>
      </c>
      <c r="V154" s="6">
        <v>1.1665072344808574</v>
      </c>
      <c r="W154" s="13">
        <v>0</v>
      </c>
      <c r="X154" s="13">
        <v>0</v>
      </c>
      <c r="Y154" s="13">
        <v>0</v>
      </c>
      <c r="Z154" s="13">
        <v>0</v>
      </c>
      <c r="AA154" s="12">
        <v>0</v>
      </c>
      <c r="AB154" s="12">
        <v>63177.740309905064</v>
      </c>
      <c r="AC154" s="12">
        <v>938.03589779726303</v>
      </c>
      <c r="AD154" s="12">
        <v>736.9729112965714</v>
      </c>
      <c r="AE154" s="12">
        <v>201.06298650069164</v>
      </c>
      <c r="AF154" s="12">
        <v>62239.7044121078</v>
      </c>
      <c r="AG154" s="12">
        <v>6088.8338772075049</v>
      </c>
      <c r="AH154" s="12">
        <v>90.404384907215018</v>
      </c>
      <c r="AI154" s="12">
        <f t="shared" si="5"/>
        <v>5998.429492300289</v>
      </c>
      <c r="AJ154" s="12">
        <v>71.026687673146824</v>
      </c>
      <c r="AK154" s="12">
        <v>19.377697234068194</v>
      </c>
      <c r="AL154" s="12">
        <v>3.1824972769589344E-3</v>
      </c>
    </row>
    <row r="155" spans="1:38">
      <c r="A155" s="12" t="s">
        <v>86</v>
      </c>
      <c r="B155" s="12" t="s">
        <v>67</v>
      </c>
      <c r="C155" s="12" t="s">
        <v>37</v>
      </c>
      <c r="D155" s="12" t="s">
        <v>73</v>
      </c>
      <c r="E155" s="12" t="s">
        <v>47</v>
      </c>
      <c r="F155" s="12" t="s">
        <v>57</v>
      </c>
      <c r="G155" s="12" t="s">
        <v>41</v>
      </c>
      <c r="H155" s="6">
        <v>200.06546843764275</v>
      </c>
      <c r="I155" s="6">
        <v>0.44032827746768483</v>
      </c>
      <c r="J155" s="6">
        <v>0.44032827746768483</v>
      </c>
      <c r="K155" s="12">
        <v>0.47760599999999998</v>
      </c>
      <c r="L155" s="12"/>
      <c r="M155" s="13"/>
      <c r="N155" s="12">
        <v>8765.0000000000018</v>
      </c>
      <c r="O155" s="12">
        <v>10.285</v>
      </c>
      <c r="P155" s="12">
        <f t="shared" si="4"/>
        <v>0.85221195916383097</v>
      </c>
      <c r="Q155" s="16">
        <v>1.3416731937132848E-2</v>
      </c>
      <c r="R155" s="16">
        <v>1.3239106395536751E-2</v>
      </c>
      <c r="S155" s="1">
        <v>1.3239106395536751</v>
      </c>
      <c r="T155" s="6">
        <v>1.4317620131280511</v>
      </c>
      <c r="U155" s="6">
        <v>1.0789913989819628</v>
      </c>
      <c r="V155" s="6">
        <v>1.1671266041327737</v>
      </c>
      <c r="W155" s="13">
        <v>0</v>
      </c>
      <c r="X155" s="13">
        <v>0</v>
      </c>
      <c r="Y155" s="13">
        <v>0</v>
      </c>
      <c r="Z155" s="13">
        <v>0</v>
      </c>
      <c r="AA155" s="12">
        <v>0</v>
      </c>
      <c r="AB155" s="12">
        <v>38594.773520042589</v>
      </c>
      <c r="AC155" s="12">
        <v>552.58530631277381</v>
      </c>
      <c r="AD155" s="12">
        <v>450.44986955720799</v>
      </c>
      <c r="AE155" s="12">
        <v>102.13543675556582</v>
      </c>
      <c r="AF155" s="12">
        <v>38042.188213729816</v>
      </c>
      <c r="AG155" s="12">
        <v>3752.5302401597073</v>
      </c>
      <c r="AH155" s="12">
        <v>53.727302509749521</v>
      </c>
      <c r="AI155" s="12">
        <f t="shared" si="5"/>
        <v>3698.8029376499576</v>
      </c>
      <c r="AJ155" s="12">
        <v>43.796778761031405</v>
      </c>
      <c r="AK155" s="12">
        <v>9.9305237487181159</v>
      </c>
      <c r="AL155" s="12">
        <v>2.6463540899527766E-3</v>
      </c>
    </row>
    <row r="156" spans="1:38">
      <c r="A156" s="12" t="s">
        <v>87</v>
      </c>
      <c r="B156" s="12" t="s">
        <v>67</v>
      </c>
      <c r="C156" s="12" t="s">
        <v>37</v>
      </c>
      <c r="D156" s="12" t="s">
        <v>73</v>
      </c>
      <c r="E156" s="12" t="s">
        <v>49</v>
      </c>
      <c r="F156" s="12" t="s">
        <v>57</v>
      </c>
      <c r="G156" s="12" t="s">
        <v>41</v>
      </c>
      <c r="H156" s="6">
        <v>224.54630191448103</v>
      </c>
      <c r="I156" s="6">
        <v>0.71830749570238905</v>
      </c>
      <c r="J156" s="6">
        <v>0.71830749570238905</v>
      </c>
      <c r="K156" s="12">
        <v>0.59053</v>
      </c>
      <c r="L156" s="12"/>
      <c r="M156" s="13"/>
      <c r="N156" s="12">
        <v>8682</v>
      </c>
      <c r="O156" s="12">
        <v>10.207000000000001</v>
      </c>
      <c r="P156" s="12">
        <f t="shared" si="4"/>
        <v>0.85059273047908301</v>
      </c>
      <c r="Q156" s="16">
        <v>1.3690427655403899E-2</v>
      </c>
      <c r="R156" s="16">
        <v>1.3505531158135639E-2</v>
      </c>
      <c r="S156" s="1">
        <v>1.350553115813564</v>
      </c>
      <c r="T156" s="6">
        <v>1.4605427733980996</v>
      </c>
      <c r="U156" s="6">
        <v>1.0790176045793278</v>
      </c>
      <c r="V156" s="6">
        <v>1.1671549250246984</v>
      </c>
      <c r="W156" s="13">
        <v>0</v>
      </c>
      <c r="X156" s="13">
        <v>0</v>
      </c>
      <c r="Y156" s="13">
        <v>0</v>
      </c>
      <c r="Z156" s="13">
        <v>0</v>
      </c>
      <c r="AA156" s="12">
        <v>0</v>
      </c>
      <c r="AB156" s="12">
        <v>62363.456776881423</v>
      </c>
      <c r="AC156" s="12">
        <v>910.84496119598907</v>
      </c>
      <c r="AD156" s="12">
        <v>727.87815718702052</v>
      </c>
      <c r="AE156" s="12">
        <v>182.96680400896855</v>
      </c>
      <c r="AF156" s="12">
        <v>61452.611815685435</v>
      </c>
      <c r="AG156" s="12">
        <v>6109.871340930873</v>
      </c>
      <c r="AH156" s="12">
        <v>89.23728433388743</v>
      </c>
      <c r="AI156" s="12">
        <f t="shared" si="5"/>
        <v>6020.6340565969858</v>
      </c>
      <c r="AJ156" s="12">
        <v>71.311664268347258</v>
      </c>
      <c r="AK156" s="12">
        <v>17.925620065540173</v>
      </c>
      <c r="AL156" s="12">
        <v>2.9338784837340134E-3</v>
      </c>
    </row>
    <row r="157" spans="1:38">
      <c r="A157" s="12" t="s">
        <v>88</v>
      </c>
      <c r="B157" s="12" t="s">
        <v>67</v>
      </c>
      <c r="C157" s="12" t="s">
        <v>51</v>
      </c>
      <c r="D157" s="12" t="s">
        <v>73</v>
      </c>
      <c r="E157" s="12" t="s">
        <v>39</v>
      </c>
      <c r="F157" s="12" t="s">
        <v>57</v>
      </c>
      <c r="G157" s="12" t="s">
        <v>41</v>
      </c>
      <c r="H157" s="6">
        <v>178.29871017737213</v>
      </c>
      <c r="I157" s="6">
        <v>1.1137809424889316</v>
      </c>
      <c r="J157" s="6">
        <v>1.1137809424889316</v>
      </c>
      <c r="K157" s="12">
        <v>1.0822529999999999</v>
      </c>
      <c r="L157" s="12"/>
      <c r="M157" s="13"/>
      <c r="N157" s="12">
        <v>8450.0000000000036</v>
      </c>
      <c r="O157" s="12">
        <v>10.356</v>
      </c>
      <c r="P157" s="12">
        <f t="shared" si="4"/>
        <v>0.81595210505986904</v>
      </c>
      <c r="Q157" s="16">
        <v>1.3173379579783021E-2</v>
      </c>
      <c r="R157" s="16">
        <v>1.3002098007398027E-2</v>
      </c>
      <c r="S157" s="1">
        <v>1.3002098007398026</v>
      </c>
      <c r="T157" s="6">
        <v>1.4061579174485936</v>
      </c>
      <c r="U157" s="6">
        <v>1.0817246819233024</v>
      </c>
      <c r="V157" s="6">
        <v>1.1700805088527666</v>
      </c>
      <c r="W157" s="13">
        <v>0</v>
      </c>
      <c r="X157" s="13">
        <v>0</v>
      </c>
      <c r="Y157" s="13">
        <v>0</v>
      </c>
      <c r="Z157" s="13">
        <v>0</v>
      </c>
      <c r="AA157" s="12">
        <v>0</v>
      </c>
      <c r="AB157" s="12">
        <v>94114.489640314758</v>
      </c>
      <c r="AC157" s="12">
        <v>1323.3983475436223</v>
      </c>
      <c r="AD157" s="12">
        <v>1101.2152992875792</v>
      </c>
      <c r="AE157" s="12">
        <v>222.18304825604309</v>
      </c>
      <c r="AF157" s="12">
        <v>92791.091292771132</v>
      </c>
      <c r="AG157" s="12">
        <v>9087.9190459940855</v>
      </c>
      <c r="AH157" s="12">
        <v>127.79049319656454</v>
      </c>
      <c r="AI157" s="12">
        <f t="shared" si="5"/>
        <v>8960.1285527975215</v>
      </c>
      <c r="AJ157" s="12">
        <v>106.33596941749509</v>
      </c>
      <c r="AK157" s="12">
        <v>21.454523779069447</v>
      </c>
      <c r="AL157" s="12">
        <v>2.3607740859582708E-3</v>
      </c>
    </row>
    <row r="158" spans="1:38">
      <c r="A158" s="12" t="s">
        <v>89</v>
      </c>
      <c r="B158" s="12" t="s">
        <v>67</v>
      </c>
      <c r="C158" s="12" t="s">
        <v>51</v>
      </c>
      <c r="D158" s="12" t="s">
        <v>73</v>
      </c>
      <c r="E158" s="12" t="s">
        <v>43</v>
      </c>
      <c r="F158" s="12" t="s">
        <v>57</v>
      </c>
      <c r="G158" s="12" t="s">
        <v>41</v>
      </c>
      <c r="H158" s="6">
        <v>129.30267465802143</v>
      </c>
      <c r="I158" s="6">
        <v>1.2393879249268778</v>
      </c>
      <c r="J158" s="6">
        <v>1.2393879249268778</v>
      </c>
      <c r="K158" s="12">
        <v>1.200536</v>
      </c>
      <c r="L158" s="12"/>
      <c r="M158" s="13"/>
      <c r="N158" s="12">
        <v>8566.9999999999982</v>
      </c>
      <c r="O158" s="12">
        <v>10.308999999999999</v>
      </c>
      <c r="P158" s="12">
        <f t="shared" si="4"/>
        <v>0.83102143757881441</v>
      </c>
      <c r="Q158" s="16">
        <v>1.2625603902676681E-2</v>
      </c>
      <c r="R158" s="16">
        <v>1.2468185530779968E-2</v>
      </c>
      <c r="S158" s="1">
        <v>1.2468185530779969</v>
      </c>
      <c r="T158" s="6">
        <v>1.3484755022864856</v>
      </c>
      <c r="U158" s="6">
        <v>1.0829676547550027</v>
      </c>
      <c r="V158" s="6">
        <v>1.1714238060298228</v>
      </c>
      <c r="W158" s="13">
        <v>0</v>
      </c>
      <c r="X158" s="13">
        <v>0</v>
      </c>
      <c r="Y158" s="13">
        <v>0</v>
      </c>
      <c r="Z158" s="13">
        <v>0</v>
      </c>
      <c r="AA158" s="12">
        <v>0</v>
      </c>
      <c r="AB158" s="12">
        <v>106178.36352848558</v>
      </c>
      <c r="AC158" s="12">
        <v>1431.7892209103165</v>
      </c>
      <c r="AD158" s="12">
        <v>1243.7986272255671</v>
      </c>
      <c r="AE158" s="12">
        <v>187.99059368474946</v>
      </c>
      <c r="AF158" s="12">
        <v>104746.57430757527</v>
      </c>
      <c r="AG158" s="12">
        <v>10299.579350905577</v>
      </c>
      <c r="AH158" s="12">
        <v>138.88730438551912</v>
      </c>
      <c r="AI158" s="12">
        <f t="shared" si="5"/>
        <v>10160.692046520058</v>
      </c>
      <c r="AJ158" s="12">
        <v>120.65172443743982</v>
      </c>
      <c r="AK158" s="12">
        <v>18.235579948079291</v>
      </c>
      <c r="AL158" s="12">
        <v>1.7705169625666269E-3</v>
      </c>
    </row>
    <row r="159" spans="1:38">
      <c r="A159" s="12" t="s">
        <v>90</v>
      </c>
      <c r="B159" s="12" t="s">
        <v>67</v>
      </c>
      <c r="C159" s="12" t="s">
        <v>51</v>
      </c>
      <c r="D159" s="12" t="s">
        <v>73</v>
      </c>
      <c r="E159" s="12" t="s">
        <v>45</v>
      </c>
      <c r="F159" s="12" t="s">
        <v>57</v>
      </c>
      <c r="G159" s="12" t="s">
        <v>41</v>
      </c>
      <c r="H159" s="6">
        <v>177.53322848735783</v>
      </c>
      <c r="I159" s="6">
        <v>0.97896056780983298</v>
      </c>
      <c r="J159" s="6">
        <v>0.97896056780983298</v>
      </c>
      <c r="K159" s="12">
        <v>0.94387299999999996</v>
      </c>
      <c r="L159" s="12"/>
      <c r="M159" s="13"/>
      <c r="N159" s="12">
        <v>7889.9999999999973</v>
      </c>
      <c r="O159" s="12">
        <v>10.108000000000001</v>
      </c>
      <c r="P159" s="12">
        <f t="shared" si="4"/>
        <v>0.78056984566679832</v>
      </c>
      <c r="Q159" s="16">
        <v>1.3164821494488662E-2</v>
      </c>
      <c r="R159" s="16">
        <v>1.2993760951026343E-2</v>
      </c>
      <c r="S159" s="1">
        <v>1.2993760951026343</v>
      </c>
      <c r="T159" s="6">
        <v>1.4052572442087699</v>
      </c>
      <c r="U159" s="6">
        <v>1.0829608190595001</v>
      </c>
      <c r="V159" s="6">
        <v>1.171416418610834</v>
      </c>
      <c r="W159" s="13">
        <v>0</v>
      </c>
      <c r="X159" s="13">
        <v>0</v>
      </c>
      <c r="Y159" s="13">
        <v>0</v>
      </c>
      <c r="Z159" s="13">
        <v>0</v>
      </c>
      <c r="AA159" s="12">
        <v>0</v>
      </c>
      <c r="AB159" s="12">
        <v>77239.988800195788</v>
      </c>
      <c r="AC159" s="12">
        <v>1085.4205380407939</v>
      </c>
      <c r="AD159" s="12">
        <v>904.80191053866281</v>
      </c>
      <c r="AE159" s="12">
        <v>180.61862750213106</v>
      </c>
      <c r="AF159" s="12">
        <v>76154.568262154993</v>
      </c>
      <c r="AG159" s="12">
        <v>7641.4709932920241</v>
      </c>
      <c r="AH159" s="12">
        <v>107.38232469734803</v>
      </c>
      <c r="AI159" s="12">
        <f t="shared" si="5"/>
        <v>7534.0886685946762</v>
      </c>
      <c r="AJ159" s="12">
        <v>89.513445838807158</v>
      </c>
      <c r="AK159" s="12">
        <v>17.868878858540867</v>
      </c>
      <c r="AL159" s="12">
        <v>2.3384082559793598E-3</v>
      </c>
    </row>
    <row r="160" spans="1:38">
      <c r="A160" s="12" t="s">
        <v>91</v>
      </c>
      <c r="B160" s="12" t="s">
        <v>67</v>
      </c>
      <c r="C160" s="12" t="s">
        <v>51</v>
      </c>
      <c r="D160" s="12" t="s">
        <v>73</v>
      </c>
      <c r="E160" s="12" t="s">
        <v>47</v>
      </c>
      <c r="F160" s="12" t="s">
        <v>57</v>
      </c>
      <c r="G160" s="12" t="s">
        <v>41</v>
      </c>
      <c r="H160" s="6">
        <v>133.67789721550454</v>
      </c>
      <c r="I160" s="6">
        <v>1.055248448886055</v>
      </c>
      <c r="J160" s="6">
        <v>1.055248448886055</v>
      </c>
      <c r="K160" s="12">
        <v>1.0166900000000001</v>
      </c>
      <c r="L160" s="12"/>
      <c r="M160" s="13"/>
      <c r="N160" s="12">
        <v>7775</v>
      </c>
      <c r="O160" s="12">
        <v>10.234</v>
      </c>
      <c r="P160" s="12">
        <f t="shared" si="4"/>
        <v>0.75972249364862221</v>
      </c>
      <c r="Q160" s="16">
        <v>1.2674518890869343E-2</v>
      </c>
      <c r="R160" s="16">
        <v>1.2515886056608886E-2</v>
      </c>
      <c r="S160" s="1">
        <v>1.2515886056608887</v>
      </c>
      <c r="T160" s="6">
        <v>1.3536291409571091</v>
      </c>
      <c r="U160" s="6">
        <v>1.0816996170719335</v>
      </c>
      <c r="V160" s="6">
        <v>1.1700534209080564</v>
      </c>
      <c r="W160" s="13">
        <v>0</v>
      </c>
      <c r="X160" s="13">
        <v>0</v>
      </c>
      <c r="Y160" s="13">
        <v>0</v>
      </c>
      <c r="Z160" s="13">
        <v>0</v>
      </c>
      <c r="AA160" s="12">
        <v>0</v>
      </c>
      <c r="AB160" s="12">
        <v>82045.566900890772</v>
      </c>
      <c r="AC160" s="12">
        <v>1110.592702433918</v>
      </c>
      <c r="AD160" s="12">
        <v>959.97696222728041</v>
      </c>
      <c r="AE160" s="12">
        <v>150.61574020663761</v>
      </c>
      <c r="AF160" s="12">
        <v>80934.974198456854</v>
      </c>
      <c r="AG160" s="12">
        <v>8016.9598300655434</v>
      </c>
      <c r="AH160" s="12">
        <v>108.51990447859274</v>
      </c>
      <c r="AI160" s="12">
        <f t="shared" si="5"/>
        <v>7908.4399255869512</v>
      </c>
      <c r="AJ160" s="12">
        <v>93.802712744506593</v>
      </c>
      <c r="AK160" s="12">
        <v>14.717191734086143</v>
      </c>
      <c r="AL160" s="12">
        <v>1.8357572004905282E-3</v>
      </c>
    </row>
    <row r="161" spans="1:38">
      <c r="A161" s="12" t="s">
        <v>92</v>
      </c>
      <c r="B161" s="12" t="s">
        <v>67</v>
      </c>
      <c r="C161" s="12" t="s">
        <v>51</v>
      </c>
      <c r="D161" s="12" t="s">
        <v>73</v>
      </c>
      <c r="E161" s="12" t="s">
        <v>49</v>
      </c>
      <c r="F161" s="12" t="s">
        <v>57</v>
      </c>
      <c r="G161" s="12" t="s">
        <v>41</v>
      </c>
      <c r="H161" s="6">
        <v>118.06936104102246</v>
      </c>
      <c r="I161" s="6">
        <v>1.0252509187640158</v>
      </c>
      <c r="J161" s="6">
        <v>1.0252509187640158</v>
      </c>
      <c r="K161" s="12">
        <v>0.36740499999999998</v>
      </c>
      <c r="L161" s="12"/>
      <c r="M161" s="13"/>
      <c r="N161" s="12">
        <v>8175.0000000000009</v>
      </c>
      <c r="O161" s="12">
        <v>10.15</v>
      </c>
      <c r="P161" s="12">
        <f t="shared" si="4"/>
        <v>0.80541871921182273</v>
      </c>
      <c r="Q161" s="16">
        <v>1.2500015456438631E-2</v>
      </c>
      <c r="R161" s="16">
        <v>1.2345694089499426E-2</v>
      </c>
      <c r="S161" s="1">
        <v>1.2345694089499426</v>
      </c>
      <c r="T161" s="6">
        <v>1.3352411513419546</v>
      </c>
      <c r="U161" s="6">
        <v>1.0836455232000699</v>
      </c>
      <c r="V161" s="6">
        <v>1.1721563862610032</v>
      </c>
      <c r="W161" s="13">
        <v>0</v>
      </c>
      <c r="X161" s="13">
        <v>0</v>
      </c>
      <c r="Y161" s="13">
        <v>0</v>
      </c>
      <c r="Z161" s="13">
        <v>0</v>
      </c>
      <c r="AA161" s="12">
        <v>0</v>
      </c>
      <c r="AB161" s="12">
        <v>83814.262608958292</v>
      </c>
      <c r="AC161" s="12">
        <v>1119.1225250486241</v>
      </c>
      <c r="AD161" s="12">
        <v>982.43423176847273</v>
      </c>
      <c r="AE161" s="12">
        <v>136.68829328015136</v>
      </c>
      <c r="AF161" s="12">
        <v>82695.140083909675</v>
      </c>
      <c r="AG161" s="12">
        <v>8257.5628186165795</v>
      </c>
      <c r="AH161" s="12">
        <v>110.25837685208118</v>
      </c>
      <c r="AI161" s="12">
        <f t="shared" si="5"/>
        <v>8147.3044417644996</v>
      </c>
      <c r="AJ161" s="12">
        <v>96.791549927928344</v>
      </c>
      <c r="AK161" s="12">
        <v>13.466826924152841</v>
      </c>
      <c r="AL161" s="12">
        <v>1.6308476508095143E-3</v>
      </c>
    </row>
    <row r="162" spans="1:38" ht="15" customHeight="1">
      <c r="A162" s="12" t="s">
        <v>72</v>
      </c>
      <c r="B162" s="12" t="s">
        <v>68</v>
      </c>
      <c r="C162" s="12" t="s">
        <v>37</v>
      </c>
      <c r="D162" s="12" t="s">
        <v>73</v>
      </c>
      <c r="E162" s="12" t="s">
        <v>39</v>
      </c>
      <c r="F162" s="12" t="s">
        <v>40</v>
      </c>
      <c r="G162" s="12" t="s">
        <v>41</v>
      </c>
      <c r="H162" s="6">
        <v>-28.793431661822591</v>
      </c>
      <c r="I162" s="6">
        <v>68.580096383519333</v>
      </c>
      <c r="J162" s="12">
        <v>5</v>
      </c>
      <c r="K162" s="12">
        <v>50</v>
      </c>
      <c r="L162" s="12">
        <v>4000</v>
      </c>
      <c r="M162" s="13">
        <v>4.7999999999994714E-2</v>
      </c>
      <c r="N162" s="12">
        <v>19.199999999997885</v>
      </c>
      <c r="O162" s="12">
        <v>10.337999999999999</v>
      </c>
      <c r="P162" s="12">
        <f t="shared" si="4"/>
        <v>1.8572257690073403E-3</v>
      </c>
      <c r="Q162" s="16">
        <v>1.0858089434020824E-2</v>
      </c>
      <c r="R162" s="16">
        <v>1.0741457725386819E-2</v>
      </c>
      <c r="S162" s="1">
        <v>1.074145772538682</v>
      </c>
      <c r="T162" s="6">
        <v>1.1618898215871756</v>
      </c>
      <c r="U162" s="6">
        <v>1.074145772538682</v>
      </c>
      <c r="V162" s="6">
        <v>1.1618898215871756</v>
      </c>
      <c r="W162" s="13">
        <v>32.918446264085652</v>
      </c>
      <c r="X162" s="13">
        <v>0.38247607656705507</v>
      </c>
      <c r="Y162" s="13">
        <v>0.38247607656705507</v>
      </c>
      <c r="Z162" s="13">
        <v>0</v>
      </c>
      <c r="AA162" s="12">
        <v>32.5359701875186</v>
      </c>
      <c r="AB162" s="12">
        <v>13167.378505634262</v>
      </c>
      <c r="AC162" s="12">
        <v>152.99043062682205</v>
      </c>
      <c r="AD162" s="12">
        <v>152.99043062682205</v>
      </c>
      <c r="AE162" s="12">
        <v>0</v>
      </c>
      <c r="AF162" s="12">
        <v>13014.388075007439</v>
      </c>
      <c r="AG162" s="12">
        <v>1273.6872224447923</v>
      </c>
      <c r="AH162" s="12">
        <v>14.79884219644245</v>
      </c>
      <c r="AI162" s="12">
        <f t="shared" si="5"/>
        <v>1258.8883802483497</v>
      </c>
      <c r="AJ162" s="12">
        <v>14.79884219644245</v>
      </c>
      <c r="AK162" s="12">
        <v>0</v>
      </c>
      <c r="AL162" s="12">
        <v>0</v>
      </c>
    </row>
    <row r="163" spans="1:38">
      <c r="A163" s="12" t="s">
        <v>74</v>
      </c>
      <c r="B163" s="12" t="s">
        <v>68</v>
      </c>
      <c r="C163" s="12" t="s">
        <v>37</v>
      </c>
      <c r="D163" s="12" t="s">
        <v>73</v>
      </c>
      <c r="E163" s="12" t="s">
        <v>43</v>
      </c>
      <c r="F163" s="12" t="s">
        <v>40</v>
      </c>
      <c r="G163" s="12" t="s">
        <v>41</v>
      </c>
      <c r="H163" s="6">
        <v>-28.656281446598722</v>
      </c>
      <c r="I163" s="6">
        <v>70.270751029492118</v>
      </c>
      <c r="J163" s="12">
        <v>5</v>
      </c>
      <c r="K163" s="12">
        <v>50</v>
      </c>
      <c r="L163" s="12">
        <v>4000</v>
      </c>
      <c r="M163" s="13">
        <v>4.399999999999693E-2</v>
      </c>
      <c r="N163" s="12">
        <v>17.599999999998769</v>
      </c>
      <c r="O163" s="12">
        <v>10.287000000000001</v>
      </c>
      <c r="P163" s="12">
        <f t="shared" si="4"/>
        <v>1.710897248954872E-3</v>
      </c>
      <c r="Q163" s="16">
        <v>1.0859622773427027E-2</v>
      </c>
      <c r="R163" s="16">
        <v>1.0742958298831064E-2</v>
      </c>
      <c r="S163" s="1">
        <v>1.0742958298831065</v>
      </c>
      <c r="T163" s="6">
        <v>1.1620519927198851</v>
      </c>
      <c r="U163" s="6">
        <v>1.0742958298831065</v>
      </c>
      <c r="V163" s="6">
        <v>1.1620519927198851</v>
      </c>
      <c r="W163" s="13">
        <v>30.919130452974375</v>
      </c>
      <c r="X163" s="13">
        <v>0.35929637156044952</v>
      </c>
      <c r="Y163" s="13">
        <v>0.35929637156044952</v>
      </c>
      <c r="Z163" s="13">
        <v>0</v>
      </c>
      <c r="AA163" s="12">
        <v>30.559834081413925</v>
      </c>
      <c r="AB163" s="12">
        <v>12367.652181189749</v>
      </c>
      <c r="AC163" s="12">
        <v>143.71854862417976</v>
      </c>
      <c r="AD163" s="12">
        <v>143.71854862417976</v>
      </c>
      <c r="AE163" s="12">
        <v>0</v>
      </c>
      <c r="AF163" s="12">
        <v>12223.933632565568</v>
      </c>
      <c r="AG163" s="12">
        <v>1202.2603461835081</v>
      </c>
      <c r="AH163" s="12">
        <v>13.970890310506441</v>
      </c>
      <c r="AI163" s="12">
        <f t="shared" si="5"/>
        <v>1188.2894558730015</v>
      </c>
      <c r="AJ163" s="12">
        <v>13.970890310506441</v>
      </c>
      <c r="AK163" s="12">
        <v>0</v>
      </c>
      <c r="AL163" s="12">
        <v>0</v>
      </c>
    </row>
    <row r="164" spans="1:38">
      <c r="A164" s="12" t="s">
        <v>75</v>
      </c>
      <c r="B164" s="12" t="s">
        <v>68</v>
      </c>
      <c r="C164" s="12" t="s">
        <v>37</v>
      </c>
      <c r="D164" s="12" t="s">
        <v>73</v>
      </c>
      <c r="E164" s="12" t="s">
        <v>45</v>
      </c>
      <c r="F164" s="12" t="s">
        <v>40</v>
      </c>
      <c r="G164" s="12" t="s">
        <v>41</v>
      </c>
      <c r="H164" s="6">
        <v>-29.053402965306642</v>
      </c>
      <c r="I164" s="6">
        <v>73.746454377074656</v>
      </c>
      <c r="J164" s="12">
        <v>5</v>
      </c>
      <c r="K164" s="12">
        <v>50</v>
      </c>
      <c r="L164" s="12">
        <v>4000</v>
      </c>
      <c r="M164" s="13">
        <v>3.399999999999892E-2</v>
      </c>
      <c r="N164" s="12">
        <v>13.599999999999568</v>
      </c>
      <c r="O164" s="12">
        <v>10.374000000000001</v>
      </c>
      <c r="P164" s="12">
        <f t="shared" si="4"/>
        <v>1.310969732022322E-3</v>
      </c>
      <c r="Q164" s="16">
        <v>1.0855182954847872E-2</v>
      </c>
      <c r="R164" s="16">
        <v>1.0738613342335451E-2</v>
      </c>
      <c r="S164" s="1">
        <v>1.073861334233545</v>
      </c>
      <c r="T164" s="6">
        <v>1.1615824211139973</v>
      </c>
      <c r="U164" s="6">
        <v>1.073861334233545</v>
      </c>
      <c r="V164" s="6">
        <v>1.1615824211139973</v>
      </c>
      <c r="W164" s="13">
        <v>25.073794488204587</v>
      </c>
      <c r="X164" s="13">
        <v>0.29125278908123486</v>
      </c>
      <c r="Y164" s="13">
        <v>0.29125278908123486</v>
      </c>
      <c r="Z164" s="13">
        <v>0</v>
      </c>
      <c r="AA164" s="12">
        <v>24.782541699123353</v>
      </c>
      <c r="AB164" s="12">
        <v>10029.517795281834</v>
      </c>
      <c r="AC164" s="12">
        <v>116.50111563249393</v>
      </c>
      <c r="AD164" s="12">
        <v>116.50111563249393</v>
      </c>
      <c r="AE164" s="12">
        <v>0</v>
      </c>
      <c r="AF164" s="12">
        <v>9913.0166796493413</v>
      </c>
      <c r="AG164" s="12">
        <v>966.79369532309943</v>
      </c>
      <c r="AH164" s="12">
        <v>11.230105613311542</v>
      </c>
      <c r="AI164" s="12">
        <f t="shared" si="5"/>
        <v>955.56358970978806</v>
      </c>
      <c r="AJ164" s="12">
        <v>11.230105613311542</v>
      </c>
      <c r="AK164" s="12">
        <v>0</v>
      </c>
      <c r="AL164" s="12">
        <v>0</v>
      </c>
    </row>
    <row r="165" spans="1:38">
      <c r="A165" s="12" t="s">
        <v>76</v>
      </c>
      <c r="B165" s="12" t="s">
        <v>68</v>
      </c>
      <c r="C165" s="12" t="s">
        <v>37</v>
      </c>
      <c r="D165" s="12" t="s">
        <v>73</v>
      </c>
      <c r="E165" s="12" t="s">
        <v>47</v>
      </c>
      <c r="F165" s="12" t="s">
        <v>40</v>
      </c>
      <c r="G165" s="12" t="s">
        <v>41</v>
      </c>
      <c r="H165" s="6">
        <v>-28.506849122548832</v>
      </c>
      <c r="I165" s="6">
        <v>73.892709622022124</v>
      </c>
      <c r="J165" s="12">
        <v>5</v>
      </c>
      <c r="K165" s="12">
        <v>50</v>
      </c>
      <c r="L165" s="12">
        <v>4000</v>
      </c>
      <c r="M165" s="13">
        <v>4.7999999999994714E-2</v>
      </c>
      <c r="N165" s="12">
        <v>19.199999999997885</v>
      </c>
      <c r="O165" s="12">
        <v>10.242000000000001</v>
      </c>
      <c r="P165" s="12">
        <f t="shared" si="4"/>
        <v>1.8746338605739002E-3</v>
      </c>
      <c r="Q165" s="16">
        <v>1.0861293426809904E-2</v>
      </c>
      <c r="R165" s="16">
        <v>1.0744593246804638E-2</v>
      </c>
      <c r="S165" s="1">
        <v>1.0744593246804637</v>
      </c>
      <c r="T165" s="6">
        <v>1.162228686034807</v>
      </c>
      <c r="U165" s="6">
        <v>1.0744593246804637</v>
      </c>
      <c r="V165" s="6">
        <v>1.162228686034807</v>
      </c>
      <c r="W165" s="13">
        <v>35.468500618566715</v>
      </c>
      <c r="X165" s="13">
        <v>0.41222508869541535</v>
      </c>
      <c r="Y165" s="13">
        <v>0.41222508869541535</v>
      </c>
      <c r="Z165" s="13">
        <v>0</v>
      </c>
      <c r="AA165" s="12">
        <v>35.0562755298713</v>
      </c>
      <c r="AB165" s="12">
        <v>14187.400247426687</v>
      </c>
      <c r="AC165" s="12">
        <v>164.89003547816614</v>
      </c>
      <c r="AD165" s="12">
        <v>164.89003547816614</v>
      </c>
      <c r="AE165" s="12">
        <v>0</v>
      </c>
      <c r="AF165" s="12">
        <v>14022.510211948522</v>
      </c>
      <c r="AG165" s="12">
        <v>1385.2177550699753</v>
      </c>
      <c r="AH165" s="12">
        <v>16.099398113470624</v>
      </c>
      <c r="AI165" s="12">
        <f t="shared" si="5"/>
        <v>1369.1183569565046</v>
      </c>
      <c r="AJ165" s="12">
        <v>16.099398113470624</v>
      </c>
      <c r="AK165" s="12">
        <v>0</v>
      </c>
      <c r="AL165" s="12">
        <v>0</v>
      </c>
    </row>
    <row r="166" spans="1:38">
      <c r="A166" s="12" t="s">
        <v>77</v>
      </c>
      <c r="B166" s="12" t="s">
        <v>68</v>
      </c>
      <c r="C166" s="12" t="s">
        <v>37</v>
      </c>
      <c r="D166" s="12" t="s">
        <v>73</v>
      </c>
      <c r="E166" s="12" t="s">
        <v>49</v>
      </c>
      <c r="F166" s="12" t="s">
        <v>40</v>
      </c>
      <c r="G166" s="12" t="s">
        <v>41</v>
      </c>
      <c r="H166" s="6">
        <v>-28.574400721091937</v>
      </c>
      <c r="I166" s="6">
        <v>69.779433252329298</v>
      </c>
      <c r="J166" s="12">
        <v>5</v>
      </c>
      <c r="K166" s="12">
        <v>50</v>
      </c>
      <c r="L166" s="12">
        <v>4000</v>
      </c>
      <c r="M166" s="13">
        <v>4.700000000000415E-2</v>
      </c>
      <c r="N166" s="12">
        <v>18.80000000000166</v>
      </c>
      <c r="O166" s="12">
        <v>10.265000000000001</v>
      </c>
      <c r="P166" s="12">
        <f t="shared" si="4"/>
        <v>1.831466147101964E-3</v>
      </c>
      <c r="Q166" s="16">
        <v>1.0860538199938192E-2</v>
      </c>
      <c r="R166" s="16">
        <v>1.0743854161403702E-2</v>
      </c>
      <c r="S166" s="1">
        <v>1.0743854161403701</v>
      </c>
      <c r="T166" s="6">
        <v>1.1621488110528799</v>
      </c>
      <c r="U166" s="6">
        <v>1.0743854161403701</v>
      </c>
      <c r="V166" s="6">
        <v>1.1621488110528799</v>
      </c>
      <c r="W166" s="13">
        <v>32.796333628597665</v>
      </c>
      <c r="X166" s="13">
        <v>0.38114220133368365</v>
      </c>
      <c r="Y166" s="13">
        <v>0.38114220133368365</v>
      </c>
      <c r="Z166" s="13">
        <v>0</v>
      </c>
      <c r="AA166" s="12">
        <v>32.415191427263984</v>
      </c>
      <c r="AB166" s="12">
        <v>13118.533451439065</v>
      </c>
      <c r="AC166" s="12">
        <v>152.45688053347345</v>
      </c>
      <c r="AD166" s="12">
        <v>152.45688053347345</v>
      </c>
      <c r="AE166" s="12">
        <v>0</v>
      </c>
      <c r="AF166" s="12">
        <v>12966.076570905594</v>
      </c>
      <c r="AG166" s="12">
        <v>1277.9866976560218</v>
      </c>
      <c r="AH166" s="12">
        <v>14.852107212223423</v>
      </c>
      <c r="AI166" s="12">
        <f t="shared" si="5"/>
        <v>1263.1345904437987</v>
      </c>
      <c r="AJ166" s="12">
        <v>14.852107212223423</v>
      </c>
      <c r="AK166" s="12">
        <v>0</v>
      </c>
      <c r="AL166" s="12">
        <v>0</v>
      </c>
    </row>
    <row r="167" spans="1:38">
      <c r="A167" s="12" t="s">
        <v>78</v>
      </c>
      <c r="B167" s="12" t="s">
        <v>68</v>
      </c>
      <c r="C167" s="12" t="s">
        <v>51</v>
      </c>
      <c r="D167" s="12" t="s">
        <v>73</v>
      </c>
      <c r="E167" s="12" t="s">
        <v>39</v>
      </c>
      <c r="F167" s="12" t="s">
        <v>40</v>
      </c>
      <c r="G167" s="12" t="s">
        <v>41</v>
      </c>
      <c r="H167" s="6">
        <v>-27.807792428534636</v>
      </c>
      <c r="I167" s="6">
        <v>72.26485612958794</v>
      </c>
      <c r="J167" s="12">
        <v>5</v>
      </c>
      <c r="K167" s="12">
        <v>50</v>
      </c>
      <c r="L167" s="12">
        <v>4000</v>
      </c>
      <c r="M167" s="13">
        <v>5.3999999999994941E-2</v>
      </c>
      <c r="N167" s="12">
        <v>21.599999999997976</v>
      </c>
      <c r="O167" s="12">
        <v>10.146000000000001</v>
      </c>
      <c r="P167" s="12">
        <f t="shared" si="4"/>
        <v>2.1289178001180739E-3</v>
      </c>
      <c r="Q167" s="16">
        <v>1.0869108880648983E-2</v>
      </c>
      <c r="R167" s="16">
        <v>1.0752241596030682E-2</v>
      </c>
      <c r="S167" s="1">
        <v>1.0752241596030683</v>
      </c>
      <c r="T167" s="6">
        <v>1.1630552634943563</v>
      </c>
      <c r="U167" s="6">
        <v>1.0752241596030683</v>
      </c>
      <c r="V167" s="6">
        <v>1.1630552634943563</v>
      </c>
      <c r="W167" s="13">
        <v>39.023022309973825</v>
      </c>
      <c r="X167" s="13">
        <v>0.45385931495072751</v>
      </c>
      <c r="Y167" s="13">
        <v>0.45385931495072751</v>
      </c>
      <c r="Z167" s="13">
        <v>0</v>
      </c>
      <c r="AA167" s="12">
        <v>38.569162995023099</v>
      </c>
      <c r="AB167" s="12">
        <v>15609.20892398953</v>
      </c>
      <c r="AC167" s="12">
        <v>181.54372598029101</v>
      </c>
      <c r="AD167" s="12">
        <v>181.54372598029101</v>
      </c>
      <c r="AE167" s="12">
        <v>0</v>
      </c>
      <c r="AF167" s="12">
        <v>15427.665198009239</v>
      </c>
      <c r="AG167" s="12">
        <v>1538.4593853725141</v>
      </c>
      <c r="AH167" s="12">
        <v>17.89313285829795</v>
      </c>
      <c r="AI167" s="12">
        <f t="shared" si="5"/>
        <v>1520.5662525142163</v>
      </c>
      <c r="AJ167" s="12">
        <v>17.89313285829795</v>
      </c>
      <c r="AK167" s="12">
        <v>0</v>
      </c>
      <c r="AL167" s="12">
        <v>0</v>
      </c>
    </row>
    <row r="168" spans="1:38">
      <c r="A168" s="12" t="s">
        <v>79</v>
      </c>
      <c r="B168" s="12" t="s">
        <v>68</v>
      </c>
      <c r="C168" s="12" t="s">
        <v>51</v>
      </c>
      <c r="D168" s="12" t="s">
        <v>73</v>
      </c>
      <c r="E168" s="12" t="s">
        <v>43</v>
      </c>
      <c r="F168" s="12" t="s">
        <v>40</v>
      </c>
      <c r="G168" s="12" t="s">
        <v>41</v>
      </c>
      <c r="H168" s="6">
        <v>-27.292967366910705</v>
      </c>
      <c r="I168" s="6">
        <v>69.060200696845271</v>
      </c>
      <c r="J168" s="12">
        <v>5</v>
      </c>
      <c r="K168" s="12">
        <v>50</v>
      </c>
      <c r="L168" s="12">
        <v>4000</v>
      </c>
      <c r="M168" s="13">
        <v>3.6999999999999034E-2</v>
      </c>
      <c r="N168" s="12">
        <v>14.799999999999613</v>
      </c>
      <c r="O168" s="12">
        <v>10.226000000000001</v>
      </c>
      <c r="P168" s="12">
        <f t="shared" si="4"/>
        <v>1.4472912184627042E-3</v>
      </c>
      <c r="Q168" s="16">
        <v>1.087486462483794E-2</v>
      </c>
      <c r="R168" s="16">
        <v>1.0757874199269843E-2</v>
      </c>
      <c r="S168" s="1">
        <v>1.0757874199269843</v>
      </c>
      <c r="T168" s="6">
        <v>1.1636639932519353</v>
      </c>
      <c r="U168" s="6">
        <v>1.0757874199269843</v>
      </c>
      <c r="V168" s="6">
        <v>1.1636639932519353</v>
      </c>
      <c r="W168" s="13">
        <v>25.552274257832085</v>
      </c>
      <c r="X168" s="13">
        <v>0.29734261499537512</v>
      </c>
      <c r="Y168" s="13">
        <v>0.29734261499537512</v>
      </c>
      <c r="Z168" s="13">
        <v>0</v>
      </c>
      <c r="AA168" s="12">
        <v>25.254931642836709</v>
      </c>
      <c r="AB168" s="12">
        <v>10220.909703132835</v>
      </c>
      <c r="AC168" s="12">
        <v>118.93704599815005</v>
      </c>
      <c r="AD168" s="12">
        <v>118.93704599815005</v>
      </c>
      <c r="AE168" s="12">
        <v>0</v>
      </c>
      <c r="AF168" s="12">
        <v>10101.972657134684</v>
      </c>
      <c r="AG168" s="12">
        <v>999.50222013816096</v>
      </c>
      <c r="AH168" s="12">
        <v>11.630847447501472</v>
      </c>
      <c r="AI168" s="12">
        <f t="shared" si="5"/>
        <v>987.87137269065943</v>
      </c>
      <c r="AJ168" s="12">
        <v>11.630847447501472</v>
      </c>
      <c r="AK168" s="12">
        <v>0</v>
      </c>
      <c r="AL168" s="12">
        <v>0</v>
      </c>
    </row>
    <row r="169" spans="1:38">
      <c r="A169" s="12" t="s">
        <v>80</v>
      </c>
      <c r="B169" s="12" t="s">
        <v>68</v>
      </c>
      <c r="C169" s="12" t="s">
        <v>51</v>
      </c>
      <c r="D169" s="12" t="s">
        <v>73</v>
      </c>
      <c r="E169" s="12" t="s">
        <v>45</v>
      </c>
      <c r="F169" s="12" t="s">
        <v>40</v>
      </c>
      <c r="G169" s="12" t="s">
        <v>41</v>
      </c>
      <c r="H169" s="6">
        <v>-28.136338839630614</v>
      </c>
      <c r="I169" s="6">
        <v>66.12565621572999</v>
      </c>
      <c r="J169" s="12">
        <v>5</v>
      </c>
      <c r="K169" s="12">
        <v>50</v>
      </c>
      <c r="L169" s="12">
        <v>4000</v>
      </c>
      <c r="M169" s="13">
        <v>5.1000000000001933E-2</v>
      </c>
      <c r="N169" s="12">
        <v>20.400000000000773</v>
      </c>
      <c r="O169" s="12">
        <v>10.292</v>
      </c>
      <c r="P169" s="12">
        <f t="shared" si="4"/>
        <v>1.9821220365333048E-3</v>
      </c>
      <c r="Q169" s="16">
        <v>1.086543573177293E-2</v>
      </c>
      <c r="R169" s="16">
        <v>1.0748646998606061E-2</v>
      </c>
      <c r="S169" s="1">
        <v>1.0748646998606062</v>
      </c>
      <c r="T169" s="6">
        <v>1.1626667859124675</v>
      </c>
      <c r="U169" s="6">
        <v>1.0748646998606062</v>
      </c>
      <c r="V169" s="6">
        <v>1.1626667859124675</v>
      </c>
      <c r="W169" s="13">
        <v>33.724084670023572</v>
      </c>
      <c r="X169" s="13">
        <v>0.39209873131136225</v>
      </c>
      <c r="Y169" s="13">
        <v>0.39209873131136225</v>
      </c>
      <c r="Z169" s="13">
        <v>0</v>
      </c>
      <c r="AA169" s="12">
        <v>33.331985938712208</v>
      </c>
      <c r="AB169" s="12">
        <v>13489.633868009429</v>
      </c>
      <c r="AC169" s="12">
        <v>156.83949252454491</v>
      </c>
      <c r="AD169" s="12">
        <v>156.83949252454491</v>
      </c>
      <c r="AE169" s="12">
        <v>0</v>
      </c>
      <c r="AF169" s="12">
        <v>13332.794375484884</v>
      </c>
      <c r="AG169" s="12">
        <v>1310.6912036542392</v>
      </c>
      <c r="AH169" s="12">
        <v>15.238971290764177</v>
      </c>
      <c r="AI169" s="12">
        <f t="shared" si="5"/>
        <v>1295.4522323634749</v>
      </c>
      <c r="AJ169" s="12">
        <v>15.238971290764177</v>
      </c>
      <c r="AK169" s="12">
        <v>0</v>
      </c>
      <c r="AL169" s="12">
        <v>0</v>
      </c>
    </row>
    <row r="170" spans="1:38">
      <c r="A170" s="12" t="s">
        <v>81</v>
      </c>
      <c r="B170" s="12" t="s">
        <v>68</v>
      </c>
      <c r="C170" s="12" t="s">
        <v>51</v>
      </c>
      <c r="D170" s="12" t="s">
        <v>73</v>
      </c>
      <c r="E170" s="12" t="s">
        <v>47</v>
      </c>
      <c r="F170" s="12" t="s">
        <v>40</v>
      </c>
      <c r="G170" s="12" t="s">
        <v>41</v>
      </c>
      <c r="H170" s="6">
        <v>-28.37583996173797</v>
      </c>
      <c r="I170" s="6">
        <v>71.78820742621528</v>
      </c>
      <c r="J170" s="12">
        <v>5</v>
      </c>
      <c r="K170" s="12">
        <v>50</v>
      </c>
      <c r="L170" s="12">
        <v>4000</v>
      </c>
      <c r="M170" s="13">
        <v>2.5999999999996248E-2</v>
      </c>
      <c r="N170" s="12">
        <v>10.399999999998499</v>
      </c>
      <c r="O170" s="12">
        <v>10.246</v>
      </c>
      <c r="P170" s="12">
        <f t="shared" si="4"/>
        <v>1.0150302557093986E-3</v>
      </c>
      <c r="Q170" s="16">
        <v>1.0862758109227769E-2</v>
      </c>
      <c r="R170" s="16">
        <v>1.0746026621404134E-2</v>
      </c>
      <c r="S170" s="1">
        <v>1.0746026621404134</v>
      </c>
      <c r="T170" s="6">
        <v>1.1623835947226888</v>
      </c>
      <c r="U170" s="6">
        <v>1.0746026621404134</v>
      </c>
      <c r="V170" s="6">
        <v>1.1623835947226888</v>
      </c>
      <c r="W170" s="13">
        <v>18.66493393081328</v>
      </c>
      <c r="X170" s="13">
        <v>0.21695812997760228</v>
      </c>
      <c r="Y170" s="13">
        <v>0.21695812997760228</v>
      </c>
      <c r="Z170" s="13">
        <v>0</v>
      </c>
      <c r="AA170" s="12">
        <v>18.447975800835678</v>
      </c>
      <c r="AB170" s="12">
        <v>7465.9735723253125</v>
      </c>
      <c r="AC170" s="12">
        <v>86.783251991040913</v>
      </c>
      <c r="AD170" s="12">
        <v>86.783251991040913</v>
      </c>
      <c r="AE170" s="12">
        <v>0</v>
      </c>
      <c r="AF170" s="12">
        <v>7379.1903203342717</v>
      </c>
      <c r="AG170" s="12">
        <v>728.67202540750657</v>
      </c>
      <c r="AH170" s="12">
        <v>8.4699640826703995</v>
      </c>
      <c r="AI170" s="12">
        <f t="shared" si="5"/>
        <v>720.20206132483622</v>
      </c>
      <c r="AJ170" s="12">
        <v>8.4699640826703995</v>
      </c>
      <c r="AK170" s="12">
        <v>0</v>
      </c>
      <c r="AL170" s="12">
        <v>0</v>
      </c>
    </row>
    <row r="171" spans="1:38">
      <c r="A171" s="12" t="s">
        <v>82</v>
      </c>
      <c r="B171" s="12" t="s">
        <v>68</v>
      </c>
      <c r="C171" s="12" t="s">
        <v>51</v>
      </c>
      <c r="D171" s="12" t="s">
        <v>73</v>
      </c>
      <c r="E171" s="12" t="s">
        <v>49</v>
      </c>
      <c r="F171" s="12" t="s">
        <v>40</v>
      </c>
      <c r="G171" s="12" t="s">
        <v>41</v>
      </c>
      <c r="H171" s="6">
        <v>-28.011470733232766</v>
      </c>
      <c r="I171" s="6">
        <v>67.215061806068803</v>
      </c>
      <c r="J171" s="12">
        <v>5</v>
      </c>
      <c r="K171" s="12">
        <v>50</v>
      </c>
      <c r="L171" s="12">
        <v>4000</v>
      </c>
      <c r="M171" s="13">
        <v>3.6000000000001364E-2</v>
      </c>
      <c r="N171" s="12">
        <v>14.400000000000544</v>
      </c>
      <c r="O171" s="12">
        <v>10.257999999999999</v>
      </c>
      <c r="P171" s="12">
        <f t="shared" si="4"/>
        <v>1.4037824137259256E-3</v>
      </c>
      <c r="Q171" s="16">
        <v>1.0866831757202459E-2</v>
      </c>
      <c r="R171" s="16">
        <v>1.0750013172667373E-2</v>
      </c>
      <c r="S171" s="1">
        <v>1.0750013172667372</v>
      </c>
      <c r="T171" s="6">
        <v>1.1628144319575575</v>
      </c>
      <c r="U171" s="6">
        <v>1.0750013172667372</v>
      </c>
      <c r="V171" s="6">
        <v>1.1628144319575575</v>
      </c>
      <c r="W171" s="13">
        <v>24.197422250185685</v>
      </c>
      <c r="X171" s="13">
        <v>0.28137111808686832</v>
      </c>
      <c r="Y171" s="13">
        <v>0.28137111808686832</v>
      </c>
      <c r="Z171" s="13">
        <v>0</v>
      </c>
      <c r="AA171" s="12">
        <v>23.916051132098815</v>
      </c>
      <c r="AB171" s="12">
        <v>9678.9689000742728</v>
      </c>
      <c r="AC171" s="12">
        <v>112.54844723474731</v>
      </c>
      <c r="AD171" s="12">
        <v>112.54844723474731</v>
      </c>
      <c r="AE171" s="12">
        <v>0</v>
      </c>
      <c r="AF171" s="12">
        <v>9566.4204528395258</v>
      </c>
      <c r="AG171" s="12">
        <v>943.55321700860532</v>
      </c>
      <c r="AH171" s="12">
        <v>10.971772980575874</v>
      </c>
      <c r="AI171" s="12">
        <f t="shared" si="5"/>
        <v>932.58144402802952</v>
      </c>
      <c r="AJ171" s="12">
        <v>10.971772980575874</v>
      </c>
      <c r="AK171" s="12">
        <v>0</v>
      </c>
      <c r="AL171" s="12">
        <v>0</v>
      </c>
    </row>
    <row r="172" spans="1:38">
      <c r="A172" s="12" t="s">
        <v>83</v>
      </c>
      <c r="B172" s="12" t="s">
        <v>68</v>
      </c>
      <c r="C172" s="12" t="s">
        <v>37</v>
      </c>
      <c r="D172" s="12" t="s">
        <v>73</v>
      </c>
      <c r="E172" s="12" t="s">
        <v>39</v>
      </c>
      <c r="F172" s="12" t="s">
        <v>57</v>
      </c>
      <c r="G172" s="12" t="s">
        <v>41</v>
      </c>
      <c r="H172" s="6">
        <v>565.31161892498437</v>
      </c>
      <c r="I172" s="6">
        <v>57.94849376644099</v>
      </c>
      <c r="J172" s="12">
        <v>5</v>
      </c>
      <c r="K172" s="12">
        <v>50</v>
      </c>
      <c r="L172" s="12">
        <v>4000</v>
      </c>
      <c r="M172" s="13">
        <v>6.6000000000002501E-2</v>
      </c>
      <c r="N172" s="12">
        <v>26.400000000001004</v>
      </c>
      <c r="O172" s="12">
        <v>10.321999999999999</v>
      </c>
      <c r="P172" s="12">
        <f t="shared" si="4"/>
        <v>2.5576438674676425E-3</v>
      </c>
      <c r="Q172" s="16">
        <v>1.7500183899581329E-2</v>
      </c>
      <c r="R172" s="16">
        <v>1.7199194827180932E-2</v>
      </c>
      <c r="S172" s="1">
        <v>1.7199194827180933</v>
      </c>
      <c r="T172" s="6">
        <v>1.8594235069937157</v>
      </c>
      <c r="U172" s="6">
        <v>1.074145772538682</v>
      </c>
      <c r="V172" s="6">
        <v>1.1618898215871756</v>
      </c>
      <c r="W172" s="13">
        <v>38.246005885852504</v>
      </c>
      <c r="X172" s="13">
        <v>0.71115522392774155</v>
      </c>
      <c r="Y172" s="13">
        <v>0.44437644955135236</v>
      </c>
      <c r="Z172" s="13">
        <v>0.26677877437638919</v>
      </c>
      <c r="AA172" s="12">
        <v>37.534850661924764</v>
      </c>
      <c r="AB172" s="12">
        <v>15298.402354341004</v>
      </c>
      <c r="AC172" s="12">
        <v>284.46208957109667</v>
      </c>
      <c r="AD172" s="12">
        <v>177.75057982054099</v>
      </c>
      <c r="AE172" s="12">
        <v>106.71150975055568</v>
      </c>
      <c r="AF172" s="12">
        <v>15013.940264769908</v>
      </c>
      <c r="AG172" s="12">
        <v>1482.1160971072472</v>
      </c>
      <c r="AH172" s="12">
        <v>27.558815110549961</v>
      </c>
      <c r="AI172" s="12">
        <f t="shared" si="5"/>
        <v>1454.5572819966974</v>
      </c>
      <c r="AJ172" s="12">
        <v>17.220556076394207</v>
      </c>
      <c r="AK172" s="12">
        <v>10.338259034155755</v>
      </c>
      <c r="AL172" s="12">
        <v>6.9753368540653995E-3</v>
      </c>
    </row>
    <row r="173" spans="1:38">
      <c r="A173" s="12" t="s">
        <v>84</v>
      </c>
      <c r="B173" s="12" t="s">
        <v>68</v>
      </c>
      <c r="C173" s="12" t="s">
        <v>37</v>
      </c>
      <c r="D173" s="12" t="s">
        <v>73</v>
      </c>
      <c r="E173" s="12" t="s">
        <v>43</v>
      </c>
      <c r="F173" s="12" t="s">
        <v>57</v>
      </c>
      <c r="G173" s="12" t="s">
        <v>41</v>
      </c>
      <c r="H173" s="6">
        <v>528.07942952797907</v>
      </c>
      <c r="I173" s="6">
        <v>71.032720651707535</v>
      </c>
      <c r="J173" s="12">
        <v>5</v>
      </c>
      <c r="K173" s="12">
        <v>50</v>
      </c>
      <c r="L173" s="12">
        <v>4000</v>
      </c>
      <c r="M173" s="13">
        <v>2.4999999999998579E-2</v>
      </c>
      <c r="N173" s="12">
        <v>9.9999999999994333</v>
      </c>
      <c r="O173" s="12">
        <v>10.167999999999999</v>
      </c>
      <c r="P173" s="12">
        <f t="shared" si="4"/>
        <v>9.8347757671119525E-4</v>
      </c>
      <c r="Q173" s="16">
        <v>1.7083928022122805E-2</v>
      </c>
      <c r="R173" s="16">
        <v>1.6796969799085456E-2</v>
      </c>
      <c r="S173" s="1">
        <v>1.6796969799085455</v>
      </c>
      <c r="T173" s="6">
        <v>1.8159988086959522</v>
      </c>
      <c r="U173" s="6">
        <v>1.0742958298831065</v>
      </c>
      <c r="V173" s="6">
        <v>1.1620519927198851</v>
      </c>
      <c r="W173" s="13">
        <v>17.758180162925875</v>
      </c>
      <c r="X173" s="13">
        <v>0.32248834020481482</v>
      </c>
      <c r="Y173" s="13">
        <v>0.20635928645406745</v>
      </c>
      <c r="Z173" s="13">
        <v>0.11612905375074736</v>
      </c>
      <c r="AA173" s="12">
        <v>17.435691822721061</v>
      </c>
      <c r="AB173" s="12">
        <v>7103.2720651703512</v>
      </c>
      <c r="AC173" s="12">
        <v>128.99533608192596</v>
      </c>
      <c r="AD173" s="12">
        <v>82.543714581626986</v>
      </c>
      <c r="AE173" s="12">
        <v>46.45162150029897</v>
      </c>
      <c r="AF173" s="12">
        <v>6974.2767290884258</v>
      </c>
      <c r="AG173" s="12">
        <v>698.59087973744613</v>
      </c>
      <c r="AH173" s="12">
        <v>12.686402053690594</v>
      </c>
      <c r="AI173" s="12">
        <f t="shared" si="5"/>
        <v>685.90447768375554</v>
      </c>
      <c r="AJ173" s="12">
        <v>8.1179892389483665</v>
      </c>
      <c r="AK173" s="12">
        <v>4.5684128147422278</v>
      </c>
      <c r="AL173" s="12">
        <v>6.5394681597606748E-3</v>
      </c>
    </row>
    <row r="174" spans="1:38">
      <c r="A174" s="12" t="s">
        <v>85</v>
      </c>
      <c r="B174" s="12" t="s">
        <v>68</v>
      </c>
      <c r="C174" s="12" t="s">
        <v>37</v>
      </c>
      <c r="D174" s="12" t="s">
        <v>73</v>
      </c>
      <c r="E174" s="12" t="s">
        <v>45</v>
      </c>
      <c r="F174" s="12" t="s">
        <v>57</v>
      </c>
      <c r="G174" s="12" t="s">
        <v>41</v>
      </c>
      <c r="H174" s="6">
        <v>550.85250630955454</v>
      </c>
      <c r="I174" s="6">
        <v>68.773527970655337</v>
      </c>
      <c r="J174" s="12">
        <v>5</v>
      </c>
      <c r="K174" s="12">
        <v>50</v>
      </c>
      <c r="L174" s="12">
        <v>4000</v>
      </c>
      <c r="M174" s="13">
        <v>3.5000000000003695E-2</v>
      </c>
      <c r="N174" s="12">
        <v>14.000000000001478</v>
      </c>
      <c r="O174" s="12">
        <v>10.375999999999999</v>
      </c>
      <c r="P174" s="12">
        <f t="shared" si="4"/>
        <v>1.3492675404781686E-3</v>
      </c>
      <c r="Q174" s="16">
        <v>1.7338531020540823E-2</v>
      </c>
      <c r="R174" s="16">
        <v>1.7043029917629991E-2</v>
      </c>
      <c r="S174" s="1">
        <v>1.704302991762999</v>
      </c>
      <c r="T174" s="6">
        <v>1.8425640977237701</v>
      </c>
      <c r="U174" s="6">
        <v>1.073861334233545</v>
      </c>
      <c r="V174" s="6">
        <v>1.1615824211139973</v>
      </c>
      <c r="W174" s="13">
        <v>24.070734789731908</v>
      </c>
      <c r="X174" s="13">
        <v>0.44351871729390541</v>
      </c>
      <c r="Y174" s="13">
        <v>0.27960142395049714</v>
      </c>
      <c r="Z174" s="13">
        <v>0.16391729334340827</v>
      </c>
      <c r="AA174" s="12">
        <v>23.627216072438003</v>
      </c>
      <c r="AB174" s="12">
        <v>9628.2939158927638</v>
      </c>
      <c r="AC174" s="12">
        <v>177.40748691756218</v>
      </c>
      <c r="AD174" s="12">
        <v>111.84056958019886</v>
      </c>
      <c r="AE174" s="12">
        <v>65.566917337363321</v>
      </c>
      <c r="AF174" s="12">
        <v>9450.8864289752</v>
      </c>
      <c r="AG174" s="12">
        <v>927.93888934972676</v>
      </c>
      <c r="AH174" s="12">
        <v>17.097868823974768</v>
      </c>
      <c r="AI174" s="12">
        <f t="shared" si="5"/>
        <v>910.84102052575179</v>
      </c>
      <c r="AJ174" s="12">
        <v>10.778775017366891</v>
      </c>
      <c r="AK174" s="12">
        <v>6.3190938066078761</v>
      </c>
      <c r="AL174" s="12">
        <v>6.8098167660977302E-3</v>
      </c>
    </row>
    <row r="175" spans="1:38">
      <c r="A175" s="12" t="s">
        <v>86</v>
      </c>
      <c r="B175" s="12" t="s">
        <v>68</v>
      </c>
      <c r="C175" s="12" t="s">
        <v>37</v>
      </c>
      <c r="D175" s="12" t="s">
        <v>73</v>
      </c>
      <c r="E175" s="12" t="s">
        <v>47</v>
      </c>
      <c r="F175" s="12" t="s">
        <v>57</v>
      </c>
      <c r="G175" s="12" t="s">
        <v>41</v>
      </c>
      <c r="H175" s="6">
        <v>575.58969699422391</v>
      </c>
      <c r="I175" s="6">
        <v>64.566536871783271</v>
      </c>
      <c r="J175" s="12">
        <v>5</v>
      </c>
      <c r="K175" s="12">
        <v>50</v>
      </c>
      <c r="L175" s="12">
        <v>4000</v>
      </c>
      <c r="M175" s="13">
        <v>3.7000000000006139E-2</v>
      </c>
      <c r="N175" s="12">
        <v>14.800000000002457</v>
      </c>
      <c r="O175" s="12">
        <v>10.285</v>
      </c>
      <c r="P175" s="12">
        <f t="shared" si="4"/>
        <v>1.438988818668202E-3</v>
      </c>
      <c r="Q175" s="16">
        <v>1.7615092812395424E-2</v>
      </c>
      <c r="R175" s="16">
        <v>1.731017251691145E-2</v>
      </c>
      <c r="S175" s="1">
        <v>1.7310172516911451</v>
      </c>
      <c r="T175" s="6">
        <v>1.8714042845305847</v>
      </c>
      <c r="U175" s="6">
        <v>1.0744593246804637</v>
      </c>
      <c r="V175" s="6">
        <v>1.162228686034807</v>
      </c>
      <c r="W175" s="13">
        <v>23.889618642563775</v>
      </c>
      <c r="X175" s="13">
        <v>0.44707134683495581</v>
      </c>
      <c r="Y175" s="13">
        <v>0.27765200084819525</v>
      </c>
      <c r="Z175" s="13">
        <v>0.16941934598676056</v>
      </c>
      <c r="AA175" s="12">
        <v>23.442547295728819</v>
      </c>
      <c r="AB175" s="12">
        <v>9555.8474570255112</v>
      </c>
      <c r="AC175" s="12">
        <v>178.82853873398236</v>
      </c>
      <c r="AD175" s="12">
        <v>111.0608003392781</v>
      </c>
      <c r="AE175" s="12">
        <v>67.767738394704253</v>
      </c>
      <c r="AF175" s="12">
        <v>9377.0189182915292</v>
      </c>
      <c r="AG175" s="12">
        <v>929.10524618624322</v>
      </c>
      <c r="AH175" s="12">
        <v>17.387315384927792</v>
      </c>
      <c r="AI175" s="12">
        <f t="shared" si="5"/>
        <v>911.71793080131545</v>
      </c>
      <c r="AJ175" s="12">
        <v>10.798327694630832</v>
      </c>
      <c r="AK175" s="12">
        <v>6.5889876902969604</v>
      </c>
      <c r="AL175" s="12">
        <v>7.0917559849577785E-3</v>
      </c>
    </row>
    <row r="176" spans="1:38">
      <c r="A176" s="12" t="s">
        <v>87</v>
      </c>
      <c r="B176" s="12" t="s">
        <v>68</v>
      </c>
      <c r="C176" s="12" t="s">
        <v>37</v>
      </c>
      <c r="D176" s="12" t="s">
        <v>73</v>
      </c>
      <c r="E176" s="12" t="s">
        <v>49</v>
      </c>
      <c r="F176" s="12" t="s">
        <v>57</v>
      </c>
      <c r="G176" s="12" t="s">
        <v>41</v>
      </c>
      <c r="H176" s="6">
        <v>494.04775298922038</v>
      </c>
      <c r="I176" s="6">
        <v>71.779963389841427</v>
      </c>
      <c r="J176" s="12">
        <v>5</v>
      </c>
      <c r="K176" s="12">
        <v>50</v>
      </c>
      <c r="L176" s="12">
        <v>4000</v>
      </c>
      <c r="M176" s="13">
        <v>3.3000000000001251E-2</v>
      </c>
      <c r="N176" s="12">
        <v>13.200000000000502</v>
      </c>
      <c r="O176" s="12">
        <v>10.207000000000001</v>
      </c>
      <c r="P176" s="12">
        <f t="shared" si="4"/>
        <v>1.2932301361811014E-3</v>
      </c>
      <c r="Q176" s="16">
        <v>1.6703453878419487E-2</v>
      </c>
      <c r="R176" s="16">
        <v>1.6429032295209395E-2</v>
      </c>
      <c r="S176" s="1">
        <v>1.6429032295209396</v>
      </c>
      <c r="T176" s="6">
        <v>1.7762733077735084</v>
      </c>
      <c r="U176" s="6">
        <v>1.0743854161403701</v>
      </c>
      <c r="V176" s="6">
        <v>1.1621488110528799</v>
      </c>
      <c r="W176" s="13">
        <v>23.687387918648568</v>
      </c>
      <c r="X176" s="13">
        <v>0.42075274890772135</v>
      </c>
      <c r="Y176" s="13">
        <v>0.27528269706605785</v>
      </c>
      <c r="Z176" s="13">
        <v>0.14547005184166351</v>
      </c>
      <c r="AA176" s="12">
        <v>23.266635169740848</v>
      </c>
      <c r="AB176" s="12">
        <v>9474.9551674594295</v>
      </c>
      <c r="AC176" s="12">
        <v>168.30109956308857</v>
      </c>
      <c r="AD176" s="12">
        <v>110.11307882642316</v>
      </c>
      <c r="AE176" s="12">
        <v>58.188020736665408</v>
      </c>
      <c r="AF176" s="12">
        <v>9306.6540678963393</v>
      </c>
      <c r="AG176" s="12">
        <v>928.28011829719105</v>
      </c>
      <c r="AH176" s="12">
        <v>16.488791962681351</v>
      </c>
      <c r="AI176" s="12">
        <f t="shared" si="5"/>
        <v>911.79132633450956</v>
      </c>
      <c r="AJ176" s="12">
        <v>10.787996358031073</v>
      </c>
      <c r="AK176" s="12">
        <v>5.7007956046502777</v>
      </c>
      <c r="AL176" s="12">
        <v>6.1412449672062835E-3</v>
      </c>
    </row>
    <row r="177" spans="1:38">
      <c r="A177" s="12" t="s">
        <v>88</v>
      </c>
      <c r="B177" s="12" t="s">
        <v>68</v>
      </c>
      <c r="C177" s="12" t="s">
        <v>51</v>
      </c>
      <c r="D177" s="12" t="s">
        <v>73</v>
      </c>
      <c r="E177" s="12" t="s">
        <v>39</v>
      </c>
      <c r="F177" s="12" t="s">
        <v>57</v>
      </c>
      <c r="G177" s="12" t="s">
        <v>41</v>
      </c>
      <c r="H177" s="6">
        <v>434.66273330635369</v>
      </c>
      <c r="I177" s="6">
        <v>69.808516812701299</v>
      </c>
      <c r="J177" s="12">
        <v>5</v>
      </c>
      <c r="K177" s="12">
        <v>50</v>
      </c>
      <c r="L177" s="12">
        <v>4000</v>
      </c>
      <c r="M177" s="13">
        <v>3.399999999999892E-2</v>
      </c>
      <c r="N177" s="12">
        <v>13.599999999999568</v>
      </c>
      <c r="O177" s="12">
        <v>10.356</v>
      </c>
      <c r="P177" s="12">
        <f t="shared" si="4"/>
        <v>1.3132483584395102E-3</v>
      </c>
      <c r="Q177" s="16">
        <v>1.6039529358365036E-2</v>
      </c>
      <c r="R177" s="16">
        <v>1.578632414872096E-2</v>
      </c>
      <c r="S177" s="1">
        <v>1.578632414872096</v>
      </c>
      <c r="T177" s="6">
        <v>1.70687556323347</v>
      </c>
      <c r="U177" s="6">
        <v>1.0752241596030683</v>
      </c>
      <c r="V177" s="6">
        <v>1.1630552634943563</v>
      </c>
      <c r="W177" s="13">
        <v>23.734895716317688</v>
      </c>
      <c r="X177" s="13">
        <v>0.40512513494077423</v>
      </c>
      <c r="Y177" s="13">
        <v>0.27604995391352938</v>
      </c>
      <c r="Z177" s="13">
        <v>0.12907518102724486</v>
      </c>
      <c r="AA177" s="12">
        <v>23.329770581376913</v>
      </c>
      <c r="AB177" s="12">
        <v>9493.958286527075</v>
      </c>
      <c r="AC177" s="12">
        <v>162.0500539763097</v>
      </c>
      <c r="AD177" s="12">
        <v>110.41998156541175</v>
      </c>
      <c r="AE177" s="12">
        <v>51.630072410897952</v>
      </c>
      <c r="AF177" s="12">
        <v>9331.9082325507661</v>
      </c>
      <c r="AG177" s="12">
        <v>916.75920109376932</v>
      </c>
      <c r="AH177" s="12">
        <v>15.647938777163933</v>
      </c>
      <c r="AI177" s="12">
        <f t="shared" si="5"/>
        <v>901.11126231660546</v>
      </c>
      <c r="AJ177" s="12">
        <v>10.662416141889894</v>
      </c>
      <c r="AK177" s="12">
        <v>4.9855226352740392</v>
      </c>
      <c r="AL177" s="12">
        <v>5.4382029973911354E-3</v>
      </c>
    </row>
    <row r="178" spans="1:38">
      <c r="A178" s="12" t="s">
        <v>89</v>
      </c>
      <c r="B178" s="12" t="s">
        <v>68</v>
      </c>
      <c r="C178" s="12" t="s">
        <v>51</v>
      </c>
      <c r="D178" s="12" t="s">
        <v>73</v>
      </c>
      <c r="E178" s="12" t="s">
        <v>43</v>
      </c>
      <c r="F178" s="12" t="s">
        <v>57</v>
      </c>
      <c r="G178" s="12" t="s">
        <v>41</v>
      </c>
      <c r="H178" s="6">
        <v>590.12147875354106</v>
      </c>
      <c r="I178" s="6">
        <v>73.922803479747145</v>
      </c>
      <c r="J178" s="12">
        <v>5</v>
      </c>
      <c r="K178" s="12">
        <v>50</v>
      </c>
      <c r="L178" s="12">
        <v>4000</v>
      </c>
      <c r="M178" s="13">
        <v>3.5000000000003695E-2</v>
      </c>
      <c r="N178" s="12">
        <v>14.000000000001478</v>
      </c>
      <c r="O178" s="12">
        <v>10.308999999999999</v>
      </c>
      <c r="P178" s="12">
        <f t="shared" si="4"/>
        <v>1.3580366669901521E-3</v>
      </c>
      <c r="Q178" s="16">
        <v>1.777755813246459E-2</v>
      </c>
      <c r="R178" s="16">
        <v>1.7467036869121873E-2</v>
      </c>
      <c r="S178" s="1">
        <v>1.7467036869121872</v>
      </c>
      <c r="T178" s="6">
        <v>1.8883384572410362</v>
      </c>
      <c r="U178" s="6">
        <v>1.0757874199269843</v>
      </c>
      <c r="V178" s="6">
        <v>1.1636639932519353</v>
      </c>
      <c r="W178" s="13">
        <v>25.87298121791423</v>
      </c>
      <c r="X178" s="13">
        <v>0.48856945437262461</v>
      </c>
      <c r="Y178" s="13">
        <v>0.30107456641370389</v>
      </c>
      <c r="Z178" s="13">
        <v>0.18749488795892072</v>
      </c>
      <c r="AA178" s="12">
        <v>25.384411763541607</v>
      </c>
      <c r="AB178" s="12">
        <v>10349.192487165692</v>
      </c>
      <c r="AC178" s="12">
        <v>195.42778174904984</v>
      </c>
      <c r="AD178" s="12">
        <v>120.42982656548156</v>
      </c>
      <c r="AE178" s="12">
        <v>74.99795518356828</v>
      </c>
      <c r="AF178" s="12">
        <v>10153.764705416643</v>
      </c>
      <c r="AG178" s="12">
        <v>1003.8987765220382</v>
      </c>
      <c r="AH178" s="12">
        <v>18.957006668837895</v>
      </c>
      <c r="AI178" s="12">
        <f t="shared" si="5"/>
        <v>984.94176985320041</v>
      </c>
      <c r="AJ178" s="12">
        <v>11.682008591083672</v>
      </c>
      <c r="AK178" s="12">
        <v>7.2749980777542227</v>
      </c>
      <c r="AL178" s="12">
        <v>7.2467446398910094E-3</v>
      </c>
    </row>
    <row r="179" spans="1:38">
      <c r="A179" s="12" t="s">
        <v>90</v>
      </c>
      <c r="B179" s="12" t="s">
        <v>68</v>
      </c>
      <c r="C179" s="12" t="s">
        <v>51</v>
      </c>
      <c r="D179" s="12" t="s">
        <v>73</v>
      </c>
      <c r="E179" s="12" t="s">
        <v>45</v>
      </c>
      <c r="F179" s="12" t="s">
        <v>57</v>
      </c>
      <c r="G179" s="12" t="s">
        <v>41</v>
      </c>
      <c r="H179" s="6">
        <v>602.01772466060845</v>
      </c>
      <c r="I179" s="6">
        <v>75.061147287780884</v>
      </c>
      <c r="J179" s="12">
        <v>5</v>
      </c>
      <c r="K179" s="12">
        <v>50</v>
      </c>
      <c r="L179" s="12">
        <v>4000</v>
      </c>
      <c r="M179" s="13">
        <v>3.9999999999999147E-2</v>
      </c>
      <c r="N179" s="12">
        <v>15.999999999999657</v>
      </c>
      <c r="O179" s="12">
        <v>10.108000000000001</v>
      </c>
      <c r="P179" s="12">
        <f t="shared" si="4"/>
        <v>1.5829046299960089E-3</v>
      </c>
      <c r="Q179" s="16">
        <v>1.7910558161705604E-2</v>
      </c>
      <c r="R179" s="16">
        <v>1.759541446750602E-2</v>
      </c>
      <c r="S179" s="1">
        <v>1.7595414467506021</v>
      </c>
      <c r="T179" s="6">
        <v>1.9021970377065809</v>
      </c>
      <c r="U179" s="6">
        <v>1.0748646998606062</v>
      </c>
      <c r="V179" s="6">
        <v>1.1626667859124675</v>
      </c>
      <c r="W179" s="13">
        <v>30.024458915111712</v>
      </c>
      <c r="X179" s="13">
        <v>0.57112436807068445</v>
      </c>
      <c r="Y179" s="13">
        <v>0.3490844114559386</v>
      </c>
      <c r="Z179" s="13">
        <v>0.22203995661474585</v>
      </c>
      <c r="AA179" s="12">
        <v>29.453334547041027</v>
      </c>
      <c r="AB179" s="12">
        <v>12009.783566044684</v>
      </c>
      <c r="AC179" s="12">
        <v>228.44974722827376</v>
      </c>
      <c r="AD179" s="12">
        <v>139.63376458237542</v>
      </c>
      <c r="AE179" s="12">
        <v>88.815982645898345</v>
      </c>
      <c r="AF179" s="12">
        <v>11781.333818816409</v>
      </c>
      <c r="AG179" s="12">
        <v>1188.1463757464071</v>
      </c>
      <c r="AH179" s="12">
        <v>22.600885163066259</v>
      </c>
      <c r="AI179" s="12">
        <f t="shared" si="5"/>
        <v>1165.5454905833408</v>
      </c>
      <c r="AJ179" s="12">
        <v>13.814183278826219</v>
      </c>
      <c r="AK179" s="12">
        <v>8.7867018842400402</v>
      </c>
      <c r="AL179" s="12">
        <v>7.3953025179411365E-3</v>
      </c>
    </row>
    <row r="180" spans="1:38">
      <c r="A180" s="12" t="s">
        <v>91</v>
      </c>
      <c r="B180" s="12" t="s">
        <v>68</v>
      </c>
      <c r="C180" s="12" t="s">
        <v>51</v>
      </c>
      <c r="D180" s="12" t="s">
        <v>73</v>
      </c>
      <c r="E180" s="12" t="s">
        <v>47</v>
      </c>
      <c r="F180" s="12" t="s">
        <v>57</v>
      </c>
      <c r="G180" s="12" t="s">
        <v>41</v>
      </c>
      <c r="H180" s="6">
        <v>528.75903954968544</v>
      </c>
      <c r="I180" s="6">
        <v>70.903530722897486</v>
      </c>
      <c r="J180" s="12">
        <v>5</v>
      </c>
      <c r="K180" s="12">
        <v>50</v>
      </c>
      <c r="L180" s="12">
        <v>4000</v>
      </c>
      <c r="M180" s="13">
        <v>6.0000000000002274E-2</v>
      </c>
      <c r="N180" s="12">
        <v>24.000000000000909</v>
      </c>
      <c r="O180" s="12">
        <v>10.234</v>
      </c>
      <c r="P180" s="12">
        <f t="shared" si="4"/>
        <v>2.3451240961501769E-3</v>
      </c>
      <c r="Q180" s="16">
        <v>1.7091526062165484E-2</v>
      </c>
      <c r="R180" s="16">
        <v>1.6804314679857862E-2</v>
      </c>
      <c r="S180" s="1">
        <v>1.6804314679857861</v>
      </c>
      <c r="T180" s="6">
        <v>1.8167917967102412</v>
      </c>
      <c r="U180" s="6">
        <v>1.0746026621404134</v>
      </c>
      <c r="V180" s="6">
        <v>1.1623835947226888</v>
      </c>
      <c r="W180" s="13">
        <v>42.5421184337401</v>
      </c>
      <c r="X180" s="13">
        <v>0.77290171785094541</v>
      </c>
      <c r="Y180" s="13">
        <v>0.49450260552129177</v>
      </c>
      <c r="Z180" s="13">
        <v>0.27839911232965364</v>
      </c>
      <c r="AA180" s="12">
        <v>41.769216715889158</v>
      </c>
      <c r="AB180" s="12">
        <v>17016.847373496043</v>
      </c>
      <c r="AC180" s="12">
        <v>309.16068714037817</v>
      </c>
      <c r="AD180" s="12">
        <v>197.80104220851669</v>
      </c>
      <c r="AE180" s="12">
        <v>111.35964493186148</v>
      </c>
      <c r="AF180" s="12">
        <v>16707.686686355664</v>
      </c>
      <c r="AG180" s="12">
        <v>1662.7757840039128</v>
      </c>
      <c r="AH180" s="12">
        <v>30.209174041467477</v>
      </c>
      <c r="AI180" s="12">
        <f t="shared" si="5"/>
        <v>1632.5666099624452</v>
      </c>
      <c r="AJ180" s="12">
        <v>19.327832930283044</v>
      </c>
      <c r="AK180" s="12">
        <v>10.881341111184433</v>
      </c>
      <c r="AL180" s="12">
        <v>6.5440820198755236E-3</v>
      </c>
    </row>
    <row r="181" spans="1:38">
      <c r="A181" s="12" t="s">
        <v>92</v>
      </c>
      <c r="B181" s="12" t="s">
        <v>68</v>
      </c>
      <c r="C181" s="12" t="s">
        <v>51</v>
      </c>
      <c r="D181" s="12" t="s">
        <v>73</v>
      </c>
      <c r="E181" s="12" t="s">
        <v>49</v>
      </c>
      <c r="F181" s="12" t="s">
        <v>57</v>
      </c>
      <c r="G181" s="12" t="s">
        <v>41</v>
      </c>
      <c r="H181" s="6">
        <v>539.62768235164265</v>
      </c>
      <c r="I181" s="6">
        <v>72.569318539515663</v>
      </c>
      <c r="J181" s="12">
        <v>5</v>
      </c>
      <c r="K181" s="12">
        <v>50</v>
      </c>
      <c r="L181" s="12">
        <v>4000</v>
      </c>
      <c r="M181" s="13">
        <v>3.8000000000003809E-2</v>
      </c>
      <c r="N181" s="6">
        <v>15.200000000001523</v>
      </c>
      <c r="O181" s="12">
        <v>10.15</v>
      </c>
      <c r="P181" s="12">
        <f t="shared" si="4"/>
        <v>1.497536945812958E-3</v>
      </c>
      <c r="Q181" s="16">
        <v>1.7213037488691366E-2</v>
      </c>
      <c r="R181" s="16">
        <v>1.6921762555449676E-2</v>
      </c>
      <c r="S181" s="1">
        <v>1.6921762555449675</v>
      </c>
      <c r="T181" s="6">
        <v>1.8294718934062475</v>
      </c>
      <c r="U181" s="6">
        <v>1.0750013172667372</v>
      </c>
      <c r="V181" s="6">
        <v>1.1628144319575575</v>
      </c>
      <c r="W181" s="13">
        <v>27.576341045018715</v>
      </c>
      <c r="X181" s="13">
        <v>0.50450140864846804</v>
      </c>
      <c r="Y181" s="13">
        <v>0.32066167347731317</v>
      </c>
      <c r="Z181" s="13">
        <v>0.18383973517115487</v>
      </c>
      <c r="AA181" s="12">
        <v>27.071839636370246</v>
      </c>
      <c r="AB181" s="12">
        <v>11030.536418007487</v>
      </c>
      <c r="AC181" s="12">
        <v>201.80056345938721</v>
      </c>
      <c r="AD181" s="12">
        <v>128.26466939092529</v>
      </c>
      <c r="AE181" s="12">
        <v>73.535894068461914</v>
      </c>
      <c r="AF181" s="12">
        <v>10828.735854548098</v>
      </c>
      <c r="AG181" s="12">
        <v>1086.7523564539395</v>
      </c>
      <c r="AH181" s="12">
        <v>19.881828912254896</v>
      </c>
      <c r="AI181" s="12">
        <f t="shared" si="5"/>
        <v>1066.8705275416846</v>
      </c>
      <c r="AJ181" s="12">
        <v>12.636913240485249</v>
      </c>
      <c r="AK181" s="12">
        <v>7.2449156717696468</v>
      </c>
      <c r="AL181" s="12">
        <v>6.666574614486896E-3</v>
      </c>
    </row>
    <row r="182" spans="1:38">
      <c r="A182" s="12" t="s">
        <v>72</v>
      </c>
      <c r="B182" s="12" t="s">
        <v>69</v>
      </c>
      <c r="C182" s="12" t="s">
        <v>37</v>
      </c>
      <c r="D182" s="12" t="s">
        <v>73</v>
      </c>
      <c r="E182" s="12" t="s">
        <v>39</v>
      </c>
      <c r="F182" s="12" t="s">
        <v>40</v>
      </c>
      <c r="G182" s="12" t="s">
        <v>41</v>
      </c>
      <c r="H182" s="6">
        <v>-22.504116642264517</v>
      </c>
      <c r="I182" s="6">
        <v>20.416243799491873</v>
      </c>
      <c r="J182" s="12">
        <v>1</v>
      </c>
      <c r="K182" s="12">
        <v>13.5</v>
      </c>
      <c r="L182" s="12">
        <v>400</v>
      </c>
      <c r="M182" s="13">
        <v>8.2999999999998408E-2</v>
      </c>
      <c r="N182" s="6">
        <v>2.4592592592592122</v>
      </c>
      <c r="O182" s="12">
        <v>10.337999999999999</v>
      </c>
      <c r="P182" s="12">
        <f t="shared" si="4"/>
        <v>2.3788539942534457E-4</v>
      </c>
      <c r="Q182" s="16">
        <v>1.0928403975939483E-2</v>
      </c>
      <c r="R182" s="16">
        <v>1.0810265032576516E-2</v>
      </c>
      <c r="S182" s="1">
        <v>1.0810265032576516</v>
      </c>
      <c r="T182" s="6">
        <v>1.1693259767262292</v>
      </c>
      <c r="U182" s="6">
        <v>1.0810265032576516</v>
      </c>
      <c r="V182" s="6">
        <v>1.1693259767262292</v>
      </c>
      <c r="W182" s="13">
        <v>16.94548235357793</v>
      </c>
      <c r="X182" s="13">
        <v>0.19814792704194595</v>
      </c>
      <c r="Y182" s="13">
        <v>0.19814792704194595</v>
      </c>
      <c r="Z182" s="13">
        <v>0</v>
      </c>
      <c r="AA182" s="12">
        <v>16.747334426535986</v>
      </c>
      <c r="AB182" s="12">
        <v>502.08836603193862</v>
      </c>
      <c r="AC182" s="12">
        <v>5.8710496901317324</v>
      </c>
      <c r="AD182" s="12">
        <v>5.8710496901317324</v>
      </c>
      <c r="AE182" s="12">
        <v>0</v>
      </c>
      <c r="AF182" s="12">
        <v>496.21731634180696</v>
      </c>
      <c r="AG182" s="12">
        <v>48.567263110073384</v>
      </c>
      <c r="AH182" s="12">
        <v>0.56790962373106335</v>
      </c>
      <c r="AI182" s="12">
        <f t="shared" si="5"/>
        <v>47.999353486342329</v>
      </c>
      <c r="AJ182" s="12">
        <v>0.56790962373106335</v>
      </c>
      <c r="AK182" s="12">
        <v>0</v>
      </c>
      <c r="AL182" s="12">
        <v>0</v>
      </c>
    </row>
    <row r="183" spans="1:38">
      <c r="A183" s="12" t="s">
        <v>74</v>
      </c>
      <c r="B183" s="12" t="s">
        <v>69</v>
      </c>
      <c r="C183" s="12" t="s">
        <v>37</v>
      </c>
      <c r="D183" s="12" t="s">
        <v>73</v>
      </c>
      <c r="E183" s="12" t="s">
        <v>43</v>
      </c>
      <c r="F183" s="12" t="s">
        <v>40</v>
      </c>
      <c r="G183" s="12" t="s">
        <v>41</v>
      </c>
      <c r="H183" s="6">
        <v>-21.739607125427035</v>
      </c>
      <c r="I183" s="6">
        <v>7.9634880685299203</v>
      </c>
      <c r="J183" s="12">
        <v>1</v>
      </c>
      <c r="K183" s="12">
        <v>13.5</v>
      </c>
      <c r="L183" s="12">
        <v>400</v>
      </c>
      <c r="M183" s="13">
        <v>0.10900000000000176</v>
      </c>
      <c r="N183" s="6">
        <v>3.2296296296296814</v>
      </c>
      <c r="O183" s="12">
        <v>10.287000000000001</v>
      </c>
      <c r="P183" s="12">
        <f t="shared" si="4"/>
        <v>3.1395252548164495E-4</v>
      </c>
      <c r="Q183" s="16">
        <v>1.0936951192337728E-2</v>
      </c>
      <c r="R183" s="16">
        <v>1.0818628381758398E-2</v>
      </c>
      <c r="S183" s="1">
        <v>1.0818628381758397</v>
      </c>
      <c r="T183" s="6">
        <v>1.1702298162781579</v>
      </c>
      <c r="U183" s="6">
        <v>1.0818628381758397</v>
      </c>
      <c r="V183" s="6">
        <v>1.1702298162781579</v>
      </c>
      <c r="W183" s="13">
        <v>8.6802019946977538</v>
      </c>
      <c r="X183" s="13">
        <v>0.10157831185512452</v>
      </c>
      <c r="Y183" s="13">
        <v>0.10157831185512452</v>
      </c>
      <c r="Z183" s="13">
        <v>0</v>
      </c>
      <c r="AA183" s="12">
        <v>8.578623682842629</v>
      </c>
      <c r="AB183" s="12">
        <v>257.19117021326673</v>
      </c>
      <c r="AC183" s="12">
        <v>3.0097277586703552</v>
      </c>
      <c r="AD183" s="12">
        <v>3.0097277586703552</v>
      </c>
      <c r="AE183" s="12">
        <v>0</v>
      </c>
      <c r="AF183" s="12">
        <v>254.18144245459641</v>
      </c>
      <c r="AG183" s="12">
        <v>25.001571907579148</v>
      </c>
      <c r="AH183" s="12">
        <v>0.29257584900071498</v>
      </c>
      <c r="AI183" s="12">
        <f t="shared" si="5"/>
        <v>24.708996058578439</v>
      </c>
      <c r="AJ183" s="12">
        <v>0.29257584900071498</v>
      </c>
      <c r="AK183" s="12">
        <v>0</v>
      </c>
      <c r="AL183" s="12">
        <v>0</v>
      </c>
    </row>
    <row r="184" spans="1:38">
      <c r="A184" s="12" t="s">
        <v>75</v>
      </c>
      <c r="B184" s="12" t="s">
        <v>69</v>
      </c>
      <c r="C184" s="12" t="s">
        <v>37</v>
      </c>
      <c r="D184" s="12" t="s">
        <v>73</v>
      </c>
      <c r="E184" s="12" t="s">
        <v>45</v>
      </c>
      <c r="F184" s="12" t="s">
        <v>40</v>
      </c>
      <c r="G184" s="12" t="s">
        <v>41</v>
      </c>
      <c r="H184" s="6">
        <v>-22.903081991215224</v>
      </c>
      <c r="I184" s="6">
        <v>9.720181221074899</v>
      </c>
      <c r="J184" s="12">
        <v>1</v>
      </c>
      <c r="K184" s="12">
        <v>13.5</v>
      </c>
      <c r="L184" s="12">
        <v>400</v>
      </c>
      <c r="M184" s="13">
        <v>7.5000000000002842E-2</v>
      </c>
      <c r="N184" s="6">
        <v>2.2222222222223063</v>
      </c>
      <c r="O184" s="12">
        <v>10.374000000000001</v>
      </c>
      <c r="P184" s="12">
        <f t="shared" si="4"/>
        <v>2.1421074052653809E-4</v>
      </c>
      <c r="Q184" s="16">
        <v>1.0923943543338213E-2</v>
      </c>
      <c r="R184" s="16">
        <v>1.0805900496380819E-2</v>
      </c>
      <c r="S184" s="1">
        <v>1.0805900496380818</v>
      </c>
      <c r="T184" s="6">
        <v>1.1688542943296565</v>
      </c>
      <c r="U184" s="6">
        <v>1.0805900496380818</v>
      </c>
      <c r="V184" s="6">
        <v>1.1688542943296565</v>
      </c>
      <c r="W184" s="13">
        <v>7.2901359158064505</v>
      </c>
      <c r="X184" s="13">
        <v>8.5211066714372327E-2</v>
      </c>
      <c r="Y184" s="13">
        <v>8.5211066714372327E-2</v>
      </c>
      <c r="Z184" s="13">
        <v>0</v>
      </c>
      <c r="AA184" s="12">
        <v>7.2049248490920785</v>
      </c>
      <c r="AB184" s="12">
        <v>216.00402713500591</v>
      </c>
      <c r="AC184" s="12">
        <v>2.524772347092513</v>
      </c>
      <c r="AD184" s="12">
        <v>2.524772347092513</v>
      </c>
      <c r="AE184" s="12">
        <v>0</v>
      </c>
      <c r="AF184" s="12">
        <v>213.47925478791342</v>
      </c>
      <c r="AG184" s="12">
        <v>20.821672174186034</v>
      </c>
      <c r="AH184" s="12">
        <v>0.24337500935921658</v>
      </c>
      <c r="AI184" s="12">
        <f t="shared" si="5"/>
        <v>20.578297164826818</v>
      </c>
      <c r="AJ184" s="12">
        <v>0.24337500935921658</v>
      </c>
      <c r="AK184" s="12">
        <v>0</v>
      </c>
      <c r="AL184" s="12">
        <v>0</v>
      </c>
    </row>
    <row r="185" spans="1:38">
      <c r="A185" s="12" t="s">
        <v>76</v>
      </c>
      <c r="B185" s="12" t="s">
        <v>69</v>
      </c>
      <c r="C185" s="12" t="s">
        <v>37</v>
      </c>
      <c r="D185" s="12" t="s">
        <v>73</v>
      </c>
      <c r="E185" s="12" t="s">
        <v>47</v>
      </c>
      <c r="F185" s="12" t="s">
        <v>40</v>
      </c>
      <c r="G185" s="12" t="s">
        <v>41</v>
      </c>
      <c r="H185" s="6">
        <v>-20.556288433382132</v>
      </c>
      <c r="I185" s="6">
        <v>9.4719919122136069</v>
      </c>
      <c r="J185" s="12">
        <v>1</v>
      </c>
      <c r="K185" s="12">
        <v>13.5</v>
      </c>
      <c r="L185" s="12">
        <v>400</v>
      </c>
      <c r="M185" s="13">
        <v>9.5999999999996533E-2</v>
      </c>
      <c r="N185" s="6">
        <v>2.8444444444443415</v>
      </c>
      <c r="O185" s="12">
        <v>10.242000000000001</v>
      </c>
      <c r="P185" s="12">
        <f t="shared" si="4"/>
        <v>2.777235348998576E-4</v>
      </c>
      <c r="Q185" s="16">
        <v>1.0950180695314789E-2</v>
      </c>
      <c r="R185" s="16">
        <v>1.0831573013601358E-2</v>
      </c>
      <c r="S185" s="1">
        <v>1.0831573013601359</v>
      </c>
      <c r="T185" s="6">
        <v>1.1716287593815402</v>
      </c>
      <c r="U185" s="6">
        <v>1.0831573013601359</v>
      </c>
      <c r="V185" s="6">
        <v>1.1716287593815402</v>
      </c>
      <c r="W185" s="13">
        <v>9.0931122357247336</v>
      </c>
      <c r="X185" s="13">
        <v>0.10653751807659273</v>
      </c>
      <c r="Y185" s="13">
        <v>0.10653751807659273</v>
      </c>
      <c r="Z185" s="13">
        <v>0</v>
      </c>
      <c r="AA185" s="12">
        <v>8.986574717648141</v>
      </c>
      <c r="AB185" s="12">
        <v>269.4255477251773</v>
      </c>
      <c r="AC185" s="12">
        <v>3.1566672022694138</v>
      </c>
      <c r="AD185" s="12">
        <v>3.1566672022694138</v>
      </c>
      <c r="AE185" s="12">
        <v>0</v>
      </c>
      <c r="AF185" s="12">
        <v>266.26888052290786</v>
      </c>
      <c r="AG185" s="12">
        <v>26.305950764028243</v>
      </c>
      <c r="AH185" s="12">
        <v>0.30820808458010285</v>
      </c>
      <c r="AI185" s="12">
        <f t="shared" si="5"/>
        <v>25.997742679448137</v>
      </c>
      <c r="AJ185" s="12">
        <v>0.30820808458010285</v>
      </c>
      <c r="AK185" s="12">
        <v>0</v>
      </c>
      <c r="AL185" s="12">
        <v>0</v>
      </c>
    </row>
    <row r="186" spans="1:38">
      <c r="A186" s="12" t="s">
        <v>77</v>
      </c>
      <c r="B186" s="12" t="s">
        <v>69</v>
      </c>
      <c r="C186" s="12" t="s">
        <v>37</v>
      </c>
      <c r="D186" s="12" t="s">
        <v>73</v>
      </c>
      <c r="E186" s="12" t="s">
        <v>49</v>
      </c>
      <c r="F186" s="12" t="s">
        <v>40</v>
      </c>
      <c r="G186" s="12" t="s">
        <v>41</v>
      </c>
      <c r="H186" s="6">
        <v>-21.89313567593948</v>
      </c>
      <c r="I186" s="6">
        <v>8.5634276758479029</v>
      </c>
      <c r="J186" s="12">
        <v>1</v>
      </c>
      <c r="K186" s="12">
        <v>13.5</v>
      </c>
      <c r="L186" s="12">
        <v>400</v>
      </c>
      <c r="M186" s="13">
        <v>6.8000000000004945E-2</v>
      </c>
      <c r="N186" s="6">
        <v>2.0148148148149612</v>
      </c>
      <c r="O186" s="12">
        <v>10.265000000000001</v>
      </c>
      <c r="P186" s="12">
        <f t="shared" si="4"/>
        <v>1.9628005989429724E-4</v>
      </c>
      <c r="Q186" s="16">
        <v>1.0935234743142997E-2</v>
      </c>
      <c r="R186" s="16">
        <v>1.0816948868066119E-2</v>
      </c>
      <c r="S186" s="1">
        <v>1.0816948868066119</v>
      </c>
      <c r="T186" s="6">
        <v>1.1700483088422891</v>
      </c>
      <c r="U186" s="6">
        <v>1.0816948868066119</v>
      </c>
      <c r="V186" s="6">
        <v>1.1700483088422891</v>
      </c>
      <c r="W186" s="13">
        <v>5.8231308195769973</v>
      </c>
      <c r="X186" s="13">
        <v>6.8133443676134775E-2</v>
      </c>
      <c r="Y186" s="13">
        <v>6.8133443676134775E-2</v>
      </c>
      <c r="Z186" s="13">
        <v>0</v>
      </c>
      <c r="AA186" s="12">
        <v>5.7549973759008628</v>
      </c>
      <c r="AB186" s="12">
        <v>172.53720946894808</v>
      </c>
      <c r="AC186" s="12">
        <v>2.0187687015151043</v>
      </c>
      <c r="AD186" s="12">
        <v>2.0187687015151043</v>
      </c>
      <c r="AE186" s="12">
        <v>0</v>
      </c>
      <c r="AF186" s="12">
        <v>170.51844076743296</v>
      </c>
      <c r="AG186" s="12">
        <v>16.808300971159092</v>
      </c>
      <c r="AH186" s="12">
        <v>0.19666524125816895</v>
      </c>
      <c r="AI186" s="12">
        <f t="shared" si="5"/>
        <v>16.611635729900922</v>
      </c>
      <c r="AJ186" s="12">
        <v>0.19666524125816895</v>
      </c>
      <c r="AK186" s="12">
        <v>0</v>
      </c>
      <c r="AL186" s="12">
        <v>0</v>
      </c>
    </row>
    <row r="187" spans="1:38">
      <c r="A187" s="12" t="s">
        <v>78</v>
      </c>
      <c r="B187" s="12" t="s">
        <v>69</v>
      </c>
      <c r="C187" s="12" t="s">
        <v>51</v>
      </c>
      <c r="D187" s="12" t="s">
        <v>73</v>
      </c>
      <c r="E187" s="12" t="s">
        <v>39</v>
      </c>
      <c r="F187" s="12" t="s">
        <v>40</v>
      </c>
      <c r="G187" s="12" t="s">
        <v>41</v>
      </c>
      <c r="H187" s="6">
        <v>-19.134843826256709</v>
      </c>
      <c r="I187" s="6">
        <v>12.744102152004016</v>
      </c>
      <c r="J187" s="12">
        <v>1</v>
      </c>
      <c r="K187" s="12">
        <v>10</v>
      </c>
      <c r="L187" s="12">
        <v>400</v>
      </c>
      <c r="M187" s="13">
        <v>0.12100000000000222</v>
      </c>
      <c r="N187" s="6">
        <v>4.8400000000000887</v>
      </c>
      <c r="O187" s="12">
        <v>10.146000000000001</v>
      </c>
      <c r="P187" s="12">
        <f t="shared" si="4"/>
        <v>4.770352848413255E-4</v>
      </c>
      <c r="Q187" s="16">
        <v>1.096607244602245E-2</v>
      </c>
      <c r="R187" s="16">
        <v>1.0847122119034268E-2</v>
      </c>
      <c r="S187" s="1">
        <v>1.0847122119034267</v>
      </c>
      <c r="T187" s="6">
        <v>1.173309167360195</v>
      </c>
      <c r="U187" s="6">
        <v>1.0847122119034267</v>
      </c>
      <c r="V187" s="6">
        <v>1.173309167360195</v>
      </c>
      <c r="W187" s="13">
        <v>15.420363603925143</v>
      </c>
      <c r="X187" s="13">
        <v>0.18092853980512863</v>
      </c>
      <c r="Y187" s="13">
        <v>0.18092853980512863</v>
      </c>
      <c r="Z187" s="13">
        <v>0</v>
      </c>
      <c r="AA187" s="12">
        <v>15.239435064120014</v>
      </c>
      <c r="AB187" s="12">
        <v>616.81454415700568</v>
      </c>
      <c r="AC187" s="12">
        <v>7.2371415922051456</v>
      </c>
      <c r="AD187" s="12">
        <v>7.2371415922051456</v>
      </c>
      <c r="AE187" s="12">
        <v>0</v>
      </c>
      <c r="AF187" s="12">
        <v>609.57740256480065</v>
      </c>
      <c r="AG187" s="12">
        <v>60.793864001281847</v>
      </c>
      <c r="AH187" s="12">
        <v>0.71329997951952939</v>
      </c>
      <c r="AI187" s="12">
        <f t="shared" si="5"/>
        <v>60.080564021762328</v>
      </c>
      <c r="AJ187" s="12">
        <v>0.71329997951952939</v>
      </c>
      <c r="AK187" s="12">
        <v>0</v>
      </c>
      <c r="AL187" s="12">
        <v>0</v>
      </c>
    </row>
    <row r="188" spans="1:38">
      <c r="A188" s="12" t="s">
        <v>79</v>
      </c>
      <c r="B188" s="12" t="s">
        <v>69</v>
      </c>
      <c r="C188" s="12" t="s">
        <v>51</v>
      </c>
      <c r="D188" s="12" t="s">
        <v>73</v>
      </c>
      <c r="E188" s="12" t="s">
        <v>43</v>
      </c>
      <c r="F188" s="12" t="s">
        <v>40</v>
      </c>
      <c r="G188" s="12" t="s">
        <v>41</v>
      </c>
      <c r="H188" s="6">
        <v>-18.24291605661298</v>
      </c>
      <c r="I188" s="6">
        <v>12.507873558703315</v>
      </c>
      <c r="J188" s="12">
        <v>1</v>
      </c>
      <c r="K188" s="12">
        <v>10</v>
      </c>
      <c r="L188" s="12">
        <v>400</v>
      </c>
      <c r="M188" s="13">
        <v>0.14300000000000068</v>
      </c>
      <c r="N188" s="6">
        <v>5.7200000000000273</v>
      </c>
      <c r="O188" s="12">
        <v>10.226000000000001</v>
      </c>
      <c r="P188" s="12">
        <f t="shared" si="4"/>
        <v>5.5935849794641374E-4</v>
      </c>
      <c r="Q188" s="16">
        <v>1.0976044198487068E-2</v>
      </c>
      <c r="R188" s="16">
        <v>1.0856878618908323E-2</v>
      </c>
      <c r="S188" s="1">
        <v>1.0856878618908323</v>
      </c>
      <c r="T188" s="6">
        <v>1.1743635602347264</v>
      </c>
      <c r="U188" s="6">
        <v>1.0856878618908323</v>
      </c>
      <c r="V188" s="6">
        <v>1.1743635602347264</v>
      </c>
      <c r="W188" s="13">
        <v>17.886259188945825</v>
      </c>
      <c r="X188" s="13">
        <v>0.21004971020411511</v>
      </c>
      <c r="Y188" s="13">
        <v>0.21004971020411511</v>
      </c>
      <c r="Z188" s="13">
        <v>0</v>
      </c>
      <c r="AA188" s="12">
        <v>17.676209478741711</v>
      </c>
      <c r="AB188" s="12">
        <v>715.45036755783303</v>
      </c>
      <c r="AC188" s="12">
        <v>8.4019884081646037</v>
      </c>
      <c r="AD188" s="12">
        <v>8.4019884081646037</v>
      </c>
      <c r="AE188" s="12">
        <v>0</v>
      </c>
      <c r="AF188" s="12">
        <v>707.04837914966845</v>
      </c>
      <c r="AG188" s="12">
        <v>69.963853662999512</v>
      </c>
      <c r="AH188" s="12">
        <v>0.82163000275421505</v>
      </c>
      <c r="AI188" s="12">
        <f t="shared" si="5"/>
        <v>69.142223660245293</v>
      </c>
      <c r="AJ188" s="12">
        <v>0.82163000275421505</v>
      </c>
      <c r="AK188" s="12">
        <v>0</v>
      </c>
      <c r="AL188" s="12">
        <v>0</v>
      </c>
    </row>
    <row r="189" spans="1:38">
      <c r="A189" s="12" t="s">
        <v>80</v>
      </c>
      <c r="B189" s="12" t="s">
        <v>69</v>
      </c>
      <c r="C189" s="12" t="s">
        <v>51</v>
      </c>
      <c r="D189" s="12" t="s">
        <v>73</v>
      </c>
      <c r="E189" s="12" t="s">
        <v>45</v>
      </c>
      <c r="F189" s="12" t="s">
        <v>40</v>
      </c>
      <c r="G189" s="12" t="s">
        <v>41</v>
      </c>
      <c r="H189" s="6">
        <v>-18.351534895070767</v>
      </c>
      <c r="I189" s="6">
        <v>12.992690074024365</v>
      </c>
      <c r="J189" s="12">
        <v>1</v>
      </c>
      <c r="K189" s="12">
        <v>10</v>
      </c>
      <c r="L189" s="12">
        <v>400</v>
      </c>
      <c r="M189" s="13">
        <v>0.11599999999999966</v>
      </c>
      <c r="N189" s="6">
        <v>4.6399999999999864</v>
      </c>
      <c r="O189" s="12">
        <v>10.292</v>
      </c>
      <c r="P189" s="12">
        <f t="shared" si="4"/>
        <v>4.5083560046638036E-4</v>
      </c>
      <c r="Q189" s="16">
        <v>1.0974829839873109E-2</v>
      </c>
      <c r="R189" s="16">
        <v>1.0855690484016696E-2</v>
      </c>
      <c r="S189" s="1">
        <v>1.0855690484016696</v>
      </c>
      <c r="T189" s="6">
        <v>1.1742351576217473</v>
      </c>
      <c r="U189" s="6">
        <v>1.0855690484016696</v>
      </c>
      <c r="V189" s="6">
        <v>1.1742351576217473</v>
      </c>
      <c r="W189" s="13">
        <v>15.07152048586822</v>
      </c>
      <c r="X189" s="13">
        <v>0.17697509233322861</v>
      </c>
      <c r="Y189" s="13">
        <v>0.17697509233322861</v>
      </c>
      <c r="Z189" s="13">
        <v>0</v>
      </c>
      <c r="AA189" s="12">
        <v>14.894545393534992</v>
      </c>
      <c r="AB189" s="12">
        <v>602.8608194347288</v>
      </c>
      <c r="AC189" s="12">
        <v>7.0790036933291445</v>
      </c>
      <c r="AD189" s="12">
        <v>7.0790036933291445</v>
      </c>
      <c r="AE189" s="12">
        <v>0</v>
      </c>
      <c r="AF189" s="12">
        <v>595.78181574139978</v>
      </c>
      <c r="AG189" s="12">
        <v>58.575672311963544</v>
      </c>
      <c r="AH189" s="12">
        <v>0.68781613810038322</v>
      </c>
      <c r="AI189" s="12">
        <f t="shared" si="5"/>
        <v>57.887856173863177</v>
      </c>
      <c r="AJ189" s="12">
        <v>0.68781613810038322</v>
      </c>
      <c r="AK189" s="12">
        <v>0</v>
      </c>
      <c r="AL189" s="12">
        <v>0</v>
      </c>
    </row>
    <row r="190" spans="1:38">
      <c r="A190" s="12" t="s">
        <v>81</v>
      </c>
      <c r="B190" s="12" t="s">
        <v>69</v>
      </c>
      <c r="C190" s="12" t="s">
        <v>51</v>
      </c>
      <c r="D190" s="12" t="s">
        <v>73</v>
      </c>
      <c r="E190" s="12" t="s">
        <v>47</v>
      </c>
      <c r="F190" s="12" t="s">
        <v>40</v>
      </c>
      <c r="G190" s="12" t="s">
        <v>41</v>
      </c>
      <c r="H190" s="6">
        <v>-19.751046852122986</v>
      </c>
      <c r="I190" s="6">
        <v>12.758494380751504</v>
      </c>
      <c r="J190" s="12">
        <v>1</v>
      </c>
      <c r="K190" s="12">
        <v>10</v>
      </c>
      <c r="L190" s="12">
        <v>400</v>
      </c>
      <c r="M190" s="13">
        <v>0.10899999999999466</v>
      </c>
      <c r="N190" s="6">
        <v>4.3599999999997863</v>
      </c>
      <c r="O190" s="12">
        <v>10.246</v>
      </c>
      <c r="P190" s="12">
        <f t="shared" si="4"/>
        <v>4.2553191489359615E-4</v>
      </c>
      <c r="Q190" s="16">
        <v>1.0959183296193265E-2</v>
      </c>
      <c r="R190" s="16">
        <v>1.0840381567593335E-2</v>
      </c>
      <c r="S190" s="1">
        <v>1.0840381567593336</v>
      </c>
      <c r="T190" s="6">
        <v>1.1725807094928213</v>
      </c>
      <c r="U190" s="6">
        <v>1.0840381567593336</v>
      </c>
      <c r="V190" s="6">
        <v>1.1725807094928213</v>
      </c>
      <c r="W190" s="13">
        <v>13.906758875018458</v>
      </c>
      <c r="X190" s="13">
        <v>0.16306797188414734</v>
      </c>
      <c r="Y190" s="13">
        <v>0.16306797188414734</v>
      </c>
      <c r="Z190" s="13">
        <v>0</v>
      </c>
      <c r="AA190" s="12">
        <v>13.74369090313431</v>
      </c>
      <c r="AB190" s="12">
        <v>556.27035500073828</v>
      </c>
      <c r="AC190" s="12">
        <v>6.5227188753658938</v>
      </c>
      <c r="AD190" s="12">
        <v>6.5227188753658938</v>
      </c>
      <c r="AE190" s="12">
        <v>0</v>
      </c>
      <c r="AF190" s="12">
        <v>549.74763612537242</v>
      </c>
      <c r="AG190" s="12">
        <v>54.291465450003734</v>
      </c>
      <c r="AH190" s="12">
        <v>0.63661125076770386</v>
      </c>
      <c r="AI190" s="12">
        <f t="shared" si="5"/>
        <v>53.654854199236034</v>
      </c>
      <c r="AJ190" s="12">
        <v>0.63661125076770386</v>
      </c>
      <c r="AK190" s="12">
        <v>0</v>
      </c>
      <c r="AL190" s="12">
        <v>0</v>
      </c>
    </row>
    <row r="191" spans="1:38">
      <c r="A191" s="12" t="s">
        <v>82</v>
      </c>
      <c r="B191" s="12" t="s">
        <v>69</v>
      </c>
      <c r="C191" s="12" t="s">
        <v>51</v>
      </c>
      <c r="D191" s="12" t="s">
        <v>73</v>
      </c>
      <c r="E191" s="12" t="s">
        <v>49</v>
      </c>
      <c r="F191" s="12" t="s">
        <v>40</v>
      </c>
      <c r="G191" s="12" t="s">
        <v>41</v>
      </c>
      <c r="H191" s="6">
        <v>-19.324926793557832</v>
      </c>
      <c r="I191" s="6">
        <v>13.374456767698524</v>
      </c>
      <c r="J191" s="12">
        <v>1</v>
      </c>
      <c r="K191" s="12">
        <v>10</v>
      </c>
      <c r="L191" s="12">
        <v>400</v>
      </c>
      <c r="M191" s="13">
        <v>5.3000000000004377E-2</v>
      </c>
      <c r="N191" s="6">
        <v>2.1200000000001751</v>
      </c>
      <c r="O191" s="12">
        <v>10.257999999999999</v>
      </c>
      <c r="P191" s="12">
        <f t="shared" si="4"/>
        <v>2.0666796646521496E-4</v>
      </c>
      <c r="Q191" s="16">
        <v>1.0963947318448025E-2</v>
      </c>
      <c r="R191" s="16">
        <v>1.0845042840083042E-2</v>
      </c>
      <c r="S191" s="1">
        <v>1.0845042840083041</v>
      </c>
      <c r="T191" s="6">
        <v>1.173084457773633</v>
      </c>
      <c r="U191" s="6">
        <v>1.0845042840083041</v>
      </c>
      <c r="V191" s="6">
        <v>1.173084457773633</v>
      </c>
      <c r="W191" s="13">
        <v>7.0884620868808019</v>
      </c>
      <c r="X191" s="13">
        <v>8.3153647036375206E-2</v>
      </c>
      <c r="Y191" s="13">
        <v>8.3153647036375206E-2</v>
      </c>
      <c r="Z191" s="13">
        <v>0</v>
      </c>
      <c r="AA191" s="12">
        <v>7.005308439844427</v>
      </c>
      <c r="AB191" s="12">
        <v>283.53848347523206</v>
      </c>
      <c r="AC191" s="12">
        <v>3.326145881455008</v>
      </c>
      <c r="AD191" s="12">
        <v>3.326145881455008</v>
      </c>
      <c r="AE191" s="12">
        <v>0</v>
      </c>
      <c r="AF191" s="12">
        <v>280.21233759377708</v>
      </c>
      <c r="AG191" s="12">
        <v>27.640717827571855</v>
      </c>
      <c r="AH191" s="12">
        <v>0.32424896485231119</v>
      </c>
      <c r="AI191" s="12">
        <f t="shared" si="5"/>
        <v>27.316468862719546</v>
      </c>
      <c r="AJ191" s="12">
        <v>0.32424896485231119</v>
      </c>
      <c r="AK191" s="12">
        <v>0</v>
      </c>
      <c r="AL191" s="12">
        <v>0</v>
      </c>
    </row>
    <row r="192" spans="1:38">
      <c r="A192" s="12" t="s">
        <v>83</v>
      </c>
      <c r="B192" s="12" t="s">
        <v>69</v>
      </c>
      <c r="C192" s="12" t="s">
        <v>37</v>
      </c>
      <c r="D192" s="12" t="s">
        <v>73</v>
      </c>
      <c r="E192" s="12" t="s">
        <v>39</v>
      </c>
      <c r="F192" s="12" t="s">
        <v>57</v>
      </c>
      <c r="G192" s="12" t="s">
        <v>41</v>
      </c>
      <c r="H192" s="6">
        <v>8775.4494704734007</v>
      </c>
      <c r="I192" s="6">
        <v>8.608050791205482</v>
      </c>
      <c r="J192" s="12">
        <v>1</v>
      </c>
      <c r="K192" s="12">
        <v>13.5</v>
      </c>
      <c r="L192" s="12">
        <v>400</v>
      </c>
      <c r="M192" s="13">
        <v>0.11899999999999977</v>
      </c>
      <c r="N192" s="6">
        <v>3.525925925925919</v>
      </c>
      <c r="O192" s="12">
        <v>10.321999999999999</v>
      </c>
      <c r="P192" s="12">
        <f t="shared" si="4"/>
        <v>3.4159328869656259E-4</v>
      </c>
      <c r="Q192" s="16">
        <v>0.10928952507989263</v>
      </c>
      <c r="R192" s="16">
        <v>9.8522092392445013E-2</v>
      </c>
      <c r="S192" s="1">
        <v>9.8522092392445018</v>
      </c>
      <c r="T192" s="6">
        <v>10.58031884187233</v>
      </c>
      <c r="U192" s="6">
        <v>1.0810265032576516</v>
      </c>
      <c r="V192" s="6">
        <v>1.1693259767262292</v>
      </c>
      <c r="W192" s="13">
        <v>10.243580441534505</v>
      </c>
      <c r="X192" s="13">
        <v>1.083803471538024</v>
      </c>
      <c r="Y192" s="13">
        <v>0.11978084704971032</v>
      </c>
      <c r="Z192" s="13">
        <v>0.96402262448831366</v>
      </c>
      <c r="AA192" s="12">
        <v>9.1597769699964804</v>
      </c>
      <c r="AB192" s="12">
        <v>303.51349456398532</v>
      </c>
      <c r="AC192" s="12">
        <v>32.112695452978485</v>
      </c>
      <c r="AD192" s="12">
        <v>3.5490621348062317</v>
      </c>
      <c r="AE192" s="12">
        <v>28.563633318172254</v>
      </c>
      <c r="AF192" s="12">
        <v>271.40079911100685</v>
      </c>
      <c r="AG192" s="12">
        <v>29.404523790349288</v>
      </c>
      <c r="AH192" s="12">
        <v>3.1110923709531573</v>
      </c>
      <c r="AI192" s="12">
        <f t="shared" si="5"/>
        <v>26.293431419396132</v>
      </c>
      <c r="AJ192" s="12">
        <v>0.34383473501319822</v>
      </c>
      <c r="AK192" s="12">
        <v>2.7672576359399592</v>
      </c>
      <c r="AL192" s="12">
        <v>9.4109928651461006E-2</v>
      </c>
    </row>
    <row r="193" spans="1:38">
      <c r="A193" s="12" t="s">
        <v>84</v>
      </c>
      <c r="B193" s="12" t="s">
        <v>69</v>
      </c>
      <c r="C193" s="12" t="s">
        <v>37</v>
      </c>
      <c r="D193" s="12" t="s">
        <v>73</v>
      </c>
      <c r="E193" s="12" t="s">
        <v>43</v>
      </c>
      <c r="F193" s="12" t="s">
        <v>57</v>
      </c>
      <c r="G193" s="12" t="s">
        <v>41</v>
      </c>
      <c r="H193" s="6">
        <v>10344.769226451926</v>
      </c>
      <c r="I193" s="6">
        <v>9.7742320759181673</v>
      </c>
      <c r="J193" s="12">
        <v>1</v>
      </c>
      <c r="K193" s="12">
        <v>13.5</v>
      </c>
      <c r="L193" s="12">
        <v>400</v>
      </c>
      <c r="M193" s="13">
        <v>0.11400000000000432</v>
      </c>
      <c r="N193" s="6">
        <v>3.3777777777779057</v>
      </c>
      <c r="O193" s="12">
        <v>10.167999999999999</v>
      </c>
      <c r="P193" s="12">
        <f t="shared" si="4"/>
        <v>3.3219687035581291E-4</v>
      </c>
      <c r="Q193" s="16">
        <v>0.12683451995173256</v>
      </c>
      <c r="R193" s="16">
        <v>0.11255824853250455</v>
      </c>
      <c r="S193" s="1">
        <v>11.255824853250456</v>
      </c>
      <c r="T193" s="6">
        <v>12.07377301209493</v>
      </c>
      <c r="U193" s="6">
        <v>1.0818628381758397</v>
      </c>
      <c r="V193" s="6">
        <v>1.1702298162781579</v>
      </c>
      <c r="W193" s="13">
        <v>11.142624566547132</v>
      </c>
      <c r="X193" s="13">
        <v>1.3453351977548273</v>
      </c>
      <c r="Y193" s="13">
        <v>0.13039431499366938</v>
      </c>
      <c r="Z193" s="13">
        <v>1.2149408827611579</v>
      </c>
      <c r="AA193" s="12">
        <v>9.7972893687923044</v>
      </c>
      <c r="AB193" s="12">
        <v>330.1518390088039</v>
      </c>
      <c r="AC193" s="12">
        <v>39.861783637180068</v>
      </c>
      <c r="AD193" s="12">
        <v>3.8635352590716852</v>
      </c>
      <c r="AE193" s="12">
        <v>35.998248378108386</v>
      </c>
      <c r="AF193" s="12">
        <v>290.29005537162385</v>
      </c>
      <c r="AG193" s="12">
        <v>32.469693057514156</v>
      </c>
      <c r="AH193" s="12">
        <v>3.9203170374882053</v>
      </c>
      <c r="AI193" s="12">
        <f t="shared" si="5"/>
        <v>28.549376020025949</v>
      </c>
      <c r="AJ193" s="12">
        <v>0.37997002941302965</v>
      </c>
      <c r="AK193" s="12">
        <v>3.5403470080751758</v>
      </c>
      <c r="AL193" s="12">
        <v>0.10903543195816773</v>
      </c>
    </row>
    <row r="194" spans="1:38">
      <c r="A194" s="12" t="s">
        <v>85</v>
      </c>
      <c r="B194" s="12" t="s">
        <v>69</v>
      </c>
      <c r="C194" s="12" t="s">
        <v>37</v>
      </c>
      <c r="D194" s="12" t="s">
        <v>73</v>
      </c>
      <c r="E194" s="12" t="s">
        <v>45</v>
      </c>
      <c r="F194" s="12" t="s">
        <v>57</v>
      </c>
      <c r="G194" s="12" t="s">
        <v>41</v>
      </c>
      <c r="H194" s="6">
        <v>10872.505341630062</v>
      </c>
      <c r="I194" s="6">
        <v>8.8167495598999039</v>
      </c>
      <c r="J194" s="12">
        <v>1</v>
      </c>
      <c r="K194" s="12">
        <v>13.5</v>
      </c>
      <c r="L194" s="12">
        <v>400</v>
      </c>
      <c r="M194" s="13">
        <v>0.10600000000000165</v>
      </c>
      <c r="N194" s="6">
        <v>3.1407407407407897</v>
      </c>
      <c r="O194" s="12">
        <v>10.375999999999999</v>
      </c>
      <c r="P194" s="12">
        <f t="shared" si="4"/>
        <v>3.0269282389560427E-4</v>
      </c>
      <c r="Q194" s="16">
        <v>0.13273460971942411</v>
      </c>
      <c r="R194" s="16">
        <v>0.11718067813987089</v>
      </c>
      <c r="S194" s="1">
        <v>11.718067813987089</v>
      </c>
      <c r="T194" s="6">
        <v>12.564850711429148</v>
      </c>
      <c r="U194" s="6">
        <v>1.0805900496380818</v>
      </c>
      <c r="V194" s="6">
        <v>1.1688542943296565</v>
      </c>
      <c r="W194" s="13">
        <v>9.3457545334940431</v>
      </c>
      <c r="X194" s="13">
        <v>1.1742801049901481</v>
      </c>
      <c r="Y194" s="13">
        <v>0.10923825320225367</v>
      </c>
      <c r="Z194" s="13">
        <v>1.0650418517878943</v>
      </c>
      <c r="AA194" s="12">
        <v>8.1714744285038954</v>
      </c>
      <c r="AB194" s="12">
        <v>276.91124543686055</v>
      </c>
      <c r="AC194" s="12">
        <v>34.793484592300686</v>
      </c>
      <c r="AD194" s="12">
        <v>3.2366889837704789</v>
      </c>
      <c r="AE194" s="12">
        <v>31.556795608530209</v>
      </c>
      <c r="AF194" s="12">
        <v>242.11776084455988</v>
      </c>
      <c r="AG194" s="12">
        <v>26.687668218664278</v>
      </c>
      <c r="AH194" s="12">
        <v>3.3532656700366892</v>
      </c>
      <c r="AI194" s="12">
        <f t="shared" si="5"/>
        <v>23.33440254862759</v>
      </c>
      <c r="AJ194" s="12">
        <v>0.31193995603030833</v>
      </c>
      <c r="AK194" s="12">
        <v>3.0413257140063807</v>
      </c>
      <c r="AL194" s="12">
        <v>0.11395996417099491</v>
      </c>
    </row>
    <row r="195" spans="1:38">
      <c r="A195" s="12" t="s">
        <v>86</v>
      </c>
      <c r="B195" s="12" t="s">
        <v>69</v>
      </c>
      <c r="C195" s="12" t="s">
        <v>37</v>
      </c>
      <c r="D195" s="12" t="s">
        <v>73</v>
      </c>
      <c r="E195" s="12" t="s">
        <v>47</v>
      </c>
      <c r="F195" s="12" t="s">
        <v>57</v>
      </c>
      <c r="G195" s="12" t="s">
        <v>41</v>
      </c>
      <c r="H195" s="6">
        <v>10015.770075646657</v>
      </c>
      <c r="I195" s="6">
        <v>8.9017638345343517</v>
      </c>
      <c r="J195" s="12">
        <v>1</v>
      </c>
      <c r="K195" s="12">
        <v>13.5</v>
      </c>
      <c r="L195" s="12">
        <v>400</v>
      </c>
      <c r="M195" s="13">
        <v>0.11100000000000421</v>
      </c>
      <c r="N195" s="6">
        <v>3.2888888888890131</v>
      </c>
      <c r="O195" s="12">
        <v>10.285</v>
      </c>
      <c r="P195" s="12">
        <f t="shared" ref="P195:P241" si="6">N195/(O195*1000)</f>
        <v>3.1977529303733719E-4</v>
      </c>
      <c r="Q195" s="16">
        <v>0.12315630944572963</v>
      </c>
      <c r="R195" s="16">
        <v>0.10965197667500659</v>
      </c>
      <c r="S195" s="1">
        <v>10.965197667500659</v>
      </c>
      <c r="T195" s="6">
        <v>11.764826096447131</v>
      </c>
      <c r="U195" s="6">
        <v>1.0831573013601359</v>
      </c>
      <c r="V195" s="6">
        <v>1.1716287593815402</v>
      </c>
      <c r="W195" s="13">
        <v>9.8809578563335059</v>
      </c>
      <c r="X195" s="13">
        <v>1.1624775084608674</v>
      </c>
      <c r="Y195" s="13">
        <v>0.11576814394717308</v>
      </c>
      <c r="Z195" s="13">
        <v>1.0467093645136942</v>
      </c>
      <c r="AA195" s="12">
        <v>8.7184803478726387</v>
      </c>
      <c r="AB195" s="12">
        <v>292.76912166914087</v>
      </c>
      <c r="AC195" s="12">
        <v>34.443778028470142</v>
      </c>
      <c r="AD195" s="12">
        <v>3.4301672280643869</v>
      </c>
      <c r="AE195" s="12">
        <v>31.013610800405754</v>
      </c>
      <c r="AF195" s="12">
        <v>258.32534364067072</v>
      </c>
      <c r="AG195" s="12">
        <v>28.465641387373928</v>
      </c>
      <c r="AH195" s="12">
        <v>3.3489332064628234</v>
      </c>
      <c r="AI195" s="12">
        <f t="shared" ref="AI195:AI221" si="7">AF195/O195</f>
        <v>25.116708180911104</v>
      </c>
      <c r="AJ195" s="12">
        <v>0.33351164103688741</v>
      </c>
      <c r="AK195" s="12">
        <v>3.0154215654259362</v>
      </c>
      <c r="AL195" s="12">
        <v>0.10593197337065592</v>
      </c>
    </row>
    <row r="196" spans="1:38">
      <c r="A196" s="12" t="s">
        <v>87</v>
      </c>
      <c r="B196" s="12" t="s">
        <v>69</v>
      </c>
      <c r="C196" s="12" t="s">
        <v>37</v>
      </c>
      <c r="D196" s="12" t="s">
        <v>73</v>
      </c>
      <c r="E196" s="12" t="s">
        <v>49</v>
      </c>
      <c r="F196" s="12" t="s">
        <v>57</v>
      </c>
      <c r="G196" s="12" t="s">
        <v>41</v>
      </c>
      <c r="H196" s="6">
        <v>8405.2848243045373</v>
      </c>
      <c r="I196" s="6">
        <v>9.0851004624218969</v>
      </c>
      <c r="J196" s="12">
        <v>1</v>
      </c>
      <c r="K196" s="12">
        <v>13.5</v>
      </c>
      <c r="L196" s="12">
        <v>400</v>
      </c>
      <c r="M196" s="13">
        <v>0.11899999999999977</v>
      </c>
      <c r="N196" s="6">
        <v>3.525925925925919</v>
      </c>
      <c r="O196" s="12">
        <v>10.207000000000001</v>
      </c>
      <c r="P196" s="12">
        <f t="shared" si="6"/>
        <v>3.4544194434465747E-4</v>
      </c>
      <c r="Q196" s="16">
        <v>0.10515108433572473</v>
      </c>
      <c r="R196" s="16">
        <v>9.5146343179790732E-2</v>
      </c>
      <c r="S196" s="1">
        <v>9.5146343179790733</v>
      </c>
      <c r="T196" s="6">
        <v>10.220624556656912</v>
      </c>
      <c r="U196" s="6">
        <v>1.0816948868066119</v>
      </c>
      <c r="V196" s="6">
        <v>1.1700483088422891</v>
      </c>
      <c r="W196" s="13">
        <v>10.811269550282036</v>
      </c>
      <c r="X196" s="13">
        <v>1.104979270542497</v>
      </c>
      <c r="Y196" s="13">
        <v>0.12649707653745632</v>
      </c>
      <c r="Z196" s="13">
        <v>0.97848219400504066</v>
      </c>
      <c r="AA196" s="12">
        <v>9.7062902797395392</v>
      </c>
      <c r="AB196" s="12">
        <v>320.33391260094919</v>
      </c>
      <c r="AC196" s="12">
        <v>32.740126534592505</v>
      </c>
      <c r="AD196" s="12">
        <v>3.7480615270357429</v>
      </c>
      <c r="AE196" s="12">
        <v>28.992065007556761</v>
      </c>
      <c r="AF196" s="12">
        <v>287.5937860663567</v>
      </c>
      <c r="AG196" s="12">
        <v>31.383747683055663</v>
      </c>
      <c r="AH196" s="12">
        <v>3.207615022493632</v>
      </c>
      <c r="AI196" s="12">
        <f t="shared" si="7"/>
        <v>28.176132660562033</v>
      </c>
      <c r="AJ196" s="12">
        <v>0.36720500901692393</v>
      </c>
      <c r="AK196" s="12">
        <v>2.8404100134767081</v>
      </c>
      <c r="AL196" s="12">
        <v>9.0505762478146234E-2</v>
      </c>
    </row>
    <row r="197" spans="1:38">
      <c r="A197" s="12" t="s">
        <v>88</v>
      </c>
      <c r="B197" s="12" t="s">
        <v>69</v>
      </c>
      <c r="C197" s="12" t="s">
        <v>51</v>
      </c>
      <c r="D197" s="12" t="s">
        <v>73</v>
      </c>
      <c r="E197" s="12" t="s">
        <v>39</v>
      </c>
      <c r="F197" s="12" t="s">
        <v>57</v>
      </c>
      <c r="G197" s="12" t="s">
        <v>41</v>
      </c>
      <c r="H197" s="6">
        <v>15069.905937042458</v>
      </c>
      <c r="I197" s="6">
        <v>11.526042329174928</v>
      </c>
      <c r="J197" s="12">
        <v>1</v>
      </c>
      <c r="K197" s="12">
        <v>10</v>
      </c>
      <c r="L197" s="12">
        <v>400</v>
      </c>
      <c r="M197" s="13">
        <v>9.4999999999998863E-2</v>
      </c>
      <c r="N197" s="6">
        <v>3.799999999999955</v>
      </c>
      <c r="O197" s="12">
        <v>10.356</v>
      </c>
      <c r="P197" s="12">
        <f t="shared" si="6"/>
        <v>3.6693704132869401E-4</v>
      </c>
      <c r="Q197" s="16">
        <v>0.17966154837613468</v>
      </c>
      <c r="R197" s="16">
        <v>0.15229923245650259</v>
      </c>
      <c r="S197" s="1">
        <v>15.229923245650259</v>
      </c>
      <c r="T197" s="6">
        <v>16.283673979990418</v>
      </c>
      <c r="U197" s="6">
        <v>1.0847122119034267</v>
      </c>
      <c r="V197" s="6">
        <v>1.173309167360195</v>
      </c>
      <c r="W197" s="13">
        <v>10.949740212716051</v>
      </c>
      <c r="X197" s="13">
        <v>1.7830199978945911</v>
      </c>
      <c r="Y197" s="13">
        <v>0.12847430571792315</v>
      </c>
      <c r="Z197" s="13">
        <v>1.6545456921766679</v>
      </c>
      <c r="AA197" s="12">
        <v>9.1667202148214599</v>
      </c>
      <c r="AB197" s="12">
        <v>437.98960850864211</v>
      </c>
      <c r="AC197" s="12">
        <v>71.320799915783653</v>
      </c>
      <c r="AD197" s="12">
        <v>5.138972228716927</v>
      </c>
      <c r="AE197" s="12">
        <v>66.181827687066729</v>
      </c>
      <c r="AF197" s="12">
        <v>366.66880859285845</v>
      </c>
      <c r="AG197" s="12">
        <v>42.293318704967376</v>
      </c>
      <c r="AH197" s="12">
        <v>6.8869061332351924</v>
      </c>
      <c r="AI197" s="12">
        <f t="shared" si="7"/>
        <v>35.406412571732183</v>
      </c>
      <c r="AJ197" s="12">
        <v>0.49623138554624635</v>
      </c>
      <c r="AK197" s="12">
        <v>6.3906747476889461</v>
      </c>
      <c r="AL197" s="12">
        <v>0.15110364812630223</v>
      </c>
    </row>
    <row r="198" spans="1:38">
      <c r="A198" s="12" t="s">
        <v>89</v>
      </c>
      <c r="B198" s="12" t="s">
        <v>69</v>
      </c>
      <c r="C198" s="12" t="s">
        <v>51</v>
      </c>
      <c r="D198" s="12" t="s">
        <v>73</v>
      </c>
      <c r="E198" s="12" t="s">
        <v>43</v>
      </c>
      <c r="F198" s="12" t="s">
        <v>57</v>
      </c>
      <c r="G198" s="12" t="s">
        <v>41</v>
      </c>
      <c r="H198" s="6">
        <v>15455.673052708637</v>
      </c>
      <c r="I198" s="6">
        <v>12.273052569046225</v>
      </c>
      <c r="J198" s="12">
        <v>1</v>
      </c>
      <c r="K198" s="12">
        <v>10</v>
      </c>
      <c r="L198" s="12">
        <v>400</v>
      </c>
      <c r="M198" s="13">
        <v>0.10500000000000398</v>
      </c>
      <c r="N198" s="6">
        <v>4.2000000000001592</v>
      </c>
      <c r="O198" s="12">
        <v>10.308999999999999</v>
      </c>
      <c r="P198" s="12">
        <f t="shared" si="6"/>
        <v>4.0741100009701804E-4</v>
      </c>
      <c r="Q198" s="16">
        <v>0.18397442472928258</v>
      </c>
      <c r="R198" s="16">
        <v>0.15538716114695519</v>
      </c>
      <c r="S198" s="1">
        <v>15.53871611469552</v>
      </c>
      <c r="T198" s="6">
        <v>16.609645821731061</v>
      </c>
      <c r="U198" s="6">
        <v>1.0856878618908323</v>
      </c>
      <c r="V198" s="6">
        <v>1.1743635602347264</v>
      </c>
      <c r="W198" s="13">
        <v>12.886705197499024</v>
      </c>
      <c r="X198" s="13">
        <v>2.1404360913951961</v>
      </c>
      <c r="Y198" s="13">
        <v>0.15133676995430309</v>
      </c>
      <c r="Z198" s="13">
        <v>1.989099321440893</v>
      </c>
      <c r="AA198" s="12">
        <v>10.746269106103828</v>
      </c>
      <c r="AB198" s="12">
        <v>515.46820789996093</v>
      </c>
      <c r="AC198" s="12">
        <v>85.617443655807847</v>
      </c>
      <c r="AD198" s="12">
        <v>6.053470798172123</v>
      </c>
      <c r="AE198" s="12">
        <v>79.563972857635719</v>
      </c>
      <c r="AF198" s="12">
        <v>429.85076424415308</v>
      </c>
      <c r="AG198" s="12">
        <v>50.001766213983991</v>
      </c>
      <c r="AH198" s="12">
        <v>8.3051162727527252</v>
      </c>
      <c r="AI198" s="12">
        <f t="shared" si="7"/>
        <v>41.696649941231264</v>
      </c>
      <c r="AJ198" s="12">
        <v>0.58720252189078703</v>
      </c>
      <c r="AK198" s="12">
        <v>7.7179137508619382</v>
      </c>
      <c r="AL198" s="12">
        <v>0.15435282261496333</v>
      </c>
    </row>
    <row r="199" spans="1:38">
      <c r="A199" s="12" t="s">
        <v>90</v>
      </c>
      <c r="B199" s="12" t="s">
        <v>69</v>
      </c>
      <c r="C199" s="12" t="s">
        <v>51</v>
      </c>
      <c r="D199" s="12" t="s">
        <v>73</v>
      </c>
      <c r="E199" s="12" t="s">
        <v>45</v>
      </c>
      <c r="F199" s="12" t="s">
        <v>57</v>
      </c>
      <c r="G199" s="12" t="s">
        <v>41</v>
      </c>
      <c r="H199" s="6">
        <v>18504.109841386042</v>
      </c>
      <c r="I199" s="6">
        <v>12.721484520730545</v>
      </c>
      <c r="J199" s="12">
        <v>1</v>
      </c>
      <c r="K199" s="12">
        <v>10</v>
      </c>
      <c r="L199" s="12">
        <v>400</v>
      </c>
      <c r="M199" s="13">
        <v>9.5999999999996533E-2</v>
      </c>
      <c r="N199" s="6">
        <v>3.8399999999998617</v>
      </c>
      <c r="O199" s="12">
        <v>10.108000000000001</v>
      </c>
      <c r="P199" s="12">
        <f t="shared" si="6"/>
        <v>3.798971111990366E-4</v>
      </c>
      <c r="Q199" s="16">
        <v>0.21805594802669598</v>
      </c>
      <c r="R199" s="16">
        <v>0.17901964879360113</v>
      </c>
      <c r="S199" s="1">
        <v>17.901964879360115</v>
      </c>
      <c r="T199" s="6">
        <v>19.098939468178791</v>
      </c>
      <c r="U199" s="6">
        <v>1.0855690484016696</v>
      </c>
      <c r="V199" s="6">
        <v>1.1742351576217473</v>
      </c>
      <c r="W199" s="13">
        <v>12.212625139900883</v>
      </c>
      <c r="X199" s="13">
        <v>2.3324818829452552</v>
      </c>
      <c r="Y199" s="13">
        <v>0.14340493806126828</v>
      </c>
      <c r="Z199" s="13">
        <v>2.1890769448839871</v>
      </c>
      <c r="AA199" s="12">
        <v>9.8801432569556269</v>
      </c>
      <c r="AB199" s="12">
        <v>488.50500559603535</v>
      </c>
      <c r="AC199" s="12">
        <v>93.299275317810213</v>
      </c>
      <c r="AD199" s="12">
        <v>5.7361975224507313</v>
      </c>
      <c r="AE199" s="12">
        <v>87.563077795359476</v>
      </c>
      <c r="AF199" s="12">
        <v>395.20573027822513</v>
      </c>
      <c r="AG199" s="12">
        <v>48.328552195887944</v>
      </c>
      <c r="AH199" s="12">
        <v>9.2302409297398302</v>
      </c>
      <c r="AI199" s="12">
        <f t="shared" si="7"/>
        <v>39.098311266148109</v>
      </c>
      <c r="AJ199" s="12">
        <v>0.56749085105369323</v>
      </c>
      <c r="AK199" s="12">
        <v>8.6627500786861376</v>
      </c>
      <c r="AL199" s="12">
        <v>0.17924704310557044</v>
      </c>
    </row>
    <row r="200" spans="1:38">
      <c r="A200" s="12" t="s">
        <v>91</v>
      </c>
      <c r="B200" s="12" t="s">
        <v>69</v>
      </c>
      <c r="C200" s="12" t="s">
        <v>51</v>
      </c>
      <c r="D200" s="12" t="s">
        <v>73</v>
      </c>
      <c r="E200" s="12" t="s">
        <v>47</v>
      </c>
      <c r="F200" s="12" t="s">
        <v>57</v>
      </c>
      <c r="G200" s="12" t="s">
        <v>41</v>
      </c>
      <c r="H200" s="6">
        <v>16512.602237676918</v>
      </c>
      <c r="I200" s="6">
        <v>12.281641695719101</v>
      </c>
      <c r="J200" s="12">
        <v>1</v>
      </c>
      <c r="K200" s="12">
        <v>10</v>
      </c>
      <c r="L200" s="12">
        <v>400</v>
      </c>
      <c r="M200" s="13">
        <v>0.12899999999999778</v>
      </c>
      <c r="N200" s="6">
        <v>5.1599999999999113</v>
      </c>
      <c r="O200" s="12">
        <v>10.234</v>
      </c>
      <c r="P200" s="12">
        <f t="shared" si="6"/>
        <v>5.0420168067226022E-4</v>
      </c>
      <c r="Q200" s="16">
        <v>0.19579089301722796</v>
      </c>
      <c r="R200" s="16">
        <v>0.16373338696635081</v>
      </c>
      <c r="S200" s="1">
        <v>16.373338696635081</v>
      </c>
      <c r="T200" s="6">
        <v>17.489879204093253</v>
      </c>
      <c r="U200" s="6">
        <v>1.0840381567593336</v>
      </c>
      <c r="V200" s="6">
        <v>1.1725807094928213</v>
      </c>
      <c r="W200" s="13">
        <v>15.843317787477368</v>
      </c>
      <c r="X200" s="13">
        <v>2.7709771429504118</v>
      </c>
      <c r="Y200" s="13">
        <v>0.18577568811960446</v>
      </c>
      <c r="Z200" s="13">
        <v>2.5852014548308073</v>
      </c>
      <c r="AA200" s="12">
        <v>13.072340644526957</v>
      </c>
      <c r="AB200" s="12">
        <v>633.73271149909476</v>
      </c>
      <c r="AC200" s="12">
        <v>110.83908571801648</v>
      </c>
      <c r="AD200" s="12">
        <v>7.4310275247841782</v>
      </c>
      <c r="AE200" s="12">
        <v>103.40805819323229</v>
      </c>
      <c r="AF200" s="12">
        <v>522.8936257810783</v>
      </c>
      <c r="AG200" s="12">
        <v>61.924243843960795</v>
      </c>
      <c r="AH200" s="12">
        <v>10.830475446356896</v>
      </c>
      <c r="AI200" s="12">
        <f t="shared" si="7"/>
        <v>51.093768397603895</v>
      </c>
      <c r="AJ200" s="12">
        <v>0.72611173781358007</v>
      </c>
      <c r="AK200" s="12">
        <v>10.104363708543316</v>
      </c>
      <c r="AL200" s="12">
        <v>0.16317298494600432</v>
      </c>
    </row>
    <row r="201" spans="1:38">
      <c r="A201" s="12" t="s">
        <v>92</v>
      </c>
      <c r="B201" s="12" t="s">
        <v>69</v>
      </c>
      <c r="C201" s="12" t="s">
        <v>51</v>
      </c>
      <c r="D201" s="12" t="s">
        <v>73</v>
      </c>
      <c r="E201" s="12" t="s">
        <v>49</v>
      </c>
      <c r="F201" s="12" t="s">
        <v>57</v>
      </c>
      <c r="G201" s="12" t="s">
        <v>41</v>
      </c>
      <c r="H201" s="6">
        <v>14891.513072230355</v>
      </c>
      <c r="I201" s="6">
        <v>12.358857673319646</v>
      </c>
      <c r="J201" s="12">
        <v>1</v>
      </c>
      <c r="K201" s="12">
        <v>10</v>
      </c>
      <c r="L201" s="12">
        <v>400</v>
      </c>
      <c r="M201" s="13">
        <v>0.13100000000000023</v>
      </c>
      <c r="N201" s="6">
        <v>5.2400000000000091</v>
      </c>
      <c r="O201" s="12">
        <v>10.15</v>
      </c>
      <c r="P201" s="12">
        <f t="shared" si="6"/>
        <v>5.162561576354689E-4</v>
      </c>
      <c r="Q201" s="16">
        <v>0.17766711614753539</v>
      </c>
      <c r="R201" s="16">
        <v>0.15086361308001206</v>
      </c>
      <c r="S201" s="1">
        <v>15.086361308001205</v>
      </c>
      <c r="T201" s="6">
        <v>16.132069347740511</v>
      </c>
      <c r="U201" s="6">
        <v>1.0845042840083041</v>
      </c>
      <c r="V201" s="6">
        <v>1.173084457773633</v>
      </c>
      <c r="W201" s="13">
        <v>16.190103552048765</v>
      </c>
      <c r="X201" s="13">
        <v>2.6117987324875065</v>
      </c>
      <c r="Y201" s="13">
        <v>0.18992358846654095</v>
      </c>
      <c r="Z201" s="13">
        <v>2.4218751440209654</v>
      </c>
      <c r="AA201" s="12">
        <v>13.578304819561257</v>
      </c>
      <c r="AB201" s="12">
        <v>647.60414208195061</v>
      </c>
      <c r="AC201" s="12">
        <v>104.47194929950027</v>
      </c>
      <c r="AD201" s="12">
        <v>7.5969435386616384</v>
      </c>
      <c r="AE201" s="12">
        <v>96.875005760838633</v>
      </c>
      <c r="AF201" s="12">
        <v>543.13219278245037</v>
      </c>
      <c r="AG201" s="12">
        <v>63.803363751916315</v>
      </c>
      <c r="AH201" s="12">
        <v>10.292802886650271</v>
      </c>
      <c r="AI201" s="12">
        <f t="shared" si="7"/>
        <v>53.510560865266044</v>
      </c>
      <c r="AJ201" s="12">
        <v>0.74846734371050627</v>
      </c>
      <c r="AK201" s="12">
        <v>9.5443355429397645</v>
      </c>
      <c r="AL201" s="12">
        <v>0.14958984889966875</v>
      </c>
    </row>
    <row r="202" spans="1:38">
      <c r="A202" s="12" t="s">
        <v>72</v>
      </c>
      <c r="B202" s="12" t="s">
        <v>70</v>
      </c>
      <c r="C202" s="12" t="s">
        <v>37</v>
      </c>
      <c r="D202" s="12" t="s">
        <v>73</v>
      </c>
      <c r="E202" s="12" t="s">
        <v>39</v>
      </c>
      <c r="F202" s="12" t="s">
        <v>40</v>
      </c>
      <c r="G202" s="12" t="s">
        <v>41</v>
      </c>
      <c r="H202" s="6">
        <v>-21.708986987569855</v>
      </c>
      <c r="I202" s="6">
        <v>11.621125296587792</v>
      </c>
      <c r="J202" s="12"/>
      <c r="K202" s="12"/>
      <c r="L202" s="12"/>
      <c r="M202" s="13"/>
      <c r="N202" s="12">
        <v>43.000000000000149</v>
      </c>
      <c r="O202" s="12">
        <v>10.337999999999999</v>
      </c>
      <c r="P202" s="12">
        <f t="shared" si="6"/>
        <v>4.159411878506495E-3</v>
      </c>
      <c r="Q202" s="16">
        <v>1.093729352547897E-2</v>
      </c>
      <c r="R202" s="16">
        <v>1.0818963347703735E-2</v>
      </c>
      <c r="S202" s="1">
        <v>1.0818963347703734</v>
      </c>
      <c r="T202" s="6">
        <v>1.1702660165187444</v>
      </c>
      <c r="U202" s="6">
        <v>1.0818963347703734</v>
      </c>
      <c r="V202" s="6">
        <v>1.1702660165187444</v>
      </c>
      <c r="W202" s="13">
        <v>0</v>
      </c>
      <c r="X202" s="13">
        <v>0</v>
      </c>
      <c r="Y202" s="13">
        <v>0</v>
      </c>
      <c r="Z202" s="13">
        <v>0</v>
      </c>
      <c r="AA202" s="12">
        <v>0</v>
      </c>
      <c r="AB202" s="12">
        <v>4997.0838775327684</v>
      </c>
      <c r="AC202" s="12">
        <v>58.479174435703143</v>
      </c>
      <c r="AD202" s="12">
        <v>58.479174435703143</v>
      </c>
      <c r="AE202" s="12">
        <v>0</v>
      </c>
      <c r="AF202" s="12">
        <v>4938.6047030970649</v>
      </c>
      <c r="AG202" s="12">
        <v>483.37046600239591</v>
      </c>
      <c r="AH202" s="12">
        <v>5.6567202975143305</v>
      </c>
      <c r="AI202" s="12">
        <f t="shared" si="7"/>
        <v>477.71374570488155</v>
      </c>
      <c r="AJ202" s="12">
        <v>5.6567202975143305</v>
      </c>
      <c r="AK202" s="12">
        <v>0</v>
      </c>
      <c r="AL202" s="12">
        <v>0</v>
      </c>
    </row>
    <row r="203" spans="1:38">
      <c r="A203" s="12" t="s">
        <v>74</v>
      </c>
      <c r="B203" s="12" t="s">
        <v>70</v>
      </c>
      <c r="C203" s="12" t="s">
        <v>37</v>
      </c>
      <c r="D203" s="12" t="s">
        <v>73</v>
      </c>
      <c r="E203" s="12" t="s">
        <v>43</v>
      </c>
      <c r="F203" s="12" t="s">
        <v>40</v>
      </c>
      <c r="G203" s="12" t="s">
        <v>41</v>
      </c>
      <c r="H203" s="6">
        <v>-21.263510606464969</v>
      </c>
      <c r="I203" s="6">
        <v>9.6877073281608279</v>
      </c>
      <c r="J203" s="12"/>
      <c r="K203" s="12"/>
      <c r="L203" s="12"/>
      <c r="M203" s="13"/>
      <c r="N203" s="12">
        <v>58.999999999999943</v>
      </c>
      <c r="O203" s="12">
        <v>10.287000000000001</v>
      </c>
      <c r="P203" s="12">
        <f t="shared" si="6"/>
        <v>5.7353941868377506E-3</v>
      </c>
      <c r="Q203" s="16">
        <v>1.0942273951419723E-2</v>
      </c>
      <c r="R203" s="16">
        <v>1.0823836566503646E-2</v>
      </c>
      <c r="S203" s="1">
        <v>1.0823836566503646</v>
      </c>
      <c r="T203" s="6">
        <v>1.1707926718984154</v>
      </c>
      <c r="U203" s="6">
        <v>1.0823836566503646</v>
      </c>
      <c r="V203" s="6">
        <v>1.1707926718984154</v>
      </c>
      <c r="W203" s="13">
        <v>0</v>
      </c>
      <c r="X203" s="13">
        <v>0</v>
      </c>
      <c r="Y203" s="13">
        <v>0</v>
      </c>
      <c r="Z203" s="13">
        <v>0</v>
      </c>
      <c r="AA203" s="12">
        <v>0</v>
      </c>
      <c r="AB203" s="12">
        <v>5715.7473236148826</v>
      </c>
      <c r="AC203" s="12">
        <v>66.919550809112849</v>
      </c>
      <c r="AD203" s="12">
        <v>66.919550809112849</v>
      </c>
      <c r="AE203" s="12">
        <v>0</v>
      </c>
      <c r="AF203" s="12">
        <v>5648.8277728057701</v>
      </c>
      <c r="AG203" s="12">
        <v>555.62820293719085</v>
      </c>
      <c r="AH203" s="12">
        <v>6.5052542829894859</v>
      </c>
      <c r="AI203" s="12">
        <f t="shared" si="7"/>
        <v>549.12294865420142</v>
      </c>
      <c r="AJ203" s="12">
        <v>6.5052542829894859</v>
      </c>
      <c r="AK203" s="12">
        <v>0</v>
      </c>
      <c r="AL203" s="12">
        <v>0</v>
      </c>
    </row>
    <row r="204" spans="1:38">
      <c r="A204" s="12" t="s">
        <v>75</v>
      </c>
      <c r="B204" s="12" t="s">
        <v>70</v>
      </c>
      <c r="C204" s="12" t="s">
        <v>37</v>
      </c>
      <c r="D204" s="12" t="s">
        <v>73</v>
      </c>
      <c r="E204" s="12" t="s">
        <v>45</v>
      </c>
      <c r="F204" s="12" t="s">
        <v>40</v>
      </c>
      <c r="G204" s="12" t="s">
        <v>41</v>
      </c>
      <c r="H204" s="6">
        <v>-21.305133399649012</v>
      </c>
      <c r="I204" s="6">
        <v>10.956391595028682</v>
      </c>
      <c r="J204" s="12"/>
      <c r="K204" s="12"/>
      <c r="L204" s="12"/>
      <c r="M204" s="13"/>
      <c r="N204" s="12">
        <v>44.000000000000043</v>
      </c>
      <c r="O204" s="12">
        <v>10.374000000000001</v>
      </c>
      <c r="P204" s="12">
        <f t="shared" si="6"/>
        <v>4.241372662425298E-3</v>
      </c>
      <c r="Q204" s="16">
        <v>1.0941808608591924E-2</v>
      </c>
      <c r="R204" s="16">
        <v>1.0823381242538246E-2</v>
      </c>
      <c r="S204" s="1">
        <v>1.0823381242538246</v>
      </c>
      <c r="T204" s="6">
        <v>1.1707434644365222</v>
      </c>
      <c r="U204" s="6">
        <v>1.0823381242538246</v>
      </c>
      <c r="V204" s="6">
        <v>1.1707434644365222</v>
      </c>
      <c r="W204" s="13">
        <v>0</v>
      </c>
      <c r="X204" s="13">
        <v>0</v>
      </c>
      <c r="Y204" s="13">
        <v>0</v>
      </c>
      <c r="Z204" s="13">
        <v>0</v>
      </c>
      <c r="AA204" s="12">
        <v>0</v>
      </c>
      <c r="AB204" s="12">
        <v>4820.8123018126244</v>
      </c>
      <c r="AC204" s="12">
        <v>56.439344956223167</v>
      </c>
      <c r="AD204" s="12">
        <v>56.439344956223167</v>
      </c>
      <c r="AE204" s="12">
        <v>0</v>
      </c>
      <c r="AF204" s="12">
        <v>4764.3729568564013</v>
      </c>
      <c r="AG204" s="12">
        <v>464.70139789980954</v>
      </c>
      <c r="AH204" s="12">
        <v>5.4404612450571781</v>
      </c>
      <c r="AI204" s="12">
        <f t="shared" si="7"/>
        <v>459.26093665475236</v>
      </c>
      <c r="AJ204" s="12">
        <v>5.4404612450571781</v>
      </c>
      <c r="AK204" s="12">
        <v>0</v>
      </c>
      <c r="AL204" s="12">
        <v>0</v>
      </c>
    </row>
    <row r="205" spans="1:38" ht="17.25" customHeight="1">
      <c r="A205" s="12" t="s">
        <v>76</v>
      </c>
      <c r="B205" s="12" t="s">
        <v>70</v>
      </c>
      <c r="C205" s="12" t="s">
        <v>37</v>
      </c>
      <c r="D205" s="12" t="s">
        <v>73</v>
      </c>
      <c r="E205" s="12" t="s">
        <v>47</v>
      </c>
      <c r="F205" s="12" t="s">
        <v>40</v>
      </c>
      <c r="G205" s="12" t="s">
        <v>41</v>
      </c>
      <c r="H205" s="6">
        <v>-25.205301615029398</v>
      </c>
      <c r="I205" s="6">
        <v>12.24763254503479</v>
      </c>
      <c r="J205" s="12"/>
      <c r="K205" s="12"/>
      <c r="L205" s="12"/>
      <c r="M205" s="13"/>
      <c r="N205" s="12">
        <v>54.00000000000005</v>
      </c>
      <c r="O205" s="12">
        <v>10.242000000000001</v>
      </c>
      <c r="P205" s="12">
        <f t="shared" si="6"/>
        <v>5.2724077328646793E-3</v>
      </c>
      <c r="Q205" s="16">
        <v>1.0898204727943972E-2</v>
      </c>
      <c r="R205" s="16">
        <v>1.0780714296428026E-2</v>
      </c>
      <c r="S205" s="1">
        <v>1.0780714296428027</v>
      </c>
      <c r="T205" s="6">
        <v>1.1661323748381016</v>
      </c>
      <c r="U205" s="6">
        <v>1.0780714296428027</v>
      </c>
      <c r="V205" s="6">
        <v>1.1661323748381016</v>
      </c>
      <c r="W205" s="13">
        <v>0</v>
      </c>
      <c r="X205" s="13">
        <v>0</v>
      </c>
      <c r="Y205" s="13">
        <v>0</v>
      </c>
      <c r="Z205" s="13">
        <v>0</v>
      </c>
      <c r="AA205" s="12">
        <v>0</v>
      </c>
      <c r="AB205" s="12">
        <v>6613.7215743187926</v>
      </c>
      <c r="AC205" s="12">
        <v>77.124748459783618</v>
      </c>
      <c r="AD205" s="12">
        <v>77.124748459783618</v>
      </c>
      <c r="AE205" s="12">
        <v>0</v>
      </c>
      <c r="AF205" s="12">
        <v>6536.5968258590092</v>
      </c>
      <c r="AG205" s="12">
        <v>645.74512539726538</v>
      </c>
      <c r="AH205" s="12">
        <v>7.5302429661964077</v>
      </c>
      <c r="AI205" s="12">
        <f t="shared" si="7"/>
        <v>638.21488243106899</v>
      </c>
      <c r="AJ205" s="12">
        <v>7.5302429661964077</v>
      </c>
      <c r="AK205" s="12">
        <v>0</v>
      </c>
      <c r="AL205" s="12">
        <v>0</v>
      </c>
    </row>
    <row r="206" spans="1:38">
      <c r="A206" s="12" t="s">
        <v>77</v>
      </c>
      <c r="B206" s="12" t="s">
        <v>70</v>
      </c>
      <c r="C206" s="12" t="s">
        <v>37</v>
      </c>
      <c r="D206" s="12" t="s">
        <v>73</v>
      </c>
      <c r="E206" s="12" t="s">
        <v>49</v>
      </c>
      <c r="F206" s="12" t="s">
        <v>40</v>
      </c>
      <c r="G206" s="12" t="s">
        <v>41</v>
      </c>
      <c r="H206" s="6">
        <v>-21.256760964327018</v>
      </c>
      <c r="I206" s="6">
        <v>11.742824439216474</v>
      </c>
      <c r="J206" s="12"/>
      <c r="K206" s="12"/>
      <c r="L206" s="12"/>
      <c r="M206" s="13"/>
      <c r="N206" s="12">
        <v>49.000000000000156</v>
      </c>
      <c r="O206" s="12">
        <v>10.265000000000001</v>
      </c>
      <c r="P206" s="12">
        <f t="shared" si="6"/>
        <v>4.7735021919142872E-3</v>
      </c>
      <c r="Q206" s="16">
        <v>1.0942349412418824E-2</v>
      </c>
      <c r="R206" s="16">
        <v>1.0823910402782858E-2</v>
      </c>
      <c r="S206" s="1">
        <v>1.0823910402782859</v>
      </c>
      <c r="T206" s="6">
        <v>1.1708006514822127</v>
      </c>
      <c r="U206" s="6">
        <v>1.0823910402782859</v>
      </c>
      <c r="V206" s="6">
        <v>1.1708006514822127</v>
      </c>
      <c r="W206" s="13">
        <v>0</v>
      </c>
      <c r="X206" s="13">
        <v>0</v>
      </c>
      <c r="Y206" s="13">
        <v>0</v>
      </c>
      <c r="Z206" s="13">
        <v>0</v>
      </c>
      <c r="AA206" s="12">
        <v>0</v>
      </c>
      <c r="AB206" s="12">
        <v>5753.9839752160897</v>
      </c>
      <c r="AC206" s="12">
        <v>67.367681868012099</v>
      </c>
      <c r="AD206" s="12">
        <v>67.367681868012099</v>
      </c>
      <c r="AE206" s="12">
        <v>0</v>
      </c>
      <c r="AF206" s="12">
        <v>5686.6162933480773</v>
      </c>
      <c r="AG206" s="12">
        <v>560.54398199864488</v>
      </c>
      <c r="AH206" s="12">
        <v>6.5628525930844708</v>
      </c>
      <c r="AI206" s="12">
        <f t="shared" si="7"/>
        <v>553.9811294055603</v>
      </c>
      <c r="AJ206" s="12">
        <v>6.5628525930844708</v>
      </c>
      <c r="AK206" s="12">
        <v>0</v>
      </c>
      <c r="AL206" s="12">
        <v>0</v>
      </c>
    </row>
    <row r="207" spans="1:38">
      <c r="A207" s="12" t="s">
        <v>78</v>
      </c>
      <c r="B207" s="12" t="s">
        <v>70</v>
      </c>
      <c r="C207" s="12" t="s">
        <v>51</v>
      </c>
      <c r="D207" s="12" t="s">
        <v>73</v>
      </c>
      <c r="E207" s="12" t="s">
        <v>39</v>
      </c>
      <c r="F207" s="12" t="s">
        <v>40</v>
      </c>
      <c r="G207" s="12" t="s">
        <v>41</v>
      </c>
      <c r="H207" s="6">
        <v>-21.705612166500877</v>
      </c>
      <c r="I207" s="6">
        <v>11.849744945147188</v>
      </c>
      <c r="J207" s="12"/>
      <c r="K207" s="12"/>
      <c r="L207" s="12"/>
      <c r="M207" s="13"/>
      <c r="N207" s="12">
        <v>92.000000000000085</v>
      </c>
      <c r="O207" s="12">
        <v>10.146000000000001</v>
      </c>
      <c r="P207" s="12">
        <f t="shared" si="6"/>
        <v>9.0676128523556158E-3</v>
      </c>
      <c r="Q207" s="16">
        <v>1.0937331255978521E-2</v>
      </c>
      <c r="R207" s="16">
        <v>1.0819000266208478E-2</v>
      </c>
      <c r="S207" s="1">
        <v>1.0819000266208478</v>
      </c>
      <c r="T207" s="6">
        <v>1.1702700063533271</v>
      </c>
      <c r="U207" s="6">
        <v>1.0819000266208478</v>
      </c>
      <c r="V207" s="6">
        <v>1.1702700063533271</v>
      </c>
      <c r="W207" s="13">
        <v>0</v>
      </c>
      <c r="X207" s="13">
        <v>0</v>
      </c>
      <c r="Y207" s="13">
        <v>0</v>
      </c>
      <c r="Z207" s="13">
        <v>0</v>
      </c>
      <c r="AA207" s="12">
        <v>0</v>
      </c>
      <c r="AB207" s="12">
        <v>10901.765349535423</v>
      </c>
      <c r="AC207" s="12">
        <v>127.58009004863301</v>
      </c>
      <c r="AD207" s="12">
        <v>127.58009004863301</v>
      </c>
      <c r="AE207" s="12">
        <v>0</v>
      </c>
      <c r="AF207" s="12">
        <v>10774.185259486789</v>
      </c>
      <c r="AG207" s="12">
        <v>1074.4889956175264</v>
      </c>
      <c r="AH207" s="12">
        <v>12.574422437279026</v>
      </c>
      <c r="AI207" s="12">
        <f t="shared" si="7"/>
        <v>1061.9145731802471</v>
      </c>
      <c r="AJ207" s="12">
        <v>12.574422437279026</v>
      </c>
      <c r="AK207" s="12">
        <v>0</v>
      </c>
      <c r="AL207" s="12">
        <v>0</v>
      </c>
    </row>
    <row r="208" spans="1:38">
      <c r="A208" s="12" t="s">
        <v>79</v>
      </c>
      <c r="B208" s="12" t="s">
        <v>70</v>
      </c>
      <c r="C208" s="12" t="s">
        <v>51</v>
      </c>
      <c r="D208" s="12" t="s">
        <v>73</v>
      </c>
      <c r="E208" s="12" t="s">
        <v>43</v>
      </c>
      <c r="F208" s="12" t="s">
        <v>40</v>
      </c>
      <c r="G208" s="12" t="s">
        <v>41</v>
      </c>
      <c r="H208" s="6">
        <v>-20.287062377174468</v>
      </c>
      <c r="I208" s="6">
        <v>9.4943816846191496</v>
      </c>
      <c r="J208" s="12"/>
      <c r="K208" s="12"/>
      <c r="L208" s="12"/>
      <c r="M208" s="13"/>
      <c r="N208" s="12">
        <v>93.999999999999858</v>
      </c>
      <c r="O208" s="12">
        <v>10.226000000000001</v>
      </c>
      <c r="P208" s="12">
        <f t="shared" si="6"/>
        <v>9.1922550361822671E-3</v>
      </c>
      <c r="Q208" s="16">
        <v>1.0953190642623191E-2</v>
      </c>
      <c r="R208" s="16">
        <v>1.0834518100349114E-2</v>
      </c>
      <c r="S208" s="1">
        <v>1.0834518100349113</v>
      </c>
      <c r="T208" s="6">
        <v>1.1719470382973771</v>
      </c>
      <c r="U208" s="6">
        <v>1.0834518100349113</v>
      </c>
      <c r="V208" s="6">
        <v>1.1719470382973771</v>
      </c>
      <c r="W208" s="13">
        <v>0</v>
      </c>
      <c r="X208" s="13">
        <v>0</v>
      </c>
      <c r="Y208" s="13">
        <v>0</v>
      </c>
      <c r="Z208" s="13">
        <v>0</v>
      </c>
      <c r="AA208" s="12">
        <v>0</v>
      </c>
      <c r="AB208" s="12">
        <v>8924.7187835419863</v>
      </c>
      <c r="AC208" s="12">
        <v>104.59297746009001</v>
      </c>
      <c r="AD208" s="12">
        <v>104.59297746009001</v>
      </c>
      <c r="AE208" s="12">
        <v>0</v>
      </c>
      <c r="AF208" s="12">
        <v>8820.1258060818964</v>
      </c>
      <c r="AG208" s="12">
        <v>872.74777855877039</v>
      </c>
      <c r="AH208" s="12">
        <v>10.22814174262566</v>
      </c>
      <c r="AI208" s="12">
        <f t="shared" si="7"/>
        <v>862.51963681614473</v>
      </c>
      <c r="AJ208" s="12">
        <v>10.22814174262566</v>
      </c>
      <c r="AK208" s="12">
        <v>0</v>
      </c>
      <c r="AL208" s="12">
        <v>0</v>
      </c>
    </row>
    <row r="209" spans="1:38">
      <c r="A209" s="12" t="s">
        <v>80</v>
      </c>
      <c r="B209" s="12" t="s">
        <v>70</v>
      </c>
      <c r="C209" s="12" t="s">
        <v>51</v>
      </c>
      <c r="D209" s="12" t="s">
        <v>73</v>
      </c>
      <c r="E209" s="12" t="s">
        <v>45</v>
      </c>
      <c r="F209" s="12" t="s">
        <v>40</v>
      </c>
      <c r="G209" s="12" t="s">
        <v>41</v>
      </c>
      <c r="H209" s="6">
        <v>-19.82696177143735</v>
      </c>
      <c r="I209" s="6">
        <v>12.011007243874653</v>
      </c>
      <c r="J209" s="12"/>
      <c r="K209" s="12"/>
      <c r="L209" s="12"/>
      <c r="M209" s="13"/>
      <c r="N209" s="12">
        <v>78.999999999999957</v>
      </c>
      <c r="O209" s="12">
        <v>10.292</v>
      </c>
      <c r="P209" s="12">
        <f t="shared" si="6"/>
        <v>7.6758647493198563E-3</v>
      </c>
      <c r="Q209" s="16">
        <v>1.0958334567395331E-2</v>
      </c>
      <c r="R209" s="16">
        <v>1.0839551139448858E-2</v>
      </c>
      <c r="S209" s="1">
        <v>1.0839551139448858</v>
      </c>
      <c r="T209" s="6">
        <v>1.1724909642696573</v>
      </c>
      <c r="U209" s="6">
        <v>1.0839551139448858</v>
      </c>
      <c r="V209" s="6">
        <v>1.1724909642696573</v>
      </c>
      <c r="W209" s="13">
        <v>0</v>
      </c>
      <c r="X209" s="13">
        <v>0</v>
      </c>
      <c r="Y209" s="13">
        <v>0</v>
      </c>
      <c r="Z209" s="13">
        <v>0</v>
      </c>
      <c r="AA209" s="12">
        <v>0</v>
      </c>
      <c r="AB209" s="12">
        <v>9488.6957226609702</v>
      </c>
      <c r="AC209" s="12">
        <v>111.25409997524133</v>
      </c>
      <c r="AD209" s="12">
        <v>111.25409997524133</v>
      </c>
      <c r="AE209" s="12">
        <v>0</v>
      </c>
      <c r="AF209" s="12">
        <v>9377.4416226857284</v>
      </c>
      <c r="AG209" s="12">
        <v>921.94867107082882</v>
      </c>
      <c r="AH209" s="12">
        <v>10.809764863509651</v>
      </c>
      <c r="AI209" s="12">
        <f t="shared" si="7"/>
        <v>911.13890620731911</v>
      </c>
      <c r="AJ209" s="12">
        <v>10.809764863509651</v>
      </c>
      <c r="AK209" s="12">
        <v>0</v>
      </c>
      <c r="AL209" s="12">
        <v>0</v>
      </c>
    </row>
    <row r="210" spans="1:38">
      <c r="A210" s="12" t="s">
        <v>81</v>
      </c>
      <c r="B210" s="12" t="s">
        <v>70</v>
      </c>
      <c r="C210" s="12" t="s">
        <v>51</v>
      </c>
      <c r="D210" s="12" t="s">
        <v>73</v>
      </c>
      <c r="E210" s="12" t="s">
        <v>47</v>
      </c>
      <c r="F210" s="12" t="s">
        <v>40</v>
      </c>
      <c r="G210" s="12" t="s">
        <v>41</v>
      </c>
      <c r="H210" s="6">
        <v>-19.253242189711365</v>
      </c>
      <c r="I210" s="6">
        <v>12.858791220551312</v>
      </c>
      <c r="J210" s="12"/>
      <c r="K210" s="12"/>
      <c r="L210" s="12"/>
      <c r="M210" s="13"/>
      <c r="N210" s="12">
        <v>104.99999999999999</v>
      </c>
      <c r="O210" s="12">
        <v>10.246</v>
      </c>
      <c r="P210" s="12">
        <f t="shared" si="6"/>
        <v>1.0247901620144445E-2</v>
      </c>
      <c r="Q210" s="16">
        <v>1.0964748752319028E-2</v>
      </c>
      <c r="R210" s="16">
        <v>1.08458269844237E-2</v>
      </c>
      <c r="S210" s="1">
        <v>1.0845826984423701</v>
      </c>
      <c r="T210" s="6">
        <v>1.1731692009820105</v>
      </c>
      <c r="U210" s="6">
        <v>1.0845826984423701</v>
      </c>
      <c r="V210" s="6">
        <v>1.1731692009820105</v>
      </c>
      <c r="W210" s="13">
        <v>0</v>
      </c>
      <c r="X210" s="13">
        <v>0</v>
      </c>
      <c r="Y210" s="13">
        <v>0</v>
      </c>
      <c r="Z210" s="13">
        <v>0</v>
      </c>
      <c r="AA210" s="12">
        <v>0</v>
      </c>
      <c r="AB210" s="12">
        <v>13501.730781578877</v>
      </c>
      <c r="AC210" s="12">
        <v>158.39814712899107</v>
      </c>
      <c r="AD210" s="12">
        <v>158.39814712899107</v>
      </c>
      <c r="AE210" s="12">
        <v>0</v>
      </c>
      <c r="AF210" s="12">
        <v>13343.332634449886</v>
      </c>
      <c r="AG210" s="12">
        <v>1317.7562738218696</v>
      </c>
      <c r="AH210" s="12">
        <v>15.459510748486343</v>
      </c>
      <c r="AI210" s="12">
        <f t="shared" si="7"/>
        <v>1302.2967630733833</v>
      </c>
      <c r="AJ210" s="12">
        <v>15.459510748486343</v>
      </c>
      <c r="AK210" s="12">
        <v>0</v>
      </c>
      <c r="AL210" s="12">
        <v>0</v>
      </c>
    </row>
    <row r="211" spans="1:38">
      <c r="A211" s="12" t="s">
        <v>82</v>
      </c>
      <c r="B211" s="12" t="s">
        <v>70</v>
      </c>
      <c r="C211" s="12" t="s">
        <v>51</v>
      </c>
      <c r="D211" s="12" t="s">
        <v>73</v>
      </c>
      <c r="E211" s="12" t="s">
        <v>49</v>
      </c>
      <c r="F211" s="12" t="s">
        <v>40</v>
      </c>
      <c r="G211" s="12" t="s">
        <v>41</v>
      </c>
      <c r="H211" s="6">
        <v>-19.696468690103597</v>
      </c>
      <c r="I211" s="6">
        <v>10.901378677270017</v>
      </c>
      <c r="J211" s="12"/>
      <c r="K211" s="12"/>
      <c r="L211" s="12"/>
      <c r="M211" s="13"/>
      <c r="N211" s="12">
        <v>123</v>
      </c>
      <c r="O211" s="12">
        <v>10.257999999999999</v>
      </c>
      <c r="P211" s="12">
        <f t="shared" si="6"/>
        <v>1.199064145057516E-2</v>
      </c>
      <c r="Q211" s="16">
        <v>1.0959793480044644E-2</v>
      </c>
      <c r="R211" s="16">
        <v>1.0840978593537883E-2</v>
      </c>
      <c r="S211" s="1">
        <v>1.0840978593537882</v>
      </c>
      <c r="T211" s="6">
        <v>1.1726452306927215</v>
      </c>
      <c r="U211" s="6">
        <v>1.0840978593537882</v>
      </c>
      <c r="V211" s="6">
        <v>1.1726452306927215</v>
      </c>
      <c r="W211" s="13">
        <v>0</v>
      </c>
      <c r="X211" s="13">
        <v>0</v>
      </c>
      <c r="Y211" s="13">
        <v>0</v>
      </c>
      <c r="Z211" s="13">
        <v>0</v>
      </c>
      <c r="AA211" s="12">
        <v>0</v>
      </c>
      <c r="AB211" s="12">
        <v>13408.69577304212</v>
      </c>
      <c r="AC211" s="12">
        <v>157.23643148067495</v>
      </c>
      <c r="AD211" s="12">
        <v>157.23643148067495</v>
      </c>
      <c r="AE211" s="12">
        <v>0</v>
      </c>
      <c r="AF211" s="12">
        <v>13251.459341561445</v>
      </c>
      <c r="AG211" s="12">
        <v>1307.1452303609008</v>
      </c>
      <c r="AH211" s="12">
        <v>15.328176202054491</v>
      </c>
      <c r="AI211" s="12">
        <f t="shared" si="7"/>
        <v>1291.8170541588463</v>
      </c>
      <c r="AJ211" s="12">
        <v>15.328176202054491</v>
      </c>
      <c r="AK211" s="12">
        <v>0</v>
      </c>
      <c r="AL211" s="12">
        <v>0</v>
      </c>
    </row>
    <row r="212" spans="1:38">
      <c r="A212" s="12" t="s">
        <v>83</v>
      </c>
      <c r="B212" s="12" t="s">
        <v>70</v>
      </c>
      <c r="C212" s="12" t="s">
        <v>37</v>
      </c>
      <c r="D212" s="12" t="s">
        <v>73</v>
      </c>
      <c r="E212" s="12" t="s">
        <v>39</v>
      </c>
      <c r="F212" s="12" t="s">
        <v>57</v>
      </c>
      <c r="G212" s="12" t="s">
        <v>41</v>
      </c>
      <c r="H212" s="6">
        <v>820.39774001019009</v>
      </c>
      <c r="I212" s="6">
        <v>15.276163422447176</v>
      </c>
      <c r="J212" s="12"/>
      <c r="K212" s="12"/>
      <c r="L212" s="12"/>
      <c r="M212" s="13"/>
      <c r="N212" s="12">
        <v>32.000000000000028</v>
      </c>
      <c r="O212" s="12">
        <v>10.321999999999999</v>
      </c>
      <c r="P212" s="12">
        <f t="shared" si="6"/>
        <v>3.1001743848091483E-3</v>
      </c>
      <c r="Q212" s="16">
        <v>2.0352046733313926E-2</v>
      </c>
      <c r="R212" s="16">
        <v>1.9946102718636748E-2</v>
      </c>
      <c r="S212" s="1">
        <v>1.9946102718636747</v>
      </c>
      <c r="T212" s="6">
        <v>2.1559059321793019</v>
      </c>
      <c r="U212" s="6">
        <v>1.0818963347703734</v>
      </c>
      <c r="V212" s="6">
        <v>1.1702660165187444</v>
      </c>
      <c r="W212" s="13">
        <v>0</v>
      </c>
      <c r="X212" s="13">
        <v>0</v>
      </c>
      <c r="Y212" s="13">
        <v>0</v>
      </c>
      <c r="Z212" s="13">
        <v>0</v>
      </c>
      <c r="AA212" s="12">
        <v>0</v>
      </c>
      <c r="AB212" s="12">
        <v>4888.3722951831005</v>
      </c>
      <c r="AC212" s="12">
        <v>105.38870829886197</v>
      </c>
      <c r="AD212" s="12">
        <v>57.206959731445188</v>
      </c>
      <c r="AE212" s="12">
        <v>48.181748567416783</v>
      </c>
      <c r="AF212" s="12">
        <v>4782.9835868842383</v>
      </c>
      <c r="AG212" s="12">
        <v>473.58770540429191</v>
      </c>
      <c r="AH212" s="12">
        <v>10.210105434882966</v>
      </c>
      <c r="AI212" s="12">
        <f t="shared" si="7"/>
        <v>463.37759996940889</v>
      </c>
      <c r="AJ212" s="12">
        <v>5.5422359747573333</v>
      </c>
      <c r="AK212" s="12">
        <v>4.6678694601256323</v>
      </c>
      <c r="AL212" s="12">
        <v>9.8563991566055758E-3</v>
      </c>
    </row>
    <row r="213" spans="1:38">
      <c r="A213" s="12" t="s">
        <v>84</v>
      </c>
      <c r="B213" s="12" t="s">
        <v>70</v>
      </c>
      <c r="C213" s="12" t="s">
        <v>37</v>
      </c>
      <c r="D213" s="12" t="s">
        <v>73</v>
      </c>
      <c r="E213" s="12" t="s">
        <v>43</v>
      </c>
      <c r="F213" s="12" t="s">
        <v>57</v>
      </c>
      <c r="G213" s="12" t="s">
        <v>41</v>
      </c>
      <c r="H213" s="6">
        <v>561.55458872148233</v>
      </c>
      <c r="I213" s="6">
        <v>10.784289481904679</v>
      </c>
      <c r="J213" s="12"/>
      <c r="K213" s="12"/>
      <c r="L213" s="12"/>
      <c r="M213" s="13"/>
      <c r="N213" s="12">
        <v>57.000000000000163</v>
      </c>
      <c r="O213" s="12">
        <v>10.167999999999999</v>
      </c>
      <c r="P213" s="12">
        <f t="shared" si="6"/>
        <v>5.605822187254147E-3</v>
      </c>
      <c r="Q213" s="16">
        <v>1.7458180301906174E-2</v>
      </c>
      <c r="R213" s="16">
        <v>1.7158621985550186E-2</v>
      </c>
      <c r="S213" s="1">
        <v>1.7158621985550186</v>
      </c>
      <c r="T213" s="6">
        <v>1.8550433449031063</v>
      </c>
      <c r="U213" s="6">
        <v>1.0823836566503646</v>
      </c>
      <c r="V213" s="6">
        <v>1.1707926718984154</v>
      </c>
      <c r="W213" s="13">
        <v>0</v>
      </c>
      <c r="X213" s="13">
        <v>0</v>
      </c>
      <c r="Y213" s="13">
        <v>0</v>
      </c>
      <c r="Z213" s="13">
        <v>0</v>
      </c>
      <c r="AA213" s="12">
        <v>0</v>
      </c>
      <c r="AB213" s="12">
        <v>6147.0450046856849</v>
      </c>
      <c r="AC213" s="12">
        <v>114.03034926762064</v>
      </c>
      <c r="AD213" s="12">
        <v>71.969152453157605</v>
      </c>
      <c r="AE213" s="12">
        <v>42.061196814463031</v>
      </c>
      <c r="AF213" s="12">
        <v>6033.0146554180646</v>
      </c>
      <c r="AG213" s="12">
        <v>604.54809251432778</v>
      </c>
      <c r="AH213" s="12">
        <v>11.214629156925712</v>
      </c>
      <c r="AI213" s="12">
        <f t="shared" si="7"/>
        <v>593.33346335740214</v>
      </c>
      <c r="AJ213" s="12">
        <v>7.0780047652594034</v>
      </c>
      <c r="AK213" s="12">
        <v>4.1366243916663086</v>
      </c>
      <c r="AL213" s="12">
        <v>6.8425067300469083E-3</v>
      </c>
    </row>
    <row r="214" spans="1:38">
      <c r="A214" s="12" t="s">
        <v>85</v>
      </c>
      <c r="B214" s="12" t="s">
        <v>70</v>
      </c>
      <c r="C214" s="12" t="s">
        <v>37</v>
      </c>
      <c r="D214" s="12" t="s">
        <v>73</v>
      </c>
      <c r="E214" s="12" t="s">
        <v>45</v>
      </c>
      <c r="F214" s="12" t="s">
        <v>57</v>
      </c>
      <c r="G214" s="12" t="s">
        <v>41</v>
      </c>
      <c r="H214" s="6">
        <v>759.26398128603898</v>
      </c>
      <c r="I214" s="6">
        <v>11.886901280245011</v>
      </c>
      <c r="J214" s="12"/>
      <c r="K214" s="12"/>
      <c r="L214" s="12"/>
      <c r="M214" s="13"/>
      <c r="N214" s="12">
        <v>40.000000000000036</v>
      </c>
      <c r="O214" s="12">
        <v>10.375999999999999</v>
      </c>
      <c r="P214" s="12">
        <f t="shared" si="6"/>
        <v>3.8550501156515071E-3</v>
      </c>
      <c r="Q214" s="16">
        <v>1.9668571310777917E-2</v>
      </c>
      <c r="R214" s="16">
        <v>1.928918068494951E-2</v>
      </c>
      <c r="S214" s="1">
        <v>1.928918068494951</v>
      </c>
      <c r="T214" s="6">
        <v>2.0850144947480018</v>
      </c>
      <c r="U214" s="6">
        <v>1.0823381242538246</v>
      </c>
      <c r="V214" s="6">
        <v>1.1707434644365222</v>
      </c>
      <c r="W214" s="13">
        <v>0</v>
      </c>
      <c r="X214" s="13">
        <v>0</v>
      </c>
      <c r="Y214" s="13">
        <v>0</v>
      </c>
      <c r="Z214" s="13">
        <v>0</v>
      </c>
      <c r="AA214" s="12">
        <v>0</v>
      </c>
      <c r="AB214" s="12">
        <v>4754.7605120980088</v>
      </c>
      <c r="AC214" s="12">
        <v>99.137445867797794</v>
      </c>
      <c r="AD214" s="12">
        <v>55.666047944995952</v>
      </c>
      <c r="AE214" s="12">
        <v>43.471397922801842</v>
      </c>
      <c r="AF214" s="12">
        <v>4655.6230662302114</v>
      </c>
      <c r="AG214" s="12">
        <v>458.24600155146578</v>
      </c>
      <c r="AH214" s="12">
        <v>9.5544955539512149</v>
      </c>
      <c r="AI214" s="12">
        <f t="shared" si="7"/>
        <v>448.69150599751464</v>
      </c>
      <c r="AJ214" s="12">
        <v>5.3648851142054701</v>
      </c>
      <c r="AK214" s="12">
        <v>4.1896104397457448</v>
      </c>
      <c r="AL214" s="12">
        <v>9.1427103031147955E-3</v>
      </c>
    </row>
    <row r="215" spans="1:38">
      <c r="A215" s="12" t="s">
        <v>86</v>
      </c>
      <c r="B215" s="12" t="s">
        <v>70</v>
      </c>
      <c r="C215" s="12" t="s">
        <v>37</v>
      </c>
      <c r="D215" s="12" t="s">
        <v>73</v>
      </c>
      <c r="E215" s="12" t="s">
        <v>47</v>
      </c>
      <c r="F215" s="12" t="s">
        <v>57</v>
      </c>
      <c r="G215" s="12" t="s">
        <v>41</v>
      </c>
      <c r="H215" s="6">
        <v>569.24130617625417</v>
      </c>
      <c r="I215" s="6">
        <v>10.695165727690224</v>
      </c>
      <c r="J215" s="12"/>
      <c r="K215" s="12"/>
      <c r="L215" s="12"/>
      <c r="M215" s="13"/>
      <c r="N215" s="12">
        <v>51.000000000000156</v>
      </c>
      <c r="O215" s="12">
        <v>10.285</v>
      </c>
      <c r="P215" s="12">
        <f t="shared" si="6"/>
        <v>4.9586776859504283E-3</v>
      </c>
      <c r="Q215" s="16">
        <v>1.754411780305052E-2</v>
      </c>
      <c r="R215" s="16">
        <v>1.724162863908988E-2</v>
      </c>
      <c r="S215" s="1">
        <v>1.7241628639089881</v>
      </c>
      <c r="T215" s="6">
        <v>1.864004544296622</v>
      </c>
      <c r="U215" s="6">
        <v>1.0780714296428027</v>
      </c>
      <c r="V215" s="6">
        <v>1.1661323748381016</v>
      </c>
      <c r="W215" s="13">
        <v>0</v>
      </c>
      <c r="X215" s="13">
        <v>0</v>
      </c>
      <c r="Y215" s="13">
        <v>0</v>
      </c>
      <c r="Z215" s="13">
        <v>0</v>
      </c>
      <c r="AA215" s="12">
        <v>0</v>
      </c>
      <c r="AB215" s="12">
        <v>5454.5345211220319</v>
      </c>
      <c r="AC215" s="12">
        <v>101.67277134394266</v>
      </c>
      <c r="AD215" s="12">
        <v>63.607092947524421</v>
      </c>
      <c r="AE215" s="12">
        <v>38.065678396418235</v>
      </c>
      <c r="AF215" s="12">
        <v>5352.8617497780897</v>
      </c>
      <c r="AG215" s="12">
        <v>530.33879641439296</v>
      </c>
      <c r="AH215" s="12">
        <v>9.8855392653322944</v>
      </c>
      <c r="AI215" s="12">
        <f t="shared" si="7"/>
        <v>520.45325714906073</v>
      </c>
      <c r="AJ215" s="12">
        <v>6.1844524013149655</v>
      </c>
      <c r="AK215" s="12">
        <v>3.7010868640173289</v>
      </c>
      <c r="AL215" s="12">
        <v>6.9787216945852021E-3</v>
      </c>
    </row>
    <row r="216" spans="1:38">
      <c r="A216" s="12" t="s">
        <v>87</v>
      </c>
      <c r="B216" s="12" t="s">
        <v>70</v>
      </c>
      <c r="C216" s="12" t="s">
        <v>37</v>
      </c>
      <c r="D216" s="12" t="s">
        <v>73</v>
      </c>
      <c r="E216" s="12" t="s">
        <v>49</v>
      </c>
      <c r="F216" s="12" t="s">
        <v>57</v>
      </c>
      <c r="G216" s="12" t="s">
        <v>41</v>
      </c>
      <c r="H216" s="6">
        <v>1166.7713754842257</v>
      </c>
      <c r="I216" s="6">
        <v>14.194839558603086</v>
      </c>
      <c r="J216" s="12"/>
      <c r="K216" s="12"/>
      <c r="L216" s="12"/>
      <c r="M216" s="13"/>
      <c r="N216" s="12">
        <v>26.000000000000021</v>
      </c>
      <c r="O216" s="12">
        <v>10.207000000000001</v>
      </c>
      <c r="P216" s="12">
        <f t="shared" si="6"/>
        <v>2.5472714803566202E-3</v>
      </c>
      <c r="Q216" s="16">
        <v>2.4224503977913644E-2</v>
      </c>
      <c r="R216" s="16">
        <v>2.3651556747402346E-2</v>
      </c>
      <c r="S216" s="1">
        <v>2.3651556747402345</v>
      </c>
      <c r="T216" s="6">
        <v>2.5556344012756504</v>
      </c>
      <c r="U216" s="6">
        <v>1.0823910402782859</v>
      </c>
      <c r="V216" s="6">
        <v>1.1708006514822127</v>
      </c>
      <c r="W216" s="13">
        <v>0</v>
      </c>
      <c r="X216" s="13">
        <v>0</v>
      </c>
      <c r="Y216" s="13">
        <v>0</v>
      </c>
      <c r="Z216" s="13">
        <v>0</v>
      </c>
      <c r="AA216" s="12">
        <v>0</v>
      </c>
      <c r="AB216" s="12">
        <v>3690.6582852368056</v>
      </c>
      <c r="AC216" s="12">
        <v>94.319732771041814</v>
      </c>
      <c r="AD216" s="12">
        <v>43.210251247534778</v>
      </c>
      <c r="AE216" s="12">
        <v>51.109481523507036</v>
      </c>
      <c r="AF216" s="12">
        <v>3596.3385524657638</v>
      </c>
      <c r="AG216" s="12">
        <v>361.58109975867592</v>
      </c>
      <c r="AH216" s="12">
        <v>9.2406909739435488</v>
      </c>
      <c r="AI216" s="12">
        <f t="shared" si="7"/>
        <v>352.3404087847324</v>
      </c>
      <c r="AJ216" s="12">
        <v>4.2333938716111268</v>
      </c>
      <c r="AK216" s="12">
        <v>5.007297102332422</v>
      </c>
      <c r="AL216" s="12">
        <v>1.3848337497934377E-2</v>
      </c>
    </row>
    <row r="217" spans="1:38">
      <c r="A217" s="12" t="s">
        <v>88</v>
      </c>
      <c r="B217" s="12" t="s">
        <v>70</v>
      </c>
      <c r="C217" s="12" t="s">
        <v>51</v>
      </c>
      <c r="D217" s="12" t="s">
        <v>73</v>
      </c>
      <c r="E217" s="12" t="s">
        <v>39</v>
      </c>
      <c r="F217" s="12" t="s">
        <v>57</v>
      </c>
      <c r="G217" s="12" t="s">
        <v>41</v>
      </c>
      <c r="H217" s="6">
        <v>118.58007496906617</v>
      </c>
      <c r="I217" s="6">
        <v>10.115903863312832</v>
      </c>
      <c r="J217" s="12"/>
      <c r="K217" s="12"/>
      <c r="L217" s="12"/>
      <c r="M217" s="16"/>
      <c r="N217" s="12">
        <v>143.00000000000003</v>
      </c>
      <c r="O217" s="12">
        <v>10.356</v>
      </c>
      <c r="P217" s="12">
        <f t="shared" si="6"/>
        <v>1.3808420239474704E-2</v>
      </c>
      <c r="Q217" s="16">
        <v>1.250572523815416E-2</v>
      </c>
      <c r="R217" s="16">
        <v>1.2351263727632409E-2</v>
      </c>
      <c r="S217" s="1">
        <v>1.2351263727632409</v>
      </c>
      <c r="T217" s="6">
        <v>1.3358429179345934</v>
      </c>
      <c r="U217" s="6">
        <v>1.0819000266208478</v>
      </c>
      <c r="V217" s="6">
        <v>1.1702700063533271</v>
      </c>
      <c r="W217" s="13">
        <v>0</v>
      </c>
      <c r="X217" s="13">
        <v>0</v>
      </c>
      <c r="Y217" s="13">
        <v>0</v>
      </c>
      <c r="Z217" s="13">
        <v>0</v>
      </c>
      <c r="AA217" s="12">
        <v>0</v>
      </c>
      <c r="AB217" s="12">
        <v>14465.742524537352</v>
      </c>
      <c r="AC217" s="12">
        <v>193.23959704068508</v>
      </c>
      <c r="AD217" s="12">
        <v>169.28824596095922</v>
      </c>
      <c r="AE217" s="12">
        <v>23.951351079725868</v>
      </c>
      <c r="AF217" s="12">
        <v>14272.502927496667</v>
      </c>
      <c r="AG217" s="12">
        <v>1396.8465164674926</v>
      </c>
      <c r="AH217" s="12">
        <v>18.659675264647074</v>
      </c>
      <c r="AI217" s="12">
        <f t="shared" si="7"/>
        <v>1378.1868412028455</v>
      </c>
      <c r="AJ217" s="12">
        <v>16.346875817010353</v>
      </c>
      <c r="AK217" s="12">
        <v>2.3127994476367206</v>
      </c>
      <c r="AL217" s="12">
        <v>1.6557291158126634E-3</v>
      </c>
    </row>
    <row r="218" spans="1:38">
      <c r="A218" s="12" t="s">
        <v>89</v>
      </c>
      <c r="B218" s="12" t="s">
        <v>70</v>
      </c>
      <c r="C218" s="12" t="s">
        <v>51</v>
      </c>
      <c r="D218" s="12" t="s">
        <v>73</v>
      </c>
      <c r="E218" s="12" t="s">
        <v>43</v>
      </c>
      <c r="F218" s="12" t="s">
        <v>57</v>
      </c>
      <c r="G218" s="12" t="s">
        <v>41</v>
      </c>
      <c r="H218" s="6">
        <v>253.13981569093662</v>
      </c>
      <c r="I218" s="6">
        <v>12.116424665303027</v>
      </c>
      <c r="J218" s="12"/>
      <c r="K218" s="12"/>
      <c r="L218" s="12"/>
      <c r="M218" s="16"/>
      <c r="N218" s="12">
        <v>82.999999999999957</v>
      </c>
      <c r="O218" s="12">
        <v>10.308999999999999</v>
      </c>
      <c r="P218" s="12">
        <f t="shared" si="6"/>
        <v>8.0512173828693329E-3</v>
      </c>
      <c r="Q218" s="16">
        <v>1.4010103139424673E-2</v>
      </c>
      <c r="R218" s="16">
        <v>1.3816532099678999E-2</v>
      </c>
      <c r="S218" s="1">
        <v>1.3816532099679</v>
      </c>
      <c r="T218" s="6">
        <v>1.4941373116185894</v>
      </c>
      <c r="U218" s="6">
        <v>1.0834518100349113</v>
      </c>
      <c r="V218" s="6">
        <v>1.1719470382973771</v>
      </c>
      <c r="W218" s="13">
        <v>0</v>
      </c>
      <c r="X218" s="13">
        <v>0</v>
      </c>
      <c r="Y218" s="13">
        <v>0</v>
      </c>
      <c r="Z218" s="13">
        <v>0</v>
      </c>
      <c r="AA218" s="12">
        <v>0</v>
      </c>
      <c r="AB218" s="12">
        <v>10056.632472201507</v>
      </c>
      <c r="AC218" s="12">
        <v>150.25989805951369</v>
      </c>
      <c r="AD218" s="12">
        <v>117.85840641041787</v>
      </c>
      <c r="AE218" s="12">
        <v>32.401491649095817</v>
      </c>
      <c r="AF218" s="12">
        <v>9906.372574141993</v>
      </c>
      <c r="AG218" s="12">
        <v>975.51968883514485</v>
      </c>
      <c r="AH218" s="12">
        <v>14.575603653071461</v>
      </c>
      <c r="AI218" s="12">
        <f t="shared" si="7"/>
        <v>960.94408518207331</v>
      </c>
      <c r="AJ218" s="12">
        <v>11.432574101311269</v>
      </c>
      <c r="AK218" s="12">
        <v>3.1430295517601916</v>
      </c>
      <c r="AL218" s="12">
        <v>3.2219027332121217E-3</v>
      </c>
    </row>
    <row r="219" spans="1:38">
      <c r="A219" s="12" t="s">
        <v>90</v>
      </c>
      <c r="B219" s="12" t="s">
        <v>70</v>
      </c>
      <c r="C219" s="12" t="s">
        <v>51</v>
      </c>
      <c r="D219" s="12" t="s">
        <v>73</v>
      </c>
      <c r="E219" s="12" t="s">
        <v>45</v>
      </c>
      <c r="F219" s="12" t="s">
        <v>57</v>
      </c>
      <c r="G219" s="12" t="s">
        <v>41</v>
      </c>
      <c r="H219" s="6">
        <v>207.2175004650185</v>
      </c>
      <c r="I219" s="6">
        <v>9.6583286895741285</v>
      </c>
      <c r="J219" s="12"/>
      <c r="K219" s="12"/>
      <c r="L219" s="12"/>
      <c r="M219" s="16"/>
      <c r="N219" s="12">
        <v>94.999999999999972</v>
      </c>
      <c r="O219" s="12">
        <v>10.108000000000001</v>
      </c>
      <c r="P219" s="12">
        <f t="shared" si="6"/>
        <v>9.3984962406015015E-3</v>
      </c>
      <c r="Q219" s="16">
        <v>1.3496691655198907E-2</v>
      </c>
      <c r="R219" s="16">
        <v>1.3316956795543847E-2</v>
      </c>
      <c r="S219" s="1">
        <v>1.3316956795543848</v>
      </c>
      <c r="T219" s="6">
        <v>1.4401719993448256</v>
      </c>
      <c r="U219" s="6">
        <v>1.0839551139448858</v>
      </c>
      <c r="V219" s="6">
        <v>1.1724909642696573</v>
      </c>
      <c r="W219" s="13">
        <v>0</v>
      </c>
      <c r="X219" s="13">
        <v>0</v>
      </c>
      <c r="Y219" s="13">
        <v>0</v>
      </c>
      <c r="Z219" s="13">
        <v>0</v>
      </c>
      <c r="AA219" s="12">
        <v>0</v>
      </c>
      <c r="AB219" s="12">
        <v>9175.4122550954198</v>
      </c>
      <c r="AC219" s="12">
        <v>132.14171812233786</v>
      </c>
      <c r="AD219" s="12">
        <v>107.5808796254846</v>
      </c>
      <c r="AE219" s="12">
        <v>24.560838496853265</v>
      </c>
      <c r="AF219" s="12">
        <v>9043.2705369730811</v>
      </c>
      <c r="AG219" s="12">
        <v>907.73765879456073</v>
      </c>
      <c r="AH219" s="12">
        <v>13.072983589467537</v>
      </c>
      <c r="AI219" s="12">
        <f t="shared" si="7"/>
        <v>894.66467520509309</v>
      </c>
      <c r="AJ219" s="12">
        <v>10.643142028639156</v>
      </c>
      <c r="AK219" s="12">
        <v>2.4298415608283808</v>
      </c>
      <c r="AL219" s="12">
        <v>2.6768103507516842E-3</v>
      </c>
    </row>
    <row r="220" spans="1:38">
      <c r="A220" s="12" t="s">
        <v>91</v>
      </c>
      <c r="B220" s="12" t="s">
        <v>70</v>
      </c>
      <c r="C220" s="12" t="s">
        <v>51</v>
      </c>
      <c r="D220" s="12" t="s">
        <v>73</v>
      </c>
      <c r="E220" s="12" t="s">
        <v>47</v>
      </c>
      <c r="F220" s="12" t="s">
        <v>57</v>
      </c>
      <c r="G220" s="12" t="s">
        <v>41</v>
      </c>
      <c r="H220" s="6">
        <v>149.60255517545352</v>
      </c>
      <c r="I220" s="6">
        <v>12.759580582665434</v>
      </c>
      <c r="J220" s="12"/>
      <c r="K220" s="12"/>
      <c r="L220" s="12"/>
      <c r="M220" s="16"/>
      <c r="N220" s="12">
        <v>104.99999999999999</v>
      </c>
      <c r="O220" s="12">
        <v>10.234</v>
      </c>
      <c r="P220" s="12">
        <f t="shared" si="6"/>
        <v>1.0259917920656633E-2</v>
      </c>
      <c r="Q220" s="16">
        <v>1.2852556566861569E-2</v>
      </c>
      <c r="R220" s="16">
        <v>1.2689464506488741E-2</v>
      </c>
      <c r="S220" s="1">
        <v>1.2689464506488741</v>
      </c>
      <c r="T220" s="6">
        <v>1.3723824828418967</v>
      </c>
      <c r="U220" s="6">
        <v>1.0845826984423701</v>
      </c>
      <c r="V220" s="6">
        <v>1.1731692009820105</v>
      </c>
      <c r="W220" s="13">
        <v>0</v>
      </c>
      <c r="X220" s="13">
        <v>0</v>
      </c>
      <c r="Y220" s="13">
        <v>0</v>
      </c>
      <c r="Z220" s="13">
        <v>0</v>
      </c>
      <c r="AA220" s="12">
        <v>0</v>
      </c>
      <c r="AB220" s="12">
        <v>13397.559611798704</v>
      </c>
      <c r="AC220" s="12">
        <v>183.86576124062623</v>
      </c>
      <c r="AD220" s="12">
        <v>157.17604304882741</v>
      </c>
      <c r="AE220" s="12">
        <v>26.689718191798818</v>
      </c>
      <c r="AF220" s="12">
        <v>13213.693850558078</v>
      </c>
      <c r="AG220" s="12">
        <v>1309.1224948015149</v>
      </c>
      <c r="AH220" s="12">
        <v>17.966167797598811</v>
      </c>
      <c r="AI220" s="12">
        <f t="shared" si="7"/>
        <v>1291.1563270039162</v>
      </c>
      <c r="AJ220" s="12">
        <v>15.358221912138696</v>
      </c>
      <c r="AK220" s="12">
        <v>2.607945885460115</v>
      </c>
      <c r="AL220" s="12">
        <v>1.9921328185988612E-3</v>
      </c>
    </row>
    <row r="221" spans="1:38">
      <c r="A221" s="12" t="s">
        <v>92</v>
      </c>
      <c r="B221" s="12" t="s">
        <v>70</v>
      </c>
      <c r="C221" s="12" t="s">
        <v>51</v>
      </c>
      <c r="D221" s="12" t="s">
        <v>73</v>
      </c>
      <c r="E221" s="12" t="s">
        <v>49</v>
      </c>
      <c r="F221" s="12" t="s">
        <v>57</v>
      </c>
      <c r="G221" s="12" t="s">
        <v>41</v>
      </c>
      <c r="H221" s="6">
        <v>149.49793572231525</v>
      </c>
      <c r="I221" s="6">
        <v>11.372998005970649</v>
      </c>
      <c r="J221" s="12"/>
      <c r="K221" s="12"/>
      <c r="L221" s="12"/>
      <c r="M221" s="16"/>
      <c r="N221" s="12">
        <v>109.99999999999987</v>
      </c>
      <c r="O221" s="12">
        <v>10.15</v>
      </c>
      <c r="P221" s="12">
        <f t="shared" si="6"/>
        <v>1.0837438423645308E-2</v>
      </c>
      <c r="Q221" s="16">
        <v>1.2851386921375484E-2</v>
      </c>
      <c r="R221" s="16">
        <v>1.2688324355696515E-2</v>
      </c>
      <c r="S221" s="1">
        <v>1.2688324355696514</v>
      </c>
      <c r="T221" s="6">
        <v>1.372259303189018</v>
      </c>
      <c r="U221" s="6">
        <v>1.0840978593537882</v>
      </c>
      <c r="V221" s="6">
        <v>1.1726452306927215</v>
      </c>
      <c r="W221" s="13">
        <v>0</v>
      </c>
      <c r="X221" s="13">
        <v>0</v>
      </c>
      <c r="Y221" s="13">
        <v>0</v>
      </c>
      <c r="Z221" s="13">
        <v>0</v>
      </c>
      <c r="AA221" s="12">
        <v>0</v>
      </c>
      <c r="AB221" s="12">
        <v>12510.2978065677</v>
      </c>
      <c r="AC221" s="12">
        <v>171.67372550727691</v>
      </c>
      <c r="AD221" s="12">
        <v>146.70141057417229</v>
      </c>
      <c r="AE221" s="12">
        <v>24.972314933104627</v>
      </c>
      <c r="AF221" s="12">
        <v>12338.624081060423</v>
      </c>
      <c r="AG221" s="12">
        <v>1232.5416558194777</v>
      </c>
      <c r="AH221" s="12">
        <v>16.91366753766275</v>
      </c>
      <c r="AI221" s="12">
        <f t="shared" si="7"/>
        <v>1215.6279882818151</v>
      </c>
      <c r="AJ221" s="12">
        <v>14.453340943268206</v>
      </c>
      <c r="AK221" s="12">
        <v>2.4603265943945445</v>
      </c>
      <c r="AL221" s="12">
        <v>1.9961407249629642E-3</v>
      </c>
    </row>
    <row r="222" spans="1:38">
      <c r="A222" s="12" t="s">
        <v>72</v>
      </c>
      <c r="B222" s="12" t="s">
        <v>71</v>
      </c>
      <c r="C222" s="12" t="s">
        <v>37</v>
      </c>
      <c r="D222" s="12" t="s">
        <v>73</v>
      </c>
      <c r="E222" s="12" t="s">
        <v>39</v>
      </c>
      <c r="F222" s="12" t="s">
        <v>40</v>
      </c>
      <c r="G222" s="12" t="s">
        <v>41</v>
      </c>
      <c r="H222" s="6">
        <v>-22.848867772538277</v>
      </c>
      <c r="I222" s="12">
        <v>0.42069499999999999</v>
      </c>
      <c r="J222" s="12"/>
      <c r="K222" s="13"/>
      <c r="L222" s="12"/>
      <c r="M222" s="13">
        <v>2</v>
      </c>
      <c r="N222" s="12"/>
      <c r="O222" s="12"/>
      <c r="P222" s="12" t="e">
        <f t="shared" si="6"/>
        <v>#DIV/0!</v>
      </c>
      <c r="Q222" s="16">
        <v>1.0924549658303024E-2</v>
      </c>
      <c r="R222" s="16">
        <v>1.0806493582528557E-2</v>
      </c>
      <c r="S222" s="1">
        <v>1.0806493582528558</v>
      </c>
      <c r="T222" s="6">
        <v>1.168918390116727</v>
      </c>
      <c r="U222" s="6">
        <v>1.0806493582528558</v>
      </c>
      <c r="V222" s="6">
        <v>1.168918390116727</v>
      </c>
      <c r="W222" s="13">
        <v>8.4138999999999999</v>
      </c>
      <c r="X222" s="13">
        <v>9.8351624426031292E-2</v>
      </c>
      <c r="Y222" s="13">
        <v>9.8351624426031292E-2</v>
      </c>
      <c r="Z222" s="13">
        <v>0</v>
      </c>
      <c r="AA222" s="12">
        <v>8.3155483755739681</v>
      </c>
      <c r="AB222" s="12">
        <v>0</v>
      </c>
      <c r="AC222" s="12">
        <v>0</v>
      </c>
      <c r="AD222" s="12">
        <v>0</v>
      </c>
      <c r="AE222" s="12">
        <v>0</v>
      </c>
      <c r="AF222" s="12">
        <v>0</v>
      </c>
      <c r="AG222" s="12">
        <v>4206.95</v>
      </c>
      <c r="AH222" s="12">
        <v>49.175812213015647</v>
      </c>
      <c r="AI222" s="12"/>
      <c r="AJ222" s="12">
        <v>49.175812213015647</v>
      </c>
      <c r="AK222" s="12">
        <v>0</v>
      </c>
      <c r="AL222" s="12">
        <v>0</v>
      </c>
    </row>
    <row r="223" spans="1:38">
      <c r="A223" s="12" t="s">
        <v>74</v>
      </c>
      <c r="B223" s="12" t="s">
        <v>71</v>
      </c>
      <c r="C223" s="12" t="s">
        <v>37</v>
      </c>
      <c r="D223" s="12" t="s">
        <v>73</v>
      </c>
      <c r="E223" s="12" t="s">
        <v>43</v>
      </c>
      <c r="F223" s="12" t="s">
        <v>40</v>
      </c>
      <c r="G223" s="12" t="s">
        <v>41</v>
      </c>
      <c r="H223" s="6">
        <v>-23.549104107670665</v>
      </c>
      <c r="I223" s="12">
        <v>0.77685700000000002</v>
      </c>
      <c r="J223" s="12"/>
      <c r="K223" s="13"/>
      <c r="L223" s="12"/>
      <c r="M223" s="17">
        <v>2.0059999999999998</v>
      </c>
      <c r="N223" s="12"/>
      <c r="O223" s="12"/>
      <c r="P223" s="12" t="e">
        <f t="shared" si="6"/>
        <v>#DIV/0!</v>
      </c>
      <c r="Q223" s="16">
        <v>1.0916721016076244E-2</v>
      </c>
      <c r="R223" s="16">
        <v>1.0798833167091949E-2</v>
      </c>
      <c r="S223" s="1">
        <v>1.0798833167091948</v>
      </c>
      <c r="T223" s="6">
        <v>1.1680905160463197</v>
      </c>
      <c r="U223" s="6">
        <v>1.0798833167091948</v>
      </c>
      <c r="V223" s="6">
        <v>1.1680905160463197</v>
      </c>
      <c r="W223" s="13">
        <v>15.583751419999999</v>
      </c>
      <c r="X223" s="13">
        <v>0.18203232238125366</v>
      </c>
      <c r="Y223" s="13">
        <v>0.18203232238125366</v>
      </c>
      <c r="Z223" s="13">
        <v>0</v>
      </c>
      <c r="AA223" s="12">
        <v>15.401719097618745</v>
      </c>
      <c r="AB223" s="12">
        <v>0</v>
      </c>
      <c r="AC223" s="12">
        <v>0</v>
      </c>
      <c r="AD223" s="12">
        <v>0</v>
      </c>
      <c r="AE223" s="12">
        <v>0</v>
      </c>
      <c r="AF223" s="12">
        <v>0</v>
      </c>
      <c r="AG223" s="12">
        <v>7768.57</v>
      </c>
      <c r="AH223" s="12">
        <v>90.743929402419568</v>
      </c>
      <c r="AI223" s="12"/>
      <c r="AJ223" s="12">
        <v>90.743929402419568</v>
      </c>
      <c r="AK223" s="12">
        <v>0</v>
      </c>
      <c r="AL223" s="12">
        <v>0</v>
      </c>
    </row>
    <row r="224" spans="1:38">
      <c r="A224" s="12" t="s">
        <v>75</v>
      </c>
      <c r="B224" s="12" t="s">
        <v>71</v>
      </c>
      <c r="C224" s="12" t="s">
        <v>37</v>
      </c>
      <c r="D224" s="12" t="s">
        <v>73</v>
      </c>
      <c r="E224" s="12" t="s">
        <v>45</v>
      </c>
      <c r="F224" s="12" t="s">
        <v>40</v>
      </c>
      <c r="G224" s="12" t="s">
        <v>41</v>
      </c>
      <c r="H224" s="6">
        <v>-23.50979985252291</v>
      </c>
      <c r="I224" s="12">
        <v>0.720445</v>
      </c>
      <c r="J224" s="12"/>
      <c r="K224" s="13"/>
      <c r="L224" s="12"/>
      <c r="M224" s="17">
        <v>2.0049999999999999</v>
      </c>
      <c r="N224" s="12"/>
      <c r="O224" s="12"/>
      <c r="P224" s="12" t="e">
        <f t="shared" si="6"/>
        <v>#DIV/0!</v>
      </c>
      <c r="Q224" s="16">
        <v>1.0917160437648794E-2</v>
      </c>
      <c r="R224" s="16">
        <v>1.0799263149240151E-2</v>
      </c>
      <c r="S224" s="1">
        <v>1.0799263149240153</v>
      </c>
      <c r="T224" s="6">
        <v>1.1681369849730656</v>
      </c>
      <c r="U224" s="6">
        <v>1.0799263149240153</v>
      </c>
      <c r="V224" s="6">
        <v>1.1681369849730656</v>
      </c>
      <c r="W224" s="13">
        <v>14.444922250000001</v>
      </c>
      <c r="X224" s="13">
        <v>0.16873647925285354</v>
      </c>
      <c r="Y224" s="13">
        <v>0.16873647925285354</v>
      </c>
      <c r="Z224" s="13">
        <v>0</v>
      </c>
      <c r="AA224" s="12">
        <v>14.276185770747148</v>
      </c>
      <c r="AB224" s="12">
        <v>0</v>
      </c>
      <c r="AC224" s="12">
        <v>0</v>
      </c>
      <c r="AD224" s="12">
        <v>0</v>
      </c>
      <c r="AE224" s="12">
        <v>0</v>
      </c>
      <c r="AF224" s="12">
        <v>0</v>
      </c>
      <c r="AG224" s="12">
        <v>7204.4500000000007</v>
      </c>
      <c r="AH224" s="12">
        <v>84.157845013892043</v>
      </c>
      <c r="AI224" s="12"/>
      <c r="AJ224" s="12">
        <v>84.157845013892043</v>
      </c>
      <c r="AK224" s="12">
        <v>0</v>
      </c>
      <c r="AL224" s="12">
        <v>0</v>
      </c>
    </row>
    <row r="225" spans="1:38">
      <c r="A225" s="12" t="s">
        <v>76</v>
      </c>
      <c r="B225" s="12" t="s">
        <v>71</v>
      </c>
      <c r="C225" s="12" t="s">
        <v>37</v>
      </c>
      <c r="D225" s="12" t="s">
        <v>73</v>
      </c>
      <c r="E225" s="12" t="s">
        <v>47</v>
      </c>
      <c r="F225" s="12" t="s">
        <v>40</v>
      </c>
      <c r="G225" s="12" t="s">
        <v>41</v>
      </c>
      <c r="H225" s="6" t="e">
        <v>#N/A</v>
      </c>
      <c r="I225" s="12">
        <v>0.89611600000000002</v>
      </c>
      <c r="J225" s="12"/>
      <c r="K225" s="13"/>
      <c r="L225" s="12"/>
      <c r="M225" s="17">
        <v>2.012</v>
      </c>
      <c r="N225" s="12"/>
      <c r="O225" s="12"/>
      <c r="P225" s="12" t="e">
        <f t="shared" si="6"/>
        <v>#DIV/0!</v>
      </c>
      <c r="Q225" s="16" t="e">
        <v>#N/A</v>
      </c>
      <c r="R225" s="16" t="e">
        <v>#N/A</v>
      </c>
      <c r="S225" s="1" t="e">
        <v>#N/A</v>
      </c>
      <c r="T225" s="6" t="e">
        <v>#N/A</v>
      </c>
      <c r="U225" s="6" t="e">
        <v>#N/A</v>
      </c>
      <c r="V225" s="6" t="e">
        <v>#N/A</v>
      </c>
      <c r="W225" s="13">
        <v>18.029853920000001</v>
      </c>
      <c r="X225" s="13" t="e">
        <v>#N/A</v>
      </c>
      <c r="Y225" s="13" t="e">
        <v>#N/A</v>
      </c>
      <c r="Z225" s="13" t="e">
        <v>#N/A</v>
      </c>
      <c r="AA225" s="12" t="e">
        <v>#N/A</v>
      </c>
      <c r="AB225" s="12">
        <v>0</v>
      </c>
      <c r="AC225" s="12" t="e">
        <v>#N/A</v>
      </c>
      <c r="AD225" s="12" t="e">
        <v>#N/A</v>
      </c>
      <c r="AE225" s="12" t="e">
        <v>#N/A</v>
      </c>
      <c r="AF225" s="12" t="e">
        <v>#N/A</v>
      </c>
      <c r="AG225" s="12">
        <v>8961.1600000000017</v>
      </c>
      <c r="AH225" s="12" t="e">
        <v>#N/A</v>
      </c>
      <c r="AI225" s="12"/>
      <c r="AJ225" s="12" t="e">
        <v>#N/A</v>
      </c>
      <c r="AK225" s="12" t="e">
        <v>#N/A</v>
      </c>
      <c r="AL225" s="12" t="e">
        <v>#N/A</v>
      </c>
    </row>
    <row r="226" spans="1:38">
      <c r="A226" s="12" t="s">
        <v>77</v>
      </c>
      <c r="B226" s="12" t="s">
        <v>71</v>
      </c>
      <c r="C226" s="12" t="s">
        <v>37</v>
      </c>
      <c r="D226" s="12" t="s">
        <v>73</v>
      </c>
      <c r="E226" s="12" t="s">
        <v>49</v>
      </c>
      <c r="F226" s="12" t="s">
        <v>40</v>
      </c>
      <c r="G226" s="12" t="s">
        <v>41</v>
      </c>
      <c r="H226" s="6">
        <v>-22.264881208048671</v>
      </c>
      <c r="I226" s="12">
        <v>0.65832299999999999</v>
      </c>
      <c r="J226" s="12"/>
      <c r="K226" s="13"/>
      <c r="L226" s="12"/>
      <c r="M226" s="17">
        <v>2.0110000000000001</v>
      </c>
      <c r="N226" s="12"/>
      <c r="O226" s="12"/>
      <c r="P226" s="12" t="e">
        <f t="shared" si="6"/>
        <v>#DIV/0!</v>
      </c>
      <c r="Q226" s="16">
        <v>1.0931078628094016E-2</v>
      </c>
      <c r="R226" s="16">
        <v>1.0812882162974229E-2</v>
      </c>
      <c r="S226" s="1">
        <v>1.0812882162974229</v>
      </c>
      <c r="T226" s="6">
        <v>1.1696088140246548</v>
      </c>
      <c r="U226" s="6">
        <v>1.0812882162974229</v>
      </c>
      <c r="V226" s="6">
        <v>1.1696088140246548</v>
      </c>
      <c r="W226" s="13">
        <v>13.238875530000001</v>
      </c>
      <c r="X226" s="13">
        <v>0.15484305507663323</v>
      </c>
      <c r="Y226" s="13">
        <v>0.15484305507663323</v>
      </c>
      <c r="Z226" s="13">
        <v>0</v>
      </c>
      <c r="AA226" s="12">
        <v>13.084032474923369</v>
      </c>
      <c r="AB226" s="12">
        <v>0</v>
      </c>
      <c r="AC226" s="12">
        <v>0</v>
      </c>
      <c r="AD226" s="12">
        <v>0</v>
      </c>
      <c r="AE226" s="12">
        <v>0</v>
      </c>
      <c r="AF226" s="12">
        <v>0</v>
      </c>
      <c r="AG226" s="12">
        <v>6583.2300000000005</v>
      </c>
      <c r="AH226" s="12">
        <v>76.998038327515275</v>
      </c>
      <c r="AI226" s="12"/>
      <c r="AJ226" s="12">
        <v>76.998038327515275</v>
      </c>
      <c r="AK226" s="12">
        <v>0</v>
      </c>
      <c r="AL226" s="12">
        <v>0</v>
      </c>
    </row>
    <row r="227" spans="1:38">
      <c r="A227" s="12" t="s">
        <v>78</v>
      </c>
      <c r="B227" s="12" t="s">
        <v>71</v>
      </c>
      <c r="C227" s="12" t="s">
        <v>51</v>
      </c>
      <c r="D227" s="12" t="s">
        <v>73</v>
      </c>
      <c r="E227" s="12" t="s">
        <v>39</v>
      </c>
      <c r="F227" s="12" t="s">
        <v>40</v>
      </c>
      <c r="G227" s="12" t="s">
        <v>41</v>
      </c>
      <c r="H227" s="6">
        <v>-19.861744381308828</v>
      </c>
      <c r="I227" s="12">
        <v>1.5590520000000001</v>
      </c>
      <c r="J227" s="12"/>
      <c r="K227" s="13"/>
      <c r="L227" s="12"/>
      <c r="M227" s="13">
        <v>2.008</v>
      </c>
      <c r="N227" s="12"/>
      <c r="O227" s="12"/>
      <c r="P227" s="12" t="e">
        <f t="shared" si="6"/>
        <v>#DIV/0!</v>
      </c>
      <c r="Q227" s="16">
        <v>1.0957945697816968E-2</v>
      </c>
      <c r="R227" s="16">
        <v>1.0839170654376933E-2</v>
      </c>
      <c r="S227" s="1">
        <v>1.0839170654376933</v>
      </c>
      <c r="T227" s="6">
        <v>1.1724498448527254</v>
      </c>
      <c r="U227" s="6">
        <v>1.0839170654376933</v>
      </c>
      <c r="V227" s="6">
        <v>1.1724498448527254</v>
      </c>
      <c r="W227" s="13">
        <v>31.305764160000006</v>
      </c>
      <c r="X227" s="13">
        <v>0.36704438332388017</v>
      </c>
      <c r="Y227" s="13">
        <v>0.36704438332388017</v>
      </c>
      <c r="Z227" s="13">
        <v>0</v>
      </c>
      <c r="AA227" s="12">
        <v>30.938719776676127</v>
      </c>
      <c r="AB227" s="12">
        <v>0</v>
      </c>
      <c r="AC227" s="12">
        <v>0</v>
      </c>
      <c r="AD227" s="12">
        <v>0</v>
      </c>
      <c r="AE227" s="12">
        <v>0</v>
      </c>
      <c r="AF227" s="12">
        <v>0</v>
      </c>
      <c r="AG227" s="12">
        <v>15590.520000000004</v>
      </c>
      <c r="AH227" s="12">
        <v>182.79102755173318</v>
      </c>
      <c r="AI227" s="12"/>
      <c r="AJ227" s="12">
        <v>182.79102755173318</v>
      </c>
      <c r="AK227" s="12">
        <v>0</v>
      </c>
      <c r="AL227" s="12">
        <v>0</v>
      </c>
    </row>
    <row r="228" spans="1:38">
      <c r="A228" s="12" t="s">
        <v>79</v>
      </c>
      <c r="B228" s="12" t="s">
        <v>71</v>
      </c>
      <c r="C228" s="12" t="s">
        <v>51</v>
      </c>
      <c r="D228" s="12" t="s">
        <v>73</v>
      </c>
      <c r="E228" s="12" t="s">
        <v>43</v>
      </c>
      <c r="F228" s="12" t="s">
        <v>40</v>
      </c>
      <c r="G228" s="12" t="s">
        <v>41</v>
      </c>
      <c r="H228" s="6">
        <v>-18.582249900850812</v>
      </c>
      <c r="I228" s="12">
        <v>2.2726579999999998</v>
      </c>
      <c r="J228" s="12"/>
      <c r="K228" s="13"/>
      <c r="L228" s="12"/>
      <c r="M228" s="13">
        <v>2.0030000000000001</v>
      </c>
      <c r="N228" s="12"/>
      <c r="O228" s="12"/>
      <c r="P228" s="12" t="e">
        <f t="shared" si="6"/>
        <v>#DIV/0!</v>
      </c>
      <c r="Q228" s="16">
        <v>1.097225044610849E-2</v>
      </c>
      <c r="R228" s="16">
        <v>1.0853166782042534E-2</v>
      </c>
      <c r="S228" s="1">
        <v>1.0853166782042534</v>
      </c>
      <c r="T228" s="6">
        <v>1.1739624192067171</v>
      </c>
      <c r="U228" s="6">
        <v>1.0853166782042534</v>
      </c>
      <c r="V228" s="6">
        <v>1.1739624192067171</v>
      </c>
      <c r="W228" s="13">
        <v>45.521339740000002</v>
      </c>
      <c r="X228" s="13">
        <v>0.53440342126701279</v>
      </c>
      <c r="Y228" s="13">
        <v>0.53440342126701279</v>
      </c>
      <c r="Z228" s="13">
        <v>0</v>
      </c>
      <c r="AA228" s="12">
        <v>44.986936318732987</v>
      </c>
      <c r="AB228" s="12">
        <v>0</v>
      </c>
      <c r="AC228" s="12">
        <v>0</v>
      </c>
      <c r="AD228" s="12">
        <v>0</v>
      </c>
      <c r="AE228" s="12">
        <v>0</v>
      </c>
      <c r="AF228" s="12">
        <v>0</v>
      </c>
      <c r="AG228" s="12">
        <v>22726.58</v>
      </c>
      <c r="AH228" s="12">
        <v>266.80150837094999</v>
      </c>
      <c r="AI228" s="12"/>
      <c r="AJ228" s="12">
        <v>266.80150837094999</v>
      </c>
      <c r="AK228" s="12">
        <v>0</v>
      </c>
      <c r="AL228" s="12">
        <v>0</v>
      </c>
    </row>
    <row r="229" spans="1:38">
      <c r="A229" s="12" t="s">
        <v>80</v>
      </c>
      <c r="B229" s="12" t="s">
        <v>71</v>
      </c>
      <c r="C229" s="12" t="s">
        <v>51</v>
      </c>
      <c r="D229" s="12" t="s">
        <v>73</v>
      </c>
      <c r="E229" s="12" t="s">
        <v>45</v>
      </c>
      <c r="F229" s="12" t="s">
        <v>40</v>
      </c>
      <c r="G229" s="12" t="s">
        <v>41</v>
      </c>
      <c r="H229" s="6">
        <v>-18.232514423400708</v>
      </c>
      <c r="I229" s="12">
        <v>1.8938029999999999</v>
      </c>
      <c r="J229" s="12"/>
      <c r="K229" s="13"/>
      <c r="L229" s="12"/>
      <c r="M229" s="13">
        <v>2</v>
      </c>
      <c r="N229" s="12"/>
      <c r="O229" s="12"/>
      <c r="P229" s="12" t="e">
        <f t="shared" si="6"/>
        <v>#DIV/0!</v>
      </c>
      <c r="Q229" s="16">
        <v>1.0976160488746381E-2</v>
      </c>
      <c r="R229" s="16">
        <v>1.0856992397763429E-2</v>
      </c>
      <c r="S229" s="1">
        <v>1.085699239776343</v>
      </c>
      <c r="T229" s="6">
        <v>1.1743758563980915</v>
      </c>
      <c r="U229" s="6">
        <v>1.085699239776343</v>
      </c>
      <c r="V229" s="6">
        <v>1.1743758563980915</v>
      </c>
      <c r="W229" s="13">
        <v>37.876059999999995</v>
      </c>
      <c r="X229" s="13">
        <v>0.44480730399485496</v>
      </c>
      <c r="Y229" s="13">
        <v>0.44480730399485496</v>
      </c>
      <c r="Z229" s="13">
        <v>0</v>
      </c>
      <c r="AA229" s="12">
        <v>37.431252696005139</v>
      </c>
      <c r="AB229" s="12">
        <v>0</v>
      </c>
      <c r="AC229" s="12">
        <v>0</v>
      </c>
      <c r="AD229" s="12">
        <v>0</v>
      </c>
      <c r="AE229" s="12">
        <v>0</v>
      </c>
      <c r="AF229" s="12">
        <v>0</v>
      </c>
      <c r="AG229" s="12">
        <v>18938.03</v>
      </c>
      <c r="AH229" s="12">
        <v>222.40365199742749</v>
      </c>
      <c r="AI229" s="12"/>
      <c r="AJ229" s="12">
        <v>222.40365199742749</v>
      </c>
      <c r="AK229" s="12">
        <v>0</v>
      </c>
      <c r="AL229" s="12">
        <v>0</v>
      </c>
    </row>
    <row r="230" spans="1:38">
      <c r="A230" s="12" t="s">
        <v>81</v>
      </c>
      <c r="B230" s="12" t="s">
        <v>71</v>
      </c>
      <c r="C230" s="12" t="s">
        <v>51</v>
      </c>
      <c r="D230" s="12" t="s">
        <v>73</v>
      </c>
      <c r="E230" s="12" t="s">
        <v>47</v>
      </c>
      <c r="F230" s="12" t="s">
        <v>40</v>
      </c>
      <c r="G230" s="12" t="s">
        <v>41</v>
      </c>
      <c r="H230" s="6">
        <v>-19.467667507327381</v>
      </c>
      <c r="I230" s="12">
        <v>2.134274</v>
      </c>
      <c r="J230" s="12"/>
      <c r="K230" s="13"/>
      <c r="L230" s="12"/>
      <c r="M230" s="17">
        <v>2.0009999999999999</v>
      </c>
      <c r="N230" s="12"/>
      <c r="O230" s="12"/>
      <c r="P230" s="12" t="e">
        <f t="shared" si="6"/>
        <v>#DIV/0!</v>
      </c>
      <c r="Q230" s="16">
        <v>1.096235147726808E-2</v>
      </c>
      <c r="R230" s="16">
        <v>1.0843481422675483E-2</v>
      </c>
      <c r="S230" s="1">
        <v>1.0843481422675483</v>
      </c>
      <c r="T230" s="6">
        <v>1.1729157139091428</v>
      </c>
      <c r="U230" s="6">
        <v>1.0843481422675483</v>
      </c>
      <c r="V230" s="6">
        <v>1.1729157139091428</v>
      </c>
      <c r="W230" s="13">
        <v>42.70682274</v>
      </c>
      <c r="X230" s="13">
        <v>0.50091503482878319</v>
      </c>
      <c r="Y230" s="13">
        <v>0.50091503482878319</v>
      </c>
      <c r="Z230" s="13">
        <v>0</v>
      </c>
      <c r="AA230" s="12">
        <v>42.205907705171214</v>
      </c>
      <c r="AB230" s="12">
        <v>0</v>
      </c>
      <c r="AC230" s="12">
        <v>0</v>
      </c>
      <c r="AD230" s="12">
        <v>0</v>
      </c>
      <c r="AE230" s="12">
        <v>0</v>
      </c>
      <c r="AF230" s="12">
        <v>0</v>
      </c>
      <c r="AG230" s="12">
        <v>21342.74</v>
      </c>
      <c r="AH230" s="12">
        <v>250.33235123877225</v>
      </c>
      <c r="AI230" s="12"/>
      <c r="AJ230" s="12">
        <v>250.33235123877225</v>
      </c>
      <c r="AK230" s="12">
        <v>0</v>
      </c>
      <c r="AL230" s="12">
        <v>0</v>
      </c>
    </row>
    <row r="231" spans="1:38">
      <c r="A231" s="12" t="s">
        <v>82</v>
      </c>
      <c r="B231" s="12" t="s">
        <v>71</v>
      </c>
      <c r="C231" s="12" t="s">
        <v>51</v>
      </c>
      <c r="D231" s="12" t="s">
        <v>73</v>
      </c>
      <c r="E231" s="12" t="s">
        <v>49</v>
      </c>
      <c r="F231" s="12" t="s">
        <v>40</v>
      </c>
      <c r="G231" s="12" t="s">
        <v>41</v>
      </c>
      <c r="H231" s="6">
        <v>-18.471916684750482</v>
      </c>
      <c r="I231" s="12">
        <v>0.994645</v>
      </c>
      <c r="J231" s="12"/>
      <c r="K231" s="13"/>
      <c r="L231" s="12"/>
      <c r="M231" s="17">
        <v>2.008</v>
      </c>
      <c r="N231" s="12"/>
      <c r="O231" s="12"/>
      <c r="P231" s="12" t="e">
        <f t="shared" si="6"/>
        <v>#DIV/0!</v>
      </c>
      <c r="Q231" s="16">
        <v>1.0973483971464491E-2</v>
      </c>
      <c r="R231" s="16">
        <v>1.0854373675911588E-2</v>
      </c>
      <c r="S231" s="1">
        <v>1.0854373675911588</v>
      </c>
      <c r="T231" s="6">
        <v>1.1740928491703644</v>
      </c>
      <c r="U231" s="6">
        <v>1.0854373675911588</v>
      </c>
      <c r="V231" s="6">
        <v>1.1740928491703644</v>
      </c>
      <c r="W231" s="13">
        <v>19.972471600000002</v>
      </c>
      <c r="X231" s="13">
        <v>0.23449536085818187</v>
      </c>
      <c r="Y231" s="13">
        <v>0.23449536085818187</v>
      </c>
      <c r="Z231" s="13">
        <v>0</v>
      </c>
      <c r="AA231" s="12">
        <v>19.737976239141819</v>
      </c>
      <c r="AB231" s="12">
        <v>0</v>
      </c>
      <c r="AC231" s="12">
        <v>0</v>
      </c>
      <c r="AD231" s="12">
        <v>0</v>
      </c>
      <c r="AE231" s="12">
        <v>0</v>
      </c>
      <c r="AF231" s="12">
        <v>0</v>
      </c>
      <c r="AG231" s="12">
        <v>9946.4500000000025</v>
      </c>
      <c r="AH231" s="12">
        <v>116.78055819630572</v>
      </c>
      <c r="AI231" s="12"/>
      <c r="AJ231" s="12">
        <v>116.78055819630572</v>
      </c>
      <c r="AK231" s="12">
        <v>0</v>
      </c>
      <c r="AL231" s="12">
        <v>0</v>
      </c>
    </row>
    <row r="232" spans="1:38">
      <c r="A232" s="12" t="s">
        <v>83</v>
      </c>
      <c r="B232" s="12" t="s">
        <v>71</v>
      </c>
      <c r="C232" s="12" t="s">
        <v>37</v>
      </c>
      <c r="D232" s="12" t="s">
        <v>73</v>
      </c>
      <c r="E232" s="12" t="s">
        <v>39</v>
      </c>
      <c r="F232" s="12" t="s">
        <v>57</v>
      </c>
      <c r="G232" s="12" t="s">
        <v>41</v>
      </c>
      <c r="H232" s="6">
        <v>360.56269658914141</v>
      </c>
      <c r="I232" s="12">
        <v>0.92445900000000003</v>
      </c>
      <c r="J232" s="12"/>
      <c r="K232" s="13"/>
      <c r="L232" s="12"/>
      <c r="M232" s="17">
        <v>2</v>
      </c>
      <c r="N232" s="12"/>
      <c r="O232" s="12"/>
      <c r="P232" s="12" t="e">
        <f t="shared" si="6"/>
        <v>#DIV/0!</v>
      </c>
      <c r="Q232" s="16">
        <v>1.5211090947866601E-2</v>
      </c>
      <c r="R232" s="16">
        <v>1.4983180427692672E-2</v>
      </c>
      <c r="S232" s="1">
        <v>1.4983180427692671</v>
      </c>
      <c r="T232" s="6">
        <v>1.6201441049077752</v>
      </c>
      <c r="U232" s="6">
        <v>1.0806493582528558</v>
      </c>
      <c r="V232" s="6">
        <v>1.168918390116727</v>
      </c>
      <c r="W232" s="13">
        <v>18.489180000000001</v>
      </c>
      <c r="X232" s="13">
        <v>0.2995513598157874</v>
      </c>
      <c r="Y232" s="13">
        <v>0.21612342520178388</v>
      </c>
      <c r="Z232" s="13">
        <v>8.3427934614003524E-2</v>
      </c>
      <c r="AA232" s="12">
        <v>18.189628640184214</v>
      </c>
      <c r="AB232" s="12">
        <v>0</v>
      </c>
      <c r="AC232" s="12">
        <v>0</v>
      </c>
      <c r="AD232" s="12">
        <v>0</v>
      </c>
      <c r="AE232" s="12">
        <v>0</v>
      </c>
      <c r="AF232" s="12">
        <v>0</v>
      </c>
      <c r="AG232" s="12">
        <v>9244.59</v>
      </c>
      <c r="AH232" s="12">
        <v>149.7756799078937</v>
      </c>
      <c r="AI232" s="12"/>
      <c r="AJ232" s="12">
        <v>108.06171260089194</v>
      </c>
      <c r="AK232" s="12">
        <v>41.713967307001766</v>
      </c>
      <c r="AL232" s="12">
        <v>4.512257147910482E-3</v>
      </c>
    </row>
    <row r="233" spans="1:38">
      <c r="A233" s="12" t="s">
        <v>84</v>
      </c>
      <c r="B233" s="12" t="s">
        <v>71</v>
      </c>
      <c r="C233" s="12" t="s">
        <v>37</v>
      </c>
      <c r="D233" s="12" t="s">
        <v>73</v>
      </c>
      <c r="E233" s="12" t="s">
        <v>43</v>
      </c>
      <c r="F233" s="12" t="s">
        <v>57</v>
      </c>
      <c r="G233" s="12" t="s">
        <v>41</v>
      </c>
      <c r="H233" s="6">
        <v>482.06422711234211</v>
      </c>
      <c r="I233" s="12">
        <v>0.81327499999999997</v>
      </c>
      <c r="J233" s="12"/>
      <c r="K233" s="13"/>
      <c r="L233" s="12"/>
      <c r="M233" s="17">
        <v>2.0030000000000001</v>
      </c>
      <c r="N233" s="12"/>
      <c r="O233" s="12"/>
      <c r="P233" s="12" t="e">
        <f t="shared" si="6"/>
        <v>#DIV/0!</v>
      </c>
      <c r="Q233" s="16">
        <v>1.6569478059115985E-2</v>
      </c>
      <c r="R233" s="16">
        <v>1.6299405418654947E-2</v>
      </c>
      <c r="S233" s="1">
        <v>1.6299405418654946</v>
      </c>
      <c r="T233" s="6">
        <v>1.7622771697747601</v>
      </c>
      <c r="U233" s="6">
        <v>1.0798833167091948</v>
      </c>
      <c r="V233" s="6">
        <v>1.1680905160463197</v>
      </c>
      <c r="W233" s="13">
        <v>16.28989825</v>
      </c>
      <c r="X233" s="13">
        <v>0.28707315783928822</v>
      </c>
      <c r="Y233" s="13">
        <v>0.1902807565318454</v>
      </c>
      <c r="Z233" s="13">
        <v>9.6792401307442821E-2</v>
      </c>
      <c r="AA233" s="12">
        <v>16.002825092160712</v>
      </c>
      <c r="AB233" s="12">
        <v>0</v>
      </c>
      <c r="AC233" s="12">
        <v>0</v>
      </c>
      <c r="AD233" s="12">
        <v>0</v>
      </c>
      <c r="AE233" s="12">
        <v>0</v>
      </c>
      <c r="AF233" s="12">
        <v>0</v>
      </c>
      <c r="AG233" s="12">
        <v>8132.75</v>
      </c>
      <c r="AH233" s="12">
        <v>143.32159652485683</v>
      </c>
      <c r="AI233" s="12"/>
      <c r="AJ233" s="12">
        <v>94.997881443757066</v>
      </c>
      <c r="AK233" s="12">
        <v>48.323715081099763</v>
      </c>
      <c r="AL233" s="12">
        <v>5.9418665372844076E-3</v>
      </c>
    </row>
    <row r="234" spans="1:38">
      <c r="A234" s="12" t="s">
        <v>85</v>
      </c>
      <c r="B234" s="12" t="s">
        <v>71</v>
      </c>
      <c r="C234" s="12" t="s">
        <v>37</v>
      </c>
      <c r="D234" s="12" t="s">
        <v>73</v>
      </c>
      <c r="E234" s="12" t="s">
        <v>45</v>
      </c>
      <c r="F234" s="12" t="s">
        <v>57</v>
      </c>
      <c r="G234" s="12" t="s">
        <v>41</v>
      </c>
      <c r="H234" s="6">
        <v>503.37192820850515</v>
      </c>
      <c r="I234" s="12">
        <v>0.78363899999999997</v>
      </c>
      <c r="J234" s="12"/>
      <c r="K234" s="13"/>
      <c r="L234" s="12"/>
      <c r="M234" s="17">
        <v>2.0009999999999999</v>
      </c>
      <c r="N234" s="12"/>
      <c r="O234" s="12"/>
      <c r="P234" s="12" t="e">
        <f t="shared" si="6"/>
        <v>#DIV/0!</v>
      </c>
      <c r="Q234" s="16">
        <v>1.6807698157371088E-2</v>
      </c>
      <c r="R234" s="16">
        <v>1.6529869106842426E-2</v>
      </c>
      <c r="S234" s="1">
        <v>1.6529869106842425</v>
      </c>
      <c r="T234" s="6">
        <v>1.7871607033759076</v>
      </c>
      <c r="U234" s="6">
        <v>1.0799263149240153</v>
      </c>
      <c r="V234" s="6">
        <v>1.1681369849730656</v>
      </c>
      <c r="W234" s="13">
        <v>15.680616389999999</v>
      </c>
      <c r="X234" s="13">
        <v>0.28023781416920185</v>
      </c>
      <c r="Y234" s="13">
        <v>0.18317107952333836</v>
      </c>
      <c r="Z234" s="13">
        <v>9.7066734645863489E-2</v>
      </c>
      <c r="AA234" s="12">
        <v>15.400378575830798</v>
      </c>
      <c r="AB234" s="12">
        <v>0</v>
      </c>
      <c r="AC234" s="12">
        <v>0</v>
      </c>
      <c r="AD234" s="12">
        <v>0</v>
      </c>
      <c r="AE234" s="12">
        <v>0</v>
      </c>
      <c r="AF234" s="12">
        <v>0</v>
      </c>
      <c r="AG234" s="12">
        <v>7836.39</v>
      </c>
      <c r="AH234" s="12">
        <v>140.04888264327931</v>
      </c>
      <c r="AI234" s="12"/>
      <c r="AJ234" s="12">
        <v>91.53976987673083</v>
      </c>
      <c r="AK234" s="12">
        <v>48.509112766548483</v>
      </c>
      <c r="AL234" s="12">
        <v>6.1902371840284213E-3</v>
      </c>
    </row>
    <row r="235" spans="1:38">
      <c r="A235" s="12" t="s">
        <v>86</v>
      </c>
      <c r="B235" s="12" t="s">
        <v>71</v>
      </c>
      <c r="C235" s="12" t="s">
        <v>37</v>
      </c>
      <c r="D235" s="12" t="s">
        <v>73</v>
      </c>
      <c r="E235" s="12" t="s">
        <v>47</v>
      </c>
      <c r="F235" s="12" t="s">
        <v>57</v>
      </c>
      <c r="G235" s="12" t="s">
        <v>41</v>
      </c>
      <c r="H235" s="6">
        <v>466.60390438276823</v>
      </c>
      <c r="I235" s="12">
        <v>0.90762399999999999</v>
      </c>
      <c r="J235" s="12"/>
      <c r="K235" s="13"/>
      <c r="L235" s="12"/>
      <c r="M235" s="17">
        <v>2.0099999999999998</v>
      </c>
      <c r="N235" s="12"/>
      <c r="O235" s="12"/>
      <c r="P235" s="12" t="e">
        <f t="shared" si="6"/>
        <v>#DIV/0!</v>
      </c>
      <c r="Q235" s="16">
        <v>1.639663165099935E-2</v>
      </c>
      <c r="R235" s="16">
        <v>1.6132119234166718E-2</v>
      </c>
      <c r="S235" s="1">
        <v>1.6132119234166717</v>
      </c>
      <c r="T235" s="6">
        <v>1.7442144194864955</v>
      </c>
      <c r="U235" s="6">
        <v>1.08</v>
      </c>
      <c r="V235" s="6">
        <v>1.1682166177225319</v>
      </c>
      <c r="W235" s="13">
        <v>18.2432424</v>
      </c>
      <c r="X235" s="13">
        <v>0.31820126452267422</v>
      </c>
      <c r="Y235" s="13">
        <v>0.21312058932820285</v>
      </c>
      <c r="Z235" s="13">
        <v>0.10508067519447137</v>
      </c>
      <c r="AA235" s="12">
        <v>17.925041135477326</v>
      </c>
      <c r="AB235" s="12">
        <v>0</v>
      </c>
      <c r="AC235" s="12">
        <v>0</v>
      </c>
      <c r="AD235" s="12">
        <v>0</v>
      </c>
      <c r="AE235" s="12">
        <v>0</v>
      </c>
      <c r="AF235" s="12">
        <v>0</v>
      </c>
      <c r="AG235" s="12">
        <v>9076.2400000000016</v>
      </c>
      <c r="AH235" s="12">
        <v>158.30908682720113</v>
      </c>
      <c r="AI235" s="12"/>
      <c r="AJ235" s="12">
        <v>106.03014394437955</v>
      </c>
      <c r="AK235" s="12">
        <v>52.278942882821582</v>
      </c>
      <c r="AL235" s="12">
        <v>5.7599780176396361E-3</v>
      </c>
    </row>
    <row r="236" spans="1:38">
      <c r="A236" s="12" t="s">
        <v>87</v>
      </c>
      <c r="B236" s="12" t="s">
        <v>71</v>
      </c>
      <c r="C236" s="12" t="s">
        <v>37</v>
      </c>
      <c r="D236" s="12" t="s">
        <v>73</v>
      </c>
      <c r="E236" s="12" t="s">
        <v>49</v>
      </c>
      <c r="F236" s="12" t="s">
        <v>57</v>
      </c>
      <c r="G236" s="12" t="s">
        <v>41</v>
      </c>
      <c r="H236" s="6">
        <v>438.89881746821612</v>
      </c>
      <c r="I236" s="12">
        <v>0.77685700000000002</v>
      </c>
      <c r="J236" s="12"/>
      <c r="K236" s="13"/>
      <c r="L236" s="12"/>
      <c r="M236" s="17">
        <v>2.0089999999999999</v>
      </c>
      <c r="N236" s="12"/>
      <c r="O236" s="12"/>
      <c r="P236" s="12" t="e">
        <f t="shared" si="6"/>
        <v>#DIV/0!</v>
      </c>
      <c r="Q236" s="16">
        <v>1.6086888779294657E-2</v>
      </c>
      <c r="R236" s="16">
        <v>1.5832197971397018E-2</v>
      </c>
      <c r="S236" s="1">
        <v>1.5832197971397017</v>
      </c>
      <c r="T236" s="6">
        <v>1.7118291283523785</v>
      </c>
      <c r="U236" s="6">
        <v>1.0812882162974229</v>
      </c>
      <c r="V236" s="6">
        <v>1.1696088140246548</v>
      </c>
      <c r="W236" s="13">
        <v>15.607057129999999</v>
      </c>
      <c r="X236" s="13">
        <v>0.26716615002993671</v>
      </c>
      <c r="Y236" s="13">
        <v>0.18254151580234332</v>
      </c>
      <c r="Z236" s="13">
        <v>8.4624634227593393E-2</v>
      </c>
      <c r="AA236" s="12">
        <v>15.339890979970063</v>
      </c>
      <c r="AB236" s="12">
        <v>0</v>
      </c>
      <c r="AC236" s="12">
        <v>0</v>
      </c>
      <c r="AD236" s="12">
        <v>0</v>
      </c>
      <c r="AE236" s="12">
        <v>0</v>
      </c>
      <c r="AF236" s="12">
        <v>0</v>
      </c>
      <c r="AG236" s="12">
        <v>7768.57</v>
      </c>
      <c r="AH236" s="12">
        <v>132.98464411644437</v>
      </c>
      <c r="AI236" s="12"/>
      <c r="AJ236" s="12">
        <v>90.861879443675122</v>
      </c>
      <c r="AK236" s="12">
        <v>42.12276467276925</v>
      </c>
      <c r="AL236" s="12">
        <v>5.4222031432772377E-3</v>
      </c>
    </row>
    <row r="237" spans="1:38">
      <c r="A237" s="12" t="s">
        <v>88</v>
      </c>
      <c r="B237" s="12" t="s">
        <v>71</v>
      </c>
      <c r="C237" s="12" t="s">
        <v>51</v>
      </c>
      <c r="D237" s="12" t="s">
        <v>73</v>
      </c>
      <c r="E237" s="12" t="s">
        <v>39</v>
      </c>
      <c r="F237" s="12" t="s">
        <v>57</v>
      </c>
      <c r="G237" s="12" t="s">
        <v>41</v>
      </c>
      <c r="H237" s="6">
        <v>303.85408359960189</v>
      </c>
      <c r="I237" s="12">
        <v>1.527512</v>
      </c>
      <c r="J237" s="12"/>
      <c r="K237" s="13"/>
      <c r="L237" s="12"/>
      <c r="M237" s="17">
        <v>2.0089999999999999</v>
      </c>
      <c r="N237" s="12"/>
      <c r="O237" s="12"/>
      <c r="P237" s="12" t="e">
        <f t="shared" si="6"/>
        <v>#DIV/0!</v>
      </c>
      <c r="Q237" s="16">
        <v>1.4577088654643548E-2</v>
      </c>
      <c r="R237" s="16">
        <v>1.436765014472499E-2</v>
      </c>
      <c r="S237" s="1">
        <v>1.436765014472499</v>
      </c>
      <c r="T237" s="6">
        <v>1.5536652297701881</v>
      </c>
      <c r="U237" s="6">
        <v>1.0839170654376933</v>
      </c>
      <c r="V237" s="6">
        <v>1.1724498448527254</v>
      </c>
      <c r="W237" s="13">
        <v>30.687716079999998</v>
      </c>
      <c r="X237" s="13">
        <v>0.47678437454555495</v>
      </c>
      <c r="Y237" s="13">
        <v>0.35979807956880483</v>
      </c>
      <c r="Z237" s="13">
        <v>0.11698629497675012</v>
      </c>
      <c r="AA237" s="12">
        <v>30.210931705454442</v>
      </c>
      <c r="AB237" s="12">
        <v>0</v>
      </c>
      <c r="AC237" s="12">
        <v>0</v>
      </c>
      <c r="AD237" s="12">
        <v>0</v>
      </c>
      <c r="AE237" s="12">
        <v>0</v>
      </c>
      <c r="AF237" s="12">
        <v>0</v>
      </c>
      <c r="AG237" s="12">
        <v>15275.119999999999</v>
      </c>
      <c r="AH237" s="12">
        <v>237.32422824567195</v>
      </c>
      <c r="AI237" s="12"/>
      <c r="AJ237" s="12">
        <v>179.09312074106762</v>
      </c>
      <c r="AK237" s="12">
        <v>58.231107504604324</v>
      </c>
      <c r="AL237" s="12">
        <v>3.8121538491746269E-3</v>
      </c>
    </row>
    <row r="238" spans="1:38">
      <c r="A238" s="12" t="s">
        <v>89</v>
      </c>
      <c r="B238" s="12" t="s">
        <v>71</v>
      </c>
      <c r="C238" s="12" t="s">
        <v>51</v>
      </c>
      <c r="D238" s="12" t="s">
        <v>73</v>
      </c>
      <c r="E238" s="12" t="s">
        <v>43</v>
      </c>
      <c r="F238" s="12" t="s">
        <v>57</v>
      </c>
      <c r="G238" s="12" t="s">
        <v>41</v>
      </c>
      <c r="H238" s="6">
        <v>222.92154695181725</v>
      </c>
      <c r="I238" s="12">
        <v>2.2517100000000001</v>
      </c>
      <c r="J238" s="12"/>
      <c r="K238" s="13"/>
      <c r="L238" s="12"/>
      <c r="M238" s="17">
        <v>2.0019999999999998</v>
      </c>
      <c r="N238" s="12"/>
      <c r="O238" s="12"/>
      <c r="P238" s="12" t="e">
        <f t="shared" si="6"/>
        <v>#DIV/0!</v>
      </c>
      <c r="Q238" s="16">
        <v>1.3672262894921319E-2</v>
      </c>
      <c r="R238" s="16">
        <v>1.3487853417114368E-2</v>
      </c>
      <c r="S238" s="1">
        <v>1.3487853417114368</v>
      </c>
      <c r="T238" s="6">
        <v>1.4586331596914444</v>
      </c>
      <c r="U238" s="6">
        <v>1.0853166782042534</v>
      </c>
      <c r="V238" s="6">
        <v>1.1739624192067171</v>
      </c>
      <c r="W238" s="13">
        <v>45.079234200000002</v>
      </c>
      <c r="X238" s="13">
        <v>0.65754065817616625</v>
      </c>
      <c r="Y238" s="13">
        <v>0.52921326837418181</v>
      </c>
      <c r="Z238" s="13">
        <v>0.12832738980198444</v>
      </c>
      <c r="AA238" s="12">
        <v>44.421693541823835</v>
      </c>
      <c r="AB238" s="12">
        <v>0</v>
      </c>
      <c r="AC238" s="12">
        <v>0</v>
      </c>
      <c r="AD238" s="12">
        <v>0</v>
      </c>
      <c r="AE238" s="12">
        <v>0</v>
      </c>
      <c r="AF238" s="12">
        <v>0</v>
      </c>
      <c r="AG238" s="12">
        <v>22517.100000000002</v>
      </c>
      <c r="AH238" s="12">
        <v>328.44188720088226</v>
      </c>
      <c r="AI238" s="12"/>
      <c r="AJ238" s="12">
        <v>264.34229189519573</v>
      </c>
      <c r="AK238" s="12">
        <v>64.099595305686535</v>
      </c>
      <c r="AL238" s="12">
        <v>2.8467074048472729E-3</v>
      </c>
    </row>
    <row r="239" spans="1:38">
      <c r="A239" s="12" t="s">
        <v>90</v>
      </c>
      <c r="B239" s="12" t="s">
        <v>71</v>
      </c>
      <c r="C239" s="12" t="s">
        <v>51</v>
      </c>
      <c r="D239" s="12" t="s">
        <v>73</v>
      </c>
      <c r="E239" s="12" t="s">
        <v>45</v>
      </c>
      <c r="F239" s="12" t="s">
        <v>57</v>
      </c>
      <c r="G239" s="12" t="s">
        <v>41</v>
      </c>
      <c r="H239" s="6">
        <v>213.42664509080572</v>
      </c>
      <c r="I239" s="12">
        <v>1.9301090000000001</v>
      </c>
      <c r="J239" s="12"/>
      <c r="K239" s="13"/>
      <c r="L239" s="12"/>
      <c r="M239" s="17">
        <v>2.0049999999999999</v>
      </c>
      <c r="N239" s="12"/>
      <c r="O239" s="12"/>
      <c r="P239" s="12" t="e">
        <f t="shared" si="6"/>
        <v>#DIV/0!</v>
      </c>
      <c r="Q239" s="16">
        <v>1.356610989211521E-2</v>
      </c>
      <c r="R239" s="16">
        <v>1.3384533835251455E-2</v>
      </c>
      <c r="S239" s="1">
        <v>1.3384533835251455</v>
      </c>
      <c r="T239" s="6">
        <v>1.4474720922052253</v>
      </c>
      <c r="U239" s="6">
        <v>1.085699239776343</v>
      </c>
      <c r="V239" s="6">
        <v>1.1743758563980915</v>
      </c>
      <c r="W239" s="13">
        <v>38.698685449999999</v>
      </c>
      <c r="X239" s="13">
        <v>0.56015267193903417</v>
      </c>
      <c r="Y239" s="13">
        <v>0.4544680186682411</v>
      </c>
      <c r="Z239" s="13">
        <v>0.10568465327079307</v>
      </c>
      <c r="AA239" s="12">
        <v>38.138532778060963</v>
      </c>
      <c r="AB239" s="12">
        <v>0</v>
      </c>
      <c r="AC239" s="12">
        <v>0</v>
      </c>
      <c r="AD239" s="12">
        <v>0</v>
      </c>
      <c r="AE239" s="12">
        <v>0</v>
      </c>
      <c r="AF239" s="12">
        <v>0</v>
      </c>
      <c r="AG239" s="12">
        <v>19301.09</v>
      </c>
      <c r="AH239" s="12">
        <v>279.37789124141358</v>
      </c>
      <c r="AI239" s="12"/>
      <c r="AJ239" s="12">
        <v>226.6673409816664</v>
      </c>
      <c r="AK239" s="12">
        <v>52.71055025974718</v>
      </c>
      <c r="AL239" s="12">
        <v>2.7309623580713412E-3</v>
      </c>
    </row>
    <row r="240" spans="1:38">
      <c r="A240" s="12" t="s">
        <v>91</v>
      </c>
      <c r="B240" s="12" t="s">
        <v>71</v>
      </c>
      <c r="C240" s="12" t="s">
        <v>51</v>
      </c>
      <c r="D240" s="12" t="s">
        <v>73</v>
      </c>
      <c r="E240" s="12" t="s">
        <v>47</v>
      </c>
      <c r="F240" s="12" t="s">
        <v>57</v>
      </c>
      <c r="G240" s="12" t="s">
        <v>41</v>
      </c>
      <c r="H240" s="6">
        <v>213.42352245261418</v>
      </c>
      <c r="I240" s="12">
        <v>1.8938029999999999</v>
      </c>
      <c r="J240" s="12"/>
      <c r="K240" s="13"/>
      <c r="L240" s="12"/>
      <c r="M240" s="17">
        <v>2.0099999999999998</v>
      </c>
      <c r="N240" s="12"/>
      <c r="O240" s="12"/>
      <c r="P240" s="12" t="e">
        <f t="shared" si="6"/>
        <v>#DIV/0!</v>
      </c>
      <c r="Q240" s="16">
        <v>1.3566074981020228E-2</v>
      </c>
      <c r="R240" s="16">
        <v>1.3384499852438591E-2</v>
      </c>
      <c r="S240" s="1">
        <v>1.3384499852438592</v>
      </c>
      <c r="T240" s="6">
        <v>1.4474684211905231</v>
      </c>
      <c r="U240" s="6">
        <v>1.0843481422675483</v>
      </c>
      <c r="V240" s="6">
        <v>1.1729157139091428</v>
      </c>
      <c r="W240" s="13">
        <v>38.065440299999992</v>
      </c>
      <c r="X240" s="13">
        <v>0.55098522772963099</v>
      </c>
      <c r="Y240" s="13">
        <v>0.44647553084740343</v>
      </c>
      <c r="Z240" s="13">
        <v>0.10450969688222755</v>
      </c>
      <c r="AA240" s="12">
        <v>37.514455072270358</v>
      </c>
      <c r="AB240" s="12">
        <v>0</v>
      </c>
      <c r="AC240" s="12">
        <v>0</v>
      </c>
      <c r="AD240" s="12">
        <v>0</v>
      </c>
      <c r="AE240" s="12">
        <v>0</v>
      </c>
      <c r="AF240" s="12">
        <v>0</v>
      </c>
      <c r="AG240" s="12">
        <v>18938.03</v>
      </c>
      <c r="AH240" s="12">
        <v>274.12200384558759</v>
      </c>
      <c r="AI240" s="12"/>
      <c r="AJ240" s="12">
        <v>222.12712977482761</v>
      </c>
      <c r="AK240" s="12">
        <v>51.994874070759977</v>
      </c>
      <c r="AL240" s="12">
        <v>2.7455270728138025E-3</v>
      </c>
    </row>
    <row r="241" spans="1:38">
      <c r="A241" s="12" t="s">
        <v>92</v>
      </c>
      <c r="B241" s="12" t="s">
        <v>71</v>
      </c>
      <c r="C241" s="12" t="s">
        <v>51</v>
      </c>
      <c r="D241" s="12" t="s">
        <v>73</v>
      </c>
      <c r="E241" s="12" t="s">
        <v>49</v>
      </c>
      <c r="F241" s="12" t="s">
        <v>57</v>
      </c>
      <c r="G241" s="12" t="s">
        <v>41</v>
      </c>
      <c r="H241" s="6">
        <v>196.5029869721709</v>
      </c>
      <c r="I241" s="12">
        <v>2.2967569999999999</v>
      </c>
      <c r="J241" s="12"/>
      <c r="K241" s="13"/>
      <c r="L241" s="12"/>
      <c r="M241" s="17">
        <v>2.008</v>
      </c>
      <c r="N241" s="12"/>
      <c r="O241" s="12"/>
      <c r="P241" s="12" t="e">
        <f t="shared" si="6"/>
        <v>#DIV/0!</v>
      </c>
      <c r="Q241" s="16">
        <v>1.337690339434887E-2</v>
      </c>
      <c r="R241" s="16">
        <v>1.3200323936279151E-2</v>
      </c>
      <c r="S241" s="1">
        <v>1.320032393627915</v>
      </c>
      <c r="T241" s="6">
        <v>1.4275723996084546</v>
      </c>
      <c r="U241" s="6">
        <v>1.0854373675911588</v>
      </c>
      <c r="V241" s="6">
        <v>1.1740928491703644</v>
      </c>
      <c r="W241" s="13">
        <v>46.118880560000001</v>
      </c>
      <c r="X241" s="13">
        <v>0.6583804098829491</v>
      </c>
      <c r="Y241" s="13">
        <v>0.54147847877238131</v>
      </c>
      <c r="Z241" s="13">
        <v>0.11690193111056779</v>
      </c>
      <c r="AA241" s="12">
        <v>45.460500150117049</v>
      </c>
      <c r="AB241" s="12">
        <v>0</v>
      </c>
      <c r="AC241" s="12">
        <v>0</v>
      </c>
      <c r="AD241" s="12">
        <v>0</v>
      </c>
      <c r="AE241" s="12">
        <v>0</v>
      </c>
      <c r="AF241" s="12">
        <v>0</v>
      </c>
      <c r="AG241" s="12">
        <v>22967.570000000003</v>
      </c>
      <c r="AH241" s="12">
        <v>327.87869018075156</v>
      </c>
      <c r="AI241" s="12"/>
      <c r="AJ241" s="12">
        <v>269.66059699819789</v>
      </c>
      <c r="AK241" s="12">
        <v>58.218093182553673</v>
      </c>
      <c r="AL241" s="12">
        <v>2.5347955043809015E-3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BCC45-69D5-C94D-9658-64BD2FD8F201}">
  <dimension ref="A1:AA121"/>
  <sheetViews>
    <sheetView workbookViewId="0">
      <pane ySplit="1" topLeftCell="A2" activePane="bottomLeft" state="frozen"/>
      <selection pane="bottomLeft" activeCell="G6" sqref="G6"/>
    </sheetView>
  </sheetViews>
  <sheetFormatPr baseColWidth="10" defaultColWidth="8.83203125" defaultRowHeight="16"/>
  <cols>
    <col min="1" max="1" width="13.1640625" style="24" bestFit="1" customWidth="1"/>
    <col min="2" max="4" width="13.1640625" style="24" customWidth="1"/>
    <col min="5" max="6" width="8.83203125" style="24"/>
    <col min="7" max="7" width="12.5" style="24" customWidth="1"/>
    <col min="8" max="8" width="11.1640625" style="24" customWidth="1"/>
    <col min="9" max="9" width="8.83203125" style="24"/>
    <col min="10" max="10" width="7.6640625" style="24" customWidth="1"/>
    <col min="11" max="14" width="8.83203125" style="24"/>
    <col min="15" max="15" width="13.83203125" style="24" customWidth="1"/>
    <col min="16" max="17" width="8.83203125" style="27"/>
    <col min="18" max="18" width="8.33203125" style="27" customWidth="1"/>
    <col min="19" max="19" width="9.1640625" style="24" customWidth="1"/>
    <col min="20" max="20" width="9.5" style="24" customWidth="1"/>
    <col min="21" max="21" width="13.5" style="24" customWidth="1"/>
    <col min="22" max="24" width="8.83203125" style="24"/>
    <col min="25" max="25" width="11.83203125" style="24" customWidth="1"/>
    <col min="26" max="26" width="11" style="24" customWidth="1"/>
    <col min="27" max="16384" width="8.83203125" style="24"/>
  </cols>
  <sheetData>
    <row r="1" spans="1:27" s="20" customFormat="1" ht="80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93</v>
      </c>
      <c r="H1" s="18" t="s">
        <v>12</v>
      </c>
      <c r="I1" s="4" t="s">
        <v>120</v>
      </c>
      <c r="J1" s="4" t="s">
        <v>6</v>
      </c>
      <c r="K1" s="2" t="s">
        <v>14</v>
      </c>
      <c r="L1" s="2" t="s">
        <v>15</v>
      </c>
      <c r="M1" s="2" t="s">
        <v>16</v>
      </c>
      <c r="N1" s="3" t="s">
        <v>17</v>
      </c>
      <c r="O1" s="3" t="s">
        <v>94</v>
      </c>
      <c r="P1" s="19" t="s">
        <v>18</v>
      </c>
      <c r="Q1" s="19" t="s">
        <v>19</v>
      </c>
      <c r="R1" s="19" t="s">
        <v>95</v>
      </c>
      <c r="S1" s="18" t="s">
        <v>25</v>
      </c>
      <c r="T1" s="18" t="s">
        <v>26</v>
      </c>
      <c r="U1" s="18" t="s">
        <v>28</v>
      </c>
      <c r="V1" s="18" t="s">
        <v>29</v>
      </c>
      <c r="W1" s="2" t="s">
        <v>119</v>
      </c>
      <c r="X1" s="18" t="s">
        <v>30</v>
      </c>
      <c r="Y1" s="18" t="s">
        <v>31</v>
      </c>
      <c r="Z1" s="18" t="s">
        <v>33</v>
      </c>
      <c r="AA1" s="18" t="s">
        <v>34</v>
      </c>
    </row>
    <row r="2" spans="1:27">
      <c r="A2" s="6" t="s">
        <v>96</v>
      </c>
      <c r="B2" s="6" t="s">
        <v>36</v>
      </c>
      <c r="C2" s="12" t="s">
        <v>37</v>
      </c>
      <c r="D2" s="12" t="s">
        <v>73</v>
      </c>
      <c r="E2" s="12" t="s">
        <v>39</v>
      </c>
      <c r="F2" s="12" t="s">
        <v>57</v>
      </c>
      <c r="G2" s="12" t="s">
        <v>97</v>
      </c>
      <c r="H2" s="21">
        <v>10.512</v>
      </c>
      <c r="I2" s="6">
        <v>186.53336881394102</v>
      </c>
      <c r="J2" s="6">
        <v>6.8155215874463977</v>
      </c>
      <c r="K2" s="16">
        <f t="shared" ref="K2:K65" si="0">((I2/1000)+1)*0.01118</f>
        <v>1.3265443063339861E-2</v>
      </c>
      <c r="L2" s="16">
        <f t="shared" ref="L2:L65" si="1">K2/(1+K2)</f>
        <v>1.3091774869214236E-2</v>
      </c>
      <c r="M2" s="1">
        <f t="shared" ref="M2:M65" si="2">L2*100</f>
        <v>1.3091774869214237</v>
      </c>
      <c r="N2" s="6">
        <f t="shared" ref="N2:N65" si="3">((M2*13.003355)/(((100-M2)*12.0107)+(M2*13.003355)))*100</f>
        <v>1.4158458567514898</v>
      </c>
      <c r="O2" s="12">
        <v>927.99999999999909</v>
      </c>
      <c r="P2" s="22">
        <v>1.1116790069519311</v>
      </c>
      <c r="Q2" s="22">
        <v>1.2024517765872547</v>
      </c>
      <c r="R2" s="23">
        <f>N2-Q2</f>
        <v>0.21339408016423511</v>
      </c>
      <c r="S2" s="12">
        <f t="shared" ref="S2:S65" si="4">O2*(J2/100)*1000</f>
        <v>63248.040331502511</v>
      </c>
      <c r="T2" s="12">
        <f t="shared" ref="T2:T65" si="5">S2*N2/100</f>
        <v>895.49475851008947</v>
      </c>
      <c r="U2" s="12">
        <f>S2*R2/100</f>
        <v>134.96757388731422</v>
      </c>
      <c r="V2" s="12">
        <f>S2-T2</f>
        <v>62352.545572992422</v>
      </c>
      <c r="W2" s="12">
        <f>V2/H2</f>
        <v>5931.5587493333733</v>
      </c>
      <c r="X2" s="12">
        <f>S2/H2</f>
        <v>6016.7466068780923</v>
      </c>
      <c r="Y2" s="12">
        <f>T2/H2</f>
        <v>85.187857544719307</v>
      </c>
      <c r="Z2" s="12">
        <f>U2/H2</f>
        <v>12.839381077560333</v>
      </c>
      <c r="AA2" s="12">
        <f>U2/S2</f>
        <v>2.133940801642351E-3</v>
      </c>
    </row>
    <row r="3" spans="1:27">
      <c r="A3" s="6" t="s">
        <v>98</v>
      </c>
      <c r="B3" s="6" t="s">
        <v>36</v>
      </c>
      <c r="C3" s="12" t="s">
        <v>37</v>
      </c>
      <c r="D3" s="12" t="s">
        <v>73</v>
      </c>
      <c r="E3" s="12" t="s">
        <v>43</v>
      </c>
      <c r="F3" s="12" t="s">
        <v>57</v>
      </c>
      <c r="G3" s="12" t="s">
        <v>97</v>
      </c>
      <c r="H3" s="13">
        <v>10.116</v>
      </c>
      <c r="I3" s="6">
        <v>234.76375010035318</v>
      </c>
      <c r="J3" s="6">
        <v>5.7654943519442083</v>
      </c>
      <c r="K3" s="16">
        <f t="shared" si="0"/>
        <v>1.380465872612195E-2</v>
      </c>
      <c r="L3" s="16">
        <f t="shared" si="1"/>
        <v>1.3616685036215897E-2</v>
      </c>
      <c r="M3" s="1">
        <f t="shared" si="2"/>
        <v>1.3616685036215896</v>
      </c>
      <c r="N3" s="6">
        <f t="shared" si="3"/>
        <v>1.4725498907860817</v>
      </c>
      <c r="O3" s="12">
        <v>764.00000000000114</v>
      </c>
      <c r="P3" s="22">
        <v>1.1103607238017557</v>
      </c>
      <c r="Q3" s="22">
        <v>1.20102715801506</v>
      </c>
      <c r="R3" s="23">
        <f t="shared" ref="R3:R66" si="6">N3-Q3</f>
        <v>0.27152273277102168</v>
      </c>
      <c r="S3" s="12">
        <f t="shared" si="4"/>
        <v>44048.376848853819</v>
      </c>
      <c r="T3" s="12">
        <f t="shared" si="5"/>
        <v>648.63432518083857</v>
      </c>
      <c r="U3" s="12">
        <f t="shared" ref="U3:U66" si="7">S3*R3/100</f>
        <v>119.60135656128594</v>
      </c>
      <c r="V3" s="12">
        <f t="shared" ref="V3:V66" si="8">S3-T3</f>
        <v>43399.742523672983</v>
      </c>
      <c r="W3" s="12">
        <f t="shared" ref="W3:W66" si="9">V3/H3</f>
        <v>4290.2078414069774</v>
      </c>
      <c r="X3" s="12">
        <f t="shared" ref="X3:X66" si="10">S3/H3</f>
        <v>4354.3274860472338</v>
      </c>
      <c r="Y3" s="12">
        <f t="shared" ref="Y3:Y66" si="11">T3/H3</f>
        <v>64.11964464025688</v>
      </c>
      <c r="Z3" s="12">
        <f t="shared" ref="Z3:Z66" si="12">U3/H3</f>
        <v>11.822988983915179</v>
      </c>
      <c r="AA3" s="12">
        <f t="shared" ref="AA3:AA66" si="13">U3/S3</f>
        <v>2.7152273277102168E-3</v>
      </c>
    </row>
    <row r="4" spans="1:27">
      <c r="A4" s="6" t="s">
        <v>99</v>
      </c>
      <c r="B4" s="6" t="s">
        <v>36</v>
      </c>
      <c r="C4" s="12" t="s">
        <v>37</v>
      </c>
      <c r="D4" s="12" t="s">
        <v>73</v>
      </c>
      <c r="E4" s="12" t="s">
        <v>45</v>
      </c>
      <c r="F4" s="12" t="s">
        <v>57</v>
      </c>
      <c r="G4" s="12" t="s">
        <v>97</v>
      </c>
      <c r="H4" s="12">
        <v>10.44</v>
      </c>
      <c r="I4" s="6">
        <v>205.94999919717404</v>
      </c>
      <c r="J4" s="6">
        <v>5.8224524520853977</v>
      </c>
      <c r="K4" s="16">
        <f t="shared" si="0"/>
        <v>1.3482520991024406E-2</v>
      </c>
      <c r="L4" s="16">
        <f t="shared" si="1"/>
        <v>1.3303160845675613E-2</v>
      </c>
      <c r="M4" s="1">
        <f t="shared" si="2"/>
        <v>1.3303160845675612</v>
      </c>
      <c r="N4" s="6">
        <f t="shared" si="3"/>
        <v>1.4386816648740972</v>
      </c>
      <c r="O4" s="12">
        <v>922.00000000000057</v>
      </c>
      <c r="P4" s="22">
        <v>1.1107419698189949</v>
      </c>
      <c r="Q4" s="22">
        <v>1.2014391564365652</v>
      </c>
      <c r="R4" s="23">
        <f t="shared" si="6"/>
        <v>0.23724250843753203</v>
      </c>
      <c r="S4" s="12">
        <f t="shared" si="4"/>
        <v>53683.011608227403</v>
      </c>
      <c r="T4" s="12">
        <f t="shared" si="5"/>
        <v>772.32764515980091</v>
      </c>
      <c r="U4" s="12">
        <f t="shared" si="7"/>
        <v>127.35892334417019</v>
      </c>
      <c r="V4" s="12">
        <f t="shared" si="8"/>
        <v>52910.683963067604</v>
      </c>
      <c r="W4" s="12">
        <f t="shared" si="9"/>
        <v>5068.0731765390428</v>
      </c>
      <c r="X4" s="12">
        <f t="shared" si="10"/>
        <v>5142.0509203282954</v>
      </c>
      <c r="Y4" s="12">
        <f t="shared" si="11"/>
        <v>73.977743789252969</v>
      </c>
      <c r="Z4" s="12">
        <f t="shared" si="12"/>
        <v>12.199130588522049</v>
      </c>
      <c r="AA4" s="12">
        <f t="shared" si="13"/>
        <v>2.3724250843753202E-3</v>
      </c>
    </row>
    <row r="5" spans="1:27">
      <c r="A5" s="6" t="s">
        <v>100</v>
      </c>
      <c r="B5" s="6" t="s">
        <v>36</v>
      </c>
      <c r="C5" s="12" t="s">
        <v>37</v>
      </c>
      <c r="D5" s="12" t="s">
        <v>73</v>
      </c>
      <c r="E5" s="12" t="s">
        <v>47</v>
      </c>
      <c r="F5" s="12" t="s">
        <v>57</v>
      </c>
      <c r="G5" s="12" t="s">
        <v>97</v>
      </c>
      <c r="H5" s="12">
        <v>10.762</v>
      </c>
      <c r="I5" s="6">
        <v>233.98029358341356</v>
      </c>
      <c r="J5" s="6">
        <v>5.7206027434085911</v>
      </c>
      <c r="K5" s="16">
        <f t="shared" si="0"/>
        <v>1.3795899682262563E-2</v>
      </c>
      <c r="L5" s="16">
        <f t="shared" si="1"/>
        <v>1.3608162832959165E-2</v>
      </c>
      <c r="M5" s="1">
        <f t="shared" si="2"/>
        <v>1.3608162832959165</v>
      </c>
      <c r="N5" s="6">
        <f t="shared" si="3"/>
        <v>1.4716293090692267</v>
      </c>
      <c r="O5" s="12">
        <v>1172.0000000000007</v>
      </c>
      <c r="P5" s="22">
        <v>1.1111187664829818</v>
      </c>
      <c r="Q5" s="22">
        <v>1.2018463463522691</v>
      </c>
      <c r="R5" s="23">
        <f t="shared" si="6"/>
        <v>0.26978296271695767</v>
      </c>
      <c r="S5" s="12">
        <f t="shared" si="4"/>
        <v>67045.46415274874</v>
      </c>
      <c r="T5" s="12">
        <f t="shared" si="5"/>
        <v>986.66070087335231</v>
      </c>
      <c r="U5" s="12">
        <f t="shared" si="7"/>
        <v>180.87723955862137</v>
      </c>
      <c r="V5" s="12">
        <f t="shared" si="8"/>
        <v>66058.803451875385</v>
      </c>
      <c r="W5" s="12">
        <f t="shared" si="9"/>
        <v>6138.1530804567346</v>
      </c>
      <c r="X5" s="12">
        <f t="shared" si="10"/>
        <v>6229.8331307144335</v>
      </c>
      <c r="Y5" s="12">
        <f t="shared" si="11"/>
        <v>91.680050257698596</v>
      </c>
      <c r="Z5" s="12">
        <f t="shared" si="12"/>
        <v>16.807028392364</v>
      </c>
      <c r="AA5" s="12">
        <f t="shared" si="13"/>
        <v>2.6978296271695768E-3</v>
      </c>
    </row>
    <row r="6" spans="1:27">
      <c r="A6" s="6" t="s">
        <v>101</v>
      </c>
      <c r="B6" s="6" t="s">
        <v>36</v>
      </c>
      <c r="C6" s="12" t="s">
        <v>37</v>
      </c>
      <c r="D6" s="12" t="s">
        <v>73</v>
      </c>
      <c r="E6" s="12" t="s">
        <v>49</v>
      </c>
      <c r="F6" s="12" t="s">
        <v>57</v>
      </c>
      <c r="G6" s="12" t="s">
        <v>97</v>
      </c>
      <c r="H6" s="12">
        <v>10.388999999999999</v>
      </c>
      <c r="I6" s="6">
        <v>208.30090754610728</v>
      </c>
      <c r="J6" s="6">
        <v>5.5915670257459764</v>
      </c>
      <c r="K6" s="16">
        <f t="shared" si="0"/>
        <v>1.350880414636548E-2</v>
      </c>
      <c r="L6" s="16">
        <f t="shared" si="1"/>
        <v>1.3328748690785531E-2</v>
      </c>
      <c r="M6" s="1">
        <f t="shared" si="2"/>
        <v>1.332874869078553</v>
      </c>
      <c r="N6" s="6">
        <f t="shared" si="3"/>
        <v>1.4414458392034721</v>
      </c>
      <c r="O6" s="12">
        <v>669.00000000000045</v>
      </c>
      <c r="P6" s="22">
        <v>1.0782978508068335</v>
      </c>
      <c r="Q6" s="22">
        <v>1.1663770728661245</v>
      </c>
      <c r="R6" s="23">
        <f t="shared" si="6"/>
        <v>0.27506876633734767</v>
      </c>
      <c r="S6" s="12">
        <f t="shared" si="4"/>
        <v>37407.583402240605</v>
      </c>
      <c r="T6" s="12">
        <f t="shared" si="5"/>
        <v>539.21005449816585</v>
      </c>
      <c r="U6" s="12">
        <f t="shared" si="7"/>
        <v>102.89657818115765</v>
      </c>
      <c r="V6" s="12">
        <f t="shared" si="8"/>
        <v>36868.373347742439</v>
      </c>
      <c r="W6" s="12">
        <f t="shared" si="9"/>
        <v>3548.7894260989933</v>
      </c>
      <c r="X6" s="12">
        <f t="shared" si="10"/>
        <v>3600.6914430879401</v>
      </c>
      <c r="Y6" s="12">
        <f t="shared" si="11"/>
        <v>51.902016988946563</v>
      </c>
      <c r="Z6" s="12">
        <f t="shared" si="12"/>
        <v>9.9043775321164365</v>
      </c>
      <c r="AA6" s="12">
        <f t="shared" si="13"/>
        <v>2.7506876633734763E-3</v>
      </c>
    </row>
    <row r="7" spans="1:27">
      <c r="A7" s="6" t="s">
        <v>102</v>
      </c>
      <c r="B7" s="6" t="s">
        <v>36</v>
      </c>
      <c r="C7" s="12" t="s">
        <v>51</v>
      </c>
      <c r="D7" s="12" t="s">
        <v>73</v>
      </c>
      <c r="E7" s="12" t="s">
        <v>39</v>
      </c>
      <c r="F7" s="12" t="s">
        <v>57</v>
      </c>
      <c r="G7" s="12" t="s">
        <v>97</v>
      </c>
      <c r="H7" s="12">
        <v>10.587</v>
      </c>
      <c r="I7" s="6">
        <v>128.98036517119888</v>
      </c>
      <c r="J7" s="6">
        <v>5.7557520311469554</v>
      </c>
      <c r="K7" s="16">
        <f t="shared" si="0"/>
        <v>1.2622000482614006E-2</v>
      </c>
      <c r="L7" s="16">
        <f t="shared" si="1"/>
        <v>1.2464671394260029E-2</v>
      </c>
      <c r="M7" s="1">
        <f t="shared" si="2"/>
        <v>1.246467139426003</v>
      </c>
      <c r="N7" s="6">
        <f t="shared" si="3"/>
        <v>1.3480958279301278</v>
      </c>
      <c r="O7" s="12">
        <v>1813.0000000000007</v>
      </c>
      <c r="P7" s="22">
        <v>1.0813930013844824</v>
      </c>
      <c r="Q7" s="22">
        <v>1.1697220568420394</v>
      </c>
      <c r="R7" s="23">
        <f t="shared" si="6"/>
        <v>0.17837377108808838</v>
      </c>
      <c r="S7" s="12">
        <f t="shared" si="4"/>
        <v>104351.78432469434</v>
      </c>
      <c r="T7" s="12">
        <f t="shared" si="5"/>
        <v>1406.7620508518494</v>
      </c>
      <c r="U7" s="12">
        <f t="shared" si="7"/>
        <v>186.13621289766598</v>
      </c>
      <c r="V7" s="12">
        <f t="shared" si="8"/>
        <v>102945.02227384249</v>
      </c>
      <c r="W7" s="12">
        <f t="shared" si="9"/>
        <v>9723.7198709589593</v>
      </c>
      <c r="X7" s="12">
        <f t="shared" si="10"/>
        <v>9856.5962335594922</v>
      </c>
      <c r="Y7" s="12">
        <f t="shared" si="11"/>
        <v>132.87636260053361</v>
      </c>
      <c r="Z7" s="12">
        <f t="shared" si="12"/>
        <v>17.58158240272655</v>
      </c>
      <c r="AA7" s="12">
        <f t="shared" si="13"/>
        <v>1.783737710880884E-3</v>
      </c>
    </row>
    <row r="8" spans="1:27">
      <c r="A8" s="6" t="s">
        <v>103</v>
      </c>
      <c r="B8" s="6" t="s">
        <v>36</v>
      </c>
      <c r="C8" s="12" t="s">
        <v>51</v>
      </c>
      <c r="D8" s="12" t="s">
        <v>73</v>
      </c>
      <c r="E8" s="12" t="s">
        <v>43</v>
      </c>
      <c r="F8" s="12" t="s">
        <v>57</v>
      </c>
      <c r="G8" s="12" t="s">
        <v>97</v>
      </c>
      <c r="H8" s="13">
        <v>10.256</v>
      </c>
      <c r="I8" s="6">
        <v>87.916429813676942</v>
      </c>
      <c r="J8" s="6">
        <v>8.2199653234033292</v>
      </c>
      <c r="K8" s="16">
        <f t="shared" si="0"/>
        <v>1.2162905685316909E-2</v>
      </c>
      <c r="L8" s="16">
        <f t="shared" si="1"/>
        <v>1.2016747123410563E-2</v>
      </c>
      <c r="M8" s="1">
        <f t="shared" si="2"/>
        <v>1.2016747123410563</v>
      </c>
      <c r="N8" s="6">
        <f t="shared" si="3"/>
        <v>1.2996993876786873</v>
      </c>
      <c r="O8" s="12">
        <v>1739.0000000000007</v>
      </c>
      <c r="P8" s="22">
        <v>1.0830642567486588</v>
      </c>
      <c r="Q8" s="22">
        <v>1.1715282049664113</v>
      </c>
      <c r="R8" s="23">
        <f t="shared" si="6"/>
        <v>0.12817118271227601</v>
      </c>
      <c r="S8" s="12">
        <f t="shared" si="4"/>
        <v>142945.19697398393</v>
      </c>
      <c r="T8" s="12">
        <f t="shared" si="5"/>
        <v>1857.8578497869626</v>
      </c>
      <c r="U8" s="12">
        <f t="shared" si="7"/>
        <v>183.21454959194776</v>
      </c>
      <c r="V8" s="12">
        <f t="shared" si="8"/>
        <v>141087.33912419697</v>
      </c>
      <c r="W8" s="12">
        <f t="shared" si="9"/>
        <v>13756.565827242293</v>
      </c>
      <c r="X8" s="12">
        <f t="shared" si="10"/>
        <v>13937.714213531974</v>
      </c>
      <c r="Y8" s="12">
        <f t="shared" si="11"/>
        <v>181.14838628968045</v>
      </c>
      <c r="Z8" s="12">
        <f t="shared" si="12"/>
        <v>17.864133150540926</v>
      </c>
      <c r="AA8" s="12">
        <f t="shared" si="13"/>
        <v>1.2817118271227599E-3</v>
      </c>
    </row>
    <row r="9" spans="1:27">
      <c r="A9" s="6" t="s">
        <v>104</v>
      </c>
      <c r="B9" s="6" t="s">
        <v>36</v>
      </c>
      <c r="C9" s="12" t="s">
        <v>51</v>
      </c>
      <c r="D9" s="12" t="s">
        <v>73</v>
      </c>
      <c r="E9" s="12" t="s">
        <v>45</v>
      </c>
      <c r="F9" s="12" t="s">
        <v>57</v>
      </c>
      <c r="G9" s="12" t="s">
        <v>97</v>
      </c>
      <c r="H9" s="12">
        <v>10.583</v>
      </c>
      <c r="I9" s="6">
        <v>84.909631603243426</v>
      </c>
      <c r="J9" s="6">
        <v>7.8520120009601095</v>
      </c>
      <c r="K9" s="16">
        <f t="shared" si="0"/>
        <v>1.2129289681324262E-2</v>
      </c>
      <c r="L9" s="16">
        <f t="shared" si="1"/>
        <v>1.1983933085409721E-2</v>
      </c>
      <c r="M9" s="1">
        <f t="shared" si="2"/>
        <v>1.1983933085409721</v>
      </c>
      <c r="N9" s="6">
        <f t="shared" si="3"/>
        <v>1.2961538203408722</v>
      </c>
      <c r="O9" s="12">
        <v>1496.0000000000005</v>
      </c>
      <c r="P9" s="22">
        <v>1.0834389190199207</v>
      </c>
      <c r="Q9" s="22">
        <v>1.1719331068322882</v>
      </c>
      <c r="R9" s="23">
        <f t="shared" si="6"/>
        <v>0.12422071350858399</v>
      </c>
      <c r="S9" s="12">
        <f t="shared" si="4"/>
        <v>117466.09953436328</v>
      </c>
      <c r="T9" s="12">
        <f t="shared" si="5"/>
        <v>1522.5413367200611</v>
      </c>
      <c r="U9" s="12">
        <f t="shared" si="7"/>
        <v>145.91722697228951</v>
      </c>
      <c r="V9" s="12">
        <f t="shared" si="8"/>
        <v>115943.55819764321</v>
      </c>
      <c r="W9" s="12">
        <f t="shared" si="9"/>
        <v>10955.6418971599</v>
      </c>
      <c r="X9" s="12">
        <f t="shared" si="10"/>
        <v>11099.508601943049</v>
      </c>
      <c r="Y9" s="12">
        <f t="shared" si="11"/>
        <v>143.86670478314855</v>
      </c>
      <c r="Z9" s="12">
        <f t="shared" si="12"/>
        <v>13.787888781280309</v>
      </c>
      <c r="AA9" s="12">
        <f t="shared" si="13"/>
        <v>1.2422071350858398E-3</v>
      </c>
    </row>
    <row r="10" spans="1:27">
      <c r="A10" s="6" t="s">
        <v>105</v>
      </c>
      <c r="B10" s="6" t="s">
        <v>36</v>
      </c>
      <c r="C10" s="12" t="s">
        <v>51</v>
      </c>
      <c r="D10" s="12" t="s">
        <v>73</v>
      </c>
      <c r="E10" s="12" t="s">
        <v>47</v>
      </c>
      <c r="F10" s="12" t="s">
        <v>57</v>
      </c>
      <c r="G10" s="12" t="s">
        <v>97</v>
      </c>
      <c r="H10" s="12">
        <v>10.759</v>
      </c>
      <c r="I10" s="6">
        <v>86.475497701910726</v>
      </c>
      <c r="J10" s="6">
        <v>8.0239120008991094</v>
      </c>
      <c r="K10" s="16">
        <f t="shared" si="0"/>
        <v>1.2146796064307361E-2</v>
      </c>
      <c r="L10" s="16">
        <f t="shared" si="1"/>
        <v>1.2001022096339874E-2</v>
      </c>
      <c r="M10" s="1">
        <f t="shared" si="2"/>
        <v>1.2001022096339873</v>
      </c>
      <c r="N10" s="6">
        <f t="shared" si="3"/>
        <v>1.2980002958540393</v>
      </c>
      <c r="O10" s="12">
        <v>1705</v>
      </c>
      <c r="P10" s="22">
        <v>1.082565837994635</v>
      </c>
      <c r="Q10" s="22">
        <v>1.170989557644639</v>
      </c>
      <c r="R10" s="23">
        <f t="shared" si="6"/>
        <v>0.12701073820940034</v>
      </c>
      <c r="S10" s="12">
        <f t="shared" si="4"/>
        <v>136807.69961532982</v>
      </c>
      <c r="T10" s="12">
        <f t="shared" si="5"/>
        <v>1775.7643457580864</v>
      </c>
      <c r="U10" s="12">
        <f t="shared" si="7"/>
        <v>173.76046920872938</v>
      </c>
      <c r="V10" s="12">
        <f t="shared" si="8"/>
        <v>135031.93526957172</v>
      </c>
      <c r="W10" s="12">
        <f t="shared" si="9"/>
        <v>12550.602776240517</v>
      </c>
      <c r="X10" s="12">
        <f t="shared" si="10"/>
        <v>12715.651976515459</v>
      </c>
      <c r="Y10" s="12">
        <f t="shared" si="11"/>
        <v>165.04920027494063</v>
      </c>
      <c r="Z10" s="12">
        <f t="shared" si="12"/>
        <v>16.15024344351049</v>
      </c>
      <c r="AA10" s="12">
        <f t="shared" si="13"/>
        <v>1.2701073820940035E-3</v>
      </c>
    </row>
    <row r="11" spans="1:27">
      <c r="A11" s="6" t="s">
        <v>106</v>
      </c>
      <c r="B11" s="6" t="s">
        <v>36</v>
      </c>
      <c r="C11" s="12" t="s">
        <v>51</v>
      </c>
      <c r="D11" s="12" t="s">
        <v>73</v>
      </c>
      <c r="E11" s="12" t="s">
        <v>49</v>
      </c>
      <c r="F11" s="12" t="s">
        <v>57</v>
      </c>
      <c r="G11" s="12" t="s">
        <v>97</v>
      </c>
      <c r="H11" s="12">
        <v>10.25</v>
      </c>
      <c r="I11" s="6">
        <v>93.198915633028264</v>
      </c>
      <c r="J11" s="6">
        <v>8.170102324840288</v>
      </c>
      <c r="K11" s="16">
        <f t="shared" si="0"/>
        <v>1.2221963876777256E-2</v>
      </c>
      <c r="L11" s="16">
        <f t="shared" si="1"/>
        <v>1.207439110485958E-2</v>
      </c>
      <c r="M11" s="1">
        <f t="shared" si="2"/>
        <v>1.2074391104859579</v>
      </c>
      <c r="N11" s="6">
        <f t="shared" si="3"/>
        <v>1.3059277918570562</v>
      </c>
      <c r="O11" s="12">
        <v>1964.0000000000005</v>
      </c>
      <c r="P11" s="22">
        <v>1.0834264303232717</v>
      </c>
      <c r="Q11" s="22">
        <v>1.1719196101568785</v>
      </c>
      <c r="R11" s="23">
        <f t="shared" si="6"/>
        <v>0.1340081817001777</v>
      </c>
      <c r="S11" s="12">
        <f t="shared" si="4"/>
        <v>160460.8096598633</v>
      </c>
      <c r="T11" s="12">
        <f t="shared" si="5"/>
        <v>2095.5023083870065</v>
      </c>
      <c r="U11" s="12">
        <f t="shared" si="7"/>
        <v>215.03061336656589</v>
      </c>
      <c r="V11" s="12">
        <f t="shared" si="8"/>
        <v>158365.30735147628</v>
      </c>
      <c r="W11" s="12">
        <f t="shared" si="9"/>
        <v>15450.273887948906</v>
      </c>
      <c r="X11" s="12">
        <f t="shared" si="10"/>
        <v>15654.713137547638</v>
      </c>
      <c r="Y11" s="12">
        <f t="shared" si="11"/>
        <v>204.43924959873235</v>
      </c>
      <c r="Z11" s="12">
        <f t="shared" si="12"/>
        <v>20.97859642600643</v>
      </c>
      <c r="AA11" s="12">
        <f t="shared" si="13"/>
        <v>1.3400818170017769E-3</v>
      </c>
    </row>
    <row r="12" spans="1:27">
      <c r="A12" s="6" t="s">
        <v>107</v>
      </c>
      <c r="B12" s="6" t="s">
        <v>36</v>
      </c>
      <c r="C12" s="12" t="s">
        <v>37</v>
      </c>
      <c r="D12" s="12" t="s">
        <v>38</v>
      </c>
      <c r="E12" s="12" t="s">
        <v>39</v>
      </c>
      <c r="F12" s="12" t="s">
        <v>57</v>
      </c>
      <c r="G12" s="12" t="s">
        <v>97</v>
      </c>
      <c r="H12" s="12">
        <v>10.545999999999999</v>
      </c>
      <c r="I12" s="6">
        <v>256.13239573298006</v>
      </c>
      <c r="J12" s="6">
        <v>5.7745807109340186</v>
      </c>
      <c r="K12" s="16">
        <f t="shared" si="0"/>
        <v>1.404356018429472E-2</v>
      </c>
      <c r="L12" s="16">
        <f t="shared" si="1"/>
        <v>1.3849069937136043E-2</v>
      </c>
      <c r="M12" s="1">
        <f t="shared" si="2"/>
        <v>1.3849069937136043</v>
      </c>
      <c r="N12" s="6">
        <f t="shared" si="3"/>
        <v>1.4976519717939152</v>
      </c>
      <c r="O12" s="12">
        <v>1003.0000000000001</v>
      </c>
      <c r="P12" s="22">
        <v>1.0795604208905973</v>
      </c>
      <c r="Q12" s="22">
        <v>1.1677415567526139</v>
      </c>
      <c r="R12" s="23">
        <f t="shared" si="6"/>
        <v>0.32991041504130125</v>
      </c>
      <c r="S12" s="12">
        <f t="shared" si="4"/>
        <v>57919.044530668216</v>
      </c>
      <c r="T12" s="12">
        <f t="shared" si="5"/>
        <v>867.42571245774832</v>
      </c>
      <c r="U12" s="12">
        <f t="shared" si="7"/>
        <v>191.08096019908359</v>
      </c>
      <c r="V12" s="12">
        <f t="shared" si="8"/>
        <v>57051.618818210467</v>
      </c>
      <c r="W12" s="12">
        <f t="shared" si="9"/>
        <v>5409.7874851327961</v>
      </c>
      <c r="X12" s="12">
        <f t="shared" si="10"/>
        <v>5492.0391172641966</v>
      </c>
      <c r="Y12" s="12">
        <f t="shared" si="11"/>
        <v>82.25163213140037</v>
      </c>
      <c r="Z12" s="12">
        <f t="shared" si="12"/>
        <v>18.11880904599693</v>
      </c>
      <c r="AA12" s="12">
        <f t="shared" si="13"/>
        <v>3.2991041504130121E-3</v>
      </c>
    </row>
    <row r="13" spans="1:27">
      <c r="A13" s="6" t="s">
        <v>108</v>
      </c>
      <c r="B13" s="6" t="s">
        <v>36</v>
      </c>
      <c r="C13" s="12" t="s">
        <v>37</v>
      </c>
      <c r="D13" s="12" t="s">
        <v>38</v>
      </c>
      <c r="E13" s="12" t="s">
        <v>43</v>
      </c>
      <c r="F13" s="12" t="s">
        <v>57</v>
      </c>
      <c r="G13" s="12" t="s">
        <v>97</v>
      </c>
      <c r="H13" s="12">
        <v>10.275</v>
      </c>
      <c r="I13" s="6">
        <v>264.08113532961573</v>
      </c>
      <c r="J13" s="6">
        <v>5.5651876877893898</v>
      </c>
      <c r="K13" s="16">
        <f t="shared" si="0"/>
        <v>1.4132427092985105E-2</v>
      </c>
      <c r="L13" s="16">
        <f t="shared" si="1"/>
        <v>1.3935484869067611E-2</v>
      </c>
      <c r="M13" s="1">
        <f t="shared" si="2"/>
        <v>1.3935484869067611</v>
      </c>
      <c r="N13" s="6">
        <f t="shared" si="3"/>
        <v>1.5069862165094527</v>
      </c>
      <c r="O13" s="12">
        <v>1108.0000000000005</v>
      </c>
      <c r="P13" s="22">
        <v>1.0789323459976436</v>
      </c>
      <c r="Q13" s="22">
        <v>1.1670627844349741</v>
      </c>
      <c r="R13" s="23">
        <f t="shared" si="6"/>
        <v>0.33992343207447862</v>
      </c>
      <c r="S13" s="12">
        <f t="shared" si="4"/>
        <v>61662.279580706469</v>
      </c>
      <c r="T13" s="12">
        <f t="shared" si="5"/>
        <v>929.24205406676924</v>
      </c>
      <c r="U13" s="12">
        <f t="shared" si="7"/>
        <v>209.60453704609787</v>
      </c>
      <c r="V13" s="12">
        <f t="shared" si="8"/>
        <v>60733.037526639702</v>
      </c>
      <c r="W13" s="12">
        <f t="shared" si="9"/>
        <v>5910.7579101352503</v>
      </c>
      <c r="X13" s="12">
        <f t="shared" si="10"/>
        <v>6001.195093012795</v>
      </c>
      <c r="Y13" s="12">
        <f t="shared" si="11"/>
        <v>90.437182877544444</v>
      </c>
      <c r="Z13" s="12">
        <f t="shared" si="12"/>
        <v>20.399468325654293</v>
      </c>
      <c r="AA13" s="12">
        <f t="shared" si="13"/>
        <v>3.3992343207447867E-3</v>
      </c>
    </row>
    <row r="14" spans="1:27">
      <c r="A14" s="6" t="s">
        <v>109</v>
      </c>
      <c r="B14" s="6" t="s">
        <v>36</v>
      </c>
      <c r="C14" s="12" t="s">
        <v>37</v>
      </c>
      <c r="D14" s="12" t="s">
        <v>38</v>
      </c>
      <c r="E14" s="12" t="s">
        <v>45</v>
      </c>
      <c r="F14" s="12" t="s">
        <v>57</v>
      </c>
      <c r="G14" s="12" t="s">
        <v>97</v>
      </c>
      <c r="H14" s="12">
        <v>10.468</v>
      </c>
      <c r="I14" s="6">
        <v>219.16249555246591</v>
      </c>
      <c r="J14" s="6">
        <v>6.5047343098314672</v>
      </c>
      <c r="K14" s="16">
        <f t="shared" si="0"/>
        <v>1.3630236700276572E-2</v>
      </c>
      <c r="L14" s="16">
        <f t="shared" si="1"/>
        <v>1.3446951567514199E-2</v>
      </c>
      <c r="M14" s="1">
        <f t="shared" si="2"/>
        <v>1.3446951567514198</v>
      </c>
      <c r="N14" s="6">
        <f t="shared" si="3"/>
        <v>1.4542147721689156</v>
      </c>
      <c r="O14" s="12">
        <v>838.00000000000091</v>
      </c>
      <c r="P14" s="22">
        <v>1.0792561442876261</v>
      </c>
      <c r="Q14" s="22">
        <v>1.1674127194083772</v>
      </c>
      <c r="R14" s="23">
        <f t="shared" si="6"/>
        <v>0.28680205276053838</v>
      </c>
      <c r="S14" s="12">
        <f t="shared" si="4"/>
        <v>54509.673516387753</v>
      </c>
      <c r="T14" s="12">
        <f t="shared" si="5"/>
        <v>792.6877245363579</v>
      </c>
      <c r="U14" s="12">
        <f t="shared" si="7"/>
        <v>156.33486259806762</v>
      </c>
      <c r="V14" s="12">
        <f t="shared" si="8"/>
        <v>53716.985791851395</v>
      </c>
      <c r="W14" s="12">
        <f t="shared" si="9"/>
        <v>5131.542395094707</v>
      </c>
      <c r="X14" s="12">
        <f t="shared" si="10"/>
        <v>5207.2672445918752</v>
      </c>
      <c r="Y14" s="12">
        <f t="shared" si="11"/>
        <v>75.724849497168307</v>
      </c>
      <c r="Z14" s="12">
        <f t="shared" si="12"/>
        <v>14.934549350216624</v>
      </c>
      <c r="AA14" s="12">
        <f t="shared" si="13"/>
        <v>2.8680205276053836E-3</v>
      </c>
    </row>
    <row r="15" spans="1:27">
      <c r="A15" s="6" t="s">
        <v>110</v>
      </c>
      <c r="B15" s="6" t="s">
        <v>36</v>
      </c>
      <c r="C15" s="12" t="s">
        <v>37</v>
      </c>
      <c r="D15" s="12" t="s">
        <v>38</v>
      </c>
      <c r="E15" s="12" t="s">
        <v>47</v>
      </c>
      <c r="F15" s="12" t="s">
        <v>57</v>
      </c>
      <c r="G15" s="12" t="s">
        <v>97</v>
      </c>
      <c r="H15" s="12">
        <v>10.323</v>
      </c>
      <c r="I15" s="6">
        <v>221.70884633209243</v>
      </c>
      <c r="J15" s="6">
        <v>5.3797871674046176</v>
      </c>
      <c r="K15" s="16">
        <f t="shared" si="0"/>
        <v>1.3658704901992794E-2</v>
      </c>
      <c r="L15" s="16">
        <f t="shared" si="1"/>
        <v>1.3474658517645156E-2</v>
      </c>
      <c r="M15" s="1">
        <f t="shared" si="2"/>
        <v>1.3474658517645157</v>
      </c>
      <c r="N15" s="6">
        <f t="shared" si="3"/>
        <v>1.4572077951567852</v>
      </c>
      <c r="O15" s="12">
        <v>1295</v>
      </c>
      <c r="P15" s="22">
        <v>1.0799990351903135</v>
      </c>
      <c r="Q15" s="22">
        <v>1.1682155750359036</v>
      </c>
      <c r="R15" s="23">
        <f t="shared" si="6"/>
        <v>0.28899222012088166</v>
      </c>
      <c r="S15" s="12">
        <f t="shared" si="4"/>
        <v>69668.243817889801</v>
      </c>
      <c r="T15" s="12">
        <f t="shared" si="5"/>
        <v>1015.2110796631252</v>
      </c>
      <c r="U15" s="12">
        <f t="shared" si="7"/>
        <v>201.33580452854861</v>
      </c>
      <c r="V15" s="12">
        <f t="shared" si="8"/>
        <v>68653.03273822667</v>
      </c>
      <c r="W15" s="12">
        <f t="shared" si="9"/>
        <v>6650.4923702631668</v>
      </c>
      <c r="X15" s="12">
        <f t="shared" si="10"/>
        <v>6748.8369483570468</v>
      </c>
      <c r="Y15" s="12">
        <f t="shared" si="11"/>
        <v>98.344578093880187</v>
      </c>
      <c r="Z15" s="12">
        <f t="shared" si="12"/>
        <v>19.50361372939539</v>
      </c>
      <c r="AA15" s="12">
        <f t="shared" si="13"/>
        <v>2.8899222012088162E-3</v>
      </c>
    </row>
    <row r="16" spans="1:27">
      <c r="A16" s="6" t="s">
        <v>111</v>
      </c>
      <c r="B16" s="6" t="s">
        <v>36</v>
      </c>
      <c r="C16" s="12" t="s">
        <v>37</v>
      </c>
      <c r="D16" s="12" t="s">
        <v>38</v>
      </c>
      <c r="E16" s="12" t="s">
        <v>49</v>
      </c>
      <c r="F16" s="12" t="s">
        <v>57</v>
      </c>
      <c r="G16" s="12" t="s">
        <v>97</v>
      </c>
      <c r="H16" s="12">
        <v>10.506</v>
      </c>
      <c r="I16" s="6">
        <v>222.0110322836384</v>
      </c>
      <c r="J16" s="6">
        <v>6.023826604569412</v>
      </c>
      <c r="K16" s="16">
        <f t="shared" si="0"/>
        <v>1.3662083340931079E-2</v>
      </c>
      <c r="L16" s="16">
        <f t="shared" si="1"/>
        <v>1.3477946512413869E-2</v>
      </c>
      <c r="M16" s="1">
        <f t="shared" si="2"/>
        <v>1.347794651241387</v>
      </c>
      <c r="N16" s="6">
        <f t="shared" si="3"/>
        <v>1.4575629774738186</v>
      </c>
      <c r="O16" s="12">
        <v>894.99999999999955</v>
      </c>
      <c r="P16" s="22">
        <v>1.0800484077605934</v>
      </c>
      <c r="Q16" s="22">
        <v>1.1682689328301901</v>
      </c>
      <c r="R16" s="23">
        <f t="shared" si="6"/>
        <v>0.28929404464362851</v>
      </c>
      <c r="S16" s="12">
        <f t="shared" si="4"/>
        <v>53913.248110896209</v>
      </c>
      <c r="T16" s="12">
        <f t="shared" si="5"/>
        <v>785.819544418026</v>
      </c>
      <c r="U16" s="12">
        <f t="shared" si="7"/>
        <v>155.96781605876629</v>
      </c>
      <c r="V16" s="12">
        <f t="shared" si="8"/>
        <v>53127.428566478186</v>
      </c>
      <c r="W16" s="12">
        <f t="shared" si="9"/>
        <v>5056.8654641612584</v>
      </c>
      <c r="X16" s="12">
        <f t="shared" si="10"/>
        <v>5131.6626795065877</v>
      </c>
      <c r="Y16" s="12">
        <f t="shared" si="11"/>
        <v>74.797215345328951</v>
      </c>
      <c r="Z16" s="12">
        <f t="shared" si="12"/>
        <v>14.845594523012211</v>
      </c>
      <c r="AA16" s="12">
        <f t="shared" si="13"/>
        <v>2.8929404464362852E-3</v>
      </c>
    </row>
    <row r="17" spans="1:27">
      <c r="A17" s="6" t="s">
        <v>112</v>
      </c>
      <c r="B17" s="6" t="s">
        <v>36</v>
      </c>
      <c r="C17" s="12" t="s">
        <v>51</v>
      </c>
      <c r="D17" s="12" t="s">
        <v>38</v>
      </c>
      <c r="E17" s="12" t="s">
        <v>39</v>
      </c>
      <c r="F17" s="12" t="s">
        <v>57</v>
      </c>
      <c r="G17" s="12" t="s">
        <v>97</v>
      </c>
      <c r="H17" s="12">
        <v>10.57</v>
      </c>
      <c r="I17" s="6">
        <v>104.53617704319203</v>
      </c>
      <c r="J17" s="6">
        <v>7.7576489243207547</v>
      </c>
      <c r="K17" s="16">
        <f t="shared" si="0"/>
        <v>1.2348714459342889E-2</v>
      </c>
      <c r="L17" s="16">
        <f t="shared" si="1"/>
        <v>1.2198083805477909E-2</v>
      </c>
      <c r="M17" s="1">
        <f t="shared" si="2"/>
        <v>1.2198083805477908</v>
      </c>
      <c r="N17" s="6">
        <f t="shared" si="3"/>
        <v>1.3192925279404268</v>
      </c>
      <c r="O17" s="12">
        <v>1983.0000000000005</v>
      </c>
      <c r="P17" s="22">
        <v>1.083154187825877</v>
      </c>
      <c r="Q17" s="22">
        <v>1.1716253945483903</v>
      </c>
      <c r="R17" s="23">
        <f t="shared" si="6"/>
        <v>0.14766713339203652</v>
      </c>
      <c r="S17" s="12">
        <f t="shared" si="4"/>
        <v>153834.17816928061</v>
      </c>
      <c r="T17" s="12">
        <f t="shared" si="5"/>
        <v>2029.5228180058825</v>
      </c>
      <c r="U17" s="12">
        <f t="shared" si="7"/>
        <v>227.16252107977471</v>
      </c>
      <c r="V17" s="12">
        <f t="shared" si="8"/>
        <v>151804.65535127473</v>
      </c>
      <c r="W17" s="12">
        <f t="shared" si="9"/>
        <v>14361.840619798933</v>
      </c>
      <c r="X17" s="12">
        <f t="shared" si="10"/>
        <v>14553.848454993435</v>
      </c>
      <c r="Y17" s="12">
        <f t="shared" si="11"/>
        <v>192.00783519450167</v>
      </c>
      <c r="Z17" s="12">
        <f t="shared" si="12"/>
        <v>21.49125081171</v>
      </c>
      <c r="AA17" s="12">
        <f t="shared" si="13"/>
        <v>1.476671333920365E-3</v>
      </c>
    </row>
    <row r="18" spans="1:27">
      <c r="A18" s="6" t="s">
        <v>113</v>
      </c>
      <c r="B18" s="6" t="s">
        <v>36</v>
      </c>
      <c r="C18" s="12" t="s">
        <v>51</v>
      </c>
      <c r="D18" s="12" t="s">
        <v>38</v>
      </c>
      <c r="E18" s="12" t="s">
        <v>43</v>
      </c>
      <c r="F18" s="12" t="s">
        <v>57</v>
      </c>
      <c r="G18" s="12" t="s">
        <v>97</v>
      </c>
      <c r="H18" s="12">
        <v>10.278</v>
      </c>
      <c r="I18" s="6">
        <v>126.65826705001605</v>
      </c>
      <c r="J18" s="6">
        <v>7.6430238350549855</v>
      </c>
      <c r="K18" s="16">
        <f t="shared" si="0"/>
        <v>1.259603942561918E-2</v>
      </c>
      <c r="L18" s="16">
        <f t="shared" si="1"/>
        <v>1.2439352846732548E-2</v>
      </c>
      <c r="M18" s="1">
        <f t="shared" si="2"/>
        <v>1.2439352846732548</v>
      </c>
      <c r="N18" s="6">
        <f t="shared" si="3"/>
        <v>1.3453603547732995</v>
      </c>
      <c r="O18" s="12">
        <v>1821.0000000000016</v>
      </c>
      <c r="P18" s="22">
        <v>1.082985412922252</v>
      </c>
      <c r="Q18" s="22">
        <v>1.1714429974960348</v>
      </c>
      <c r="R18" s="23">
        <f t="shared" si="6"/>
        <v>0.17391735727726476</v>
      </c>
      <c r="S18" s="12">
        <f t="shared" si="4"/>
        <v>139179.46403635139</v>
      </c>
      <c r="T18" s="12">
        <f t="shared" si="5"/>
        <v>1872.465331131034</v>
      </c>
      <c r="U18" s="12">
        <f t="shared" si="7"/>
        <v>242.05724572468344</v>
      </c>
      <c r="V18" s="12">
        <f t="shared" si="8"/>
        <v>137306.99870522035</v>
      </c>
      <c r="W18" s="12">
        <f t="shared" si="9"/>
        <v>13359.311024053352</v>
      </c>
      <c r="X18" s="12">
        <f t="shared" si="10"/>
        <v>13541.492900987681</v>
      </c>
      <c r="Y18" s="12">
        <f t="shared" si="11"/>
        <v>182.18187693432904</v>
      </c>
      <c r="Z18" s="12">
        <f t="shared" si="12"/>
        <v>23.551006589286185</v>
      </c>
      <c r="AA18" s="12">
        <f t="shared" si="13"/>
        <v>1.7391735727726473E-3</v>
      </c>
    </row>
    <row r="19" spans="1:27">
      <c r="A19" s="6" t="s">
        <v>114</v>
      </c>
      <c r="B19" s="6" t="s">
        <v>36</v>
      </c>
      <c r="C19" s="12" t="s">
        <v>51</v>
      </c>
      <c r="D19" s="12" t="s">
        <v>38</v>
      </c>
      <c r="E19" s="12" t="s">
        <v>45</v>
      </c>
      <c r="F19" s="12" t="s">
        <v>57</v>
      </c>
      <c r="G19" s="12" t="s">
        <v>97</v>
      </c>
      <c r="H19" s="12">
        <v>10.359</v>
      </c>
      <c r="I19" s="6">
        <v>127.40756813323163</v>
      </c>
      <c r="J19" s="6">
        <v>6.0599351919291742</v>
      </c>
      <c r="K19" s="16">
        <f t="shared" si="0"/>
        <v>1.260441661172953E-2</v>
      </c>
      <c r="L19" s="16">
        <f t="shared" si="1"/>
        <v>1.2447522847969697E-2</v>
      </c>
      <c r="M19" s="1">
        <f t="shared" si="2"/>
        <v>1.2447522847969696</v>
      </c>
      <c r="N19" s="6">
        <f t="shared" si="3"/>
        <v>1.346243061440944</v>
      </c>
      <c r="O19" s="12">
        <v>1758.0000000000009</v>
      </c>
      <c r="P19" s="22">
        <v>1.0831450028119272</v>
      </c>
      <c r="Q19" s="22">
        <v>1.1716154681955171</v>
      </c>
      <c r="R19" s="23">
        <f t="shared" si="6"/>
        <v>0.17462759324542687</v>
      </c>
      <c r="S19" s="12">
        <f t="shared" si="4"/>
        <v>106533.66067411494</v>
      </c>
      <c r="T19" s="12">
        <f t="shared" si="5"/>
        <v>1434.2020149243119</v>
      </c>
      <c r="U19" s="12">
        <f t="shared" si="7"/>
        <v>186.03716763145673</v>
      </c>
      <c r="V19" s="12">
        <f t="shared" si="8"/>
        <v>105099.45865919063</v>
      </c>
      <c r="W19" s="12">
        <f t="shared" si="9"/>
        <v>10145.714707905263</v>
      </c>
      <c r="X19" s="12">
        <f t="shared" si="10"/>
        <v>10284.164559717632</v>
      </c>
      <c r="Y19" s="12">
        <f t="shared" si="11"/>
        <v>138.4498518123672</v>
      </c>
      <c r="Z19" s="12">
        <f t="shared" si="12"/>
        <v>17.958989056034049</v>
      </c>
      <c r="AA19" s="12">
        <f t="shared" si="13"/>
        <v>1.7462759324542686E-3</v>
      </c>
    </row>
    <row r="20" spans="1:27">
      <c r="A20" s="6" t="s">
        <v>115</v>
      </c>
      <c r="B20" s="6" t="s">
        <v>36</v>
      </c>
      <c r="C20" s="12" t="s">
        <v>51</v>
      </c>
      <c r="D20" s="12" t="s">
        <v>38</v>
      </c>
      <c r="E20" s="12" t="s">
        <v>47</v>
      </c>
      <c r="F20" s="12" t="s">
        <v>57</v>
      </c>
      <c r="G20" s="12" t="s">
        <v>97</v>
      </c>
      <c r="H20" s="12">
        <v>10.462999999999999</v>
      </c>
      <c r="I20" s="6">
        <v>89.774811858097465</v>
      </c>
      <c r="J20" s="6">
        <v>8.4115586611142668</v>
      </c>
      <c r="K20" s="16">
        <f t="shared" si="0"/>
        <v>1.218368239657353E-2</v>
      </c>
      <c r="L20" s="16">
        <f t="shared" si="1"/>
        <v>1.2037027081612212E-2</v>
      </c>
      <c r="M20" s="1">
        <f t="shared" si="2"/>
        <v>1.2037027081612213</v>
      </c>
      <c r="N20" s="6">
        <f t="shared" si="3"/>
        <v>1.3018906340654561</v>
      </c>
      <c r="O20" s="12">
        <v>2016</v>
      </c>
      <c r="P20" s="22">
        <v>1.0844217033911676</v>
      </c>
      <c r="Q20" s="22">
        <v>1.1729952121205893</v>
      </c>
      <c r="R20" s="23">
        <f t="shared" si="6"/>
        <v>0.12889542194486681</v>
      </c>
      <c r="S20" s="12">
        <f t="shared" si="4"/>
        <v>169577.02260806362</v>
      </c>
      <c r="T20" s="12">
        <f t="shared" si="5"/>
        <v>2207.7073748614416</v>
      </c>
      <c r="U20" s="12">
        <f t="shared" si="7"/>
        <v>218.57701881220578</v>
      </c>
      <c r="V20" s="12">
        <f t="shared" si="8"/>
        <v>167369.31523320219</v>
      </c>
      <c r="W20" s="12">
        <f t="shared" si="9"/>
        <v>15996.302707942483</v>
      </c>
      <c r="X20" s="12">
        <f t="shared" si="10"/>
        <v>16207.304081818182</v>
      </c>
      <c r="Y20" s="12">
        <f t="shared" si="11"/>
        <v>211.0013738756993</v>
      </c>
      <c r="Z20" s="12">
        <f t="shared" si="12"/>
        <v>20.890472982147166</v>
      </c>
      <c r="AA20" s="12">
        <f t="shared" si="13"/>
        <v>1.2889542194486681E-3</v>
      </c>
    </row>
    <row r="21" spans="1:27">
      <c r="A21" s="6" t="s">
        <v>116</v>
      </c>
      <c r="B21" s="6" t="s">
        <v>36</v>
      </c>
      <c r="C21" s="12" t="s">
        <v>51</v>
      </c>
      <c r="D21" s="12" t="s">
        <v>38</v>
      </c>
      <c r="E21" s="12" t="s">
        <v>49</v>
      </c>
      <c r="F21" s="12" t="s">
        <v>57</v>
      </c>
      <c r="G21" s="12" t="s">
        <v>97</v>
      </c>
      <c r="H21" s="12">
        <v>10.257</v>
      </c>
      <c r="I21" s="6">
        <v>102.50552600499317</v>
      </c>
      <c r="J21" s="6">
        <v>7.4041795822222332</v>
      </c>
      <c r="K21" s="16">
        <f t="shared" si="0"/>
        <v>1.2326011780735825E-2</v>
      </c>
      <c r="L21" s="16">
        <f t="shared" si="1"/>
        <v>1.2175931110427271E-2</v>
      </c>
      <c r="M21" s="1">
        <f t="shared" si="2"/>
        <v>1.2175931110427272</v>
      </c>
      <c r="N21" s="6">
        <f t="shared" si="3"/>
        <v>1.3168989959104993</v>
      </c>
      <c r="O21" s="12">
        <v>1714.0000000000005</v>
      </c>
      <c r="P21" s="22">
        <v>1.0845778443656942</v>
      </c>
      <c r="Q21" s="22">
        <v>1.1731639551365085</v>
      </c>
      <c r="R21" s="23">
        <f t="shared" si="6"/>
        <v>0.1437350407739908</v>
      </c>
      <c r="S21" s="12">
        <f t="shared" si="4"/>
        <v>126907.6380392891</v>
      </c>
      <c r="T21" s="12">
        <f t="shared" si="5"/>
        <v>1671.2454110731289</v>
      </c>
      <c r="U21" s="12">
        <f t="shared" si="7"/>
        <v>182.41074528108086</v>
      </c>
      <c r="V21" s="12">
        <f t="shared" si="8"/>
        <v>125236.39262821597</v>
      </c>
      <c r="W21" s="12">
        <f t="shared" si="9"/>
        <v>12209.846215093688</v>
      </c>
      <c r="X21" s="12">
        <f t="shared" si="10"/>
        <v>12372.783273792445</v>
      </c>
      <c r="Y21" s="12">
        <f t="shared" si="11"/>
        <v>162.9370586987549</v>
      </c>
      <c r="Z21" s="12">
        <f t="shared" si="12"/>
        <v>17.784025083463085</v>
      </c>
      <c r="AA21" s="12">
        <f t="shared" si="13"/>
        <v>1.437350407739908E-3</v>
      </c>
    </row>
    <row r="22" spans="1:27">
      <c r="A22" s="25" t="s">
        <v>96</v>
      </c>
      <c r="B22" s="25" t="s">
        <v>68</v>
      </c>
      <c r="C22" s="12" t="s">
        <v>37</v>
      </c>
      <c r="D22" s="12" t="s">
        <v>73</v>
      </c>
      <c r="E22" s="12" t="s">
        <v>39</v>
      </c>
      <c r="F22" s="12" t="s">
        <v>57</v>
      </c>
      <c r="G22" s="12" t="s">
        <v>97</v>
      </c>
      <c r="H22" s="21">
        <v>10.512</v>
      </c>
      <c r="I22" s="6">
        <v>298.74922003158883</v>
      </c>
      <c r="J22" s="6">
        <v>82.144605448776346</v>
      </c>
      <c r="K22" s="16">
        <f t="shared" si="0"/>
        <v>1.4520016279953165E-2</v>
      </c>
      <c r="L22" s="16">
        <f t="shared" si="1"/>
        <v>1.4312202861403592E-2</v>
      </c>
      <c r="M22" s="1">
        <f t="shared" si="2"/>
        <v>1.4312202861403591</v>
      </c>
      <c r="N22" s="6">
        <f t="shared" si="3"/>
        <v>1.5476764469352053</v>
      </c>
      <c r="O22" s="12">
        <v>17.600000000001614</v>
      </c>
      <c r="P22" s="22">
        <v>1.074145772538682</v>
      </c>
      <c r="Q22" s="22">
        <v>1.1618898215871756</v>
      </c>
      <c r="R22" s="23">
        <f t="shared" si="6"/>
        <v>0.38578662534802977</v>
      </c>
      <c r="S22" s="12">
        <f t="shared" si="4"/>
        <v>14457.450558985964</v>
      </c>
      <c r="T22" s="12">
        <f t="shared" si="5"/>
        <v>223.75455712872792</v>
      </c>
      <c r="U22" s="12">
        <f t="shared" si="7"/>
        <v>55.774910622871815</v>
      </c>
      <c r="V22" s="12">
        <f t="shared" si="8"/>
        <v>14233.696001857235</v>
      </c>
      <c r="W22" s="12">
        <f t="shared" si="9"/>
        <v>1354.0426181371038</v>
      </c>
      <c r="X22" s="12">
        <f t="shared" si="10"/>
        <v>1375.3282495230178</v>
      </c>
      <c r="Y22" s="12">
        <f t="shared" si="11"/>
        <v>21.285631385913995</v>
      </c>
      <c r="Z22" s="12">
        <f t="shared" si="12"/>
        <v>5.3058324412929805</v>
      </c>
      <c r="AA22" s="12">
        <f t="shared" si="13"/>
        <v>3.8578662534802977E-3</v>
      </c>
    </row>
    <row r="23" spans="1:27">
      <c r="A23" s="25" t="s">
        <v>98</v>
      </c>
      <c r="B23" s="25" t="s">
        <v>68</v>
      </c>
      <c r="C23" s="12" t="s">
        <v>37</v>
      </c>
      <c r="D23" s="12" t="s">
        <v>73</v>
      </c>
      <c r="E23" s="12" t="s">
        <v>43</v>
      </c>
      <c r="F23" s="12" t="s">
        <v>57</v>
      </c>
      <c r="G23" s="12" t="s">
        <v>97</v>
      </c>
      <c r="H23" s="13">
        <v>10.116</v>
      </c>
      <c r="I23" s="6">
        <v>238.65666674196777</v>
      </c>
      <c r="J23" s="6">
        <v>80.850162882679527</v>
      </c>
      <c r="K23" s="16">
        <f t="shared" si="0"/>
        <v>1.3848181534175202E-2</v>
      </c>
      <c r="L23" s="16">
        <f t="shared" si="1"/>
        <v>1.3659028823447569E-2</v>
      </c>
      <c r="M23" s="1">
        <f t="shared" si="2"/>
        <v>1.365902882344757</v>
      </c>
      <c r="N23" s="6">
        <f t="shared" si="3"/>
        <v>1.4771239136630934</v>
      </c>
      <c r="O23" s="26">
        <v>5.1999999999992497</v>
      </c>
      <c r="P23" s="22">
        <v>1.0742958298831065</v>
      </c>
      <c r="Q23" s="22">
        <v>1.1620519927198851</v>
      </c>
      <c r="R23" s="23">
        <f t="shared" si="6"/>
        <v>0.31507192094320824</v>
      </c>
      <c r="S23" s="12">
        <f t="shared" si="4"/>
        <v>4204.2084698987283</v>
      </c>
      <c r="T23" s="12">
        <f t="shared" si="5"/>
        <v>62.101368689123348</v>
      </c>
      <c r="U23" s="12">
        <f t="shared" si="7"/>
        <v>13.246280386566987</v>
      </c>
      <c r="V23" s="12">
        <f t="shared" si="8"/>
        <v>4142.1071012096045</v>
      </c>
      <c r="W23" s="12">
        <f t="shared" si="9"/>
        <v>409.46096295073198</v>
      </c>
      <c r="X23" s="12">
        <f t="shared" si="10"/>
        <v>415.59988828575803</v>
      </c>
      <c r="Y23" s="12">
        <f t="shared" si="11"/>
        <v>6.1389253350260331</v>
      </c>
      <c r="Z23" s="12">
        <f t="shared" si="12"/>
        <v>1.3094385514597655</v>
      </c>
      <c r="AA23" s="12">
        <f t="shared" si="13"/>
        <v>3.1507192094320825E-3</v>
      </c>
    </row>
    <row r="24" spans="1:27">
      <c r="A24" s="25" t="s">
        <v>99</v>
      </c>
      <c r="B24" s="25" t="s">
        <v>68</v>
      </c>
      <c r="C24" s="12" t="s">
        <v>37</v>
      </c>
      <c r="D24" s="12" t="s">
        <v>73</v>
      </c>
      <c r="E24" s="12" t="s">
        <v>45</v>
      </c>
      <c r="F24" s="12" t="s">
        <v>57</v>
      </c>
      <c r="G24" s="12" t="s">
        <v>97</v>
      </c>
      <c r="H24" s="12">
        <v>10.44</v>
      </c>
      <c r="I24" s="6">
        <v>224.75821474357167</v>
      </c>
      <c r="J24" s="6">
        <v>81.594497101810333</v>
      </c>
      <c r="K24" s="16">
        <f t="shared" si="0"/>
        <v>1.3692796840833131E-2</v>
      </c>
      <c r="L24" s="16">
        <f t="shared" si="1"/>
        <v>1.3507836776098875E-2</v>
      </c>
      <c r="M24" s="1">
        <f t="shared" si="2"/>
        <v>1.3507836776098876</v>
      </c>
      <c r="N24" s="6">
        <f t="shared" si="3"/>
        <v>1.4607918342026498</v>
      </c>
      <c r="O24" s="12">
        <v>15.200000000001523</v>
      </c>
      <c r="P24" s="22">
        <v>1.073861334233545</v>
      </c>
      <c r="Q24" s="22">
        <v>1.1615824211139973</v>
      </c>
      <c r="R24" s="23">
        <f t="shared" si="6"/>
        <v>0.29920941308865245</v>
      </c>
      <c r="S24" s="12">
        <f t="shared" si="4"/>
        <v>12402.363559476415</v>
      </c>
      <c r="T24" s="12">
        <f t="shared" si="5"/>
        <v>181.17271412495654</v>
      </c>
      <c r="U24" s="12">
        <f t="shared" si="7"/>
        <v>37.109039215430286</v>
      </c>
      <c r="V24" s="12">
        <f t="shared" si="8"/>
        <v>12221.190845351459</v>
      </c>
      <c r="W24" s="12">
        <f t="shared" si="9"/>
        <v>1170.6121499378792</v>
      </c>
      <c r="X24" s="12">
        <f t="shared" si="10"/>
        <v>1187.9658581873962</v>
      </c>
      <c r="Y24" s="12">
        <f t="shared" si="11"/>
        <v>17.353708249516909</v>
      </c>
      <c r="Z24" s="12">
        <f t="shared" si="12"/>
        <v>3.5545056719760812</v>
      </c>
      <c r="AA24" s="12">
        <f t="shared" si="13"/>
        <v>2.9920941308865245E-3</v>
      </c>
    </row>
    <row r="25" spans="1:27">
      <c r="A25" s="25" t="s">
        <v>100</v>
      </c>
      <c r="B25" s="25" t="s">
        <v>68</v>
      </c>
      <c r="C25" s="12" t="s">
        <v>37</v>
      </c>
      <c r="D25" s="12" t="s">
        <v>73</v>
      </c>
      <c r="E25" s="12" t="s">
        <v>47</v>
      </c>
      <c r="F25" s="12" t="s">
        <v>57</v>
      </c>
      <c r="G25" s="12" t="s">
        <v>97</v>
      </c>
      <c r="H25" s="12">
        <v>10.762</v>
      </c>
      <c r="I25" s="6">
        <v>287.10590158904074</v>
      </c>
      <c r="J25" s="6">
        <v>85.687666075464179</v>
      </c>
      <c r="K25" s="16">
        <f t="shared" si="0"/>
        <v>1.4389843979765476E-2</v>
      </c>
      <c r="L25" s="16">
        <f t="shared" si="1"/>
        <v>1.4185713771846988E-2</v>
      </c>
      <c r="M25" s="1">
        <f t="shared" si="2"/>
        <v>1.4185713771846988</v>
      </c>
      <c r="N25" s="6">
        <f t="shared" si="3"/>
        <v>1.5340143336612833</v>
      </c>
      <c r="O25" s="12">
        <v>15.600000000000591</v>
      </c>
      <c r="P25" s="22">
        <v>1.0744593246804637</v>
      </c>
      <c r="Q25" s="22">
        <v>1.162228686034807</v>
      </c>
      <c r="R25" s="23">
        <f t="shared" si="6"/>
        <v>0.37178564762647626</v>
      </c>
      <c r="S25" s="12">
        <f t="shared" si="4"/>
        <v>13367.275907772917</v>
      </c>
      <c r="T25" s="12">
        <f t="shared" si="5"/>
        <v>205.05592844528798</v>
      </c>
      <c r="U25" s="12">
        <f t="shared" si="7"/>
        <v>49.697613303731465</v>
      </c>
      <c r="V25" s="12">
        <f t="shared" si="8"/>
        <v>13162.219979327629</v>
      </c>
      <c r="W25" s="12">
        <f t="shared" si="9"/>
        <v>1223.0273164214484</v>
      </c>
      <c r="X25" s="12">
        <f t="shared" si="10"/>
        <v>1242.0810172619324</v>
      </c>
      <c r="Y25" s="12">
        <f t="shared" si="11"/>
        <v>19.053700840483923</v>
      </c>
      <c r="Z25" s="12">
        <f t="shared" si="12"/>
        <v>4.6178789540727987</v>
      </c>
      <c r="AA25" s="12">
        <f t="shared" si="13"/>
        <v>3.7178564762647619E-3</v>
      </c>
    </row>
    <row r="26" spans="1:27">
      <c r="A26" s="25" t="s">
        <v>101</v>
      </c>
      <c r="B26" s="25" t="s">
        <v>68</v>
      </c>
      <c r="C26" s="12" t="s">
        <v>37</v>
      </c>
      <c r="D26" s="12" t="s">
        <v>73</v>
      </c>
      <c r="E26" s="12" t="s">
        <v>49</v>
      </c>
      <c r="F26" s="12" t="s">
        <v>57</v>
      </c>
      <c r="G26" s="12" t="s">
        <v>97</v>
      </c>
      <c r="H26" s="12">
        <v>10.388999999999999</v>
      </c>
      <c r="I26" s="6">
        <v>183.44098378956366</v>
      </c>
      <c r="J26" s="6">
        <v>80.44609573515136</v>
      </c>
      <c r="K26" s="16">
        <f t="shared" si="0"/>
        <v>1.3230870198767323E-2</v>
      </c>
      <c r="L26" s="16">
        <f t="shared" si="1"/>
        <v>1.3058100170370646E-2</v>
      </c>
      <c r="M26" s="1">
        <f t="shared" si="2"/>
        <v>1.3058100170370646</v>
      </c>
      <c r="N26" s="6">
        <f t="shared" si="3"/>
        <v>1.4122079403092216</v>
      </c>
      <c r="O26" s="12">
        <v>17.199999999999704</v>
      </c>
      <c r="P26" s="22">
        <v>1.0743854161403701</v>
      </c>
      <c r="Q26" s="22">
        <v>1.1621488110528799</v>
      </c>
      <c r="R26" s="23">
        <f t="shared" si="6"/>
        <v>0.25005912925634166</v>
      </c>
      <c r="S26" s="12">
        <f t="shared" si="4"/>
        <v>13836.728466445795</v>
      </c>
      <c r="T26" s="12">
        <f t="shared" si="5"/>
        <v>195.4033780821739</v>
      </c>
      <c r="U26" s="12">
        <f t="shared" si="7"/>
        <v>34.60000272075871</v>
      </c>
      <c r="V26" s="12">
        <f t="shared" si="8"/>
        <v>13641.325088363621</v>
      </c>
      <c r="W26" s="12">
        <f t="shared" si="9"/>
        <v>1313.0546817175496</v>
      </c>
      <c r="X26" s="12">
        <f t="shared" si="10"/>
        <v>1331.8633618679175</v>
      </c>
      <c r="Y26" s="12">
        <f t="shared" si="11"/>
        <v>18.808680150368073</v>
      </c>
      <c r="Z26" s="12">
        <f t="shared" si="12"/>
        <v>3.3304459255711532</v>
      </c>
      <c r="AA26" s="12">
        <f t="shared" si="13"/>
        <v>2.5005912925634166E-3</v>
      </c>
    </row>
    <row r="27" spans="1:27">
      <c r="A27" s="25" t="s">
        <v>102</v>
      </c>
      <c r="B27" s="25" t="s">
        <v>68</v>
      </c>
      <c r="C27" s="12" t="s">
        <v>51</v>
      </c>
      <c r="D27" s="12" t="s">
        <v>73</v>
      </c>
      <c r="E27" s="12" t="s">
        <v>39</v>
      </c>
      <c r="F27" s="12" t="s">
        <v>57</v>
      </c>
      <c r="G27" s="12" t="s">
        <v>97</v>
      </c>
      <c r="H27" s="12">
        <v>10.587</v>
      </c>
      <c r="I27" s="6">
        <v>442.30580595669068</v>
      </c>
      <c r="J27" s="6">
        <v>74.409843624152657</v>
      </c>
      <c r="K27" s="16">
        <f t="shared" si="0"/>
        <v>1.6124978910595802E-2</v>
      </c>
      <c r="L27" s="16">
        <f t="shared" si="1"/>
        <v>1.5869090166333335E-2</v>
      </c>
      <c r="M27" s="1">
        <f t="shared" si="2"/>
        <v>1.5869090166333335</v>
      </c>
      <c r="N27" s="6">
        <f t="shared" si="3"/>
        <v>1.7158128086062356</v>
      </c>
      <c r="O27" s="12">
        <v>18.39999999999975</v>
      </c>
      <c r="P27" s="22">
        <v>1.0752241596030683</v>
      </c>
      <c r="Q27" s="22">
        <v>1.1630552634943563</v>
      </c>
      <c r="R27" s="23">
        <f t="shared" si="6"/>
        <v>0.55275754511187936</v>
      </c>
      <c r="S27" s="12">
        <f t="shared" si="4"/>
        <v>13691.411226843904</v>
      </c>
      <c r="T27" s="12">
        <f t="shared" si="5"/>
        <v>234.91898750913984</v>
      </c>
      <c r="U27" s="12">
        <f t="shared" si="7"/>
        <v>75.680308588674606</v>
      </c>
      <c r="V27" s="12">
        <f t="shared" si="8"/>
        <v>13456.492239334764</v>
      </c>
      <c r="W27" s="12">
        <f t="shared" si="9"/>
        <v>1271.0392216241394</v>
      </c>
      <c r="X27" s="12">
        <f t="shared" si="10"/>
        <v>1293.228603650128</v>
      </c>
      <c r="Y27" s="12">
        <f t="shared" si="11"/>
        <v>22.189382025988461</v>
      </c>
      <c r="Z27" s="12">
        <f t="shared" si="12"/>
        <v>7.1484186822210836</v>
      </c>
      <c r="AA27" s="12">
        <f t="shared" si="13"/>
        <v>5.5275754511187932E-3</v>
      </c>
    </row>
    <row r="28" spans="1:27">
      <c r="A28" s="25" t="s">
        <v>103</v>
      </c>
      <c r="B28" s="25" t="s">
        <v>68</v>
      </c>
      <c r="C28" s="12" t="s">
        <v>51</v>
      </c>
      <c r="D28" s="12" t="s">
        <v>73</v>
      </c>
      <c r="E28" s="12" t="s">
        <v>43</v>
      </c>
      <c r="F28" s="12" t="s">
        <v>57</v>
      </c>
      <c r="G28" s="12" t="s">
        <v>97</v>
      </c>
      <c r="H28" s="13">
        <v>10.256</v>
      </c>
      <c r="I28" s="6">
        <v>266.92072799185252</v>
      </c>
      <c r="J28" s="6">
        <v>78.367924467690287</v>
      </c>
      <c r="K28" s="16">
        <f t="shared" si="0"/>
        <v>1.4164173738948911E-2</v>
      </c>
      <c r="L28" s="16">
        <f t="shared" si="1"/>
        <v>1.3966351904080221E-2</v>
      </c>
      <c r="M28" s="1">
        <f t="shared" si="2"/>
        <v>1.3966351904080221</v>
      </c>
      <c r="N28" s="6">
        <f t="shared" si="3"/>
        <v>1.5103203355379522</v>
      </c>
      <c r="O28" s="12">
        <v>18.80000000000166</v>
      </c>
      <c r="P28" s="22">
        <v>1.0757874199269843</v>
      </c>
      <c r="Q28" s="22">
        <v>1.1636639932519353</v>
      </c>
      <c r="R28" s="23">
        <f t="shared" si="6"/>
        <v>0.34665634228601694</v>
      </c>
      <c r="S28" s="12">
        <f t="shared" si="4"/>
        <v>14733.169799927075</v>
      </c>
      <c r="T28" s="12">
        <f t="shared" si="5"/>
        <v>222.51805955763484</v>
      </c>
      <c r="U28" s="12">
        <f t="shared" si="7"/>
        <v>51.073467531215272</v>
      </c>
      <c r="V28" s="12">
        <f t="shared" si="8"/>
        <v>14510.65174036944</v>
      </c>
      <c r="W28" s="12">
        <f t="shared" si="9"/>
        <v>1414.84513849156</v>
      </c>
      <c r="X28" s="12">
        <f t="shared" si="10"/>
        <v>1436.5415171535758</v>
      </c>
      <c r="Y28" s="12">
        <f t="shared" si="11"/>
        <v>21.696378662015878</v>
      </c>
      <c r="Z28" s="12">
        <f t="shared" si="12"/>
        <v>4.9798622787846405</v>
      </c>
      <c r="AA28" s="12">
        <f t="shared" si="13"/>
        <v>3.466563422860169E-3</v>
      </c>
    </row>
    <row r="29" spans="1:27">
      <c r="A29" s="25" t="s">
        <v>104</v>
      </c>
      <c r="B29" s="25" t="s">
        <v>68</v>
      </c>
      <c r="C29" s="12" t="s">
        <v>51</v>
      </c>
      <c r="D29" s="12" t="s">
        <v>73</v>
      </c>
      <c r="E29" s="12" t="s">
        <v>45</v>
      </c>
      <c r="F29" s="12" t="s">
        <v>57</v>
      </c>
      <c r="G29" s="12" t="s">
        <v>97</v>
      </c>
      <c r="H29" s="12">
        <v>10.583</v>
      </c>
      <c r="I29" s="6">
        <v>287.54477802187876</v>
      </c>
      <c r="J29" s="6">
        <v>80.951340780864385</v>
      </c>
      <c r="K29" s="16">
        <f t="shared" si="0"/>
        <v>1.4394750618284605E-2</v>
      </c>
      <c r="L29" s="16">
        <f t="shared" si="1"/>
        <v>1.4190482166346828E-2</v>
      </c>
      <c r="M29" s="1">
        <f t="shared" si="2"/>
        <v>1.4190482166346827</v>
      </c>
      <c r="N29" s="6">
        <f t="shared" si="3"/>
        <v>1.5345293741333041</v>
      </c>
      <c r="O29" s="12">
        <v>22.800000000000864</v>
      </c>
      <c r="P29" s="22">
        <v>1.0748646998606062</v>
      </c>
      <c r="Q29" s="22">
        <v>1.1626667859124675</v>
      </c>
      <c r="R29" s="23">
        <f t="shared" si="6"/>
        <v>0.37186258822083662</v>
      </c>
      <c r="S29" s="12">
        <f t="shared" si="4"/>
        <v>18456.905698037779</v>
      </c>
      <c r="T29" s="12">
        <f t="shared" si="5"/>
        <v>283.22663949247328</v>
      </c>
      <c r="U29" s="12">
        <f t="shared" si="7"/>
        <v>68.63432723420236</v>
      </c>
      <c r="V29" s="12">
        <f t="shared" si="8"/>
        <v>18173.679058545305</v>
      </c>
      <c r="W29" s="12">
        <f t="shared" si="9"/>
        <v>1717.2521079604371</v>
      </c>
      <c r="X29" s="12">
        <f t="shared" si="10"/>
        <v>1744.0145231066597</v>
      </c>
      <c r="Y29" s="12">
        <f t="shared" si="11"/>
        <v>26.762415146222551</v>
      </c>
      <c r="Z29" s="12">
        <f t="shared" si="12"/>
        <v>6.4853375445717054</v>
      </c>
      <c r="AA29" s="12">
        <f t="shared" si="13"/>
        <v>3.7186258822083664E-3</v>
      </c>
    </row>
    <row r="30" spans="1:27">
      <c r="A30" s="25" t="s">
        <v>105</v>
      </c>
      <c r="B30" s="25" t="s">
        <v>68</v>
      </c>
      <c r="C30" s="12" t="s">
        <v>51</v>
      </c>
      <c r="D30" s="12" t="s">
        <v>73</v>
      </c>
      <c r="E30" s="12" t="s">
        <v>47</v>
      </c>
      <c r="F30" s="12" t="s">
        <v>57</v>
      </c>
      <c r="G30" s="12" t="s">
        <v>97</v>
      </c>
      <c r="H30" s="12">
        <v>10.759</v>
      </c>
      <c r="I30" s="6">
        <v>326.62153954905966</v>
      </c>
      <c r="J30" s="6">
        <v>78.745593711463101</v>
      </c>
      <c r="K30" s="16">
        <f t="shared" si="0"/>
        <v>1.4831628812158489E-2</v>
      </c>
      <c r="L30" s="16">
        <f t="shared" si="1"/>
        <v>1.4614866536549158E-2</v>
      </c>
      <c r="M30" s="1">
        <f t="shared" si="2"/>
        <v>1.4614866536549158</v>
      </c>
      <c r="N30" s="6">
        <f t="shared" si="3"/>
        <v>1.5803660563104105</v>
      </c>
      <c r="O30" s="12">
        <v>23.199999999999932</v>
      </c>
      <c r="P30" s="22">
        <v>1.0746026621404134</v>
      </c>
      <c r="Q30" s="22">
        <v>1.1623835947226888</v>
      </c>
      <c r="R30" s="23">
        <f t="shared" si="6"/>
        <v>0.41798246158772168</v>
      </c>
      <c r="S30" s="12">
        <f t="shared" si="4"/>
        <v>18268.977741059389</v>
      </c>
      <c r="T30" s="12">
        <f t="shared" si="5"/>
        <v>288.71672305460697</v>
      </c>
      <c r="U30" s="12">
        <f t="shared" si="7"/>
        <v>76.361122868992979</v>
      </c>
      <c r="V30" s="12">
        <f t="shared" si="8"/>
        <v>17980.261018004781</v>
      </c>
      <c r="W30" s="12">
        <f t="shared" si="9"/>
        <v>1671.1832900831657</v>
      </c>
      <c r="X30" s="12">
        <f t="shared" si="10"/>
        <v>1698.0181932390917</v>
      </c>
      <c r="Y30" s="12">
        <f t="shared" si="11"/>
        <v>26.834903155925918</v>
      </c>
      <c r="Z30" s="12">
        <f t="shared" si="12"/>
        <v>7.0974182423081116</v>
      </c>
      <c r="AA30" s="12">
        <f t="shared" si="13"/>
        <v>4.1798246158772168E-3</v>
      </c>
    </row>
    <row r="31" spans="1:27">
      <c r="A31" s="25" t="s">
        <v>106</v>
      </c>
      <c r="B31" s="25" t="s">
        <v>68</v>
      </c>
      <c r="C31" s="12" t="s">
        <v>51</v>
      </c>
      <c r="D31" s="12" t="s">
        <v>73</v>
      </c>
      <c r="E31" s="12" t="s">
        <v>49</v>
      </c>
      <c r="F31" s="12" t="s">
        <v>57</v>
      </c>
      <c r="G31" s="12" t="s">
        <v>97</v>
      </c>
      <c r="H31" s="12">
        <v>10.25</v>
      </c>
      <c r="I31" s="6">
        <v>370.93444257446811</v>
      </c>
      <c r="J31" s="6">
        <v>79.512734018340467</v>
      </c>
      <c r="K31" s="16">
        <f t="shared" si="0"/>
        <v>1.5327047067982554E-2</v>
      </c>
      <c r="L31" s="16">
        <f t="shared" si="1"/>
        <v>1.5095674947538664E-2</v>
      </c>
      <c r="M31" s="1">
        <f t="shared" si="2"/>
        <v>1.5095674947538664</v>
      </c>
      <c r="N31" s="6">
        <f t="shared" si="3"/>
        <v>1.6322930761740087</v>
      </c>
      <c r="O31" s="12">
        <v>17.599999999998772</v>
      </c>
      <c r="P31" s="22">
        <v>1.0750013172667372</v>
      </c>
      <c r="Q31" s="22">
        <v>1.1628144319575575</v>
      </c>
      <c r="R31" s="23">
        <f t="shared" si="6"/>
        <v>0.46947864421645114</v>
      </c>
      <c r="S31" s="12">
        <f t="shared" si="4"/>
        <v>13994.241187226946</v>
      </c>
      <c r="T31" s="12">
        <f t="shared" si="5"/>
        <v>228.42702996219683</v>
      </c>
      <c r="U31" s="12">
        <f t="shared" si="7"/>
        <v>65.69997379417326</v>
      </c>
      <c r="V31" s="12">
        <f t="shared" si="8"/>
        <v>13765.814157264749</v>
      </c>
      <c r="W31" s="12">
        <f t="shared" si="9"/>
        <v>1343.0062592453414</v>
      </c>
      <c r="X31" s="12">
        <f t="shared" si="10"/>
        <v>1365.2918231440922</v>
      </c>
      <c r="Y31" s="12">
        <f t="shared" si="11"/>
        <v>22.285563898750908</v>
      </c>
      <c r="Z31" s="12">
        <f t="shared" si="12"/>
        <v>6.4097535408949522</v>
      </c>
      <c r="AA31" s="12">
        <f t="shared" si="13"/>
        <v>4.694786442164511E-3</v>
      </c>
    </row>
    <row r="32" spans="1:27">
      <c r="A32" s="25" t="s">
        <v>107</v>
      </c>
      <c r="B32" s="25" t="s">
        <v>68</v>
      </c>
      <c r="C32" s="12" t="s">
        <v>37</v>
      </c>
      <c r="D32" s="12" t="s">
        <v>38</v>
      </c>
      <c r="E32" s="12" t="s">
        <v>39</v>
      </c>
      <c r="F32" s="12" t="s">
        <v>57</v>
      </c>
      <c r="G32" s="12" t="s">
        <v>97</v>
      </c>
      <c r="H32" s="12">
        <v>10.545999999999999</v>
      </c>
      <c r="I32" s="6">
        <v>408.64744010271068</v>
      </c>
      <c r="J32" s="6">
        <v>81.301687439088482</v>
      </c>
      <c r="K32" s="16">
        <f t="shared" si="0"/>
        <v>1.5748678380348307E-2</v>
      </c>
      <c r="L32" s="16">
        <f t="shared" si="1"/>
        <v>1.5504502949942503E-2</v>
      </c>
      <c r="M32" s="1">
        <f t="shared" si="2"/>
        <v>1.5504502949942502</v>
      </c>
      <c r="N32" s="6">
        <f t="shared" si="3"/>
        <v>1.6764430128402035</v>
      </c>
      <c r="O32" s="12">
        <v>18.799999999998818</v>
      </c>
      <c r="P32" s="22">
        <v>1.0745518623156141</v>
      </c>
      <c r="Q32" s="22">
        <v>1.1623286939758379</v>
      </c>
      <c r="R32" s="23">
        <f t="shared" si="6"/>
        <v>0.51411431886436554</v>
      </c>
      <c r="S32" s="12">
        <f t="shared" si="4"/>
        <v>15284.717238547673</v>
      </c>
      <c r="T32" s="12">
        <f t="shared" si="5"/>
        <v>256.23957417801455</v>
      </c>
      <c r="U32" s="12">
        <f t="shared" si="7"/>
        <v>78.580919921303632</v>
      </c>
      <c r="V32" s="12">
        <f t="shared" si="8"/>
        <v>15028.477664369659</v>
      </c>
      <c r="W32" s="12">
        <f t="shared" si="9"/>
        <v>1425.0405522823496</v>
      </c>
      <c r="X32" s="12">
        <f t="shared" si="10"/>
        <v>1449.3378758342192</v>
      </c>
      <c r="Y32" s="12">
        <f t="shared" si="11"/>
        <v>24.297323551869386</v>
      </c>
      <c r="Z32" s="12">
        <f t="shared" si="12"/>
        <v>7.4512535483883591</v>
      </c>
      <c r="AA32" s="12">
        <f t="shared" si="13"/>
        <v>5.1411431886436553E-3</v>
      </c>
    </row>
    <row r="33" spans="1:27">
      <c r="A33" s="25" t="s">
        <v>108</v>
      </c>
      <c r="B33" s="25" t="s">
        <v>68</v>
      </c>
      <c r="C33" s="12" t="s">
        <v>37</v>
      </c>
      <c r="D33" s="12" t="s">
        <v>38</v>
      </c>
      <c r="E33" s="12" t="s">
        <v>43</v>
      </c>
      <c r="F33" s="12" t="s">
        <v>57</v>
      </c>
      <c r="G33" s="12" t="s">
        <v>97</v>
      </c>
      <c r="H33" s="12">
        <v>10.275</v>
      </c>
      <c r="I33" s="6">
        <v>409.69802020327529</v>
      </c>
      <c r="J33" s="6">
        <v>80.498205874684587</v>
      </c>
      <c r="K33" s="16">
        <f t="shared" si="0"/>
        <v>1.5760423865872616E-2</v>
      </c>
      <c r="L33" s="16">
        <f t="shared" si="1"/>
        <v>1.5515886911492548E-2</v>
      </c>
      <c r="M33" s="1">
        <f t="shared" si="2"/>
        <v>1.5515886911492547</v>
      </c>
      <c r="N33" s="6">
        <f t="shared" si="3"/>
        <v>1.6776723409335847</v>
      </c>
      <c r="O33" s="12">
        <v>17.199999999999704</v>
      </c>
      <c r="P33" s="22">
        <v>1.0752944140525342</v>
      </c>
      <c r="Q33" s="22">
        <v>1.1631311892956</v>
      </c>
      <c r="R33" s="23">
        <f t="shared" si="6"/>
        <v>0.51454115163798475</v>
      </c>
      <c r="S33" s="12">
        <f t="shared" si="4"/>
        <v>13845.691410445512</v>
      </c>
      <c r="T33" s="12">
        <f t="shared" si="5"/>
        <v>232.28533520406148</v>
      </c>
      <c r="U33" s="12">
        <f t="shared" si="7"/>
        <v>71.241780035547876</v>
      </c>
      <c r="V33" s="12">
        <f t="shared" si="8"/>
        <v>13613.40607524145</v>
      </c>
      <c r="W33" s="12">
        <f t="shared" si="9"/>
        <v>1324.9057007534257</v>
      </c>
      <c r="X33" s="12">
        <f t="shared" si="10"/>
        <v>1347.5125460287602</v>
      </c>
      <c r="Y33" s="12">
        <f t="shared" si="11"/>
        <v>22.60684527533445</v>
      </c>
      <c r="Z33" s="12">
        <f t="shared" si="12"/>
        <v>6.9335065728027123</v>
      </c>
      <c r="AA33" s="12">
        <f t="shared" si="13"/>
        <v>5.1454115163798476E-3</v>
      </c>
    </row>
    <row r="34" spans="1:27">
      <c r="A34" s="25" t="s">
        <v>109</v>
      </c>
      <c r="B34" s="25" t="s">
        <v>68</v>
      </c>
      <c r="C34" s="12" t="s">
        <v>37</v>
      </c>
      <c r="D34" s="12" t="s">
        <v>38</v>
      </c>
      <c r="E34" s="12" t="s">
        <v>45</v>
      </c>
      <c r="F34" s="12" t="s">
        <v>57</v>
      </c>
      <c r="G34" s="12" t="s">
        <v>97</v>
      </c>
      <c r="H34" s="12">
        <v>10.468</v>
      </c>
      <c r="I34" s="6">
        <v>322.89999309112756</v>
      </c>
      <c r="J34" s="6">
        <v>79.754840367065995</v>
      </c>
      <c r="K34" s="16">
        <f t="shared" si="0"/>
        <v>1.4790021922758807E-2</v>
      </c>
      <c r="L34" s="16">
        <f t="shared" si="1"/>
        <v>1.457446526202103E-2</v>
      </c>
      <c r="M34" s="1">
        <f t="shared" si="2"/>
        <v>1.457446526202103</v>
      </c>
      <c r="N34" s="6">
        <f t="shared" si="3"/>
        <v>1.5760025551743075</v>
      </c>
      <c r="O34" s="12">
        <v>17.599999999998772</v>
      </c>
      <c r="P34" s="22">
        <v>1.0747008354864183</v>
      </c>
      <c r="Q34" s="22">
        <v>1.1624896933042255</v>
      </c>
      <c r="R34" s="23">
        <f t="shared" si="6"/>
        <v>0.41351286187008207</v>
      </c>
      <c r="S34" s="12">
        <f t="shared" si="4"/>
        <v>14036.851904602636</v>
      </c>
      <c r="T34" s="12">
        <f t="shared" si="5"/>
        <v>221.22114468257098</v>
      </c>
      <c r="U34" s="12">
        <f t="shared" si="7"/>
        <v>58.044188027187481</v>
      </c>
      <c r="V34" s="12">
        <f t="shared" si="8"/>
        <v>13815.630759920065</v>
      </c>
      <c r="W34" s="12">
        <f t="shared" si="9"/>
        <v>1319.7965953305372</v>
      </c>
      <c r="X34" s="12">
        <f t="shared" si="10"/>
        <v>1340.9296813720516</v>
      </c>
      <c r="Y34" s="12">
        <f t="shared" si="11"/>
        <v>21.133086041514233</v>
      </c>
      <c r="Z34" s="12">
        <f t="shared" si="12"/>
        <v>5.5449167011069429</v>
      </c>
      <c r="AA34" s="12">
        <f t="shared" si="13"/>
        <v>4.1351286187008207E-3</v>
      </c>
    </row>
    <row r="35" spans="1:27">
      <c r="A35" s="25" t="s">
        <v>110</v>
      </c>
      <c r="B35" s="25" t="s">
        <v>68</v>
      </c>
      <c r="C35" s="12" t="s">
        <v>37</v>
      </c>
      <c r="D35" s="12" t="s">
        <v>38</v>
      </c>
      <c r="E35" s="12" t="s">
        <v>47</v>
      </c>
      <c r="F35" s="12" t="s">
        <v>57</v>
      </c>
      <c r="G35" s="12" t="s">
        <v>97</v>
      </c>
      <c r="H35" s="12">
        <v>10.323</v>
      </c>
      <c r="I35" s="6">
        <v>166.98259383924355</v>
      </c>
      <c r="J35" s="6">
        <v>82.657445033441817</v>
      </c>
      <c r="K35" s="16">
        <f t="shared" si="0"/>
        <v>1.3046865399122743E-2</v>
      </c>
      <c r="L35" s="16">
        <f t="shared" si="1"/>
        <v>1.287883694697827E-2</v>
      </c>
      <c r="M35" s="1">
        <f t="shared" si="2"/>
        <v>1.2878836946978269</v>
      </c>
      <c r="N35" s="6">
        <f t="shared" si="3"/>
        <v>1.3928415876757156</v>
      </c>
      <c r="O35" s="12">
        <v>23.999999999998067</v>
      </c>
      <c r="P35" s="22">
        <v>1.074852117859616</v>
      </c>
      <c r="Q35" s="22">
        <v>1.1626531882094591</v>
      </c>
      <c r="R35" s="23">
        <f t="shared" si="6"/>
        <v>0.23018839946625658</v>
      </c>
      <c r="S35" s="12">
        <f t="shared" si="4"/>
        <v>19837.786808024437</v>
      </c>
      <c r="T35" s="12">
        <f t="shared" si="5"/>
        <v>276.30894473661124</v>
      </c>
      <c r="U35" s="12">
        <f t="shared" si="7"/>
        <v>45.664283942919639</v>
      </c>
      <c r="V35" s="12">
        <f t="shared" si="8"/>
        <v>19561.477863287826</v>
      </c>
      <c r="W35" s="12">
        <f t="shared" si="9"/>
        <v>1894.9411860203261</v>
      </c>
      <c r="X35" s="12">
        <f t="shared" si="10"/>
        <v>1921.707527659056</v>
      </c>
      <c r="Y35" s="12">
        <f t="shared" si="11"/>
        <v>26.76634163873014</v>
      </c>
      <c r="Z35" s="12">
        <f t="shared" si="12"/>
        <v>4.423547800340951</v>
      </c>
      <c r="AA35" s="12">
        <f t="shared" si="13"/>
        <v>2.3018839946625656E-3</v>
      </c>
    </row>
    <row r="36" spans="1:27">
      <c r="A36" s="25" t="s">
        <v>111</v>
      </c>
      <c r="B36" s="25" t="s">
        <v>68</v>
      </c>
      <c r="C36" s="12" t="s">
        <v>37</v>
      </c>
      <c r="D36" s="12" t="s">
        <v>38</v>
      </c>
      <c r="E36" s="12" t="s">
        <v>49</v>
      </c>
      <c r="F36" s="12" t="s">
        <v>57</v>
      </c>
      <c r="G36" s="12" t="s">
        <v>97</v>
      </c>
      <c r="H36" s="12">
        <v>10.506</v>
      </c>
      <c r="I36" s="6">
        <v>255.87340165022283</v>
      </c>
      <c r="J36" s="6">
        <v>82.296258481161559</v>
      </c>
      <c r="K36" s="16">
        <f t="shared" si="0"/>
        <v>1.4040664630449493E-2</v>
      </c>
      <c r="L36" s="16">
        <f t="shared" si="1"/>
        <v>1.3846254021347738E-2</v>
      </c>
      <c r="M36" s="1">
        <f t="shared" si="2"/>
        <v>1.3846254021347739</v>
      </c>
      <c r="N36" s="6">
        <f t="shared" si="3"/>
        <v>1.4973478039828954</v>
      </c>
      <c r="O36" s="12">
        <v>19.599999999999795</v>
      </c>
      <c r="P36" s="22">
        <v>1.0749803033251577</v>
      </c>
      <c r="Q36" s="22">
        <v>1.1627917216371262</v>
      </c>
      <c r="R36" s="23">
        <f t="shared" si="6"/>
        <v>0.33455608234576917</v>
      </c>
      <c r="S36" s="12">
        <f t="shared" si="4"/>
        <v>16130.066662307496</v>
      </c>
      <c r="T36" s="12">
        <f t="shared" si="5"/>
        <v>241.52319894903837</v>
      </c>
      <c r="U36" s="12">
        <f t="shared" si="7"/>
        <v>53.964119105176927</v>
      </c>
      <c r="V36" s="12">
        <f t="shared" si="8"/>
        <v>15888.543463358457</v>
      </c>
      <c r="W36" s="12">
        <f t="shared" si="9"/>
        <v>1512.3304267426668</v>
      </c>
      <c r="X36" s="12">
        <f t="shared" si="10"/>
        <v>1535.3194995533499</v>
      </c>
      <c r="Y36" s="12">
        <f t="shared" si="11"/>
        <v>22.989072810683265</v>
      </c>
      <c r="Z36" s="12">
        <f t="shared" si="12"/>
        <v>5.1365047691963568</v>
      </c>
      <c r="AA36" s="12">
        <f t="shared" si="13"/>
        <v>3.3455608234576918E-3</v>
      </c>
    </row>
    <row r="37" spans="1:27">
      <c r="A37" s="25" t="s">
        <v>112</v>
      </c>
      <c r="B37" s="25" t="s">
        <v>68</v>
      </c>
      <c r="C37" s="12" t="s">
        <v>51</v>
      </c>
      <c r="D37" s="12" t="s">
        <v>38</v>
      </c>
      <c r="E37" s="12" t="s">
        <v>39</v>
      </c>
      <c r="F37" s="12" t="s">
        <v>57</v>
      </c>
      <c r="G37" s="12" t="s">
        <v>97</v>
      </c>
      <c r="H37" s="12">
        <v>10.57</v>
      </c>
      <c r="I37" s="6">
        <v>361.54835256334241</v>
      </c>
      <c r="J37" s="6">
        <v>82.292924883331324</v>
      </c>
      <c r="K37" s="16">
        <f t="shared" si="0"/>
        <v>1.522211058165817E-2</v>
      </c>
      <c r="L37" s="16">
        <f t="shared" si="1"/>
        <v>1.4993872200967789E-2</v>
      </c>
      <c r="M37" s="1">
        <f t="shared" si="2"/>
        <v>1.499387220096779</v>
      </c>
      <c r="N37" s="6">
        <f t="shared" si="3"/>
        <v>1.6212987846026212</v>
      </c>
      <c r="O37" s="12">
        <v>18.799999999998818</v>
      </c>
      <c r="P37" s="22">
        <v>1.0756339285513423</v>
      </c>
      <c r="Q37" s="22">
        <v>1.1634981112746274</v>
      </c>
      <c r="R37" s="23">
        <f t="shared" si="6"/>
        <v>0.45780067332799379</v>
      </c>
      <c r="S37" s="12">
        <f t="shared" si="4"/>
        <v>15471.069878065315</v>
      </c>
      <c r="T37" s="12">
        <f t="shared" si="5"/>
        <v>250.83226789809521</v>
      </c>
      <c r="U37" s="12">
        <f t="shared" si="7"/>
        <v>70.826662072827446</v>
      </c>
      <c r="V37" s="12">
        <f t="shared" si="8"/>
        <v>15220.23761016722</v>
      </c>
      <c r="W37" s="12">
        <f t="shared" si="9"/>
        <v>1439.9467937717332</v>
      </c>
      <c r="X37" s="12">
        <f t="shared" si="10"/>
        <v>1463.6773773004081</v>
      </c>
      <c r="Y37" s="12">
        <f t="shared" si="11"/>
        <v>23.730583528675044</v>
      </c>
      <c r="Z37" s="12">
        <f t="shared" si="12"/>
        <v>6.7007248886307895</v>
      </c>
      <c r="AA37" s="12">
        <f t="shared" si="13"/>
        <v>4.5780067332799384E-3</v>
      </c>
    </row>
    <row r="38" spans="1:27">
      <c r="A38" s="25" t="s">
        <v>113</v>
      </c>
      <c r="B38" s="25" t="s">
        <v>68</v>
      </c>
      <c r="C38" s="12" t="s">
        <v>51</v>
      </c>
      <c r="D38" s="12" t="s">
        <v>38</v>
      </c>
      <c r="E38" s="12" t="s">
        <v>43</v>
      </c>
      <c r="F38" s="12" t="s">
        <v>57</v>
      </c>
      <c r="G38" s="12" t="s">
        <v>97</v>
      </c>
      <c r="H38" s="12">
        <v>10.278</v>
      </c>
      <c r="I38" s="6">
        <v>426.53872494592451</v>
      </c>
      <c r="J38" s="6">
        <v>79.929187461675767</v>
      </c>
      <c r="K38" s="16">
        <f t="shared" si="0"/>
        <v>1.5948702944895438E-2</v>
      </c>
      <c r="L38" s="16">
        <f t="shared" si="1"/>
        <v>1.5698334865397713E-2</v>
      </c>
      <c r="M38" s="1">
        <f t="shared" si="2"/>
        <v>1.5698334865397714</v>
      </c>
      <c r="N38" s="6">
        <f t="shared" si="3"/>
        <v>1.6973741649378975</v>
      </c>
      <c r="O38" s="12">
        <v>19.199999999997885</v>
      </c>
      <c r="P38" s="22">
        <v>1.0764861689648841</v>
      </c>
      <c r="Q38" s="22">
        <v>1.1644191483216879</v>
      </c>
      <c r="R38" s="23">
        <f t="shared" si="6"/>
        <v>0.53295501661620959</v>
      </c>
      <c r="S38" s="12">
        <f t="shared" si="4"/>
        <v>15346.403992640058</v>
      </c>
      <c r="T38" s="12">
        <f t="shared" si="5"/>
        <v>260.48589661807034</v>
      </c>
      <c r="U38" s="12">
        <f t="shared" si="7"/>
        <v>81.789429948965477</v>
      </c>
      <c r="V38" s="12">
        <f t="shared" si="8"/>
        <v>15085.918096021987</v>
      </c>
      <c r="W38" s="12">
        <f t="shared" si="9"/>
        <v>1467.7873220492302</v>
      </c>
      <c r="X38" s="12">
        <f t="shared" si="10"/>
        <v>1493.1313477952965</v>
      </c>
      <c r="Y38" s="12">
        <f t="shared" si="11"/>
        <v>25.344025746066386</v>
      </c>
      <c r="Z38" s="12">
        <f t="shared" si="12"/>
        <v>7.9577184227442572</v>
      </c>
      <c r="AA38" s="12">
        <f t="shared" si="13"/>
        <v>5.329550166162096E-3</v>
      </c>
    </row>
    <row r="39" spans="1:27">
      <c r="A39" s="25" t="s">
        <v>114</v>
      </c>
      <c r="B39" s="25" t="s">
        <v>68</v>
      </c>
      <c r="C39" s="12" t="s">
        <v>51</v>
      </c>
      <c r="D39" s="12" t="s">
        <v>38</v>
      </c>
      <c r="E39" s="12" t="s">
        <v>45</v>
      </c>
      <c r="F39" s="12" t="s">
        <v>57</v>
      </c>
      <c r="G39" s="12" t="s">
        <v>97</v>
      </c>
      <c r="H39" s="12">
        <v>10.359</v>
      </c>
      <c r="I39" s="6">
        <v>352.4733515750159</v>
      </c>
      <c r="J39" s="6">
        <v>79.929187461675767</v>
      </c>
      <c r="K39" s="16">
        <f t="shared" si="0"/>
        <v>1.512065207060868E-2</v>
      </c>
      <c r="L39" s="16">
        <f t="shared" si="1"/>
        <v>1.4895423553610192E-2</v>
      </c>
      <c r="M39" s="1">
        <f t="shared" si="2"/>
        <v>1.4895423553610192</v>
      </c>
      <c r="N39" s="6">
        <f t="shared" si="3"/>
        <v>1.6106665466534602</v>
      </c>
      <c r="O39" s="12">
        <v>17.600000000001614</v>
      </c>
      <c r="P39" s="22">
        <v>1.075939951527779</v>
      </c>
      <c r="Q39" s="22">
        <v>1.1638288379348505</v>
      </c>
      <c r="R39" s="23">
        <f t="shared" si="6"/>
        <v>0.44683770871860973</v>
      </c>
      <c r="S39" s="12">
        <f t="shared" si="4"/>
        <v>14067.536993256224</v>
      </c>
      <c r="T39" s="12">
        <f t="shared" si="5"/>
        <v>226.58111228847804</v>
      </c>
      <c r="U39" s="12">
        <f t="shared" si="7"/>
        <v>62.859059973808918</v>
      </c>
      <c r="V39" s="12">
        <f t="shared" si="8"/>
        <v>13840.955880967746</v>
      </c>
      <c r="W39" s="12">
        <f t="shared" si="9"/>
        <v>1336.12857234943</v>
      </c>
      <c r="X39" s="12">
        <f t="shared" si="10"/>
        <v>1358.0014473652113</v>
      </c>
      <c r="Y39" s="12">
        <f t="shared" si="11"/>
        <v>21.872875015781258</v>
      </c>
      <c r="Z39" s="12">
        <f t="shared" si="12"/>
        <v>6.0680625517722673</v>
      </c>
      <c r="AA39" s="12">
        <f t="shared" si="13"/>
        <v>4.4683770871860977E-3</v>
      </c>
    </row>
    <row r="40" spans="1:27">
      <c r="A40" s="25" t="s">
        <v>115</v>
      </c>
      <c r="B40" s="25" t="s">
        <v>68</v>
      </c>
      <c r="C40" s="12" t="s">
        <v>51</v>
      </c>
      <c r="D40" s="12" t="s">
        <v>38</v>
      </c>
      <c r="E40" s="12" t="s">
        <v>47</v>
      </c>
      <c r="F40" s="12" t="s">
        <v>57</v>
      </c>
      <c r="G40" s="12" t="s">
        <v>97</v>
      </c>
      <c r="H40" s="12">
        <v>10.462999999999999</v>
      </c>
      <c r="I40" s="6">
        <v>321.35083260385437</v>
      </c>
      <c r="J40" s="6">
        <v>77.676757480141291</v>
      </c>
      <c r="K40" s="16">
        <f t="shared" si="0"/>
        <v>1.4772702308511092E-2</v>
      </c>
      <c r="L40" s="16">
        <f t="shared" si="1"/>
        <v>1.4557646530010713E-2</v>
      </c>
      <c r="M40" s="1">
        <f t="shared" si="2"/>
        <v>1.4557646530010713</v>
      </c>
      <c r="N40" s="6">
        <f t="shared" si="3"/>
        <v>1.5741860554787837</v>
      </c>
      <c r="O40" s="12">
        <v>16.399999999998727</v>
      </c>
      <c r="P40" s="22">
        <v>1.0762840807641032</v>
      </c>
      <c r="Q40" s="22">
        <v>1.1642007467805149</v>
      </c>
      <c r="R40" s="23">
        <f t="shared" si="6"/>
        <v>0.40998530869826877</v>
      </c>
      <c r="S40" s="12">
        <f t="shared" si="4"/>
        <v>12738.988226742184</v>
      </c>
      <c r="T40" s="12">
        <f t="shared" si="5"/>
        <v>200.53537627445942</v>
      </c>
      <c r="U40" s="12">
        <f t="shared" si="7"/>
        <v>52.227980206445054</v>
      </c>
      <c r="V40" s="12">
        <f t="shared" si="8"/>
        <v>12538.452850467724</v>
      </c>
      <c r="W40" s="12">
        <f t="shared" si="9"/>
        <v>1198.3611631910278</v>
      </c>
      <c r="X40" s="12">
        <f t="shared" si="10"/>
        <v>1217.5273082999315</v>
      </c>
      <c r="Y40" s="12">
        <f t="shared" si="11"/>
        <v>19.166145108903702</v>
      </c>
      <c r="Z40" s="12">
        <f t="shared" si="12"/>
        <v>4.9916830934191969</v>
      </c>
      <c r="AA40" s="12">
        <f t="shared" si="13"/>
        <v>4.0998530869826872E-3</v>
      </c>
    </row>
    <row r="41" spans="1:27">
      <c r="A41" s="25" t="s">
        <v>116</v>
      </c>
      <c r="B41" s="25" t="s">
        <v>68</v>
      </c>
      <c r="C41" s="12" t="s">
        <v>51</v>
      </c>
      <c r="D41" s="12" t="s">
        <v>38</v>
      </c>
      <c r="E41" s="12" t="s">
        <v>49</v>
      </c>
      <c r="F41" s="12" t="s">
        <v>57</v>
      </c>
      <c r="G41" s="12" t="s">
        <v>97</v>
      </c>
      <c r="H41" s="12">
        <v>10.257</v>
      </c>
      <c r="I41" s="6">
        <v>305.91893168499314</v>
      </c>
      <c r="J41" s="6">
        <v>79.8178800215547</v>
      </c>
      <c r="K41" s="16">
        <f t="shared" si="0"/>
        <v>1.4600173656238223E-2</v>
      </c>
      <c r="L41" s="16">
        <f t="shared" si="1"/>
        <v>1.4390076047025181E-2</v>
      </c>
      <c r="M41" s="1">
        <f t="shared" si="2"/>
        <v>1.439007604702518</v>
      </c>
      <c r="N41" s="6">
        <f t="shared" si="3"/>
        <v>1.5560874042637372</v>
      </c>
      <c r="O41" s="12">
        <v>19.599999999999795</v>
      </c>
      <c r="P41" s="22">
        <v>1.0769965823442724</v>
      </c>
      <c r="Q41" s="22">
        <v>1.1649707639166487</v>
      </c>
      <c r="R41" s="23">
        <f t="shared" si="6"/>
        <v>0.39111664034708848</v>
      </c>
      <c r="S41" s="12">
        <f t="shared" si="4"/>
        <v>15644.304484224558</v>
      </c>
      <c r="T41" s="12">
        <f t="shared" si="5"/>
        <v>243.43905156368535</v>
      </c>
      <c r="U41" s="12">
        <f t="shared" si="7"/>
        <v>61.187478104368004</v>
      </c>
      <c r="V41" s="12">
        <f t="shared" si="8"/>
        <v>15400.865432660872</v>
      </c>
      <c r="W41" s="12">
        <f t="shared" si="9"/>
        <v>1501.4980435469311</v>
      </c>
      <c r="X41" s="12">
        <f t="shared" si="10"/>
        <v>1525.231986372678</v>
      </c>
      <c r="Y41" s="12">
        <f t="shared" si="11"/>
        <v>23.733942825746841</v>
      </c>
      <c r="Z41" s="12">
        <f t="shared" si="12"/>
        <v>5.9654361025999814</v>
      </c>
      <c r="AA41" s="12">
        <f t="shared" si="13"/>
        <v>3.9111664034708849E-3</v>
      </c>
    </row>
    <row r="42" spans="1:27">
      <c r="A42" s="6" t="s">
        <v>96</v>
      </c>
      <c r="B42" s="6" t="s">
        <v>117</v>
      </c>
      <c r="C42" s="12" t="s">
        <v>37</v>
      </c>
      <c r="D42" s="12" t="s">
        <v>73</v>
      </c>
      <c r="E42" s="12" t="s">
        <v>39</v>
      </c>
      <c r="F42" s="12" t="s">
        <v>57</v>
      </c>
      <c r="G42" s="12" t="s">
        <v>97</v>
      </c>
      <c r="H42" s="21">
        <v>10.512</v>
      </c>
      <c r="I42" s="6">
        <v>128.42333418375961</v>
      </c>
      <c r="J42" s="5">
        <v>0.41499999999999998</v>
      </c>
      <c r="K42" s="16">
        <f t="shared" si="0"/>
        <v>1.2615772876174432E-2</v>
      </c>
      <c r="L42" s="16">
        <f t="shared" si="1"/>
        <v>1.245859803303412E-2</v>
      </c>
      <c r="M42" s="1">
        <f t="shared" si="2"/>
        <v>1.2458598033034121</v>
      </c>
      <c r="N42" s="6">
        <f t="shared" si="3"/>
        <v>1.3474396492852263</v>
      </c>
      <c r="O42" s="12">
        <v>9578</v>
      </c>
      <c r="P42" s="22">
        <v>1.0789002489699475</v>
      </c>
      <c r="Q42" s="22">
        <v>1.1670280965561883</v>
      </c>
      <c r="R42" s="23">
        <f t="shared" si="6"/>
        <v>0.18041155272903797</v>
      </c>
      <c r="S42" s="12">
        <f t="shared" si="4"/>
        <v>39748.699999999997</v>
      </c>
      <c r="T42" s="12">
        <f t="shared" si="5"/>
        <v>535.58974387543674</v>
      </c>
      <c r="U42" s="12">
        <f t="shared" si="7"/>
        <v>71.711246859607115</v>
      </c>
      <c r="V42" s="12">
        <f t="shared" si="8"/>
        <v>39213.110256124557</v>
      </c>
      <c r="W42" s="12">
        <f t="shared" si="9"/>
        <v>3730.318707774406</v>
      </c>
      <c r="X42" s="12">
        <f t="shared" si="10"/>
        <v>3781.26902587519</v>
      </c>
      <c r="Y42" s="12">
        <f t="shared" si="11"/>
        <v>50.950318100783555</v>
      </c>
      <c r="Z42" s="12">
        <f t="shared" si="12"/>
        <v>6.8218461624435989</v>
      </c>
      <c r="AA42" s="12">
        <f t="shared" si="13"/>
        <v>1.8041155272903798E-3</v>
      </c>
    </row>
    <row r="43" spans="1:27">
      <c r="A43" s="6" t="s">
        <v>98</v>
      </c>
      <c r="B43" s="6" t="s">
        <v>117</v>
      </c>
      <c r="C43" s="12" t="s">
        <v>37</v>
      </c>
      <c r="D43" s="12" t="s">
        <v>73</v>
      </c>
      <c r="E43" s="12" t="s">
        <v>43</v>
      </c>
      <c r="F43" s="12" t="s">
        <v>57</v>
      </c>
      <c r="G43" s="12" t="s">
        <v>97</v>
      </c>
      <c r="H43" s="13">
        <v>10.116</v>
      </c>
      <c r="I43" s="6">
        <v>201.24314699573526</v>
      </c>
      <c r="J43" s="5">
        <v>0.499</v>
      </c>
      <c r="K43" s="16">
        <f t="shared" si="0"/>
        <v>1.342989838341232E-2</v>
      </c>
      <c r="L43" s="16">
        <f t="shared" si="1"/>
        <v>1.3251926359026138E-2</v>
      </c>
      <c r="M43" s="1">
        <f t="shared" si="2"/>
        <v>1.3251926359026138</v>
      </c>
      <c r="N43" s="6">
        <f t="shared" si="3"/>
        <v>1.4331469295198562</v>
      </c>
      <c r="O43" s="12">
        <v>8879.9999999999982</v>
      </c>
      <c r="P43" s="22">
        <v>1.078754408601327</v>
      </c>
      <c r="Q43" s="22">
        <v>1.1668704840252098</v>
      </c>
      <c r="R43" s="23">
        <f t="shared" si="6"/>
        <v>0.26627644549464646</v>
      </c>
      <c r="S43" s="12">
        <f t="shared" si="4"/>
        <v>44311.199999999983</v>
      </c>
      <c r="T43" s="12">
        <f t="shared" si="5"/>
        <v>635.0446022334022</v>
      </c>
      <c r="U43" s="12">
        <f t="shared" si="7"/>
        <v>117.99028831602374</v>
      </c>
      <c r="V43" s="12">
        <f t="shared" si="8"/>
        <v>43676.155397766583</v>
      </c>
      <c r="W43" s="12">
        <f t="shared" si="9"/>
        <v>4317.532166643593</v>
      </c>
      <c r="X43" s="12">
        <f t="shared" si="10"/>
        <v>4380.3084223013029</v>
      </c>
      <c r="Y43" s="12">
        <f t="shared" si="11"/>
        <v>62.776255657710777</v>
      </c>
      <c r="Z43" s="12">
        <f t="shared" si="12"/>
        <v>11.663729568606538</v>
      </c>
      <c r="AA43" s="12">
        <f t="shared" si="13"/>
        <v>2.6627644549464648E-3</v>
      </c>
    </row>
    <row r="44" spans="1:27">
      <c r="A44" s="6" t="s">
        <v>99</v>
      </c>
      <c r="B44" s="6" t="s">
        <v>117</v>
      </c>
      <c r="C44" s="12" t="s">
        <v>37</v>
      </c>
      <c r="D44" s="12" t="s">
        <v>73</v>
      </c>
      <c r="E44" s="12" t="s">
        <v>45</v>
      </c>
      <c r="F44" s="12" t="s">
        <v>57</v>
      </c>
      <c r="G44" s="12" t="s">
        <v>97</v>
      </c>
      <c r="H44" s="12">
        <v>10.44</v>
      </c>
      <c r="I44" s="6">
        <v>203.10041123476421</v>
      </c>
      <c r="J44" s="5">
        <v>0.63600000000000001</v>
      </c>
      <c r="K44" s="16">
        <f t="shared" si="0"/>
        <v>1.3450662597604666E-2</v>
      </c>
      <c r="L44" s="16">
        <f t="shared" si="1"/>
        <v>1.3272143473791692E-2</v>
      </c>
      <c r="M44" s="1">
        <f t="shared" si="2"/>
        <v>1.3272143473791691</v>
      </c>
      <c r="N44" s="6">
        <f t="shared" si="3"/>
        <v>1.4353309402068841</v>
      </c>
      <c r="O44" s="12">
        <v>9024.0000000000018</v>
      </c>
      <c r="P44" s="22">
        <v>1.0784182904891604</v>
      </c>
      <c r="Q44" s="22">
        <v>1.1665072344808574</v>
      </c>
      <c r="R44" s="23">
        <f t="shared" si="6"/>
        <v>0.26882370572602676</v>
      </c>
      <c r="S44" s="12">
        <f t="shared" si="4"/>
        <v>57392.640000000014</v>
      </c>
      <c r="T44" s="12">
        <f t="shared" si="5"/>
        <v>823.77431932155241</v>
      </c>
      <c r="U44" s="12">
        <f t="shared" si="7"/>
        <v>154.28502166199797</v>
      </c>
      <c r="V44" s="12">
        <f t="shared" si="8"/>
        <v>56568.865680678464</v>
      </c>
      <c r="W44" s="12">
        <f t="shared" si="9"/>
        <v>5418.4737242029187</v>
      </c>
      <c r="X44" s="12">
        <f t="shared" si="10"/>
        <v>5497.3793103448288</v>
      </c>
      <c r="Y44" s="12">
        <f t="shared" si="11"/>
        <v>78.905586141911158</v>
      </c>
      <c r="Z44" s="12">
        <f t="shared" si="12"/>
        <v>14.778258779884863</v>
      </c>
      <c r="AA44" s="12">
        <f t="shared" si="13"/>
        <v>2.6882370572602677E-3</v>
      </c>
    </row>
    <row r="45" spans="1:27">
      <c r="A45" s="6" t="s">
        <v>100</v>
      </c>
      <c r="B45" s="6" t="s">
        <v>117</v>
      </c>
      <c r="C45" s="12" t="s">
        <v>37</v>
      </c>
      <c r="D45" s="12" t="s">
        <v>73</v>
      </c>
      <c r="E45" s="12" t="s">
        <v>47</v>
      </c>
      <c r="F45" s="12" t="s">
        <v>57</v>
      </c>
      <c r="G45" s="12" t="s">
        <v>97</v>
      </c>
      <c r="H45" s="12">
        <v>10.762</v>
      </c>
      <c r="I45" s="6">
        <v>171.95271042471043</v>
      </c>
      <c r="J45" s="5">
        <v>0.72199999999999998</v>
      </c>
      <c r="K45" s="16">
        <f t="shared" si="0"/>
        <v>1.3102431302548264E-2</v>
      </c>
      <c r="L45" s="16">
        <f t="shared" si="1"/>
        <v>1.2932977848747669E-2</v>
      </c>
      <c r="M45" s="1">
        <f t="shared" si="2"/>
        <v>1.2932977848747669</v>
      </c>
      <c r="N45" s="6">
        <f t="shared" si="3"/>
        <v>1.3986906548009181</v>
      </c>
      <c r="O45" s="12">
        <v>9218</v>
      </c>
      <c r="P45" s="22">
        <v>1.0789913989819628</v>
      </c>
      <c r="Q45" s="22">
        <v>1.1671266041327737</v>
      </c>
      <c r="R45" s="23">
        <f t="shared" si="6"/>
        <v>0.23156405066814445</v>
      </c>
      <c r="S45" s="12">
        <f t="shared" si="4"/>
        <v>66553.960000000006</v>
      </c>
      <c r="T45" s="12">
        <f t="shared" si="5"/>
        <v>930.88401891994135</v>
      </c>
      <c r="U45" s="12">
        <f t="shared" si="7"/>
        <v>154.11504565605662</v>
      </c>
      <c r="V45" s="12">
        <f t="shared" si="8"/>
        <v>65623.075981080066</v>
      </c>
      <c r="W45" s="12">
        <f t="shared" si="9"/>
        <v>6097.6654879279004</v>
      </c>
      <c r="X45" s="12">
        <f t="shared" si="10"/>
        <v>6184.1627950195134</v>
      </c>
      <c r="Y45" s="12">
        <f t="shared" si="11"/>
        <v>86.497307091613209</v>
      </c>
      <c r="Z45" s="12">
        <f t="shared" si="12"/>
        <v>14.320297868059527</v>
      </c>
      <c r="AA45" s="12">
        <f t="shared" si="13"/>
        <v>2.315640506681445E-3</v>
      </c>
    </row>
    <row r="46" spans="1:27">
      <c r="A46" s="6" t="s">
        <v>101</v>
      </c>
      <c r="B46" s="6" t="s">
        <v>117</v>
      </c>
      <c r="C46" s="12" t="s">
        <v>37</v>
      </c>
      <c r="D46" s="12" t="s">
        <v>73</v>
      </c>
      <c r="E46" s="12" t="s">
        <v>49</v>
      </c>
      <c r="F46" s="12" t="s">
        <v>57</v>
      </c>
      <c r="G46" s="12" t="s">
        <v>97</v>
      </c>
      <c r="H46" s="12">
        <v>10.388999999999999</v>
      </c>
      <c r="I46" s="6">
        <v>173.10617296287887</v>
      </c>
      <c r="J46" s="5">
        <v>0.47699999999999998</v>
      </c>
      <c r="K46" s="16">
        <f t="shared" si="0"/>
        <v>1.3115327013724986E-2</v>
      </c>
      <c r="L46" s="16">
        <f t="shared" si="1"/>
        <v>1.2945541997063588E-2</v>
      </c>
      <c r="M46" s="1">
        <f t="shared" si="2"/>
        <v>1.2945541997063588</v>
      </c>
      <c r="N46" s="6">
        <f t="shared" si="3"/>
        <v>1.4000480046004058</v>
      </c>
      <c r="O46" s="12">
        <v>9331.9999999999964</v>
      </c>
      <c r="P46" s="22">
        <v>1.0790176045793278</v>
      </c>
      <c r="Q46" s="22">
        <v>1.1671549250246984</v>
      </c>
      <c r="R46" s="23">
        <f t="shared" si="6"/>
        <v>0.23289307957570737</v>
      </c>
      <c r="S46" s="12">
        <f t="shared" si="4"/>
        <v>44513.639999999978</v>
      </c>
      <c r="T46" s="12">
        <f t="shared" si="5"/>
        <v>623.21232859500776</v>
      </c>
      <c r="U46" s="12">
        <f t="shared" si="7"/>
        <v>103.66918702724386</v>
      </c>
      <c r="V46" s="12">
        <f t="shared" si="8"/>
        <v>43890.42767140497</v>
      </c>
      <c r="W46" s="12">
        <f t="shared" si="9"/>
        <v>4224.7018646072747</v>
      </c>
      <c r="X46" s="12">
        <f t="shared" si="10"/>
        <v>4284.6895755125597</v>
      </c>
      <c r="Y46" s="12">
        <f t="shared" si="11"/>
        <v>59.987710905285184</v>
      </c>
      <c r="Z46" s="12">
        <f t="shared" si="12"/>
        <v>9.9787455026705043</v>
      </c>
      <c r="AA46" s="12">
        <f t="shared" si="13"/>
        <v>2.3289307957570738E-3</v>
      </c>
    </row>
    <row r="47" spans="1:27">
      <c r="A47" s="6" t="s">
        <v>102</v>
      </c>
      <c r="B47" s="6" t="s">
        <v>117</v>
      </c>
      <c r="C47" s="12" t="s">
        <v>51</v>
      </c>
      <c r="D47" s="12" t="s">
        <v>73</v>
      </c>
      <c r="E47" s="12" t="s">
        <v>39</v>
      </c>
      <c r="F47" s="12" t="s">
        <v>57</v>
      </c>
      <c r="G47" s="12" t="s">
        <v>97</v>
      </c>
      <c r="H47" s="12">
        <v>10.587</v>
      </c>
      <c r="I47" s="6">
        <v>159.07269017344944</v>
      </c>
      <c r="J47" s="5">
        <v>0.72299999999999998</v>
      </c>
      <c r="K47" s="16">
        <f t="shared" si="0"/>
        <v>1.2958432676139164E-2</v>
      </c>
      <c r="L47" s="16">
        <f t="shared" si="1"/>
        <v>1.2792659854663756E-2</v>
      </c>
      <c r="M47" s="1">
        <f t="shared" si="2"/>
        <v>1.2792659854663757</v>
      </c>
      <c r="N47" s="6">
        <f t="shared" si="3"/>
        <v>1.3835314095948696</v>
      </c>
      <c r="O47" s="12">
        <v>8448.9999999999982</v>
      </c>
      <c r="P47" s="22">
        <v>1.0817246819233024</v>
      </c>
      <c r="Q47" s="22">
        <v>1.1700805088527666</v>
      </c>
      <c r="R47" s="23">
        <f t="shared" si="6"/>
        <v>0.21345090074210304</v>
      </c>
      <c r="S47" s="12">
        <f t="shared" si="4"/>
        <v>61086.269999999982</v>
      </c>
      <c r="T47" s="12">
        <f t="shared" si="5"/>
        <v>845.1477323999278</v>
      </c>
      <c r="U47" s="12">
        <f t="shared" si="7"/>
        <v>130.38919354475303</v>
      </c>
      <c r="V47" s="12">
        <f t="shared" si="8"/>
        <v>60241.122267600054</v>
      </c>
      <c r="W47" s="12">
        <f t="shared" si="9"/>
        <v>5690.1031706432468</v>
      </c>
      <c r="X47" s="12">
        <f t="shared" si="10"/>
        <v>5769.9319920657399</v>
      </c>
      <c r="Y47" s="12">
        <f t="shared" si="11"/>
        <v>79.828821422492467</v>
      </c>
      <c r="Z47" s="12">
        <f t="shared" si="12"/>
        <v>12.31597180927109</v>
      </c>
      <c r="AA47" s="12">
        <f t="shared" si="13"/>
        <v>2.1345090074210305E-3</v>
      </c>
    </row>
    <row r="48" spans="1:27">
      <c r="A48" s="6" t="s">
        <v>103</v>
      </c>
      <c r="B48" s="6" t="s">
        <v>117</v>
      </c>
      <c r="C48" s="12" t="s">
        <v>51</v>
      </c>
      <c r="D48" s="12" t="s">
        <v>73</v>
      </c>
      <c r="E48" s="12" t="s">
        <v>43</v>
      </c>
      <c r="F48" s="12" t="s">
        <v>57</v>
      </c>
      <c r="G48" s="12" t="s">
        <v>97</v>
      </c>
      <c r="H48" s="13">
        <v>10.256</v>
      </c>
      <c r="I48" s="6">
        <v>97.945767683650047</v>
      </c>
      <c r="J48" s="5">
        <v>0.98099999999999998</v>
      </c>
      <c r="K48" s="16">
        <f t="shared" si="0"/>
        <v>1.2275033682703209E-2</v>
      </c>
      <c r="L48" s="16">
        <f t="shared" si="1"/>
        <v>1.2126184361226486E-2</v>
      </c>
      <c r="M48" s="1">
        <f t="shared" si="2"/>
        <v>1.2126184361226486</v>
      </c>
      <c r="N48" s="6">
        <f t="shared" si="3"/>
        <v>1.3115239774682679</v>
      </c>
      <c r="O48" s="12">
        <v>7694.0000000000009</v>
      </c>
      <c r="P48" s="22">
        <v>1.0829676547550027</v>
      </c>
      <c r="Q48" s="22">
        <v>1.1714238060298228</v>
      </c>
      <c r="R48" s="23">
        <f t="shared" si="6"/>
        <v>0.14010017143844511</v>
      </c>
      <c r="S48" s="12">
        <f t="shared" si="4"/>
        <v>75478.140000000014</v>
      </c>
      <c r="T48" s="12">
        <f t="shared" si="5"/>
        <v>989.9139038470679</v>
      </c>
      <c r="U48" s="12">
        <f t="shared" si="7"/>
        <v>105.74500353854962</v>
      </c>
      <c r="V48" s="12">
        <f t="shared" si="8"/>
        <v>74488.226096152939</v>
      </c>
      <c r="W48" s="12">
        <f t="shared" si="9"/>
        <v>7262.8925600773146</v>
      </c>
      <c r="X48" s="12">
        <f t="shared" si="10"/>
        <v>7359.4130265210624</v>
      </c>
      <c r="Y48" s="12">
        <f t="shared" si="11"/>
        <v>96.520466443746869</v>
      </c>
      <c r="Z48" s="12">
        <f t="shared" si="12"/>
        <v>10.310550267019268</v>
      </c>
      <c r="AA48" s="12">
        <f t="shared" si="13"/>
        <v>1.4010017143844509E-3</v>
      </c>
    </row>
    <row r="49" spans="1:27">
      <c r="A49" s="6" t="s">
        <v>104</v>
      </c>
      <c r="B49" s="6" t="s">
        <v>117</v>
      </c>
      <c r="C49" s="12" t="s">
        <v>51</v>
      </c>
      <c r="D49" s="12" t="s">
        <v>73</v>
      </c>
      <c r="E49" s="12" t="s">
        <v>45</v>
      </c>
      <c r="F49" s="12" t="s">
        <v>57</v>
      </c>
      <c r="G49" s="12" t="s">
        <v>97</v>
      </c>
      <c r="H49" s="12">
        <v>10.583</v>
      </c>
      <c r="I49" s="6">
        <v>123.36834061823488</v>
      </c>
      <c r="J49" s="5">
        <v>0.79900000000000004</v>
      </c>
      <c r="K49" s="16">
        <f t="shared" si="0"/>
        <v>1.2559258048111867E-2</v>
      </c>
      <c r="L49" s="16">
        <f t="shared" si="1"/>
        <v>1.2403479547776859E-2</v>
      </c>
      <c r="M49" s="1">
        <f t="shared" si="2"/>
        <v>1.2403479547776859</v>
      </c>
      <c r="N49" s="6">
        <f t="shared" si="3"/>
        <v>1.3414845028111735</v>
      </c>
      <c r="O49" s="12">
        <v>8465.0000000000018</v>
      </c>
      <c r="P49" s="22">
        <v>1.0829608190595001</v>
      </c>
      <c r="Q49" s="22">
        <v>1.171416418610834</v>
      </c>
      <c r="R49" s="23">
        <f t="shared" si="6"/>
        <v>0.17006808420033948</v>
      </c>
      <c r="S49" s="12">
        <f t="shared" si="4"/>
        <v>67635.35000000002</v>
      </c>
      <c r="T49" s="12">
        <f t="shared" si="5"/>
        <v>907.31773867209733</v>
      </c>
      <c r="U49" s="12">
        <f t="shared" si="7"/>
        <v>115.02614398719433</v>
      </c>
      <c r="V49" s="12">
        <f t="shared" si="8"/>
        <v>66728.032261327928</v>
      </c>
      <c r="W49" s="12">
        <f t="shared" si="9"/>
        <v>6305.2095116061537</v>
      </c>
      <c r="X49" s="12">
        <f t="shared" si="10"/>
        <v>6390.9430218274611</v>
      </c>
      <c r="Y49" s="12">
        <f t="shared" si="11"/>
        <v>85.733510221307498</v>
      </c>
      <c r="Z49" s="12">
        <f t="shared" si="12"/>
        <v>10.868954359557245</v>
      </c>
      <c r="AA49" s="12">
        <f t="shared" si="13"/>
        <v>1.7006808420033945E-3</v>
      </c>
    </row>
    <row r="50" spans="1:27">
      <c r="A50" s="6" t="s">
        <v>105</v>
      </c>
      <c r="B50" s="6" t="s">
        <v>117</v>
      </c>
      <c r="C50" s="12" t="s">
        <v>51</v>
      </c>
      <c r="D50" s="12" t="s">
        <v>73</v>
      </c>
      <c r="E50" s="12" t="s">
        <v>47</v>
      </c>
      <c r="F50" s="12" t="s">
        <v>57</v>
      </c>
      <c r="G50" s="12" t="s">
        <v>97</v>
      </c>
      <c r="H50" s="12">
        <v>10.759</v>
      </c>
      <c r="I50" s="6">
        <v>123.02981017985265</v>
      </c>
      <c r="J50" s="5">
        <v>0.91500000000000004</v>
      </c>
      <c r="K50" s="16">
        <f t="shared" si="0"/>
        <v>1.2555473277810753E-2</v>
      </c>
      <c r="L50" s="16">
        <f t="shared" si="1"/>
        <v>1.2399788070046764E-2</v>
      </c>
      <c r="M50" s="1">
        <f t="shared" si="2"/>
        <v>1.2399788070046764</v>
      </c>
      <c r="N50" s="6">
        <f t="shared" si="3"/>
        <v>1.3410856638876036</v>
      </c>
      <c r="O50" s="12">
        <v>8069.9999999999964</v>
      </c>
      <c r="P50" s="22">
        <v>1.0816996170719335</v>
      </c>
      <c r="Q50" s="22">
        <v>1.1700534209080564</v>
      </c>
      <c r="R50" s="23">
        <f t="shared" si="6"/>
        <v>0.17103224297954722</v>
      </c>
      <c r="S50" s="12">
        <f t="shared" si="4"/>
        <v>73840.499999999956</v>
      </c>
      <c r="T50" s="12">
        <f t="shared" si="5"/>
        <v>990.26435964292546</v>
      </c>
      <c r="U50" s="12">
        <f t="shared" si="7"/>
        <v>126.2910633773125</v>
      </c>
      <c r="V50" s="12">
        <f t="shared" si="8"/>
        <v>72850.23564035703</v>
      </c>
      <c r="W50" s="12">
        <f t="shared" si="9"/>
        <v>6771.0972804495796</v>
      </c>
      <c r="X50" s="12">
        <f t="shared" si="10"/>
        <v>6863.1378380890374</v>
      </c>
      <c r="Y50" s="12">
        <f t="shared" si="11"/>
        <v>92.040557639457703</v>
      </c>
      <c r="Z50" s="12">
        <f t="shared" si="12"/>
        <v>11.738178583261687</v>
      </c>
      <c r="AA50" s="12">
        <f t="shared" si="13"/>
        <v>1.7103224297954722E-3</v>
      </c>
    </row>
    <row r="51" spans="1:27">
      <c r="A51" s="6" t="s">
        <v>106</v>
      </c>
      <c r="B51" s="6" t="s">
        <v>117</v>
      </c>
      <c r="C51" s="12" t="s">
        <v>51</v>
      </c>
      <c r="D51" s="12" t="s">
        <v>73</v>
      </c>
      <c r="E51" s="12" t="s">
        <v>49</v>
      </c>
      <c r="F51" s="12" t="s">
        <v>57</v>
      </c>
      <c r="G51" s="12" t="s">
        <v>97</v>
      </c>
      <c r="H51" s="12">
        <v>10.25</v>
      </c>
      <c r="I51" s="6">
        <v>101.51346961414409</v>
      </c>
      <c r="J51" s="5">
        <v>0.94799999999999995</v>
      </c>
      <c r="K51" s="16">
        <f t="shared" si="0"/>
        <v>1.2314920590286133E-2</v>
      </c>
      <c r="L51" s="16">
        <f t="shared" si="1"/>
        <v>1.2165108248236861E-2</v>
      </c>
      <c r="M51" s="1">
        <f t="shared" si="2"/>
        <v>1.216510824823686</v>
      </c>
      <c r="N51" s="6">
        <f t="shared" si="3"/>
        <v>1.3157296150393265</v>
      </c>
      <c r="O51" s="12">
        <v>8157.9999999999991</v>
      </c>
      <c r="P51" s="22">
        <v>1.0836455232000699</v>
      </c>
      <c r="Q51" s="22">
        <v>1.1721563862610032</v>
      </c>
      <c r="R51" s="23">
        <f t="shared" si="6"/>
        <v>0.14357322877832335</v>
      </c>
      <c r="S51" s="12">
        <f t="shared" si="4"/>
        <v>77337.839999999982</v>
      </c>
      <c r="T51" s="12">
        <f t="shared" si="5"/>
        <v>1017.5568645117301</v>
      </c>
      <c r="U51" s="12">
        <f t="shared" si="7"/>
        <v>111.03643395541363</v>
      </c>
      <c r="V51" s="12">
        <f t="shared" si="8"/>
        <v>76320.283135488251</v>
      </c>
      <c r="W51" s="12">
        <f t="shared" si="9"/>
        <v>7445.8812815110487</v>
      </c>
      <c r="X51" s="12">
        <f t="shared" si="10"/>
        <v>7545.1551219512176</v>
      </c>
      <c r="Y51" s="12">
        <f t="shared" si="11"/>
        <v>99.273840440168783</v>
      </c>
      <c r="Z51" s="12">
        <f t="shared" si="12"/>
        <v>10.832822824918402</v>
      </c>
      <c r="AA51" s="12">
        <f t="shared" si="13"/>
        <v>1.4357322877832333E-3</v>
      </c>
    </row>
    <row r="52" spans="1:27">
      <c r="A52" s="6" t="s">
        <v>107</v>
      </c>
      <c r="B52" s="6" t="s">
        <v>117</v>
      </c>
      <c r="C52" s="12" t="s">
        <v>37</v>
      </c>
      <c r="D52" s="12" t="s">
        <v>38</v>
      </c>
      <c r="E52" s="12" t="s">
        <v>39</v>
      </c>
      <c r="F52" s="12" t="s">
        <v>57</v>
      </c>
      <c r="G52" s="12" t="s">
        <v>97</v>
      </c>
      <c r="H52" s="12">
        <v>10.545999999999999</v>
      </c>
      <c r="I52" s="6">
        <v>209.06768641531565</v>
      </c>
      <c r="J52" s="5">
        <v>0.58499999999999996</v>
      </c>
      <c r="K52" s="16">
        <f t="shared" si="0"/>
        <v>1.3517376734123229E-2</v>
      </c>
      <c r="L52" s="16">
        <f t="shared" si="1"/>
        <v>1.3337094207186199E-2</v>
      </c>
      <c r="M52" s="1">
        <f t="shared" si="2"/>
        <v>1.33370942071862</v>
      </c>
      <c r="N52" s="6">
        <f t="shared" si="3"/>
        <v>1.4423473765340498</v>
      </c>
      <c r="O52" s="12">
        <v>9272.0000000000036</v>
      </c>
      <c r="P52" s="22">
        <v>1.0800369257719034</v>
      </c>
      <c r="Q52" s="22">
        <v>1.1682565240459626</v>
      </c>
      <c r="R52" s="23">
        <f t="shared" si="6"/>
        <v>0.27409085248808718</v>
      </c>
      <c r="S52" s="12">
        <f t="shared" si="4"/>
        <v>54241.200000000012</v>
      </c>
      <c r="T52" s="12">
        <f t="shared" si="5"/>
        <v>782.34652520058717</v>
      </c>
      <c r="U52" s="12">
        <f t="shared" si="7"/>
        <v>148.67016747976837</v>
      </c>
      <c r="V52" s="12">
        <f t="shared" si="8"/>
        <v>53458.853474799427</v>
      </c>
      <c r="W52" s="12">
        <f t="shared" si="9"/>
        <v>5069.1118409633445</v>
      </c>
      <c r="X52" s="12">
        <f t="shared" si="10"/>
        <v>5143.2960364119108</v>
      </c>
      <c r="Y52" s="12">
        <f t="shared" si="11"/>
        <v>74.184195448566967</v>
      </c>
      <c r="Z52" s="12">
        <f t="shared" si="12"/>
        <v>14.097303952187405</v>
      </c>
      <c r="AA52" s="12">
        <f t="shared" si="13"/>
        <v>2.7409085248808716E-3</v>
      </c>
    </row>
    <row r="53" spans="1:27">
      <c r="A53" s="6" t="s">
        <v>108</v>
      </c>
      <c r="B53" s="6" t="s">
        <v>117</v>
      </c>
      <c r="C53" s="12" t="s">
        <v>37</v>
      </c>
      <c r="D53" s="12" t="s">
        <v>38</v>
      </c>
      <c r="E53" s="12" t="s">
        <v>43</v>
      </c>
      <c r="F53" s="12" t="s">
        <v>57</v>
      </c>
      <c r="G53" s="12" t="s">
        <v>97</v>
      </c>
      <c r="H53" s="12">
        <v>10.275</v>
      </c>
      <c r="I53" s="6">
        <v>167.48306662464557</v>
      </c>
      <c r="J53" s="5">
        <v>0.45100000000000001</v>
      </c>
      <c r="K53" s="16">
        <f t="shared" si="0"/>
        <v>1.3052460684863539E-2</v>
      </c>
      <c r="L53" s="16">
        <f t="shared" si="1"/>
        <v>1.2884289009119587E-2</v>
      </c>
      <c r="M53" s="1">
        <f t="shared" si="2"/>
        <v>1.2884289009119587</v>
      </c>
      <c r="N53" s="6">
        <f t="shared" si="3"/>
        <v>1.393430599025367</v>
      </c>
      <c r="O53" s="12">
        <v>8950.9999999999982</v>
      </c>
      <c r="P53" s="22">
        <v>1.0796258688209579</v>
      </c>
      <c r="Q53" s="22">
        <v>1.1678122875180588</v>
      </c>
      <c r="R53" s="23">
        <f t="shared" si="6"/>
        <v>0.22561831150730827</v>
      </c>
      <c r="S53" s="12">
        <f t="shared" si="4"/>
        <v>40369.009999999995</v>
      </c>
      <c r="T53" s="12">
        <f t="shared" si="5"/>
        <v>562.51413786361024</v>
      </c>
      <c r="U53" s="12">
        <f t="shared" si="7"/>
        <v>91.079878734216422</v>
      </c>
      <c r="V53" s="12">
        <f t="shared" si="8"/>
        <v>39806.495862136384</v>
      </c>
      <c r="W53" s="12">
        <f t="shared" si="9"/>
        <v>3874.1115194293316</v>
      </c>
      <c r="X53" s="12">
        <f t="shared" si="10"/>
        <v>3928.8574209245735</v>
      </c>
      <c r="Y53" s="12">
        <f t="shared" si="11"/>
        <v>54.745901495241874</v>
      </c>
      <c r="Z53" s="12">
        <f t="shared" si="12"/>
        <v>8.8642217746196028</v>
      </c>
      <c r="AA53" s="12">
        <f t="shared" si="13"/>
        <v>2.2561831150730827E-3</v>
      </c>
    </row>
    <row r="54" spans="1:27">
      <c r="A54" s="6" t="s">
        <v>109</v>
      </c>
      <c r="B54" s="6" t="s">
        <v>117</v>
      </c>
      <c r="C54" s="12" t="s">
        <v>37</v>
      </c>
      <c r="D54" s="12" t="s">
        <v>38</v>
      </c>
      <c r="E54" s="12" t="s">
        <v>45</v>
      </c>
      <c r="F54" s="12" t="s">
        <v>57</v>
      </c>
      <c r="G54" s="12" t="s">
        <v>97</v>
      </c>
      <c r="H54" s="12">
        <v>10.468</v>
      </c>
      <c r="I54" s="6">
        <v>218.53888435328204</v>
      </c>
      <c r="J54" s="5">
        <v>0.98899999999999999</v>
      </c>
      <c r="K54" s="16">
        <f t="shared" si="0"/>
        <v>1.3623264727069694E-2</v>
      </c>
      <c r="L54" s="16">
        <f t="shared" si="1"/>
        <v>1.3440165790529602E-2</v>
      </c>
      <c r="M54" s="1">
        <f t="shared" si="2"/>
        <v>1.3440165790529601</v>
      </c>
      <c r="N54" s="6">
        <f t="shared" si="3"/>
        <v>1.4534817414945291</v>
      </c>
      <c r="O54" s="12">
        <v>9553</v>
      </c>
      <c r="P54" s="22">
        <v>1.079446747963611</v>
      </c>
      <c r="Q54" s="22">
        <v>1.1676187083404339</v>
      </c>
      <c r="R54" s="23">
        <f t="shared" si="6"/>
        <v>0.28586303315409523</v>
      </c>
      <c r="S54" s="12">
        <f t="shared" si="4"/>
        <v>94479.17</v>
      </c>
      <c r="T54" s="12">
        <f t="shared" si="5"/>
        <v>1373.2374854655768</v>
      </c>
      <c r="U54" s="12">
        <f t="shared" si="7"/>
        <v>270.08102106081401</v>
      </c>
      <c r="V54" s="12">
        <f t="shared" si="8"/>
        <v>93105.932514534419</v>
      </c>
      <c r="W54" s="12">
        <f t="shared" si="9"/>
        <v>8894.3382226341637</v>
      </c>
      <c r="X54" s="12">
        <f t="shared" si="10"/>
        <v>9025.5225448987385</v>
      </c>
      <c r="Y54" s="12">
        <f t="shared" si="11"/>
        <v>131.18432226457554</v>
      </c>
      <c r="Z54" s="12">
        <f t="shared" si="12"/>
        <v>25.800632504854224</v>
      </c>
      <c r="AA54" s="12">
        <f t="shared" si="13"/>
        <v>2.8586303315409527E-3</v>
      </c>
    </row>
    <row r="55" spans="1:27">
      <c r="A55" s="6" t="s">
        <v>110</v>
      </c>
      <c r="B55" s="6" t="s">
        <v>117</v>
      </c>
      <c r="C55" s="12" t="s">
        <v>37</v>
      </c>
      <c r="D55" s="12" t="s">
        <v>38</v>
      </c>
      <c r="E55" s="12" t="s">
        <v>47</v>
      </c>
      <c r="F55" s="12" t="s">
        <v>57</v>
      </c>
      <c r="G55" s="12" t="s">
        <v>97</v>
      </c>
      <c r="H55" s="12">
        <v>10.323</v>
      </c>
      <c r="I55" s="6">
        <v>144.37810326175995</v>
      </c>
      <c r="J55" s="5">
        <v>0.46300000000000002</v>
      </c>
      <c r="K55" s="16">
        <f t="shared" si="0"/>
        <v>1.2794147194466476E-2</v>
      </c>
      <c r="L55" s="16">
        <f t="shared" si="1"/>
        <v>1.2632524812576623E-2</v>
      </c>
      <c r="M55" s="1">
        <f t="shared" si="2"/>
        <v>1.2632524812576622</v>
      </c>
      <c r="N55" s="6">
        <f t="shared" si="3"/>
        <v>1.3662308017741254</v>
      </c>
      <c r="O55" s="12">
        <v>9107.0000000000036</v>
      </c>
      <c r="P55" s="22">
        <v>1.0797188736256516</v>
      </c>
      <c r="Q55" s="22">
        <v>1.1679127994842746</v>
      </c>
      <c r="R55" s="23">
        <f t="shared" si="6"/>
        <v>0.19831800228985075</v>
      </c>
      <c r="S55" s="12">
        <f t="shared" si="4"/>
        <v>42165.410000000025</v>
      </c>
      <c r="T55" s="12">
        <f t="shared" si="5"/>
        <v>576.07681911434759</v>
      </c>
      <c r="U55" s="12">
        <f t="shared" si="7"/>
        <v>83.621598769325004</v>
      </c>
      <c r="V55" s="12">
        <f t="shared" si="8"/>
        <v>41589.333180885675</v>
      </c>
      <c r="W55" s="12">
        <f t="shared" si="9"/>
        <v>4028.8029817771649</v>
      </c>
      <c r="X55" s="12">
        <f t="shared" si="10"/>
        <v>4084.6081565436425</v>
      </c>
      <c r="Y55" s="12">
        <f t="shared" si="11"/>
        <v>55.805174766477535</v>
      </c>
      <c r="Z55" s="12">
        <f t="shared" si="12"/>
        <v>8.1005132974256515</v>
      </c>
      <c r="AA55" s="12">
        <f t="shared" si="13"/>
        <v>1.9831800228985075E-3</v>
      </c>
    </row>
    <row r="56" spans="1:27">
      <c r="A56" s="6" t="s">
        <v>111</v>
      </c>
      <c r="B56" s="6" t="s">
        <v>117</v>
      </c>
      <c r="C56" s="12" t="s">
        <v>37</v>
      </c>
      <c r="D56" s="12" t="s">
        <v>38</v>
      </c>
      <c r="E56" s="12" t="s">
        <v>49</v>
      </c>
      <c r="F56" s="12" t="s">
        <v>57</v>
      </c>
      <c r="G56" s="12" t="s">
        <v>97</v>
      </c>
      <c r="H56" s="12">
        <v>10.506</v>
      </c>
      <c r="I56" s="6">
        <v>130.04649673202616</v>
      </c>
      <c r="J56" s="5">
        <v>0.26</v>
      </c>
      <c r="K56" s="16">
        <f t="shared" si="0"/>
        <v>1.2633919833464052E-2</v>
      </c>
      <c r="L56" s="16">
        <f t="shared" si="1"/>
        <v>1.2476295318590359E-2</v>
      </c>
      <c r="M56" s="1">
        <f t="shared" si="2"/>
        <v>1.2476295318590358</v>
      </c>
      <c r="N56" s="6">
        <f t="shared" si="3"/>
        <v>1.3493516991828343</v>
      </c>
      <c r="O56" s="12">
        <v>9401</v>
      </c>
      <c r="P56" s="22">
        <v>1.0797331868086248</v>
      </c>
      <c r="Q56" s="22">
        <v>1.167928267997334</v>
      </c>
      <c r="R56" s="23">
        <f t="shared" si="6"/>
        <v>0.18142343118550031</v>
      </c>
      <c r="S56" s="12">
        <f t="shared" si="4"/>
        <v>24442.6</v>
      </c>
      <c r="T56" s="12">
        <f t="shared" si="5"/>
        <v>329.81663842446346</v>
      </c>
      <c r="U56" s="12">
        <f t="shared" si="7"/>
        <v>44.344603590947102</v>
      </c>
      <c r="V56" s="12">
        <f t="shared" si="8"/>
        <v>24112.783361575533</v>
      </c>
      <c r="W56" s="12">
        <f t="shared" si="9"/>
        <v>2295.1440473610824</v>
      </c>
      <c r="X56" s="12">
        <f t="shared" si="10"/>
        <v>2326.5372168284789</v>
      </c>
      <c r="Y56" s="12">
        <f t="shared" si="11"/>
        <v>31.393169467396103</v>
      </c>
      <c r="Z56" s="12">
        <f t="shared" si="12"/>
        <v>4.2208836465778701</v>
      </c>
      <c r="AA56" s="12">
        <f t="shared" si="13"/>
        <v>1.8142343118550033E-3</v>
      </c>
    </row>
    <row r="57" spans="1:27">
      <c r="A57" s="6" t="s">
        <v>112</v>
      </c>
      <c r="B57" s="6" t="s">
        <v>117</v>
      </c>
      <c r="C57" s="12" t="s">
        <v>51</v>
      </c>
      <c r="D57" s="12" t="s">
        <v>38</v>
      </c>
      <c r="E57" s="12" t="s">
        <v>39</v>
      </c>
      <c r="F57" s="12" t="s">
        <v>57</v>
      </c>
      <c r="G57" s="12" t="s">
        <v>97</v>
      </c>
      <c r="H57" s="12">
        <v>10.57</v>
      </c>
      <c r="I57" s="6">
        <v>133.44615731698084</v>
      </c>
      <c r="J57" s="5">
        <v>0.77300000000000002</v>
      </c>
      <c r="K57" s="16">
        <f t="shared" si="0"/>
        <v>1.2671928038803848E-2</v>
      </c>
      <c r="L57" s="16">
        <f t="shared" si="1"/>
        <v>1.251335964584799E-2</v>
      </c>
      <c r="M57" s="1">
        <f t="shared" si="2"/>
        <v>1.251335964584799</v>
      </c>
      <c r="N57" s="6">
        <f t="shared" si="3"/>
        <v>1.3533561846446185</v>
      </c>
      <c r="O57" s="12">
        <v>7587.9999999999982</v>
      </c>
      <c r="P57" s="22">
        <v>1.0833959000157967</v>
      </c>
      <c r="Q57" s="22">
        <v>1.1718866157078698</v>
      </c>
      <c r="R57" s="23">
        <f t="shared" si="6"/>
        <v>0.1814695689367487</v>
      </c>
      <c r="S57" s="12">
        <f t="shared" si="4"/>
        <v>58655.239999999983</v>
      </c>
      <c r="T57" s="12">
        <f t="shared" si="5"/>
        <v>793.81431815814392</v>
      </c>
      <c r="U57" s="12">
        <f t="shared" si="7"/>
        <v>106.44141118681537</v>
      </c>
      <c r="V57" s="12">
        <f t="shared" si="8"/>
        <v>57861.425681841836</v>
      </c>
      <c r="W57" s="12">
        <f t="shared" si="9"/>
        <v>5474.1178506945917</v>
      </c>
      <c r="X57" s="12">
        <f t="shared" si="10"/>
        <v>5549.218543046356</v>
      </c>
      <c r="Y57" s="12">
        <f t="shared" si="11"/>
        <v>75.100692351763854</v>
      </c>
      <c r="Z57" s="12">
        <f t="shared" si="12"/>
        <v>10.070142969424349</v>
      </c>
      <c r="AA57" s="12">
        <f t="shared" si="13"/>
        <v>1.814695689367487E-3</v>
      </c>
    </row>
    <row r="58" spans="1:27">
      <c r="A58" s="6" t="s">
        <v>113</v>
      </c>
      <c r="B58" s="6" t="s">
        <v>117</v>
      </c>
      <c r="C58" s="12" t="s">
        <v>51</v>
      </c>
      <c r="D58" s="12" t="s">
        <v>38</v>
      </c>
      <c r="E58" s="12" t="s">
        <v>43</v>
      </c>
      <c r="F58" s="12" t="s">
        <v>57</v>
      </c>
      <c r="G58" s="12" t="s">
        <v>97</v>
      </c>
      <c r="H58" s="12">
        <v>10.278</v>
      </c>
      <c r="I58" s="6">
        <v>128.88155061474563</v>
      </c>
      <c r="J58" s="5">
        <v>0.85399999999999998</v>
      </c>
      <c r="K58" s="16">
        <f t="shared" si="0"/>
        <v>1.2620895735872856E-2</v>
      </c>
      <c r="L58" s="16">
        <f t="shared" si="1"/>
        <v>1.2463594015311361E-2</v>
      </c>
      <c r="M58" s="1">
        <f t="shared" si="2"/>
        <v>1.2463594015311361</v>
      </c>
      <c r="N58" s="6">
        <f t="shared" si="3"/>
        <v>1.3479794257039661</v>
      </c>
      <c r="O58" s="12">
        <v>8016.9999999999991</v>
      </c>
      <c r="P58" s="22">
        <v>1.0840836925740622</v>
      </c>
      <c r="Q58" s="22">
        <v>1.1726299205106328</v>
      </c>
      <c r="R58" s="23">
        <f t="shared" si="6"/>
        <v>0.17534950519333337</v>
      </c>
      <c r="S58" s="12">
        <f t="shared" si="4"/>
        <v>68465.179999999993</v>
      </c>
      <c r="T58" s="12">
        <f t="shared" si="5"/>
        <v>922.89654017118664</v>
      </c>
      <c r="U58" s="12">
        <f t="shared" si="7"/>
        <v>120.05335435972502</v>
      </c>
      <c r="V58" s="12">
        <f t="shared" si="8"/>
        <v>67542.283459828803</v>
      </c>
      <c r="W58" s="12">
        <f t="shared" si="9"/>
        <v>6571.5395465877409</v>
      </c>
      <c r="X58" s="12">
        <f t="shared" si="10"/>
        <v>6661.3329441525575</v>
      </c>
      <c r="Y58" s="12">
        <f t="shared" si="11"/>
        <v>89.793397564816757</v>
      </c>
      <c r="Z58" s="12">
        <f t="shared" si="12"/>
        <v>11.680614356852015</v>
      </c>
      <c r="AA58" s="12">
        <f t="shared" si="13"/>
        <v>1.7534950519333336E-3</v>
      </c>
    </row>
    <row r="59" spans="1:27">
      <c r="A59" s="6" t="s">
        <v>114</v>
      </c>
      <c r="B59" s="6" t="s">
        <v>117</v>
      </c>
      <c r="C59" s="12" t="s">
        <v>51</v>
      </c>
      <c r="D59" s="12" t="s">
        <v>38</v>
      </c>
      <c r="E59" s="12" t="s">
        <v>45</v>
      </c>
      <c r="F59" s="12" t="s">
        <v>57</v>
      </c>
      <c r="G59" s="12" t="s">
        <v>97</v>
      </c>
      <c r="H59" s="12">
        <v>10.359</v>
      </c>
      <c r="I59" s="6">
        <v>179.85599984858808</v>
      </c>
      <c r="J59" s="5">
        <v>0.66</v>
      </c>
      <c r="K59" s="16">
        <f t="shared" si="0"/>
        <v>1.3190790078307216E-2</v>
      </c>
      <c r="L59" s="16">
        <f t="shared" si="1"/>
        <v>1.3019058411780202E-2</v>
      </c>
      <c r="M59" s="1">
        <f t="shared" si="2"/>
        <v>1.3019058411780202</v>
      </c>
      <c r="N59" s="6">
        <f t="shared" si="3"/>
        <v>1.4079901889097324</v>
      </c>
      <c r="O59" s="12">
        <v>7896.0000000000009</v>
      </c>
      <c r="P59" s="22">
        <v>1.0844763883260293</v>
      </c>
      <c r="Q59" s="22">
        <v>1.173054310647641</v>
      </c>
      <c r="R59" s="23">
        <f t="shared" si="6"/>
        <v>0.23493587826209139</v>
      </c>
      <c r="S59" s="12">
        <f t="shared" si="4"/>
        <v>52113.600000000006</v>
      </c>
      <c r="T59" s="12">
        <f t="shared" si="5"/>
        <v>733.75437508766231</v>
      </c>
      <c r="U59" s="12">
        <f t="shared" si="7"/>
        <v>122.43354385399327</v>
      </c>
      <c r="V59" s="12">
        <f t="shared" si="8"/>
        <v>51379.845624912341</v>
      </c>
      <c r="W59" s="12">
        <f t="shared" si="9"/>
        <v>4959.9233154660042</v>
      </c>
      <c r="X59" s="12">
        <f t="shared" si="10"/>
        <v>5030.7558644656829</v>
      </c>
      <c r="Y59" s="12">
        <f t="shared" si="11"/>
        <v>70.832548999677797</v>
      </c>
      <c r="Z59" s="12">
        <f t="shared" si="12"/>
        <v>11.819050473404118</v>
      </c>
      <c r="AA59" s="12">
        <f t="shared" si="13"/>
        <v>2.349358782620914E-3</v>
      </c>
    </row>
    <row r="60" spans="1:27">
      <c r="A60" s="6" t="s">
        <v>115</v>
      </c>
      <c r="B60" s="6" t="s">
        <v>117</v>
      </c>
      <c r="C60" s="12" t="s">
        <v>51</v>
      </c>
      <c r="D60" s="12" t="s">
        <v>38</v>
      </c>
      <c r="E60" s="12" t="s">
        <v>47</v>
      </c>
      <c r="F60" s="12" t="s">
        <v>57</v>
      </c>
      <c r="G60" s="12" t="s">
        <v>97</v>
      </c>
      <c r="H60" s="12">
        <v>10.462999999999999</v>
      </c>
      <c r="I60" s="6">
        <v>111.92597234209002</v>
      </c>
      <c r="J60" s="5">
        <v>0.95399999999999996</v>
      </c>
      <c r="K60" s="16">
        <f t="shared" si="0"/>
        <v>1.2431332370784568E-2</v>
      </c>
      <c r="L60" s="16">
        <f t="shared" si="1"/>
        <v>1.2278691871057007E-2</v>
      </c>
      <c r="M60" s="1">
        <f t="shared" si="2"/>
        <v>1.2278691871057008</v>
      </c>
      <c r="N60" s="6">
        <f t="shared" si="3"/>
        <v>1.3280019129360783</v>
      </c>
      <c r="O60" s="12">
        <v>7754.9999999999991</v>
      </c>
      <c r="P60" s="22">
        <v>1.0853071679068838</v>
      </c>
      <c r="Q60" s="22">
        <v>1.1739521413529195</v>
      </c>
      <c r="R60" s="23">
        <f t="shared" si="6"/>
        <v>0.1540497715831588</v>
      </c>
      <c r="S60" s="12">
        <f t="shared" si="4"/>
        <v>73982.7</v>
      </c>
      <c r="T60" s="12">
        <f t="shared" si="5"/>
        <v>982.49167124175995</v>
      </c>
      <c r="U60" s="12">
        <f t="shared" si="7"/>
        <v>113.97018036105362</v>
      </c>
      <c r="V60" s="12">
        <f t="shared" si="8"/>
        <v>73000.208328758235</v>
      </c>
      <c r="W60" s="12">
        <f t="shared" si="9"/>
        <v>6976.986364212773</v>
      </c>
      <c r="X60" s="12">
        <f t="shared" si="10"/>
        <v>7070.887890662334</v>
      </c>
      <c r="Y60" s="12">
        <f t="shared" si="11"/>
        <v>93.901526449561317</v>
      </c>
      <c r="Z60" s="12">
        <f t="shared" si="12"/>
        <v>10.892686644466561</v>
      </c>
      <c r="AA60" s="12">
        <f t="shared" si="13"/>
        <v>1.5404977158315881E-3</v>
      </c>
    </row>
    <row r="61" spans="1:27">
      <c r="A61" s="6" t="s">
        <v>116</v>
      </c>
      <c r="B61" s="6" t="s">
        <v>117</v>
      </c>
      <c r="C61" s="12" t="s">
        <v>51</v>
      </c>
      <c r="D61" s="12" t="s">
        <v>38</v>
      </c>
      <c r="E61" s="12" t="s">
        <v>49</v>
      </c>
      <c r="F61" s="12" t="s">
        <v>57</v>
      </c>
      <c r="G61" s="12" t="s">
        <v>97</v>
      </c>
      <c r="H61" s="12">
        <v>10.257</v>
      </c>
      <c r="I61" s="6">
        <v>129.75269023645498</v>
      </c>
      <c r="J61" s="5">
        <v>1.032</v>
      </c>
      <c r="K61" s="16">
        <f t="shared" si="0"/>
        <v>1.2630635076843567E-2</v>
      </c>
      <c r="L61" s="16">
        <f t="shared" si="1"/>
        <v>1.247309200346787E-2</v>
      </c>
      <c r="M61" s="1">
        <f t="shared" si="2"/>
        <v>1.2473092003467869</v>
      </c>
      <c r="N61" s="6">
        <f t="shared" si="3"/>
        <v>1.3490056070658774</v>
      </c>
      <c r="O61" s="12">
        <v>8034.9999999999982</v>
      </c>
      <c r="P61" s="22">
        <v>1.0856680759996435</v>
      </c>
      <c r="Q61" s="22">
        <v>1.1743421774781142</v>
      </c>
      <c r="R61" s="23">
        <f t="shared" si="6"/>
        <v>0.17466342958776315</v>
      </c>
      <c r="S61" s="12">
        <f t="shared" si="4"/>
        <v>82921.199999999983</v>
      </c>
      <c r="T61" s="12">
        <f t="shared" si="5"/>
        <v>1118.6116374463099</v>
      </c>
      <c r="U61" s="12">
        <f t="shared" si="7"/>
        <v>144.83301177532823</v>
      </c>
      <c r="V61" s="12">
        <f t="shared" si="8"/>
        <v>81802.588362553666</v>
      </c>
      <c r="W61" s="12">
        <f t="shared" si="9"/>
        <v>7975.2937859562899</v>
      </c>
      <c r="X61" s="12">
        <f t="shared" si="10"/>
        <v>8084.3521497513875</v>
      </c>
      <c r="Y61" s="12">
        <f t="shared" si="11"/>
        <v>109.05836379509701</v>
      </c>
      <c r="Z61" s="12">
        <f t="shared" si="12"/>
        <v>14.120406724707832</v>
      </c>
      <c r="AA61" s="12">
        <f t="shared" si="13"/>
        <v>1.7466342958776316E-3</v>
      </c>
    </row>
    <row r="62" spans="1:27">
      <c r="A62" s="25" t="s">
        <v>96</v>
      </c>
      <c r="B62" s="25" t="s">
        <v>69</v>
      </c>
      <c r="C62" s="12" t="s">
        <v>37</v>
      </c>
      <c r="D62" s="12" t="s">
        <v>73</v>
      </c>
      <c r="E62" s="12" t="s">
        <v>39</v>
      </c>
      <c r="F62" s="12" t="s">
        <v>57</v>
      </c>
      <c r="G62" s="12" t="s">
        <v>97</v>
      </c>
      <c r="H62" s="21">
        <v>10.512</v>
      </c>
      <c r="I62" s="6">
        <v>7740.7469159102111</v>
      </c>
      <c r="J62" s="6">
        <v>5.314918443180213</v>
      </c>
      <c r="K62" s="16">
        <f t="shared" si="0"/>
        <v>9.7721550519876174E-2</v>
      </c>
      <c r="L62" s="16">
        <f t="shared" si="1"/>
        <v>8.9022166389641957E-2</v>
      </c>
      <c r="M62" s="1">
        <f t="shared" si="2"/>
        <v>8.9022166389641963</v>
      </c>
      <c r="N62" s="6">
        <f t="shared" si="3"/>
        <v>9.5675700299144566</v>
      </c>
      <c r="O62" s="6">
        <v>5.8666666666666787</v>
      </c>
      <c r="P62" s="22">
        <v>1.0810265032576516</v>
      </c>
      <c r="Q62" s="22">
        <v>1.1693259767262292</v>
      </c>
      <c r="R62" s="23">
        <f t="shared" si="6"/>
        <v>8.3982440531882272</v>
      </c>
      <c r="S62" s="12">
        <f t="shared" si="4"/>
        <v>311.80854866657313</v>
      </c>
      <c r="T62" s="12">
        <f t="shared" si="5"/>
        <v>29.832501252934286</v>
      </c>
      <c r="U62" s="12">
        <f t="shared" si="7"/>
        <v>26.186442895722998</v>
      </c>
      <c r="V62" s="12">
        <f t="shared" si="8"/>
        <v>281.97604741363887</v>
      </c>
      <c r="W62" s="12">
        <f t="shared" si="9"/>
        <v>26.824205423671884</v>
      </c>
      <c r="X62" s="12">
        <f t="shared" si="10"/>
        <v>29.662152650929709</v>
      </c>
      <c r="Y62" s="12">
        <f t="shared" si="11"/>
        <v>2.8379472272578274</v>
      </c>
      <c r="Z62" s="12">
        <f t="shared" si="12"/>
        <v>2.4910999710543185</v>
      </c>
      <c r="AA62" s="12">
        <f t="shared" si="13"/>
        <v>8.398244053188228E-2</v>
      </c>
    </row>
    <row r="63" spans="1:27" ht="15" customHeight="1">
      <c r="A63" s="25" t="s">
        <v>98</v>
      </c>
      <c r="B63" s="25" t="s">
        <v>69</v>
      </c>
      <c r="C63" s="12" t="s">
        <v>37</v>
      </c>
      <c r="D63" s="12" t="s">
        <v>73</v>
      </c>
      <c r="E63" s="12" t="s">
        <v>43</v>
      </c>
      <c r="F63" s="12" t="s">
        <v>57</v>
      </c>
      <c r="G63" s="12" t="s">
        <v>97</v>
      </c>
      <c r="H63" s="13">
        <v>10.116</v>
      </c>
      <c r="I63" s="6">
        <v>8819.7740458209319</v>
      </c>
      <c r="J63" s="6">
        <v>5.5493858904617435</v>
      </c>
      <c r="K63" s="16">
        <f t="shared" si="0"/>
        <v>0.10978507383227802</v>
      </c>
      <c r="L63" s="16">
        <f t="shared" si="1"/>
        <v>9.8924626417231709E-2</v>
      </c>
      <c r="M63" s="1">
        <f t="shared" si="2"/>
        <v>9.8924626417231707</v>
      </c>
      <c r="N63" s="6">
        <f t="shared" si="3"/>
        <v>10.623196536018371</v>
      </c>
      <c r="O63" s="6">
        <v>4.6518518518517471</v>
      </c>
      <c r="P63" s="22">
        <v>1.0818628381758397</v>
      </c>
      <c r="Q63" s="22">
        <v>1.1702298162781579</v>
      </c>
      <c r="R63" s="23">
        <f t="shared" si="6"/>
        <v>9.4529667197402141</v>
      </c>
      <c r="S63" s="12">
        <f t="shared" si="4"/>
        <v>258.14921031184417</v>
      </c>
      <c r="T63" s="12">
        <f t="shared" si="5"/>
        <v>27.423697967606607</v>
      </c>
      <c r="U63" s="12">
        <f t="shared" si="7"/>
        <v>24.402758938050802</v>
      </c>
      <c r="V63" s="12">
        <f t="shared" si="8"/>
        <v>230.72551234423756</v>
      </c>
      <c r="W63" s="12">
        <f t="shared" si="9"/>
        <v>22.807978681715852</v>
      </c>
      <c r="X63" s="12">
        <f t="shared" si="10"/>
        <v>25.518901770644938</v>
      </c>
      <c r="Y63" s="12">
        <f t="shared" si="11"/>
        <v>2.7109230889290834</v>
      </c>
      <c r="Z63" s="12">
        <f t="shared" si="12"/>
        <v>2.4122932916222619</v>
      </c>
      <c r="AA63" s="12">
        <f t="shared" si="13"/>
        <v>9.4529667197402134E-2</v>
      </c>
    </row>
    <row r="64" spans="1:27">
      <c r="A64" s="25" t="s">
        <v>99</v>
      </c>
      <c r="B64" s="25" t="s">
        <v>69</v>
      </c>
      <c r="C64" s="12" t="s">
        <v>37</v>
      </c>
      <c r="D64" s="12" t="s">
        <v>73</v>
      </c>
      <c r="E64" s="12" t="s">
        <v>45</v>
      </c>
      <c r="F64" s="12" t="s">
        <v>57</v>
      </c>
      <c r="G64" s="12" t="s">
        <v>97</v>
      </c>
      <c r="H64" s="12">
        <v>10.44</v>
      </c>
      <c r="I64" s="6">
        <v>7758.6188393725033</v>
      </c>
      <c r="J64" s="6">
        <v>5.7710690753417673</v>
      </c>
      <c r="K64" s="16">
        <f t="shared" si="0"/>
        <v>9.7921358624184579E-2</v>
      </c>
      <c r="L64" s="16">
        <f t="shared" si="1"/>
        <v>8.9187953085174285E-2</v>
      </c>
      <c r="M64" s="1">
        <f t="shared" si="2"/>
        <v>8.9187953085174279</v>
      </c>
      <c r="N64" s="6">
        <f t="shared" si="3"/>
        <v>9.5852574157687975</v>
      </c>
      <c r="O64" s="6">
        <v>5.7185185185186649</v>
      </c>
      <c r="P64" s="22">
        <v>1.0805900496380818</v>
      </c>
      <c r="Q64" s="22">
        <v>1.1688542943296565</v>
      </c>
      <c r="R64" s="23">
        <f t="shared" si="6"/>
        <v>8.4164031214391404</v>
      </c>
      <c r="S64" s="12">
        <f t="shared" si="4"/>
        <v>330.01965378992281</v>
      </c>
      <c r="T64" s="12">
        <f t="shared" si="5"/>
        <v>31.633233338393087</v>
      </c>
      <c r="U64" s="12">
        <f t="shared" si="7"/>
        <v>27.775784442937706</v>
      </c>
      <c r="V64" s="12">
        <f t="shared" si="8"/>
        <v>298.38642045152972</v>
      </c>
      <c r="W64" s="12">
        <f t="shared" si="9"/>
        <v>28.581074755893653</v>
      </c>
      <c r="X64" s="12">
        <f t="shared" si="10"/>
        <v>31.611077949226324</v>
      </c>
      <c r="Y64" s="12">
        <f t="shared" si="11"/>
        <v>3.0300031933326714</v>
      </c>
      <c r="Z64" s="12">
        <f t="shared" si="12"/>
        <v>2.6605157512392439</v>
      </c>
      <c r="AA64" s="12">
        <f t="shared" si="13"/>
        <v>8.4164031214391394E-2</v>
      </c>
    </row>
    <row r="65" spans="1:27">
      <c r="A65" s="25" t="s">
        <v>100</v>
      </c>
      <c r="B65" s="25" t="s">
        <v>69</v>
      </c>
      <c r="C65" s="12" t="s">
        <v>37</v>
      </c>
      <c r="D65" s="12" t="s">
        <v>73</v>
      </c>
      <c r="E65" s="12" t="s">
        <v>47</v>
      </c>
      <c r="F65" s="12" t="s">
        <v>57</v>
      </c>
      <c r="G65" s="12" t="s">
        <v>97</v>
      </c>
      <c r="H65" s="12">
        <v>10.762</v>
      </c>
      <c r="I65" s="6">
        <v>7476.6453808192127</v>
      </c>
      <c r="J65" s="6">
        <v>6.6145891937161601</v>
      </c>
      <c r="K65" s="16">
        <f t="shared" si="0"/>
        <v>9.4768895357558822E-2</v>
      </c>
      <c r="L65" s="16">
        <f t="shared" si="1"/>
        <v>8.6565206373174011E-2</v>
      </c>
      <c r="M65" s="1">
        <f t="shared" si="2"/>
        <v>8.6565206373174011</v>
      </c>
      <c r="N65" s="6">
        <f t="shared" si="3"/>
        <v>9.3053864287248977</v>
      </c>
      <c r="O65" s="6">
        <v>6.1629629629629159</v>
      </c>
      <c r="P65" s="22">
        <v>1.0831573013601359</v>
      </c>
      <c r="Q65" s="22">
        <v>1.1716287593815402</v>
      </c>
      <c r="R65" s="23">
        <f t="shared" si="6"/>
        <v>8.1337576693433569</v>
      </c>
      <c r="S65" s="12">
        <f t="shared" si="4"/>
        <v>407.6546821608743</v>
      </c>
      <c r="T65" s="12">
        <f t="shared" si="5"/>
        <v>37.93384346985961</v>
      </c>
      <c r="U65" s="12">
        <f t="shared" si="7"/>
        <v>33.1576439746974</v>
      </c>
      <c r="V65" s="12">
        <f t="shared" si="8"/>
        <v>369.72083869101471</v>
      </c>
      <c r="W65" s="12">
        <f t="shared" si="9"/>
        <v>34.354287185561667</v>
      </c>
      <c r="X65" s="12">
        <f t="shared" si="10"/>
        <v>37.879082155814373</v>
      </c>
      <c r="Y65" s="12">
        <f t="shared" si="11"/>
        <v>3.5247949702527048</v>
      </c>
      <c r="Z65" s="12">
        <f t="shared" si="12"/>
        <v>3.0809927499254228</v>
      </c>
      <c r="AA65" s="12">
        <f t="shared" si="13"/>
        <v>8.1337576693433569E-2</v>
      </c>
    </row>
    <row r="66" spans="1:27">
      <c r="A66" s="25" t="s">
        <v>101</v>
      </c>
      <c r="B66" s="25" t="s">
        <v>69</v>
      </c>
      <c r="C66" s="12" t="s">
        <v>37</v>
      </c>
      <c r="D66" s="12" t="s">
        <v>73</v>
      </c>
      <c r="E66" s="12" t="s">
        <v>49</v>
      </c>
      <c r="F66" s="12" t="s">
        <v>57</v>
      </c>
      <c r="G66" s="12" t="s">
        <v>97</v>
      </c>
      <c r="H66" s="12">
        <v>10.388999999999999</v>
      </c>
      <c r="I66" s="6">
        <v>5328.1943025916344</v>
      </c>
      <c r="J66" s="6">
        <v>4.8513001244464231</v>
      </c>
      <c r="K66" s="16">
        <f t="shared" ref="K66:K121" si="14">((I66/1000)+1)*0.01118</f>
        <v>7.0749212302974471E-2</v>
      </c>
      <c r="L66" s="16">
        <f t="shared" ref="L66:L121" si="15">K66/(1+K66)</f>
        <v>6.6074493905820014E-2</v>
      </c>
      <c r="M66" s="1">
        <f t="shared" ref="M66:M121" si="16">L66*100</f>
        <v>6.6074493905820013</v>
      </c>
      <c r="N66" s="6">
        <f t="shared" ref="N66:N121" si="17">((M66*13.003355)/(((100-M66)*12.0107)+(M66*13.003355)))*100</f>
        <v>7.1146863753231022</v>
      </c>
      <c r="O66" s="6">
        <v>6.0148148148146916</v>
      </c>
      <c r="P66" s="22">
        <v>1.0816948868066119</v>
      </c>
      <c r="Q66" s="22">
        <v>1.1700483088422891</v>
      </c>
      <c r="R66" s="23">
        <f t="shared" si="6"/>
        <v>5.9446380664808132</v>
      </c>
      <c r="S66" s="12">
        <f t="shared" ref="S66:S121" si="18">O66*(J66/100)*1000</f>
        <v>291.79671859632708</v>
      </c>
      <c r="T66" s="12">
        <f t="shared" ref="T66:T121" si="19">S66*N66/100</f>
        <v>20.760421381612776</v>
      </c>
      <c r="U66" s="12">
        <f t="shared" si="7"/>
        <v>17.346258810419158</v>
      </c>
      <c r="V66" s="12">
        <f t="shared" si="8"/>
        <v>271.0362972147143</v>
      </c>
      <c r="W66" s="12">
        <f t="shared" si="9"/>
        <v>26.088776322525202</v>
      </c>
      <c r="X66" s="12">
        <f t="shared" si="10"/>
        <v>28.087084281097997</v>
      </c>
      <c r="Y66" s="12">
        <f t="shared" si="11"/>
        <v>1.9983079585727961</v>
      </c>
      <c r="Z66" s="12">
        <f t="shared" si="12"/>
        <v>1.6696755039387006</v>
      </c>
      <c r="AA66" s="12">
        <f t="shared" si="13"/>
        <v>5.9446380664808132E-2</v>
      </c>
    </row>
    <row r="67" spans="1:27">
      <c r="A67" s="25" t="s">
        <v>102</v>
      </c>
      <c r="B67" s="25" t="s">
        <v>69</v>
      </c>
      <c r="C67" s="12" t="s">
        <v>51</v>
      </c>
      <c r="D67" s="12" t="s">
        <v>73</v>
      </c>
      <c r="E67" s="12" t="s">
        <v>39</v>
      </c>
      <c r="F67" s="12" t="s">
        <v>57</v>
      </c>
      <c r="G67" s="12" t="s">
        <v>97</v>
      </c>
      <c r="H67" s="12">
        <v>10.587</v>
      </c>
      <c r="I67" s="6">
        <v>15112.429100480042</v>
      </c>
      <c r="J67" s="6">
        <v>10.330124446057429</v>
      </c>
      <c r="K67" s="16">
        <f t="shared" si="14"/>
        <v>0.18013695734336688</v>
      </c>
      <c r="L67" s="16">
        <f t="shared" si="15"/>
        <v>0.15264072209794807</v>
      </c>
      <c r="M67" s="1">
        <f t="shared" si="16"/>
        <v>15.264072209794808</v>
      </c>
      <c r="N67" s="6">
        <f t="shared" si="17"/>
        <v>16.319730822930183</v>
      </c>
      <c r="O67" s="6">
        <v>5.0800000000000978</v>
      </c>
      <c r="P67" s="22">
        <v>1.0847122119034267</v>
      </c>
      <c r="Q67" s="22">
        <v>1.173309167360195</v>
      </c>
      <c r="R67" s="23">
        <f t="shared" ref="R67:R121" si="20">N67-Q67</f>
        <v>15.146421655569988</v>
      </c>
      <c r="S67" s="12">
        <f t="shared" si="18"/>
        <v>524.77032185972746</v>
      </c>
      <c r="T67" s="12">
        <f t="shared" si="19"/>
        <v>85.641103966131865</v>
      </c>
      <c r="U67" s="12">
        <f t="shared" ref="U67:U121" si="21">S67*R67/100</f>
        <v>79.483925672166095</v>
      </c>
      <c r="V67" s="12">
        <f t="shared" ref="V67:V121" si="22">S67-T67</f>
        <v>439.12921789359558</v>
      </c>
      <c r="W67" s="12">
        <f t="shared" ref="W67:W121" si="23">V67/H67</f>
        <v>41.478154141267176</v>
      </c>
      <c r="X67" s="12">
        <f t="shared" ref="X67:X121" si="24">S67/H67</f>
        <v>49.567424375151361</v>
      </c>
      <c r="Y67" s="12">
        <f t="shared" ref="Y67:Y121" si="25">T67/H67</f>
        <v>8.0892702338841858</v>
      </c>
      <c r="Z67" s="12">
        <f t="shared" ref="Z67:Z121" si="26">U67/H67</f>
        <v>7.5076910996662036</v>
      </c>
      <c r="AA67" s="12">
        <f t="shared" ref="AA67:AA121" si="27">U67/S67</f>
        <v>0.15146421655569989</v>
      </c>
    </row>
    <row r="68" spans="1:27">
      <c r="A68" s="25" t="s">
        <v>103</v>
      </c>
      <c r="B68" s="25" t="s">
        <v>69</v>
      </c>
      <c r="C68" s="12" t="s">
        <v>51</v>
      </c>
      <c r="D68" s="12" t="s">
        <v>73</v>
      </c>
      <c r="E68" s="12" t="s">
        <v>43</v>
      </c>
      <c r="F68" s="12" t="s">
        <v>57</v>
      </c>
      <c r="G68" s="12" t="s">
        <v>97</v>
      </c>
      <c r="H68" s="13">
        <v>10.256</v>
      </c>
      <c r="I68" s="6">
        <v>13821.193811332605</v>
      </c>
      <c r="J68" s="6">
        <v>10.608240541885799</v>
      </c>
      <c r="K68" s="16">
        <f t="shared" si="14"/>
        <v>0.16570094681069855</v>
      </c>
      <c r="L68" s="16">
        <f t="shared" si="15"/>
        <v>0.14214704660234542</v>
      </c>
      <c r="M68" s="1">
        <f t="shared" si="16"/>
        <v>14.214704660234542</v>
      </c>
      <c r="N68" s="6">
        <f t="shared" si="17"/>
        <v>15.210816968803156</v>
      </c>
      <c r="O68" s="6">
        <v>5</v>
      </c>
      <c r="P68" s="22">
        <v>1.0856878618908323</v>
      </c>
      <c r="Q68" s="22">
        <v>1.1743635602347264</v>
      </c>
      <c r="R68" s="23">
        <f t="shared" si="20"/>
        <v>14.03645340856843</v>
      </c>
      <c r="S68" s="12">
        <f t="shared" si="18"/>
        <v>530.41202709429001</v>
      </c>
      <c r="T68" s="12">
        <f t="shared" si="19"/>
        <v>80.680002621831065</v>
      </c>
      <c r="U68" s="12">
        <f t="shared" si="21"/>
        <v>74.45103705653338</v>
      </c>
      <c r="V68" s="12">
        <f t="shared" si="22"/>
        <v>449.73202447245893</v>
      </c>
      <c r="W68" s="12">
        <f t="shared" si="23"/>
        <v>43.850626411121191</v>
      </c>
      <c r="X68" s="12">
        <f t="shared" si="24"/>
        <v>51.717241331346528</v>
      </c>
      <c r="Y68" s="12">
        <f t="shared" si="25"/>
        <v>7.8666149202253379</v>
      </c>
      <c r="Z68" s="12">
        <f t="shared" si="26"/>
        <v>7.2592664836713512</v>
      </c>
      <c r="AA68" s="12">
        <f t="shared" si="27"/>
        <v>0.14036453408568431</v>
      </c>
    </row>
    <row r="69" spans="1:27">
      <c r="A69" s="25" t="s">
        <v>104</v>
      </c>
      <c r="B69" s="25" t="s">
        <v>69</v>
      </c>
      <c r="C69" s="12" t="s">
        <v>51</v>
      </c>
      <c r="D69" s="12" t="s">
        <v>73</v>
      </c>
      <c r="E69" s="12" t="s">
        <v>45</v>
      </c>
      <c r="F69" s="12" t="s">
        <v>57</v>
      </c>
      <c r="G69" s="12" t="s">
        <v>97</v>
      </c>
      <c r="H69" s="12">
        <v>10.583</v>
      </c>
      <c r="I69" s="6">
        <v>14747.885753787254</v>
      </c>
      <c r="J69" s="6">
        <v>11.140489928856177</v>
      </c>
      <c r="K69" s="16">
        <f t="shared" si="14"/>
        <v>0.17606136272734149</v>
      </c>
      <c r="L69" s="16">
        <f t="shared" si="15"/>
        <v>0.14970423168995783</v>
      </c>
      <c r="M69" s="1">
        <f t="shared" si="16"/>
        <v>14.970423168995783</v>
      </c>
      <c r="N69" s="6">
        <f t="shared" si="17"/>
        <v>16.009610130206465</v>
      </c>
      <c r="O69" s="6">
        <v>4.6000000000000796</v>
      </c>
      <c r="P69" s="22">
        <v>1.0855690484016696</v>
      </c>
      <c r="Q69" s="22">
        <v>1.1742351576217473</v>
      </c>
      <c r="R69" s="23">
        <f t="shared" si="20"/>
        <v>14.835374972584717</v>
      </c>
      <c r="S69" s="12">
        <f t="shared" si="18"/>
        <v>512.46253672739294</v>
      </c>
      <c r="T69" s="12">
        <f t="shared" si="19"/>
        <v>82.043254193421731</v>
      </c>
      <c r="U69" s="12">
        <f t="shared" si="21"/>
        <v>76.025738917528415</v>
      </c>
      <c r="V69" s="12">
        <f t="shared" si="22"/>
        <v>430.41928253397123</v>
      </c>
      <c r="W69" s="12">
        <f t="shared" si="23"/>
        <v>40.670819477839103</v>
      </c>
      <c r="X69" s="12">
        <f t="shared" si="24"/>
        <v>48.423182153207307</v>
      </c>
      <c r="Y69" s="12">
        <f t="shared" si="25"/>
        <v>7.7523626753682064</v>
      </c>
      <c r="Z69" s="12">
        <f t="shared" si="26"/>
        <v>7.1837606460860259</v>
      </c>
      <c r="AA69" s="12">
        <f t="shared" si="27"/>
        <v>0.14835374972584717</v>
      </c>
    </row>
    <row r="70" spans="1:27">
      <c r="A70" s="25" t="s">
        <v>105</v>
      </c>
      <c r="B70" s="25" t="s">
        <v>69</v>
      </c>
      <c r="C70" s="12" t="s">
        <v>51</v>
      </c>
      <c r="D70" s="12" t="s">
        <v>73</v>
      </c>
      <c r="E70" s="12" t="s">
        <v>47</v>
      </c>
      <c r="F70" s="12" t="s">
        <v>57</v>
      </c>
      <c r="G70" s="12" t="s">
        <v>97</v>
      </c>
      <c r="H70" s="12">
        <v>10.759</v>
      </c>
      <c r="I70" s="6">
        <v>14803.754366298283</v>
      </c>
      <c r="J70" s="6">
        <v>10.08093628134006</v>
      </c>
      <c r="K70" s="16">
        <f t="shared" si="14"/>
        <v>0.17668597381521481</v>
      </c>
      <c r="L70" s="16">
        <f t="shared" si="15"/>
        <v>0.15015558759686662</v>
      </c>
      <c r="M70" s="1">
        <f t="shared" si="16"/>
        <v>15.015558759686662</v>
      </c>
      <c r="N70" s="6">
        <f t="shared" si="17"/>
        <v>16.05728718142166</v>
      </c>
      <c r="O70" s="6">
        <v>6.3200000000000509</v>
      </c>
      <c r="P70" s="22">
        <v>1.0840381567593336</v>
      </c>
      <c r="Q70" s="22">
        <v>1.1725807094928213</v>
      </c>
      <c r="R70" s="23">
        <f t="shared" si="20"/>
        <v>14.884706471928839</v>
      </c>
      <c r="S70" s="12">
        <f t="shared" si="18"/>
        <v>637.11517298069691</v>
      </c>
      <c r="T70" s="12">
        <f t="shared" si="19"/>
        <v>102.3034130019219</v>
      </c>
      <c r="U70" s="12">
        <f t="shared" si="21"/>
        <v>94.832723386298397</v>
      </c>
      <c r="V70" s="12">
        <f t="shared" si="22"/>
        <v>534.81175997877506</v>
      </c>
      <c r="W70" s="12">
        <f t="shared" si="23"/>
        <v>49.708314897181431</v>
      </c>
      <c r="X70" s="12">
        <f t="shared" si="24"/>
        <v>59.216950737122119</v>
      </c>
      <c r="Y70" s="12">
        <f t="shared" si="25"/>
        <v>9.5086358399406912</v>
      </c>
      <c r="Z70" s="12">
        <f t="shared" si="26"/>
        <v>8.8142692988473268</v>
      </c>
      <c r="AA70" s="12">
        <f t="shared" si="27"/>
        <v>0.14884706471928838</v>
      </c>
    </row>
    <row r="71" spans="1:27">
      <c r="A71" s="25" t="s">
        <v>106</v>
      </c>
      <c r="B71" s="25" t="s">
        <v>69</v>
      </c>
      <c r="C71" s="12" t="s">
        <v>51</v>
      </c>
      <c r="D71" s="12" t="s">
        <v>73</v>
      </c>
      <c r="E71" s="12" t="s">
        <v>49</v>
      </c>
      <c r="F71" s="12" t="s">
        <v>57</v>
      </c>
      <c r="G71" s="12" t="s">
        <v>97</v>
      </c>
      <c r="H71" s="12">
        <v>10.25</v>
      </c>
      <c r="I71" s="6">
        <v>13373.429478084014</v>
      </c>
      <c r="J71" s="6">
        <v>10.954693226480421</v>
      </c>
      <c r="K71" s="16">
        <f t="shared" si="14"/>
        <v>0.16069494156497927</v>
      </c>
      <c r="L71" s="16">
        <f t="shared" si="15"/>
        <v>0.13844718005603807</v>
      </c>
      <c r="M71" s="1">
        <f t="shared" si="16"/>
        <v>13.844718005603806</v>
      </c>
      <c r="N71" s="6">
        <f t="shared" si="17"/>
        <v>14.819381984762275</v>
      </c>
      <c r="O71" s="6">
        <v>5.6000000000000227</v>
      </c>
      <c r="P71" s="22">
        <v>1.0845042840083041</v>
      </c>
      <c r="Q71" s="22">
        <v>1.173084457773633</v>
      </c>
      <c r="R71" s="23">
        <f t="shared" si="20"/>
        <v>13.646297526988642</v>
      </c>
      <c r="S71" s="12">
        <f t="shared" si="18"/>
        <v>613.462820682906</v>
      </c>
      <c r="T71" s="12">
        <f t="shared" si="19"/>
        <v>90.911398731497059</v>
      </c>
      <c r="U71" s="12">
        <f t="shared" si="21"/>
        <v>83.714961727846173</v>
      </c>
      <c r="V71" s="12">
        <f t="shared" si="22"/>
        <v>522.55142195140888</v>
      </c>
      <c r="W71" s="12">
        <f t="shared" si="23"/>
        <v>50.98062653184477</v>
      </c>
      <c r="X71" s="12">
        <f t="shared" si="24"/>
        <v>59.850031286137174</v>
      </c>
      <c r="Y71" s="12">
        <f t="shared" si="25"/>
        <v>8.8694047542923968</v>
      </c>
      <c r="Z71" s="12">
        <f t="shared" si="26"/>
        <v>8.1673133393020656</v>
      </c>
      <c r="AA71" s="12">
        <f t="shared" si="27"/>
        <v>0.13646297526988643</v>
      </c>
    </row>
    <row r="72" spans="1:27">
      <c r="A72" s="25" t="s">
        <v>107</v>
      </c>
      <c r="B72" s="25" t="s">
        <v>69</v>
      </c>
      <c r="C72" s="12" t="s">
        <v>37</v>
      </c>
      <c r="D72" s="12" t="s">
        <v>38</v>
      </c>
      <c r="E72" s="12" t="s">
        <v>39</v>
      </c>
      <c r="F72" s="12" t="s">
        <v>57</v>
      </c>
      <c r="G72" s="12" t="s">
        <v>97</v>
      </c>
      <c r="H72" s="12">
        <v>10.545999999999999</v>
      </c>
      <c r="I72" s="6">
        <v>9853.3022935889567</v>
      </c>
      <c r="J72" s="6">
        <v>7.1826790308296609</v>
      </c>
      <c r="K72" s="16">
        <f t="shared" si="14"/>
        <v>0.12133991964232455</v>
      </c>
      <c r="L72" s="16">
        <f t="shared" si="15"/>
        <v>0.10820975648581967</v>
      </c>
      <c r="M72" s="1">
        <f t="shared" si="16"/>
        <v>10.820975648581967</v>
      </c>
      <c r="N72" s="6">
        <f t="shared" si="17"/>
        <v>11.611458408985998</v>
      </c>
      <c r="O72" s="6">
        <v>5.9555555555553603</v>
      </c>
      <c r="P72" s="22">
        <v>1.0797823372462516</v>
      </c>
      <c r="Q72" s="22">
        <v>1.1679813857523342</v>
      </c>
      <c r="R72" s="23">
        <f t="shared" si="20"/>
        <v>10.443477023233664</v>
      </c>
      <c r="S72" s="12">
        <f t="shared" si="18"/>
        <v>427.76844005828582</v>
      </c>
      <c r="T72" s="12">
        <f t="shared" si="19"/>
        <v>49.67015450413605</v>
      </c>
      <c r="U72" s="12">
        <f t="shared" si="21"/>
        <v>44.673898750132146</v>
      </c>
      <c r="V72" s="12">
        <f t="shared" si="22"/>
        <v>378.09828555414975</v>
      </c>
      <c r="W72" s="12">
        <f t="shared" si="23"/>
        <v>35.852293339100115</v>
      </c>
      <c r="X72" s="12">
        <f t="shared" si="24"/>
        <v>40.562150583945176</v>
      </c>
      <c r="Y72" s="12">
        <f t="shared" si="25"/>
        <v>4.7098572448450646</v>
      </c>
      <c r="Z72" s="12">
        <f t="shared" si="26"/>
        <v>4.2360988763637542</v>
      </c>
      <c r="AA72" s="12">
        <f t="shared" si="27"/>
        <v>0.10443477023233663</v>
      </c>
    </row>
    <row r="73" spans="1:27">
      <c r="A73" s="25" t="s">
        <v>108</v>
      </c>
      <c r="B73" s="25" t="s">
        <v>69</v>
      </c>
      <c r="C73" s="12" t="s">
        <v>37</v>
      </c>
      <c r="D73" s="12" t="s">
        <v>38</v>
      </c>
      <c r="E73" s="12" t="s">
        <v>43</v>
      </c>
      <c r="F73" s="12" t="s">
        <v>57</v>
      </c>
      <c r="G73" s="12" t="s">
        <v>97</v>
      </c>
      <c r="H73" s="12">
        <v>10.275</v>
      </c>
      <c r="I73" s="6">
        <v>8651.7979350670703</v>
      </c>
      <c r="J73" s="6">
        <v>6.8415093070583852</v>
      </c>
      <c r="K73" s="16">
        <f t="shared" si="14"/>
        <v>0.10790710091404986</v>
      </c>
      <c r="L73" s="16">
        <f t="shared" si="15"/>
        <v>9.7397246416259922E-2</v>
      </c>
      <c r="M73" s="1">
        <f t="shared" si="16"/>
        <v>9.7397246416259922</v>
      </c>
      <c r="N73" s="6">
        <f t="shared" si="17"/>
        <v>10.460485887344472</v>
      </c>
      <c r="O73" s="6">
        <v>5.7185185185186649</v>
      </c>
      <c r="P73" s="22">
        <v>1.0794247946715578</v>
      </c>
      <c r="Q73" s="22">
        <v>1.1675949830133538</v>
      </c>
      <c r="R73" s="23">
        <f t="shared" si="20"/>
        <v>9.2928909043311183</v>
      </c>
      <c r="S73" s="12">
        <f t="shared" si="18"/>
        <v>391.23297667031176</v>
      </c>
      <c r="T73" s="12">
        <f t="shared" si="19"/>
        <v>40.924870311235651</v>
      </c>
      <c r="U73" s="12">
        <f t="shared" si="21"/>
        <v>36.35685370373929</v>
      </c>
      <c r="V73" s="12">
        <f t="shared" si="22"/>
        <v>350.30810635907608</v>
      </c>
      <c r="W73" s="12">
        <f t="shared" si="23"/>
        <v>34.093246360980636</v>
      </c>
      <c r="X73" s="12">
        <f t="shared" si="24"/>
        <v>38.076202109032771</v>
      </c>
      <c r="Y73" s="12">
        <f t="shared" si="25"/>
        <v>3.9829557480521314</v>
      </c>
      <c r="Z73" s="12">
        <f t="shared" si="26"/>
        <v>3.5383799225050403</v>
      </c>
      <c r="AA73" s="12">
        <f t="shared" si="27"/>
        <v>9.2928909043311192E-2</v>
      </c>
    </row>
    <row r="74" spans="1:27">
      <c r="A74" s="25" t="s">
        <v>109</v>
      </c>
      <c r="B74" s="25" t="s">
        <v>69</v>
      </c>
      <c r="C74" s="12" t="s">
        <v>37</v>
      </c>
      <c r="D74" s="12" t="s">
        <v>38</v>
      </c>
      <c r="E74" s="12" t="s">
        <v>45</v>
      </c>
      <c r="F74" s="12" t="s">
        <v>57</v>
      </c>
      <c r="G74" s="12" t="s">
        <v>97</v>
      </c>
      <c r="H74" s="12">
        <v>10.468</v>
      </c>
      <c r="I74" s="6">
        <v>9513.9676886150519</v>
      </c>
      <c r="J74" s="6">
        <v>6.3388726969799833</v>
      </c>
      <c r="K74" s="16">
        <f t="shared" si="14"/>
        <v>0.1175461587587163</v>
      </c>
      <c r="L74" s="16">
        <f t="shared" si="15"/>
        <v>0.1051823746495424</v>
      </c>
      <c r="M74" s="1">
        <f t="shared" si="16"/>
        <v>10.51823746495424</v>
      </c>
      <c r="N74" s="6">
        <f t="shared" si="17"/>
        <v>11.289404543158962</v>
      </c>
      <c r="O74" s="6">
        <v>7.1999999999998527</v>
      </c>
      <c r="P74" s="22">
        <v>1.0801844267664598</v>
      </c>
      <c r="Q74" s="22">
        <v>1.1684159309099305</v>
      </c>
      <c r="R74" s="23">
        <f t="shared" si="20"/>
        <v>10.120988612249032</v>
      </c>
      <c r="S74" s="12">
        <f t="shared" si="18"/>
        <v>456.39883418254948</v>
      </c>
      <c r="T74" s="12">
        <f t="shared" si="19"/>
        <v>51.524710721129274</v>
      </c>
      <c r="U74" s="12">
        <f t="shared" si="21"/>
        <v>46.192074034053178</v>
      </c>
      <c r="V74" s="12">
        <f t="shared" si="22"/>
        <v>404.8741234614202</v>
      </c>
      <c r="W74" s="12">
        <f t="shared" si="23"/>
        <v>38.67731404866452</v>
      </c>
      <c r="X74" s="12">
        <f t="shared" si="24"/>
        <v>43.599430090041025</v>
      </c>
      <c r="Y74" s="12">
        <f t="shared" si="25"/>
        <v>4.9221160413765066</v>
      </c>
      <c r="Z74" s="12">
        <f t="shared" si="26"/>
        <v>4.4126933544185309</v>
      </c>
      <c r="AA74" s="12">
        <f t="shared" si="27"/>
        <v>0.10120988612249032</v>
      </c>
    </row>
    <row r="75" spans="1:27">
      <c r="A75" s="25" t="s">
        <v>110</v>
      </c>
      <c r="B75" s="25" t="s">
        <v>69</v>
      </c>
      <c r="C75" s="12" t="s">
        <v>37</v>
      </c>
      <c r="D75" s="12" t="s">
        <v>38</v>
      </c>
      <c r="E75" s="12" t="s">
        <v>47</v>
      </c>
      <c r="F75" s="12" t="s">
        <v>57</v>
      </c>
      <c r="G75" s="12" t="s">
        <v>97</v>
      </c>
      <c r="H75" s="12">
        <v>10.323</v>
      </c>
      <c r="I75" s="6">
        <v>8295.2497857003982</v>
      </c>
      <c r="J75" s="6">
        <v>6.2856222526921188</v>
      </c>
      <c r="K75" s="16">
        <f t="shared" si="14"/>
        <v>0.10392089260413047</v>
      </c>
      <c r="L75" s="16">
        <f t="shared" si="15"/>
        <v>9.413798878195237E-2</v>
      </c>
      <c r="M75" s="1">
        <f t="shared" si="16"/>
        <v>9.4137988781952373</v>
      </c>
      <c r="N75" s="6">
        <f t="shared" si="17"/>
        <v>10.11314331449233</v>
      </c>
      <c r="O75" s="6">
        <v>6.9037037037038242</v>
      </c>
      <c r="P75" s="22">
        <v>1.0805933667324537</v>
      </c>
      <c r="Q75" s="22">
        <v>1.1688578791677986</v>
      </c>
      <c r="R75" s="23">
        <f t="shared" si="20"/>
        <v>8.9442854353245309</v>
      </c>
      <c r="S75" s="12">
        <f t="shared" si="18"/>
        <v>433.94073625993758</v>
      </c>
      <c r="T75" s="12">
        <f t="shared" si="19"/>
        <v>43.885048557930666</v>
      </c>
      <c r="U75" s="12">
        <f t="shared" si="21"/>
        <v>38.812898071237633</v>
      </c>
      <c r="V75" s="12">
        <f t="shared" si="22"/>
        <v>390.05568770200694</v>
      </c>
      <c r="W75" s="12">
        <f t="shared" si="23"/>
        <v>37.785109726049299</v>
      </c>
      <c r="X75" s="12">
        <f t="shared" si="24"/>
        <v>42.036301100449244</v>
      </c>
      <c r="Y75" s="12">
        <f t="shared" si="25"/>
        <v>4.2511913743999479</v>
      </c>
      <c r="Z75" s="12">
        <f t="shared" si="26"/>
        <v>3.7598467568766476</v>
      </c>
      <c r="AA75" s="12">
        <f t="shared" si="27"/>
        <v>8.944285435324531E-2</v>
      </c>
    </row>
    <row r="76" spans="1:27">
      <c r="A76" s="25" t="s">
        <v>111</v>
      </c>
      <c r="B76" s="25" t="s">
        <v>69</v>
      </c>
      <c r="C76" s="12" t="s">
        <v>37</v>
      </c>
      <c r="D76" s="12" t="s">
        <v>38</v>
      </c>
      <c r="E76" s="12" t="s">
        <v>49</v>
      </c>
      <c r="F76" s="12" t="s">
        <v>57</v>
      </c>
      <c r="G76" s="12" t="s">
        <v>97</v>
      </c>
      <c r="H76" s="12">
        <v>10.506</v>
      </c>
      <c r="I76" s="6">
        <v>7822.0593312297169</v>
      </c>
      <c r="J76" s="6">
        <v>4.269229862707804</v>
      </c>
      <c r="K76" s="16">
        <f t="shared" si="14"/>
        <v>9.8630623323148245E-2</v>
      </c>
      <c r="L76" s="16">
        <f t="shared" si="15"/>
        <v>8.9775964031304181E-2</v>
      </c>
      <c r="M76" s="1">
        <f t="shared" si="16"/>
        <v>8.9775964031304181</v>
      </c>
      <c r="N76" s="6">
        <f t="shared" si="17"/>
        <v>9.6479870171456206</v>
      </c>
      <c r="O76" s="6">
        <v>7.9111111111112002</v>
      </c>
      <c r="P76" s="22">
        <v>1.0802975138550577</v>
      </c>
      <c r="Q76" s="22">
        <v>1.1685381460470137</v>
      </c>
      <c r="R76" s="23">
        <f t="shared" si="20"/>
        <v>8.4794488710986062</v>
      </c>
      <c r="S76" s="12">
        <f t="shared" si="18"/>
        <v>337.74351802755456</v>
      </c>
      <c r="T76" s="12">
        <f t="shared" si="19"/>
        <v>32.585450770549343</v>
      </c>
      <c r="U76" s="12">
        <f t="shared" si="21"/>
        <v>28.638788926596195</v>
      </c>
      <c r="V76" s="12">
        <f t="shared" si="22"/>
        <v>305.1580672570052</v>
      </c>
      <c r="W76" s="12">
        <f t="shared" si="23"/>
        <v>29.046075314773006</v>
      </c>
      <c r="X76" s="12">
        <f t="shared" si="24"/>
        <v>32.147679233538412</v>
      </c>
      <c r="Y76" s="12">
        <f t="shared" si="25"/>
        <v>3.101603918765405</v>
      </c>
      <c r="Z76" s="12">
        <f t="shared" si="26"/>
        <v>2.725946023852674</v>
      </c>
      <c r="AA76" s="12">
        <f t="shared" si="27"/>
        <v>8.4794488710986077E-2</v>
      </c>
    </row>
    <row r="77" spans="1:27">
      <c r="A77" s="25" t="s">
        <v>112</v>
      </c>
      <c r="B77" s="25" t="s">
        <v>69</v>
      </c>
      <c r="C77" s="12" t="s">
        <v>51</v>
      </c>
      <c r="D77" s="12" t="s">
        <v>38</v>
      </c>
      <c r="E77" s="12" t="s">
        <v>39</v>
      </c>
      <c r="F77" s="12" t="s">
        <v>57</v>
      </c>
      <c r="G77" s="12" t="s">
        <v>97</v>
      </c>
      <c r="H77" s="12">
        <v>10.57</v>
      </c>
      <c r="I77" s="6">
        <v>13773.65010572911</v>
      </c>
      <c r="J77" s="6">
        <v>10.379798897708708</v>
      </c>
      <c r="K77" s="16">
        <f t="shared" si="14"/>
        <v>0.16516940818205145</v>
      </c>
      <c r="L77" s="16">
        <f t="shared" si="15"/>
        <v>0.14175570266623805</v>
      </c>
      <c r="M77" s="1">
        <f t="shared" si="16"/>
        <v>14.175570266623804</v>
      </c>
      <c r="N77" s="6">
        <f t="shared" si="17"/>
        <v>15.169425123117197</v>
      </c>
      <c r="O77" s="6">
        <v>5.7200000000000273</v>
      </c>
      <c r="P77" s="22">
        <v>1.0827328215477277</v>
      </c>
      <c r="Q77" s="22">
        <v>1.1711700188884087</v>
      </c>
      <c r="R77" s="23">
        <f t="shared" si="20"/>
        <v>13.998255104228788</v>
      </c>
      <c r="S77" s="12">
        <f t="shared" si="18"/>
        <v>593.7244969489409</v>
      </c>
      <c r="T77" s="12">
        <f t="shared" si="19"/>
        <v>90.064593002273838</v>
      </c>
      <c r="U77" s="12">
        <f t="shared" si="21"/>
        <v>83.111069699211825</v>
      </c>
      <c r="V77" s="12">
        <f t="shared" si="22"/>
        <v>503.65990394666704</v>
      </c>
      <c r="W77" s="12">
        <f t="shared" si="23"/>
        <v>47.6499436089562</v>
      </c>
      <c r="X77" s="12">
        <f t="shared" si="24"/>
        <v>56.170718727430547</v>
      </c>
      <c r="Y77" s="12">
        <f t="shared" si="25"/>
        <v>8.5207751184743454</v>
      </c>
      <c r="Z77" s="12">
        <f t="shared" si="26"/>
        <v>7.8629205013445436</v>
      </c>
      <c r="AA77" s="12">
        <f t="shared" si="27"/>
        <v>0.13998255104228791</v>
      </c>
    </row>
    <row r="78" spans="1:27">
      <c r="A78" s="25" t="s">
        <v>113</v>
      </c>
      <c r="B78" s="25" t="s">
        <v>69</v>
      </c>
      <c r="C78" s="12" t="s">
        <v>51</v>
      </c>
      <c r="D78" s="12" t="s">
        <v>38</v>
      </c>
      <c r="E78" s="12" t="s">
        <v>43</v>
      </c>
      <c r="F78" s="12" t="s">
        <v>57</v>
      </c>
      <c r="G78" s="12" t="s">
        <v>97</v>
      </c>
      <c r="H78" s="12">
        <v>10.278</v>
      </c>
      <c r="I78" s="6">
        <v>14323.365425982141</v>
      </c>
      <c r="J78" s="6">
        <v>10.876048912761862</v>
      </c>
      <c r="K78" s="16">
        <f t="shared" si="14"/>
        <v>0.17131522546248035</v>
      </c>
      <c r="L78" s="16">
        <f t="shared" si="15"/>
        <v>0.14625885648744855</v>
      </c>
      <c r="M78" s="1">
        <f t="shared" si="16"/>
        <v>14.625885648744855</v>
      </c>
      <c r="N78" s="6">
        <f t="shared" si="17"/>
        <v>15.645556845101948</v>
      </c>
      <c r="O78" s="6">
        <v>6.1200000000002301</v>
      </c>
      <c r="P78" s="22">
        <v>1.0827362482564333</v>
      </c>
      <c r="Q78" s="22">
        <v>1.171173722175449</v>
      </c>
      <c r="R78" s="23">
        <f t="shared" si="20"/>
        <v>14.474383122926499</v>
      </c>
      <c r="S78" s="12">
        <f t="shared" si="18"/>
        <v>665.61419346105083</v>
      </c>
      <c r="T78" s="12">
        <f t="shared" si="19"/>
        <v>104.13904700701556</v>
      </c>
      <c r="U78" s="12">
        <f t="shared" si="21"/>
        <v>96.343548482129677</v>
      </c>
      <c r="V78" s="12">
        <f t="shared" si="22"/>
        <v>561.47514645403521</v>
      </c>
      <c r="W78" s="12">
        <f t="shared" si="23"/>
        <v>54.628833085623192</v>
      </c>
      <c r="X78" s="12">
        <f t="shared" si="24"/>
        <v>64.76106182730598</v>
      </c>
      <c r="Y78" s="12">
        <f t="shared" si="25"/>
        <v>10.132228741682775</v>
      </c>
      <c r="Z78" s="12">
        <f t="shared" si="26"/>
        <v>9.3737642033595705</v>
      </c>
      <c r="AA78" s="12">
        <f t="shared" si="27"/>
        <v>0.14474383122926499</v>
      </c>
    </row>
    <row r="79" spans="1:27">
      <c r="A79" s="25" t="s">
        <v>114</v>
      </c>
      <c r="B79" s="25" t="s">
        <v>69</v>
      </c>
      <c r="C79" s="12" t="s">
        <v>51</v>
      </c>
      <c r="D79" s="12" t="s">
        <v>38</v>
      </c>
      <c r="E79" s="12" t="s">
        <v>45</v>
      </c>
      <c r="F79" s="12" t="s">
        <v>57</v>
      </c>
      <c r="G79" s="12" t="s">
        <v>97</v>
      </c>
      <c r="H79" s="12">
        <v>10.359</v>
      </c>
      <c r="I79" s="6">
        <v>12712.343045656431</v>
      </c>
      <c r="J79" s="6">
        <v>11.693252596677777</v>
      </c>
      <c r="K79" s="16">
        <f t="shared" si="14"/>
        <v>0.15330399525043889</v>
      </c>
      <c r="L79" s="16">
        <f t="shared" si="15"/>
        <v>0.13292592055674712</v>
      </c>
      <c r="M79" s="1">
        <f t="shared" si="16"/>
        <v>13.292592055674712</v>
      </c>
      <c r="N79" s="6">
        <f t="shared" si="17"/>
        <v>14.234808658195004</v>
      </c>
      <c r="O79" s="6">
        <v>4.6399999999999864</v>
      </c>
      <c r="P79" s="22">
        <v>1.0839115953359209</v>
      </c>
      <c r="Q79" s="22">
        <v>1.1724439332567096</v>
      </c>
      <c r="R79" s="23">
        <f t="shared" si="20"/>
        <v>13.062364724938295</v>
      </c>
      <c r="S79" s="12">
        <f t="shared" si="18"/>
        <v>542.56692048584716</v>
      </c>
      <c r="T79" s="12">
        <f t="shared" si="19"/>
        <v>77.233362973821372</v>
      </c>
      <c r="U79" s="12">
        <f t="shared" si="21"/>
        <v>70.872070030727315</v>
      </c>
      <c r="V79" s="12">
        <f t="shared" si="22"/>
        <v>465.33355751202578</v>
      </c>
      <c r="W79" s="12">
        <f t="shared" si="23"/>
        <v>44.920702530362561</v>
      </c>
      <c r="X79" s="12">
        <f t="shared" si="24"/>
        <v>52.37638000635652</v>
      </c>
      <c r="Y79" s="12">
        <f t="shared" si="25"/>
        <v>7.4556774759939541</v>
      </c>
      <c r="Z79" s="12">
        <f t="shared" si="26"/>
        <v>6.8415937861499483</v>
      </c>
      <c r="AA79" s="12">
        <f t="shared" si="27"/>
        <v>0.13062364724938297</v>
      </c>
    </row>
    <row r="80" spans="1:27">
      <c r="A80" s="25" t="s">
        <v>115</v>
      </c>
      <c r="B80" s="25" t="s">
        <v>69</v>
      </c>
      <c r="C80" s="12" t="s">
        <v>51</v>
      </c>
      <c r="D80" s="12" t="s">
        <v>38</v>
      </c>
      <c r="E80" s="12" t="s">
        <v>47</v>
      </c>
      <c r="F80" s="12" t="s">
        <v>57</v>
      </c>
      <c r="G80" s="12" t="s">
        <v>97</v>
      </c>
      <c r="H80" s="12">
        <v>10.462999999999999</v>
      </c>
      <c r="I80" s="6">
        <v>12004.085261032764</v>
      </c>
      <c r="J80" s="6">
        <v>12.245888637277789</v>
      </c>
      <c r="K80" s="16">
        <f t="shared" si="14"/>
        <v>0.14538567321834631</v>
      </c>
      <c r="L80" s="16">
        <f t="shared" si="15"/>
        <v>0.1269316323905435</v>
      </c>
      <c r="M80" s="1">
        <f t="shared" si="16"/>
        <v>12.69316323905435</v>
      </c>
      <c r="N80" s="6">
        <f t="shared" si="17"/>
        <v>13.599554815080051</v>
      </c>
      <c r="O80" s="6">
        <v>6.2000000000000455</v>
      </c>
      <c r="P80" s="22">
        <v>1.0823387484630151</v>
      </c>
      <c r="Q80" s="22">
        <v>1.1707441390276583</v>
      </c>
      <c r="R80" s="23">
        <f t="shared" si="20"/>
        <v>12.428810676052393</v>
      </c>
      <c r="S80" s="12">
        <f t="shared" si="18"/>
        <v>759.24509551122844</v>
      </c>
      <c r="T80" s="12">
        <f t="shared" si="19"/>
        <v>103.25395294485639</v>
      </c>
      <c r="U80" s="12">
        <f t="shared" si="21"/>
        <v>94.36513548830375</v>
      </c>
      <c r="V80" s="12">
        <f t="shared" si="22"/>
        <v>655.99114256637199</v>
      </c>
      <c r="W80" s="12">
        <f t="shared" si="23"/>
        <v>62.696276647842112</v>
      </c>
      <c r="X80" s="12">
        <f t="shared" si="24"/>
        <v>72.564761111653297</v>
      </c>
      <c r="Y80" s="12">
        <f t="shared" si="25"/>
        <v>9.8684844638111819</v>
      </c>
      <c r="Z80" s="12">
        <f t="shared" si="26"/>
        <v>9.01893677609708</v>
      </c>
      <c r="AA80" s="12">
        <f t="shared" si="27"/>
        <v>0.12428810676052393</v>
      </c>
    </row>
    <row r="81" spans="1:27">
      <c r="A81" s="25" t="s">
        <v>116</v>
      </c>
      <c r="B81" s="25" t="s">
        <v>69</v>
      </c>
      <c r="C81" s="12" t="s">
        <v>51</v>
      </c>
      <c r="D81" s="12" t="s">
        <v>38</v>
      </c>
      <c r="E81" s="12" t="s">
        <v>49</v>
      </c>
      <c r="F81" s="12" t="s">
        <v>57</v>
      </c>
      <c r="G81" s="12" t="s">
        <v>97</v>
      </c>
      <c r="H81" s="12">
        <v>10.257</v>
      </c>
      <c r="I81" s="6">
        <v>4705.1232808924906</v>
      </c>
      <c r="J81" s="6">
        <v>26.980816261469222</v>
      </c>
      <c r="K81" s="16">
        <f t="shared" si="14"/>
        <v>6.3783278280378053E-2</v>
      </c>
      <c r="L81" s="16">
        <f t="shared" si="15"/>
        <v>5.995890289184156E-2</v>
      </c>
      <c r="M81" s="1">
        <f t="shared" si="16"/>
        <v>5.9958902891841559</v>
      </c>
      <c r="N81" s="6">
        <f t="shared" si="17"/>
        <v>6.4594265580719439</v>
      </c>
      <c r="O81" s="6">
        <v>5.6799999999998363</v>
      </c>
      <c r="P81" s="22">
        <v>1.0832022784286137</v>
      </c>
      <c r="Q81" s="22">
        <v>1.1716773666273308</v>
      </c>
      <c r="R81" s="23">
        <f t="shared" si="20"/>
        <v>5.2877491914446129</v>
      </c>
      <c r="S81" s="12">
        <f t="shared" si="18"/>
        <v>1532.5103636514075</v>
      </c>
      <c r="T81" s="12">
        <f t="shared" si="19"/>
        <v>98.991381434903943</v>
      </c>
      <c r="U81" s="12">
        <f t="shared" si="21"/>
        <v>81.035304362782199</v>
      </c>
      <c r="V81" s="12">
        <f t="shared" si="22"/>
        <v>1433.5189822165034</v>
      </c>
      <c r="W81" s="12">
        <f t="shared" si="23"/>
        <v>139.76006456239676</v>
      </c>
      <c r="X81" s="12">
        <f t="shared" si="24"/>
        <v>149.4111693137767</v>
      </c>
      <c r="Y81" s="12">
        <f t="shared" si="25"/>
        <v>9.6511047513799308</v>
      </c>
      <c r="Z81" s="12">
        <f t="shared" si="26"/>
        <v>7.9004878973171691</v>
      </c>
      <c r="AA81" s="12">
        <f t="shared" si="27"/>
        <v>5.2877491914446129E-2</v>
      </c>
    </row>
    <row r="82" spans="1:27">
      <c r="A82" s="25" t="s">
        <v>96</v>
      </c>
      <c r="B82" s="25" t="s">
        <v>70</v>
      </c>
      <c r="C82" s="12" t="s">
        <v>37</v>
      </c>
      <c r="D82" s="12" t="s">
        <v>73</v>
      </c>
      <c r="E82" s="12" t="s">
        <v>39</v>
      </c>
      <c r="F82" s="12" t="s">
        <v>57</v>
      </c>
      <c r="G82" s="12" t="s">
        <v>97</v>
      </c>
      <c r="H82" s="21">
        <v>10.512</v>
      </c>
      <c r="I82" s="6">
        <v>777.11767809869059</v>
      </c>
      <c r="J82" s="6">
        <v>8.9744284988051621</v>
      </c>
      <c r="K82" s="16">
        <f t="shared" si="14"/>
        <v>1.9868175641143362E-2</v>
      </c>
      <c r="L82" s="16">
        <f t="shared" si="15"/>
        <v>1.9481121301439933E-2</v>
      </c>
      <c r="M82" s="1">
        <f t="shared" si="16"/>
        <v>1.9481121301439932</v>
      </c>
      <c r="N82" s="6">
        <f t="shared" si="17"/>
        <v>2.1057284723211231</v>
      </c>
      <c r="O82" s="12">
        <v>11.569999999999936</v>
      </c>
      <c r="P82" s="22">
        <v>1.0818963347703734</v>
      </c>
      <c r="Q82" s="22">
        <v>1.1702660165187444</v>
      </c>
      <c r="R82" s="23">
        <f t="shared" si="20"/>
        <v>0.93546245580237875</v>
      </c>
      <c r="S82" s="12">
        <f t="shared" si="18"/>
        <v>1038.3413773117516</v>
      </c>
      <c r="T82" s="12">
        <f t="shared" si="19"/>
        <v>21.864650021944854</v>
      </c>
      <c r="U82" s="12">
        <f t="shared" si="21"/>
        <v>9.7132937478127541</v>
      </c>
      <c r="V82" s="12">
        <f t="shared" si="22"/>
        <v>1016.4767272898067</v>
      </c>
      <c r="W82" s="12">
        <f t="shared" si="23"/>
        <v>96.696796736092722</v>
      </c>
      <c r="X82" s="12">
        <f t="shared" si="24"/>
        <v>98.776767248073767</v>
      </c>
      <c r="Y82" s="12">
        <f t="shared" si="25"/>
        <v>2.0799705119810552</v>
      </c>
      <c r="Z82" s="12">
        <f t="shared" si="26"/>
        <v>0.92401957266103063</v>
      </c>
      <c r="AA82" s="12">
        <f t="shared" si="27"/>
        <v>9.3546245580237875E-3</v>
      </c>
    </row>
    <row r="83" spans="1:27">
      <c r="A83" s="25" t="s">
        <v>98</v>
      </c>
      <c r="B83" s="25" t="s">
        <v>70</v>
      </c>
      <c r="C83" s="12" t="s">
        <v>37</v>
      </c>
      <c r="D83" s="12" t="s">
        <v>73</v>
      </c>
      <c r="E83" s="12" t="s">
        <v>43</v>
      </c>
      <c r="F83" s="12" t="s">
        <v>57</v>
      </c>
      <c r="G83" s="12" t="s">
        <v>97</v>
      </c>
      <c r="H83" s="13">
        <v>10.116</v>
      </c>
      <c r="I83" s="6">
        <v>659.41727647275695</v>
      </c>
      <c r="J83" s="6">
        <v>6.6964091830190418</v>
      </c>
      <c r="K83" s="16">
        <f t="shared" si="14"/>
        <v>1.8552285150965426E-2</v>
      </c>
      <c r="L83" s="16">
        <f t="shared" si="15"/>
        <v>1.8214367020163023E-2</v>
      </c>
      <c r="M83" s="1">
        <f t="shared" si="16"/>
        <v>1.8214367020163023</v>
      </c>
      <c r="N83" s="6">
        <f t="shared" si="17"/>
        <v>1.969009899541762</v>
      </c>
      <c r="O83" s="12">
        <v>44.220000000000027</v>
      </c>
      <c r="P83" s="22">
        <v>1.0823836566503646</v>
      </c>
      <c r="Q83" s="22">
        <v>1.1707926718984154</v>
      </c>
      <c r="R83" s="23">
        <f t="shared" si="20"/>
        <v>0.79821722764334657</v>
      </c>
      <c r="S83" s="12">
        <f t="shared" si="18"/>
        <v>2961.152140731022</v>
      </c>
      <c r="T83" s="12">
        <f t="shared" si="19"/>
        <v>58.305378791486625</v>
      </c>
      <c r="U83" s="12">
        <f t="shared" si="21"/>
        <v>23.636426524044772</v>
      </c>
      <c r="V83" s="12">
        <f t="shared" si="22"/>
        <v>2902.8467619395356</v>
      </c>
      <c r="W83" s="12">
        <f t="shared" si="23"/>
        <v>286.95598674768047</v>
      </c>
      <c r="X83" s="12">
        <f t="shared" si="24"/>
        <v>292.71966594810419</v>
      </c>
      <c r="Y83" s="12">
        <f t="shared" si="25"/>
        <v>5.7636792004237476</v>
      </c>
      <c r="Z83" s="12">
        <f t="shared" si="26"/>
        <v>2.3365388022978224</v>
      </c>
      <c r="AA83" s="12">
        <f t="shared" si="27"/>
        <v>7.9821722764334656E-3</v>
      </c>
    </row>
    <row r="84" spans="1:27">
      <c r="A84" s="25" t="s">
        <v>99</v>
      </c>
      <c r="B84" s="25" t="s">
        <v>70</v>
      </c>
      <c r="C84" s="12" t="s">
        <v>37</v>
      </c>
      <c r="D84" s="12" t="s">
        <v>73</v>
      </c>
      <c r="E84" s="12" t="s">
        <v>45</v>
      </c>
      <c r="F84" s="12" t="s">
        <v>57</v>
      </c>
      <c r="G84" s="12" t="s">
        <v>97</v>
      </c>
      <c r="H84" s="12">
        <v>10.44</v>
      </c>
      <c r="I84" s="6">
        <v>810.82042544970375</v>
      </c>
      <c r="J84" s="6">
        <v>7.3679168254754108</v>
      </c>
      <c r="K84" s="16">
        <f t="shared" si="14"/>
        <v>2.0244972356527689E-2</v>
      </c>
      <c r="L84" s="16">
        <f t="shared" si="15"/>
        <v>1.9843246382059133E-2</v>
      </c>
      <c r="M84" s="1">
        <f t="shared" si="16"/>
        <v>1.9843246382059132</v>
      </c>
      <c r="N84" s="6">
        <f t="shared" si="17"/>
        <v>2.1448067456367035</v>
      </c>
      <c r="O84" s="12">
        <v>31.5</v>
      </c>
      <c r="P84" s="22">
        <v>1.0823381242538246</v>
      </c>
      <c r="Q84" s="22">
        <v>1.1707434644365222</v>
      </c>
      <c r="R84" s="23">
        <f t="shared" si="20"/>
        <v>0.97406328120018126</v>
      </c>
      <c r="S84" s="12">
        <f t="shared" si="18"/>
        <v>2320.8938000247545</v>
      </c>
      <c r="T84" s="12">
        <f t="shared" si="19"/>
        <v>49.778686781994956</v>
      </c>
      <c r="U84" s="12">
        <f t="shared" si="21"/>
        <v>22.606974301692699</v>
      </c>
      <c r="V84" s="12">
        <f t="shared" si="22"/>
        <v>2271.1151132427594</v>
      </c>
      <c r="W84" s="12">
        <f t="shared" si="23"/>
        <v>217.53976180486202</v>
      </c>
      <c r="X84" s="12">
        <f t="shared" si="24"/>
        <v>222.30783525141328</v>
      </c>
      <c r="Y84" s="12">
        <f t="shared" si="25"/>
        <v>4.7680734465512415</v>
      </c>
      <c r="Z84" s="12">
        <f t="shared" si="26"/>
        <v>2.1654189944150097</v>
      </c>
      <c r="AA84" s="12">
        <f t="shared" si="27"/>
        <v>9.7406328120018138E-3</v>
      </c>
    </row>
    <row r="85" spans="1:27">
      <c r="A85" s="25" t="s">
        <v>100</v>
      </c>
      <c r="B85" s="25" t="s">
        <v>70</v>
      </c>
      <c r="C85" s="12" t="s">
        <v>37</v>
      </c>
      <c r="D85" s="12" t="s">
        <v>73</v>
      </c>
      <c r="E85" s="12" t="s">
        <v>47</v>
      </c>
      <c r="F85" s="12" t="s">
        <v>57</v>
      </c>
      <c r="G85" s="12" t="s">
        <v>97</v>
      </c>
      <c r="H85" s="12">
        <v>10.762</v>
      </c>
      <c r="I85" s="6">
        <v>677.5647206613246</v>
      </c>
      <c r="J85" s="6">
        <v>7.0081380939213673</v>
      </c>
      <c r="K85" s="16">
        <f t="shared" si="14"/>
        <v>1.8755173576993613E-2</v>
      </c>
      <c r="L85" s="16">
        <f t="shared" si="15"/>
        <v>1.840989284122263E-2</v>
      </c>
      <c r="M85" s="1">
        <f t="shared" si="16"/>
        <v>1.840989284122263</v>
      </c>
      <c r="N85" s="6">
        <f t="shared" si="17"/>
        <v>1.9901145247238743</v>
      </c>
      <c r="O85" s="12">
        <v>24.849999999999909</v>
      </c>
      <c r="P85" s="22">
        <v>1.0780714296428027</v>
      </c>
      <c r="Q85" s="22">
        <v>1.1661323748381016</v>
      </c>
      <c r="R85" s="23">
        <f t="shared" si="20"/>
        <v>0.82398214988577267</v>
      </c>
      <c r="S85" s="12">
        <f t="shared" si="18"/>
        <v>1741.5223163394535</v>
      </c>
      <c r="T85" s="12">
        <f t="shared" si="19"/>
        <v>34.65828856877912</v>
      </c>
      <c r="U85" s="12">
        <f t="shared" si="21"/>
        <v>14.349833022914336</v>
      </c>
      <c r="V85" s="12">
        <f t="shared" si="22"/>
        <v>1706.8640277706743</v>
      </c>
      <c r="W85" s="12">
        <f t="shared" si="23"/>
        <v>158.60100611138026</v>
      </c>
      <c r="X85" s="12">
        <f t="shared" si="24"/>
        <v>161.82143805421421</v>
      </c>
      <c r="Y85" s="12">
        <f t="shared" si="25"/>
        <v>3.2204319428339638</v>
      </c>
      <c r="Z85" s="12">
        <f t="shared" si="26"/>
        <v>1.3333797642551881</v>
      </c>
      <c r="AA85" s="12">
        <f t="shared" si="27"/>
        <v>8.2398214988577273E-3</v>
      </c>
    </row>
    <row r="86" spans="1:27">
      <c r="A86" s="25" t="s">
        <v>101</v>
      </c>
      <c r="B86" s="25" t="s">
        <v>70</v>
      </c>
      <c r="C86" s="12" t="s">
        <v>37</v>
      </c>
      <c r="D86" s="12" t="s">
        <v>73</v>
      </c>
      <c r="E86" s="12" t="s">
        <v>49</v>
      </c>
      <c r="F86" s="12" t="s">
        <v>57</v>
      </c>
      <c r="G86" s="12" t="s">
        <v>97</v>
      </c>
      <c r="H86" s="12">
        <v>10.388999999999999</v>
      </c>
      <c r="I86" s="6">
        <v>538.53136694126169</v>
      </c>
      <c r="J86" s="6">
        <v>11.222603540373928</v>
      </c>
      <c r="K86" s="16">
        <f t="shared" si="14"/>
        <v>1.7200780682403306E-2</v>
      </c>
      <c r="L86" s="16">
        <f t="shared" si="15"/>
        <v>1.6909916910272053E-2</v>
      </c>
      <c r="M86" s="1">
        <f t="shared" si="16"/>
        <v>1.6909916910272054</v>
      </c>
      <c r="N86" s="6">
        <f t="shared" si="17"/>
        <v>1.8281930059303626</v>
      </c>
      <c r="O86" s="12">
        <v>31.8599999999999</v>
      </c>
      <c r="P86" s="22">
        <v>1.0823910402782859</v>
      </c>
      <c r="Q86" s="22">
        <v>1.1708006514822127</v>
      </c>
      <c r="R86" s="23">
        <f t="shared" si="20"/>
        <v>0.65739235444814992</v>
      </c>
      <c r="S86" s="12">
        <f t="shared" si="18"/>
        <v>3575.5214879631221</v>
      </c>
      <c r="T86" s="12">
        <f t="shared" si="19"/>
        <v>65.367433768479032</v>
      </c>
      <c r="U86" s="12">
        <f t="shared" si="21"/>
        <v>23.50520489352029</v>
      </c>
      <c r="V86" s="12">
        <f t="shared" si="22"/>
        <v>3510.1540541946433</v>
      </c>
      <c r="W86" s="12">
        <f t="shared" si="23"/>
        <v>337.87217770667473</v>
      </c>
      <c r="X86" s="12">
        <f t="shared" si="24"/>
        <v>344.16416286101861</v>
      </c>
      <c r="Y86" s="12">
        <f t="shared" si="25"/>
        <v>6.2919851543439247</v>
      </c>
      <c r="Z86" s="12">
        <f t="shared" si="26"/>
        <v>2.2625088933988153</v>
      </c>
      <c r="AA86" s="12">
        <f t="shared" si="27"/>
        <v>6.5739235444814987E-3</v>
      </c>
    </row>
    <row r="87" spans="1:27">
      <c r="A87" s="25" t="s">
        <v>102</v>
      </c>
      <c r="B87" s="25" t="s">
        <v>70</v>
      </c>
      <c r="C87" s="12" t="s">
        <v>51</v>
      </c>
      <c r="D87" s="12" t="s">
        <v>73</v>
      </c>
      <c r="E87" s="12" t="s">
        <v>39</v>
      </c>
      <c r="F87" s="12" t="s">
        <v>57</v>
      </c>
      <c r="G87" s="12" t="s">
        <v>97</v>
      </c>
      <c r="H87" s="12">
        <v>10.587</v>
      </c>
      <c r="I87" s="6">
        <v>282.50522924031088</v>
      </c>
      <c r="J87" s="6">
        <v>7.4523952944627663</v>
      </c>
      <c r="K87" s="16">
        <f t="shared" si="14"/>
        <v>1.4338408462906677E-2</v>
      </c>
      <c r="L87" s="16">
        <f t="shared" si="15"/>
        <v>1.4135724668687845E-2</v>
      </c>
      <c r="M87" s="1">
        <f t="shared" si="16"/>
        <v>1.4135724668687846</v>
      </c>
      <c r="N87" s="6">
        <f t="shared" si="17"/>
        <v>1.5286149214127454</v>
      </c>
      <c r="O87" s="12">
        <v>111.6400000000001</v>
      </c>
      <c r="P87" s="22">
        <v>1.0819000266208478</v>
      </c>
      <c r="Q87" s="22">
        <v>1.1702700063533271</v>
      </c>
      <c r="R87" s="23">
        <f t="shared" si="20"/>
        <v>0.35834491505941823</v>
      </c>
      <c r="S87" s="12">
        <f t="shared" si="18"/>
        <v>8319.8541067382394</v>
      </c>
      <c r="T87" s="12">
        <f t="shared" si="19"/>
        <v>127.1785313153718</v>
      </c>
      <c r="U87" s="12">
        <f t="shared" si="21"/>
        <v>29.813774131858665</v>
      </c>
      <c r="V87" s="12">
        <f t="shared" si="22"/>
        <v>8192.675575422867</v>
      </c>
      <c r="W87" s="12">
        <f t="shared" si="23"/>
        <v>773.84297491478867</v>
      </c>
      <c r="X87" s="12">
        <f t="shared" si="24"/>
        <v>785.85568213263809</v>
      </c>
      <c r="Y87" s="12">
        <f t="shared" si="25"/>
        <v>12.012707217849419</v>
      </c>
      <c r="Z87" s="12">
        <f t="shared" si="26"/>
        <v>2.8160738766278137</v>
      </c>
      <c r="AA87" s="12">
        <f t="shared" si="27"/>
        <v>3.5834491505941824E-3</v>
      </c>
    </row>
    <row r="88" spans="1:27">
      <c r="A88" s="25" t="s">
        <v>103</v>
      </c>
      <c r="B88" s="25" t="s">
        <v>70</v>
      </c>
      <c r="C88" s="12" t="s">
        <v>51</v>
      </c>
      <c r="D88" s="12" t="s">
        <v>73</v>
      </c>
      <c r="E88" s="12" t="s">
        <v>43</v>
      </c>
      <c r="F88" s="12" t="s">
        <v>57</v>
      </c>
      <c r="G88" s="12" t="s">
        <v>97</v>
      </c>
      <c r="H88" s="13">
        <v>10.256</v>
      </c>
      <c r="I88" s="6">
        <v>357.05446804987309</v>
      </c>
      <c r="J88" s="6">
        <v>12.338714022144066</v>
      </c>
      <c r="K88" s="16">
        <f t="shared" si="14"/>
        <v>1.5171868952797582E-2</v>
      </c>
      <c r="L88" s="16">
        <f t="shared" si="15"/>
        <v>1.494512349760849E-2</v>
      </c>
      <c r="M88" s="1">
        <f t="shared" si="16"/>
        <v>1.494512349760849</v>
      </c>
      <c r="N88" s="6">
        <f t="shared" si="17"/>
        <v>1.6160340531778949</v>
      </c>
      <c r="O88" s="12">
        <v>101.8900000000001</v>
      </c>
      <c r="P88" s="22">
        <v>1.0834518100349113</v>
      </c>
      <c r="Q88" s="22">
        <v>1.1719470382973771</v>
      </c>
      <c r="R88" s="23">
        <f t="shared" si="20"/>
        <v>0.44408701488051783</v>
      </c>
      <c r="S88" s="12">
        <f t="shared" si="18"/>
        <v>12571.915717162599</v>
      </c>
      <c r="T88" s="12">
        <f t="shared" si="19"/>
        <v>203.16643912617158</v>
      </c>
      <c r="U88" s="12">
        <f t="shared" si="21"/>
        <v>55.830245221642038</v>
      </c>
      <c r="V88" s="12">
        <f t="shared" si="22"/>
        <v>12368.749278036428</v>
      </c>
      <c r="W88" s="12">
        <f t="shared" si="23"/>
        <v>1206.0012946603381</v>
      </c>
      <c r="X88" s="12">
        <f t="shared" si="24"/>
        <v>1225.8108148559477</v>
      </c>
      <c r="Y88" s="12">
        <f t="shared" si="25"/>
        <v>19.809520195609554</v>
      </c>
      <c r="Z88" s="12">
        <f t="shared" si="26"/>
        <v>5.4436666557763296</v>
      </c>
      <c r="AA88" s="12">
        <f t="shared" si="27"/>
        <v>4.4408701488051787E-3</v>
      </c>
    </row>
    <row r="89" spans="1:27">
      <c r="A89" s="25" t="s">
        <v>104</v>
      </c>
      <c r="B89" s="25" t="s">
        <v>70</v>
      </c>
      <c r="C89" s="12" t="s">
        <v>51</v>
      </c>
      <c r="D89" s="12" t="s">
        <v>73</v>
      </c>
      <c r="E89" s="12" t="s">
        <v>45</v>
      </c>
      <c r="F89" s="12" t="s">
        <v>57</v>
      </c>
      <c r="G89" s="12" t="s">
        <v>97</v>
      </c>
      <c r="H89" s="12">
        <v>10.583</v>
      </c>
      <c r="I89" s="6">
        <v>152.63650682587445</v>
      </c>
      <c r="J89" s="6">
        <v>6.7996117974782484</v>
      </c>
      <c r="K89" s="16">
        <f t="shared" si="14"/>
        <v>1.2886476146313277E-2</v>
      </c>
      <c r="L89" s="16">
        <f t="shared" si="15"/>
        <v>1.27225275979021E-2</v>
      </c>
      <c r="M89" s="1">
        <f t="shared" si="16"/>
        <v>1.27225275979021</v>
      </c>
      <c r="N89" s="6">
        <f t="shared" si="17"/>
        <v>1.3759545442310448</v>
      </c>
      <c r="O89" s="12">
        <v>57.849999999999909</v>
      </c>
      <c r="P89" s="22">
        <v>1.0839551139448858</v>
      </c>
      <c r="Q89" s="22">
        <v>1.1724909642696573</v>
      </c>
      <c r="R89" s="23">
        <f t="shared" si="20"/>
        <v>0.20346357996138753</v>
      </c>
      <c r="S89" s="12">
        <f t="shared" si="18"/>
        <v>3933.5754248411608</v>
      </c>
      <c r="T89" s="12">
        <f t="shared" si="19"/>
        <v>54.124209808857579</v>
      </c>
      <c r="U89" s="12">
        <f t="shared" si="21"/>
        <v>8.0033933798631853</v>
      </c>
      <c r="V89" s="12">
        <f t="shared" si="22"/>
        <v>3879.4512150323035</v>
      </c>
      <c r="W89" s="12">
        <f t="shared" si="23"/>
        <v>366.57386516415983</v>
      </c>
      <c r="X89" s="12">
        <f t="shared" si="24"/>
        <v>371.68812480782015</v>
      </c>
      <c r="Y89" s="12">
        <f t="shared" si="25"/>
        <v>5.1142596436603585</v>
      </c>
      <c r="Z89" s="12">
        <f t="shared" si="26"/>
        <v>0.75624996502534114</v>
      </c>
      <c r="AA89" s="12">
        <f t="shared" si="27"/>
        <v>2.0346357996138755E-3</v>
      </c>
    </row>
    <row r="90" spans="1:27">
      <c r="A90" s="25" t="s">
        <v>105</v>
      </c>
      <c r="B90" s="25" t="s">
        <v>70</v>
      </c>
      <c r="C90" s="12" t="s">
        <v>51</v>
      </c>
      <c r="D90" s="12" t="s">
        <v>73</v>
      </c>
      <c r="E90" s="12" t="s">
        <v>47</v>
      </c>
      <c r="F90" s="12" t="s">
        <v>57</v>
      </c>
      <c r="G90" s="12" t="s">
        <v>97</v>
      </c>
      <c r="H90" s="12">
        <v>10.759</v>
      </c>
      <c r="I90" s="6">
        <v>206.42773287790698</v>
      </c>
      <c r="J90" s="6">
        <v>7.6719526730116687</v>
      </c>
      <c r="K90" s="16">
        <f t="shared" si="14"/>
        <v>1.3487862053575E-2</v>
      </c>
      <c r="L90" s="16">
        <f t="shared" si="15"/>
        <v>1.3308360720024099E-2</v>
      </c>
      <c r="M90" s="1">
        <f t="shared" si="16"/>
        <v>1.3308360720024099</v>
      </c>
      <c r="N90" s="6">
        <f t="shared" si="17"/>
        <v>1.4392433918706871</v>
      </c>
      <c r="O90" s="12">
        <v>73.8599999999999</v>
      </c>
      <c r="P90" s="22">
        <v>1.0845826984423701</v>
      </c>
      <c r="Q90" s="22">
        <v>1.1731692009820105</v>
      </c>
      <c r="R90" s="23">
        <f t="shared" si="20"/>
        <v>0.26607419088867656</v>
      </c>
      <c r="S90" s="12">
        <f t="shared" si="18"/>
        <v>5666.5042442864105</v>
      </c>
      <c r="T90" s="12">
        <f t="shared" si="19"/>
        <v>81.554787885964174</v>
      </c>
      <c r="U90" s="12">
        <f t="shared" si="21"/>
        <v>15.077105319657583</v>
      </c>
      <c r="V90" s="12">
        <f t="shared" si="22"/>
        <v>5584.9494564004463</v>
      </c>
      <c r="W90" s="12">
        <f t="shared" si="23"/>
        <v>519.09559033371556</v>
      </c>
      <c r="X90" s="12">
        <f t="shared" si="24"/>
        <v>526.67573606156805</v>
      </c>
      <c r="Y90" s="12">
        <f t="shared" si="25"/>
        <v>7.5801457278524182</v>
      </c>
      <c r="Z90" s="12">
        <f t="shared" si="26"/>
        <v>1.4013482033327989</v>
      </c>
      <c r="AA90" s="12">
        <f t="shared" si="27"/>
        <v>2.6607419088867656E-3</v>
      </c>
    </row>
    <row r="91" spans="1:27">
      <c r="A91" s="25" t="s">
        <v>106</v>
      </c>
      <c r="B91" s="25" t="s">
        <v>70</v>
      </c>
      <c r="C91" s="12" t="s">
        <v>51</v>
      </c>
      <c r="D91" s="12" t="s">
        <v>73</v>
      </c>
      <c r="E91" s="12" t="s">
        <v>49</v>
      </c>
      <c r="F91" s="12" t="s">
        <v>57</v>
      </c>
      <c r="G91" s="12" t="s">
        <v>97</v>
      </c>
      <c r="H91" s="12">
        <v>10.25</v>
      </c>
      <c r="I91" s="6">
        <v>230.69189278640951</v>
      </c>
      <c r="J91" s="6">
        <v>7.1773669121818466</v>
      </c>
      <c r="K91" s="16">
        <f t="shared" si="14"/>
        <v>1.3759135361352058E-2</v>
      </c>
      <c r="L91" s="16">
        <f t="shared" si="15"/>
        <v>1.3572390996454643E-2</v>
      </c>
      <c r="M91" s="1">
        <f t="shared" si="16"/>
        <v>1.3572390996454642</v>
      </c>
      <c r="N91" s="6">
        <f t="shared" si="17"/>
        <v>1.4677651652450896</v>
      </c>
      <c r="O91" s="12">
        <v>88.150000000000091</v>
      </c>
      <c r="P91" s="22">
        <v>1.0840978593537882</v>
      </c>
      <c r="Q91" s="22">
        <v>1.1726452306927215</v>
      </c>
      <c r="R91" s="23">
        <f t="shared" si="20"/>
        <v>0.29511993455236807</v>
      </c>
      <c r="S91" s="12">
        <f t="shared" si="18"/>
        <v>6326.8489330883049</v>
      </c>
      <c r="T91" s="12">
        <f t="shared" si="19"/>
        <v>92.863284697550753</v>
      </c>
      <c r="U91" s="12">
        <f t="shared" si="21"/>
        <v>18.671792430557403</v>
      </c>
      <c r="V91" s="12">
        <f t="shared" si="22"/>
        <v>6233.9856483907542</v>
      </c>
      <c r="W91" s="12">
        <f t="shared" si="23"/>
        <v>608.19372179421998</v>
      </c>
      <c r="X91" s="12">
        <f t="shared" si="24"/>
        <v>617.25355444763954</v>
      </c>
      <c r="Y91" s="12">
        <f t="shared" si="25"/>
        <v>9.0598326534195852</v>
      </c>
      <c r="Z91" s="12">
        <f t="shared" si="26"/>
        <v>1.8216382859080393</v>
      </c>
      <c r="AA91" s="12">
        <f t="shared" si="27"/>
        <v>2.9511993455236807E-3</v>
      </c>
    </row>
    <row r="92" spans="1:27">
      <c r="A92" s="25" t="s">
        <v>107</v>
      </c>
      <c r="B92" s="25" t="s">
        <v>70</v>
      </c>
      <c r="C92" s="12" t="s">
        <v>37</v>
      </c>
      <c r="D92" s="12" t="s">
        <v>38</v>
      </c>
      <c r="E92" s="12" t="s">
        <v>39</v>
      </c>
      <c r="F92" s="12" t="s">
        <v>57</v>
      </c>
      <c r="G92" s="12" t="s">
        <v>97</v>
      </c>
      <c r="H92" s="12">
        <v>10.545999999999999</v>
      </c>
      <c r="I92" s="6">
        <v>936.38570235963482</v>
      </c>
      <c r="J92" s="6">
        <v>7.3462532321004748</v>
      </c>
      <c r="K92" s="16">
        <f t="shared" si="14"/>
        <v>2.1648792152380719E-2</v>
      </c>
      <c r="L92" s="16">
        <f t="shared" si="15"/>
        <v>2.1190053097181916E-2</v>
      </c>
      <c r="M92" s="1">
        <f t="shared" si="16"/>
        <v>2.1190053097181916</v>
      </c>
      <c r="N92" s="6">
        <f t="shared" si="17"/>
        <v>2.2901252093222011</v>
      </c>
      <c r="O92" s="12">
        <v>10.559999999999945</v>
      </c>
      <c r="P92" s="22">
        <v>1.0809516358093116</v>
      </c>
      <c r="Q92" s="22">
        <v>1.1692450663033778</v>
      </c>
      <c r="R92" s="23">
        <f t="shared" si="20"/>
        <v>1.1208801430188233</v>
      </c>
      <c r="S92" s="12">
        <f t="shared" si="18"/>
        <v>775.76434130980613</v>
      </c>
      <c r="T92" s="12">
        <f t="shared" si="19"/>
        <v>17.765974745268192</v>
      </c>
      <c r="U92" s="12">
        <f t="shared" si="21"/>
        <v>8.6953884583623875</v>
      </c>
      <c r="V92" s="12">
        <f t="shared" si="22"/>
        <v>757.99836656453795</v>
      </c>
      <c r="W92" s="12">
        <f t="shared" si="23"/>
        <v>71.875437755029211</v>
      </c>
      <c r="X92" s="12">
        <f t="shared" si="24"/>
        <v>73.560055121354651</v>
      </c>
      <c r="Y92" s="12">
        <f t="shared" si="25"/>
        <v>1.6846173663254498</v>
      </c>
      <c r="Z92" s="12">
        <f t="shared" si="26"/>
        <v>0.82452005104896531</v>
      </c>
      <c r="AA92" s="12">
        <f t="shared" si="27"/>
        <v>1.1208801430188233E-2</v>
      </c>
    </row>
    <row r="93" spans="1:27">
      <c r="A93" s="25" t="s">
        <v>108</v>
      </c>
      <c r="B93" s="25" t="s">
        <v>70</v>
      </c>
      <c r="C93" s="12" t="s">
        <v>37</v>
      </c>
      <c r="D93" s="12" t="s">
        <v>38</v>
      </c>
      <c r="E93" s="12" t="s">
        <v>43</v>
      </c>
      <c r="F93" s="12" t="s">
        <v>57</v>
      </c>
      <c r="G93" s="12" t="s">
        <v>97</v>
      </c>
      <c r="H93" s="12">
        <v>10.275</v>
      </c>
      <c r="I93" s="6">
        <v>765.56483724103487</v>
      </c>
      <c r="J93" s="6">
        <v>7.4451115917783568</v>
      </c>
      <c r="K93" s="16">
        <f t="shared" si="14"/>
        <v>1.9739014880354771E-2</v>
      </c>
      <c r="L93" s="16">
        <f t="shared" si="15"/>
        <v>1.935692818683684E-2</v>
      </c>
      <c r="M93" s="1">
        <f t="shared" si="16"/>
        <v>1.9356928186836839</v>
      </c>
      <c r="N93" s="6">
        <f t="shared" si="17"/>
        <v>2.0923257905092743</v>
      </c>
      <c r="O93" s="12">
        <v>4.8399999999999181</v>
      </c>
      <c r="P93" s="22">
        <v>1.0797813535339504</v>
      </c>
      <c r="Q93" s="22">
        <v>1.1679803226369385</v>
      </c>
      <c r="R93" s="23">
        <f t="shared" si="20"/>
        <v>0.92434546787233574</v>
      </c>
      <c r="S93" s="12">
        <f t="shared" si="18"/>
        <v>360.34340104206638</v>
      </c>
      <c r="T93" s="12">
        <f t="shared" si="19"/>
        <v>7.5395579144014198</v>
      </c>
      <c r="U93" s="12">
        <f t="shared" si="21"/>
        <v>3.3308178963093757</v>
      </c>
      <c r="V93" s="12">
        <f t="shared" si="22"/>
        <v>352.80384312766495</v>
      </c>
      <c r="W93" s="12">
        <f t="shared" si="23"/>
        <v>34.336140450381016</v>
      </c>
      <c r="X93" s="12">
        <f t="shared" si="24"/>
        <v>35.069917376356827</v>
      </c>
      <c r="Y93" s="12">
        <f t="shared" si="25"/>
        <v>0.73377692597580724</v>
      </c>
      <c r="Z93" s="12">
        <f t="shared" si="26"/>
        <v>0.32416719185492709</v>
      </c>
      <c r="AA93" s="12">
        <f t="shared" si="27"/>
        <v>9.2434546787233587E-3</v>
      </c>
    </row>
    <row r="94" spans="1:27">
      <c r="A94" s="25" t="s">
        <v>109</v>
      </c>
      <c r="B94" s="25" t="s">
        <v>70</v>
      </c>
      <c r="C94" s="12" t="s">
        <v>37</v>
      </c>
      <c r="D94" s="12" t="s">
        <v>38</v>
      </c>
      <c r="E94" s="12" t="s">
        <v>45</v>
      </c>
      <c r="F94" s="12" t="s">
        <v>57</v>
      </c>
      <c r="G94" s="12" t="s">
        <v>97</v>
      </c>
      <c r="H94" s="12">
        <v>10.468</v>
      </c>
      <c r="I94" s="6">
        <v>793.26020562629549</v>
      </c>
      <c r="J94" s="6">
        <v>6.5604436548284459</v>
      </c>
      <c r="K94" s="16">
        <f t="shared" si="14"/>
        <v>2.0048649098901986E-2</v>
      </c>
      <c r="L94" s="16">
        <f t="shared" si="15"/>
        <v>1.9654600902234129E-2</v>
      </c>
      <c r="M94" s="1">
        <f t="shared" si="16"/>
        <v>1.9654600902234129</v>
      </c>
      <c r="N94" s="6">
        <f t="shared" si="17"/>
        <v>2.1244495969886192</v>
      </c>
      <c r="O94" s="12">
        <v>23.25</v>
      </c>
      <c r="P94" s="22">
        <v>1.0802270576733053</v>
      </c>
      <c r="Q94" s="22">
        <v>1.1684620028575934</v>
      </c>
      <c r="R94" s="23">
        <f t="shared" si="20"/>
        <v>0.95598759413102585</v>
      </c>
      <c r="S94" s="12">
        <f t="shared" si="18"/>
        <v>1525.3031497476138</v>
      </c>
      <c r="T94" s="12">
        <f t="shared" si="19"/>
        <v>32.404296617667896</v>
      </c>
      <c r="U94" s="12">
        <f t="shared" si="21"/>
        <v>14.581708884476972</v>
      </c>
      <c r="V94" s="12">
        <f t="shared" si="22"/>
        <v>1492.898853129946</v>
      </c>
      <c r="W94" s="12">
        <f t="shared" si="23"/>
        <v>142.61548081103803</v>
      </c>
      <c r="X94" s="12">
        <f t="shared" si="24"/>
        <v>145.71103837864098</v>
      </c>
      <c r="Y94" s="12">
        <f t="shared" si="25"/>
        <v>3.0955575676029707</v>
      </c>
      <c r="Z94" s="12">
        <f t="shared" si="26"/>
        <v>1.3929794501793058</v>
      </c>
      <c r="AA94" s="12">
        <f t="shared" si="27"/>
        <v>9.5598759413102596E-3</v>
      </c>
    </row>
    <row r="95" spans="1:27">
      <c r="A95" s="25" t="s">
        <v>110</v>
      </c>
      <c r="B95" s="25" t="s">
        <v>70</v>
      </c>
      <c r="C95" s="12" t="s">
        <v>37</v>
      </c>
      <c r="D95" s="12" t="s">
        <v>38</v>
      </c>
      <c r="E95" s="12" t="s">
        <v>47</v>
      </c>
      <c r="F95" s="12" t="s">
        <v>57</v>
      </c>
      <c r="G95" s="12" t="s">
        <v>97</v>
      </c>
      <c r="H95" s="12">
        <v>10.323</v>
      </c>
      <c r="I95" s="6">
        <v>128.99151235678684</v>
      </c>
      <c r="J95" s="6">
        <v>9.8905794325651666</v>
      </c>
      <c r="K95" s="16">
        <f t="shared" si="14"/>
        <v>1.2622125108148878E-2</v>
      </c>
      <c r="L95" s="16">
        <f t="shared" si="15"/>
        <v>1.2464792932310091E-2</v>
      </c>
      <c r="M95" s="1">
        <f t="shared" si="16"/>
        <v>1.2464792932310091</v>
      </c>
      <c r="N95" s="6">
        <f t="shared" si="17"/>
        <v>1.3481089591484494</v>
      </c>
      <c r="O95" s="12">
        <v>48.299999999999955</v>
      </c>
      <c r="P95" s="22">
        <v>1.080536930689139</v>
      </c>
      <c r="Q95" s="22">
        <v>1.168796887810049</v>
      </c>
      <c r="R95" s="23">
        <f t="shared" si="20"/>
        <v>0.17931207133840044</v>
      </c>
      <c r="S95" s="12">
        <f t="shared" si="18"/>
        <v>4777.1498659289709</v>
      </c>
      <c r="T95" s="12">
        <f t="shared" si="19"/>
        <v>64.401185334536592</v>
      </c>
      <c r="U95" s="12">
        <f t="shared" si="21"/>
        <v>8.5660063755368565</v>
      </c>
      <c r="V95" s="12">
        <f t="shared" si="22"/>
        <v>4712.7486805944345</v>
      </c>
      <c r="W95" s="12">
        <f t="shared" si="23"/>
        <v>456.52898194269443</v>
      </c>
      <c r="X95" s="12">
        <f t="shared" si="24"/>
        <v>462.76759332839009</v>
      </c>
      <c r="Y95" s="12">
        <f t="shared" si="25"/>
        <v>6.2386113856956884</v>
      </c>
      <c r="Z95" s="12">
        <f t="shared" si="26"/>
        <v>0.8297981570800016</v>
      </c>
      <c r="AA95" s="12">
        <f t="shared" si="27"/>
        <v>1.7931207133840043E-3</v>
      </c>
    </row>
    <row r="96" spans="1:27">
      <c r="A96" s="25" t="s">
        <v>111</v>
      </c>
      <c r="B96" s="25" t="s">
        <v>70</v>
      </c>
      <c r="C96" s="12" t="s">
        <v>37</v>
      </c>
      <c r="D96" s="12" t="s">
        <v>38</v>
      </c>
      <c r="E96" s="12" t="s">
        <v>49</v>
      </c>
      <c r="F96" s="12" t="s">
        <v>57</v>
      </c>
      <c r="G96" s="12" t="s">
        <v>97</v>
      </c>
      <c r="H96" s="12">
        <v>10.506</v>
      </c>
      <c r="I96" s="6">
        <v>689.40994519870412</v>
      </c>
      <c r="J96" s="6">
        <v>8.5886966780505087</v>
      </c>
      <c r="K96" s="16">
        <f t="shared" si="14"/>
        <v>1.8887603187321512E-2</v>
      </c>
      <c r="L96" s="16">
        <f t="shared" si="15"/>
        <v>1.8537474720701892E-2</v>
      </c>
      <c r="M96" s="1">
        <f t="shared" si="16"/>
        <v>1.8537474720701892</v>
      </c>
      <c r="N96" s="6">
        <f t="shared" si="17"/>
        <v>2.0038850637726004</v>
      </c>
      <c r="O96" s="12">
        <v>17.680000000000064</v>
      </c>
      <c r="P96" s="22">
        <v>1.0818781994758893</v>
      </c>
      <c r="Q96" s="22">
        <v>1.1702464174513096</v>
      </c>
      <c r="R96" s="23">
        <f t="shared" si="20"/>
        <v>0.83363864632129081</v>
      </c>
      <c r="S96" s="12">
        <f t="shared" si="18"/>
        <v>1518.4815726793354</v>
      </c>
      <c r="T96" s="12">
        <f t="shared" si="19"/>
        <v>30.428625431060485</v>
      </c>
      <c r="U96" s="12">
        <f t="shared" si="21"/>
        <v>12.658649227122259</v>
      </c>
      <c r="V96" s="12">
        <f t="shared" si="22"/>
        <v>1488.0529472482749</v>
      </c>
      <c r="W96" s="12">
        <f t="shared" si="23"/>
        <v>141.63839208531076</v>
      </c>
      <c r="X96" s="12">
        <f t="shared" si="24"/>
        <v>144.53470137819679</v>
      </c>
      <c r="Y96" s="12">
        <f t="shared" si="25"/>
        <v>2.8963092928860159</v>
      </c>
      <c r="Z96" s="12">
        <f t="shared" si="26"/>
        <v>1.2048971280337197</v>
      </c>
      <c r="AA96" s="12">
        <f t="shared" si="27"/>
        <v>8.3363864632129085E-3</v>
      </c>
    </row>
    <row r="97" spans="1:27">
      <c r="A97" s="25" t="s">
        <v>112</v>
      </c>
      <c r="B97" s="25" t="s">
        <v>70</v>
      </c>
      <c r="C97" s="12" t="s">
        <v>51</v>
      </c>
      <c r="D97" s="12" t="s">
        <v>38</v>
      </c>
      <c r="E97" s="12" t="s">
        <v>39</v>
      </c>
      <c r="F97" s="12" t="s">
        <v>57</v>
      </c>
      <c r="G97" s="12" t="s">
        <v>97</v>
      </c>
      <c r="H97" s="12">
        <v>10.57</v>
      </c>
      <c r="I97" s="6">
        <v>274.55435875639466</v>
      </c>
      <c r="J97" s="6">
        <v>7.2876051143380565</v>
      </c>
      <c r="K97" s="16">
        <f t="shared" si="14"/>
        <v>1.4249517730896492E-2</v>
      </c>
      <c r="L97" s="16">
        <f t="shared" si="15"/>
        <v>1.4049321672615489E-2</v>
      </c>
      <c r="M97" s="1">
        <f t="shared" si="16"/>
        <v>1.4049321672615489</v>
      </c>
      <c r="N97" s="6">
        <f t="shared" si="17"/>
        <v>1.5192822745233985</v>
      </c>
      <c r="O97" s="12">
        <v>70.470000000000027</v>
      </c>
      <c r="P97" s="22">
        <v>1.0854484580348946</v>
      </c>
      <c r="Q97" s="22">
        <v>1.1741048346982803</v>
      </c>
      <c r="R97" s="23">
        <f t="shared" si="20"/>
        <v>0.34517743982511817</v>
      </c>
      <c r="S97" s="12">
        <f t="shared" si="18"/>
        <v>5135.5753240740305</v>
      </c>
      <c r="T97" s="12">
        <f t="shared" si="19"/>
        <v>78.023885593454324</v>
      </c>
      <c r="U97" s="12">
        <f t="shared" si="21"/>
        <v>17.726847423929254</v>
      </c>
      <c r="V97" s="12">
        <f t="shared" si="22"/>
        <v>5057.5514384805765</v>
      </c>
      <c r="W97" s="12">
        <f t="shared" si="23"/>
        <v>478.48168765189939</v>
      </c>
      <c r="X97" s="12">
        <f t="shared" si="24"/>
        <v>485.86332299659699</v>
      </c>
      <c r="Y97" s="12">
        <f t="shared" si="25"/>
        <v>7.3816353446976652</v>
      </c>
      <c r="Z97" s="12">
        <f t="shared" si="26"/>
        <v>1.6770905793688982</v>
      </c>
      <c r="AA97" s="12">
        <f t="shared" si="27"/>
        <v>3.4517743982511815E-3</v>
      </c>
    </row>
    <row r="98" spans="1:27">
      <c r="A98" s="25" t="s">
        <v>113</v>
      </c>
      <c r="B98" s="25" t="s">
        <v>70</v>
      </c>
      <c r="C98" s="12" t="s">
        <v>51</v>
      </c>
      <c r="D98" s="12" t="s">
        <v>38</v>
      </c>
      <c r="E98" s="12" t="s">
        <v>43</v>
      </c>
      <c r="F98" s="12" t="s">
        <v>57</v>
      </c>
      <c r="G98" s="12" t="s">
        <v>97</v>
      </c>
      <c r="H98" s="12">
        <v>10.278</v>
      </c>
      <c r="I98" s="6">
        <v>296.68706620976832</v>
      </c>
      <c r="J98" s="6">
        <v>7.1466009320142936</v>
      </c>
      <c r="K98" s="16">
        <f t="shared" si="14"/>
        <v>1.449696140022521E-2</v>
      </c>
      <c r="L98" s="16">
        <f t="shared" si="15"/>
        <v>1.4289802682322741E-2</v>
      </c>
      <c r="M98" s="1">
        <f t="shared" si="16"/>
        <v>1.4289802682322741</v>
      </c>
      <c r="N98" s="6">
        <f t="shared" si="17"/>
        <v>1.5452570196516187</v>
      </c>
      <c r="O98" s="12">
        <v>58.319999999999936</v>
      </c>
      <c r="P98" s="22">
        <v>1.0829270692142181</v>
      </c>
      <c r="Q98" s="22">
        <v>1.1713799447427165</v>
      </c>
      <c r="R98" s="23">
        <f t="shared" si="20"/>
        <v>0.37387707490890221</v>
      </c>
      <c r="S98" s="12">
        <f t="shared" si="18"/>
        <v>4167.8976635507315</v>
      </c>
      <c r="T98" s="12">
        <f t="shared" si="19"/>
        <v>64.404731217913479</v>
      </c>
      <c r="U98" s="12">
        <f t="shared" si="21"/>
        <v>15.582813869679953</v>
      </c>
      <c r="V98" s="12">
        <f t="shared" si="22"/>
        <v>4103.4929323328179</v>
      </c>
      <c r="W98" s="12">
        <f t="shared" si="23"/>
        <v>399.2501393590988</v>
      </c>
      <c r="X98" s="12">
        <f t="shared" si="24"/>
        <v>405.51641015282462</v>
      </c>
      <c r="Y98" s="12">
        <f t="shared" si="25"/>
        <v>6.2662707937257709</v>
      </c>
      <c r="Z98" s="12">
        <f t="shared" si="26"/>
        <v>1.5161328925549671</v>
      </c>
      <c r="AA98" s="12">
        <f t="shared" si="27"/>
        <v>3.7387707490890219E-3</v>
      </c>
    </row>
    <row r="99" spans="1:27">
      <c r="A99" s="25" t="s">
        <v>114</v>
      </c>
      <c r="B99" s="25" t="s">
        <v>70</v>
      </c>
      <c r="C99" s="12" t="s">
        <v>51</v>
      </c>
      <c r="D99" s="12" t="s">
        <v>38</v>
      </c>
      <c r="E99" s="12" t="s">
        <v>45</v>
      </c>
      <c r="F99" s="12" t="s">
        <v>57</v>
      </c>
      <c r="G99" s="12" t="s">
        <v>97</v>
      </c>
      <c r="H99" s="12">
        <v>10.359</v>
      </c>
      <c r="I99" s="6">
        <v>232.36265667054519</v>
      </c>
      <c r="J99" s="6">
        <v>5.801920748327678</v>
      </c>
      <c r="K99" s="16">
        <f t="shared" si="14"/>
        <v>1.3777814501576696E-2</v>
      </c>
      <c r="L99" s="16">
        <f t="shared" si="15"/>
        <v>1.3590566201481288E-2</v>
      </c>
      <c r="M99" s="1">
        <f t="shared" si="16"/>
        <v>1.3590566201481289</v>
      </c>
      <c r="N99" s="6">
        <f t="shared" si="17"/>
        <v>1.4697284893330715</v>
      </c>
      <c r="O99" s="12">
        <v>83.119999999999891</v>
      </c>
      <c r="P99" s="22">
        <v>1.084363144427112</v>
      </c>
      <c r="Q99" s="22">
        <v>1.1729319268875769</v>
      </c>
      <c r="R99" s="23">
        <f t="shared" si="20"/>
        <v>0.29679656244549468</v>
      </c>
      <c r="S99" s="12">
        <f t="shared" si="18"/>
        <v>4822.5565260099593</v>
      </c>
      <c r="T99" s="12">
        <f t="shared" si="19"/>
        <v>70.878487176959638</v>
      </c>
      <c r="U99" s="12">
        <f t="shared" si="21"/>
        <v>14.313181991188427</v>
      </c>
      <c r="V99" s="12">
        <f t="shared" si="22"/>
        <v>4751.6780388329998</v>
      </c>
      <c r="W99" s="12">
        <f t="shared" si="23"/>
        <v>458.70045746046912</v>
      </c>
      <c r="X99" s="12">
        <f t="shared" si="24"/>
        <v>465.54267072207347</v>
      </c>
      <c r="Y99" s="12">
        <f t="shared" si="25"/>
        <v>6.8422132616043667</v>
      </c>
      <c r="Z99" s="12">
        <f t="shared" si="26"/>
        <v>1.3817146434200624</v>
      </c>
      <c r="AA99" s="12">
        <f t="shared" si="27"/>
        <v>2.9679656244549469E-3</v>
      </c>
    </row>
    <row r="100" spans="1:27">
      <c r="A100" s="25" t="s">
        <v>115</v>
      </c>
      <c r="B100" s="25" t="s">
        <v>70</v>
      </c>
      <c r="C100" s="12" t="s">
        <v>51</v>
      </c>
      <c r="D100" s="12" t="s">
        <v>38</v>
      </c>
      <c r="E100" s="12" t="s">
        <v>47</v>
      </c>
      <c r="F100" s="12" t="s">
        <v>57</v>
      </c>
      <c r="G100" s="12" t="s">
        <v>97</v>
      </c>
      <c r="H100" s="12">
        <v>10.462999999999999</v>
      </c>
      <c r="I100" s="6">
        <v>195.08742301433611</v>
      </c>
      <c r="J100" s="6">
        <v>7.4439886153025796</v>
      </c>
      <c r="K100" s="16">
        <f t="shared" si="14"/>
        <v>1.3361077389300277E-2</v>
      </c>
      <c r="L100" s="16">
        <f t="shared" si="15"/>
        <v>1.3184912749680623E-2</v>
      </c>
      <c r="M100" s="1">
        <f t="shared" si="16"/>
        <v>1.3184912749680624</v>
      </c>
      <c r="N100" s="6">
        <f t="shared" si="17"/>
        <v>1.4259075437473041</v>
      </c>
      <c r="O100" s="12">
        <v>72.049999999999955</v>
      </c>
      <c r="P100" s="22">
        <v>1.0833005508899336</v>
      </c>
      <c r="Q100" s="22">
        <v>1.1717835708171203</v>
      </c>
      <c r="R100" s="23">
        <f t="shared" si="20"/>
        <v>0.25412397293018385</v>
      </c>
      <c r="S100" s="12">
        <f t="shared" si="18"/>
        <v>5363.3937973255051</v>
      </c>
      <c r="T100" s="12">
        <f t="shared" si="19"/>
        <v>76.47703675693937</v>
      </c>
      <c r="U100" s="12">
        <f t="shared" si="21"/>
        <v>13.629669401654626</v>
      </c>
      <c r="V100" s="12">
        <f t="shared" si="22"/>
        <v>5286.9167605685661</v>
      </c>
      <c r="W100" s="12">
        <f t="shared" si="23"/>
        <v>505.296450403189</v>
      </c>
      <c r="X100" s="12">
        <f t="shared" si="24"/>
        <v>512.60573423736071</v>
      </c>
      <c r="Y100" s="12">
        <f t="shared" si="25"/>
        <v>7.3092838341717838</v>
      </c>
      <c r="Z100" s="12">
        <f t="shared" si="26"/>
        <v>1.3026540573119207</v>
      </c>
      <c r="AA100" s="12">
        <f t="shared" si="27"/>
        <v>2.5412397293018384E-3</v>
      </c>
    </row>
    <row r="101" spans="1:27">
      <c r="A101" s="25" t="s">
        <v>116</v>
      </c>
      <c r="B101" s="25" t="s">
        <v>70</v>
      </c>
      <c r="C101" s="12" t="s">
        <v>51</v>
      </c>
      <c r="D101" s="12" t="s">
        <v>38</v>
      </c>
      <c r="E101" s="12" t="s">
        <v>49</v>
      </c>
      <c r="F101" s="12" t="s">
        <v>57</v>
      </c>
      <c r="G101" s="12" t="s">
        <v>97</v>
      </c>
      <c r="H101" s="12">
        <v>10.257</v>
      </c>
      <c r="I101" s="6">
        <v>257.57890629243394</v>
      </c>
      <c r="J101" s="6">
        <v>8.0169910779873241</v>
      </c>
      <c r="K101" s="16">
        <f t="shared" si="14"/>
        <v>1.4059732172349414E-2</v>
      </c>
      <c r="L101" s="16">
        <f t="shared" si="15"/>
        <v>1.3864796842125099E-2</v>
      </c>
      <c r="M101" s="1">
        <f t="shared" si="16"/>
        <v>1.38647968421251</v>
      </c>
      <c r="N101" s="6">
        <f t="shared" si="17"/>
        <v>1.4993507480719224</v>
      </c>
      <c r="O101" s="12">
        <v>85.029999999999973</v>
      </c>
      <c r="P101" s="22">
        <v>1.0833963968104487</v>
      </c>
      <c r="Q101" s="22">
        <v>1.1718871525994892</v>
      </c>
      <c r="R101" s="23">
        <f t="shared" si="20"/>
        <v>0.3274635954724332</v>
      </c>
      <c r="S101" s="12">
        <f t="shared" si="18"/>
        <v>6816.8475136126199</v>
      </c>
      <c r="T101" s="12">
        <f t="shared" si="19"/>
        <v>102.20845419027306</v>
      </c>
      <c r="U101" s="12">
        <f t="shared" si="21"/>
        <v>22.322693965949053</v>
      </c>
      <c r="V101" s="12">
        <f t="shared" si="22"/>
        <v>6714.6390594223467</v>
      </c>
      <c r="W101" s="12">
        <f t="shared" si="23"/>
        <v>654.63966651285432</v>
      </c>
      <c r="X101" s="12">
        <f t="shared" si="24"/>
        <v>664.60441782320561</v>
      </c>
      <c r="Y101" s="12">
        <f t="shared" si="25"/>
        <v>9.9647513103512786</v>
      </c>
      <c r="Z101" s="12">
        <f t="shared" si="26"/>
        <v>2.1763375222725019</v>
      </c>
      <c r="AA101" s="12">
        <f t="shared" si="27"/>
        <v>3.2746359547243323E-3</v>
      </c>
    </row>
    <row r="102" spans="1:27">
      <c r="A102" s="6" t="s">
        <v>96</v>
      </c>
      <c r="B102" s="6" t="s">
        <v>118</v>
      </c>
      <c r="C102" s="12" t="s">
        <v>37</v>
      </c>
      <c r="D102" s="12" t="s">
        <v>73</v>
      </c>
      <c r="E102" s="12" t="s">
        <v>39</v>
      </c>
      <c r="F102" s="12" t="s">
        <v>57</v>
      </c>
      <c r="G102" s="12" t="s">
        <v>97</v>
      </c>
      <c r="H102" s="21">
        <v>10.512</v>
      </c>
      <c r="I102" s="6">
        <v>278.60874286196241</v>
      </c>
      <c r="J102" s="12">
        <v>0.91</v>
      </c>
      <c r="K102" s="16">
        <f t="shared" si="14"/>
        <v>1.429484574519674E-2</v>
      </c>
      <c r="L102" s="16">
        <f t="shared" si="15"/>
        <v>1.4093383009054331E-2</v>
      </c>
      <c r="M102" s="1">
        <f t="shared" si="16"/>
        <v>1.4093383009054332</v>
      </c>
      <c r="N102" s="6">
        <f t="shared" si="17"/>
        <v>1.5240414883293245</v>
      </c>
      <c r="O102" s="13">
        <v>10512</v>
      </c>
      <c r="P102" s="22">
        <v>1.0806493582528558</v>
      </c>
      <c r="Q102" s="22">
        <v>1.168918390116727</v>
      </c>
      <c r="R102" s="23">
        <f t="shared" si="20"/>
        <v>0.35512309821259747</v>
      </c>
      <c r="S102" s="12">
        <f t="shared" si="18"/>
        <v>95659.199999999997</v>
      </c>
      <c r="T102" s="12">
        <f t="shared" si="19"/>
        <v>1457.8858954039251</v>
      </c>
      <c r="U102" s="12">
        <f t="shared" si="21"/>
        <v>339.707914765385</v>
      </c>
      <c r="V102" s="12">
        <f t="shared" si="22"/>
        <v>94201.314104596066</v>
      </c>
      <c r="W102" s="12">
        <f t="shared" si="23"/>
        <v>8961.3122245620307</v>
      </c>
      <c r="X102" s="12">
        <f t="shared" si="24"/>
        <v>9100</v>
      </c>
      <c r="Y102" s="12">
        <f t="shared" si="25"/>
        <v>138.68777543796853</v>
      </c>
      <c r="Z102" s="12">
        <f t="shared" si="26"/>
        <v>32.316201937346364</v>
      </c>
      <c r="AA102" s="12">
        <f t="shared" si="27"/>
        <v>3.5512309821259746E-3</v>
      </c>
    </row>
    <row r="103" spans="1:27">
      <c r="A103" s="6" t="s">
        <v>98</v>
      </c>
      <c r="B103" s="6" t="s">
        <v>118</v>
      </c>
      <c r="C103" s="12" t="s">
        <v>37</v>
      </c>
      <c r="D103" s="12" t="s">
        <v>73</v>
      </c>
      <c r="E103" s="12" t="s">
        <v>43</v>
      </c>
      <c r="F103" s="12" t="s">
        <v>57</v>
      </c>
      <c r="G103" s="12" t="s">
        <v>97</v>
      </c>
      <c r="H103" s="13">
        <v>10.116</v>
      </c>
      <c r="I103" s="6">
        <v>415.70775829649591</v>
      </c>
      <c r="J103" s="12">
        <v>0.752</v>
      </c>
      <c r="K103" s="16">
        <f t="shared" si="14"/>
        <v>1.5827612737754824E-2</v>
      </c>
      <c r="L103" s="16">
        <f t="shared" si="15"/>
        <v>1.5581002661561698E-2</v>
      </c>
      <c r="M103" s="1">
        <f t="shared" si="16"/>
        <v>1.5581002661561698</v>
      </c>
      <c r="N103" s="6">
        <f t="shared" si="17"/>
        <v>1.6847039981534446</v>
      </c>
      <c r="O103" s="13">
        <v>10116</v>
      </c>
      <c r="P103" s="22">
        <v>1.0798833167091948</v>
      </c>
      <c r="Q103" s="22">
        <v>1.1680905160463197</v>
      </c>
      <c r="R103" s="23">
        <f t="shared" si="20"/>
        <v>0.51661348210712488</v>
      </c>
      <c r="S103" s="12">
        <f t="shared" si="18"/>
        <v>76072.320000000007</v>
      </c>
      <c r="T103" s="12">
        <f t="shared" si="19"/>
        <v>1281.5934165280826</v>
      </c>
      <c r="U103" s="12">
        <f t="shared" si="21"/>
        <v>392.99986127167483</v>
      </c>
      <c r="V103" s="12">
        <f t="shared" si="22"/>
        <v>74790.726583471929</v>
      </c>
      <c r="W103" s="12">
        <f t="shared" si="23"/>
        <v>7393.3102593388621</v>
      </c>
      <c r="X103" s="12">
        <f t="shared" si="24"/>
        <v>7520.0000000000009</v>
      </c>
      <c r="Y103" s="12">
        <f t="shared" si="25"/>
        <v>126.68974066113906</v>
      </c>
      <c r="Z103" s="12">
        <f t="shared" si="26"/>
        <v>38.8493338544558</v>
      </c>
      <c r="AA103" s="12">
        <f t="shared" si="27"/>
        <v>5.1661348210712494E-3</v>
      </c>
    </row>
    <row r="104" spans="1:27">
      <c r="A104" s="6" t="s">
        <v>99</v>
      </c>
      <c r="B104" s="6" t="s">
        <v>118</v>
      </c>
      <c r="C104" s="12" t="s">
        <v>37</v>
      </c>
      <c r="D104" s="12" t="s">
        <v>73</v>
      </c>
      <c r="E104" s="12" t="s">
        <v>45</v>
      </c>
      <c r="F104" s="12" t="s">
        <v>57</v>
      </c>
      <c r="G104" s="12" t="s">
        <v>97</v>
      </c>
      <c r="H104" s="12">
        <v>10.44</v>
      </c>
      <c r="I104" s="6">
        <v>354.99666806518002</v>
      </c>
      <c r="J104" s="12">
        <v>0.75700000000000001</v>
      </c>
      <c r="K104" s="16">
        <f t="shared" si="14"/>
        <v>1.5148862748968712E-2</v>
      </c>
      <c r="L104" s="16">
        <f t="shared" si="15"/>
        <v>1.4922799310385282E-2</v>
      </c>
      <c r="M104" s="1">
        <f t="shared" si="16"/>
        <v>1.4922799310385282</v>
      </c>
      <c r="N104" s="6">
        <f t="shared" si="17"/>
        <v>1.6136230856765621</v>
      </c>
      <c r="O104" s="13">
        <v>10440</v>
      </c>
      <c r="P104" s="22">
        <v>1.0799263149240153</v>
      </c>
      <c r="Q104" s="22">
        <v>1.1681369849730656</v>
      </c>
      <c r="R104" s="23">
        <f t="shared" si="20"/>
        <v>0.44548610070349648</v>
      </c>
      <c r="S104" s="12">
        <f t="shared" si="18"/>
        <v>79030.8</v>
      </c>
      <c r="T104" s="12">
        <f t="shared" si="19"/>
        <v>1275.2592335948725</v>
      </c>
      <c r="U104" s="12">
        <f t="shared" si="21"/>
        <v>352.07122927477889</v>
      </c>
      <c r="V104" s="12">
        <f t="shared" si="22"/>
        <v>77755.540766405131</v>
      </c>
      <c r="W104" s="12">
        <f t="shared" si="23"/>
        <v>7447.8487324142852</v>
      </c>
      <c r="X104" s="12">
        <f t="shared" si="24"/>
        <v>7570.0000000000009</v>
      </c>
      <c r="Y104" s="12">
        <f t="shared" si="25"/>
        <v>122.15126758571576</v>
      </c>
      <c r="Z104" s="12">
        <f t="shared" si="26"/>
        <v>33.723297823254683</v>
      </c>
      <c r="AA104" s="12">
        <f t="shared" si="27"/>
        <v>4.4548610070349647E-3</v>
      </c>
    </row>
    <row r="105" spans="1:27">
      <c r="A105" s="6" t="s">
        <v>100</v>
      </c>
      <c r="B105" s="6" t="s">
        <v>118</v>
      </c>
      <c r="C105" s="12" t="s">
        <v>37</v>
      </c>
      <c r="D105" s="12" t="s">
        <v>73</v>
      </c>
      <c r="E105" s="12" t="s">
        <v>47</v>
      </c>
      <c r="F105" s="12" t="s">
        <v>57</v>
      </c>
      <c r="G105" s="12" t="s">
        <v>97</v>
      </c>
      <c r="H105" s="12">
        <v>10.762</v>
      </c>
      <c r="I105" s="6">
        <v>306.17012894293362</v>
      </c>
      <c r="J105" s="12">
        <v>0.82799999999999996</v>
      </c>
      <c r="K105" s="16">
        <f t="shared" si="14"/>
        <v>1.4602982041581997E-2</v>
      </c>
      <c r="L105" s="16">
        <f t="shared" si="15"/>
        <v>1.439280418060462E-2</v>
      </c>
      <c r="M105" s="1">
        <f t="shared" si="16"/>
        <v>1.4392804180604619</v>
      </c>
      <c r="N105" s="6">
        <f t="shared" si="17"/>
        <v>1.5563820636161885</v>
      </c>
      <c r="O105" s="13">
        <v>10762</v>
      </c>
      <c r="P105" s="6">
        <v>1.08</v>
      </c>
      <c r="Q105" s="22">
        <v>1.17</v>
      </c>
      <c r="R105" s="23">
        <f t="shared" si="20"/>
        <v>0.38638206361618854</v>
      </c>
      <c r="S105" s="12">
        <f t="shared" si="18"/>
        <v>89109.36</v>
      </c>
      <c r="T105" s="12">
        <f t="shared" si="19"/>
        <v>1386.8820960431785</v>
      </c>
      <c r="U105" s="12">
        <f t="shared" si="21"/>
        <v>344.30258404317851</v>
      </c>
      <c r="V105" s="12">
        <f t="shared" si="22"/>
        <v>87722.477903956824</v>
      </c>
      <c r="W105" s="12">
        <f t="shared" si="23"/>
        <v>8151.1315651325795</v>
      </c>
      <c r="X105" s="12">
        <f t="shared" si="24"/>
        <v>8280</v>
      </c>
      <c r="Y105" s="12">
        <f t="shared" si="25"/>
        <v>128.8684348674204</v>
      </c>
      <c r="Z105" s="12">
        <f t="shared" si="26"/>
        <v>31.992434867420414</v>
      </c>
      <c r="AA105" s="12">
        <f t="shared" si="27"/>
        <v>3.8638206361618858E-3</v>
      </c>
    </row>
    <row r="106" spans="1:27">
      <c r="A106" s="6" t="s">
        <v>101</v>
      </c>
      <c r="B106" s="6" t="s">
        <v>118</v>
      </c>
      <c r="C106" s="12" t="s">
        <v>37</v>
      </c>
      <c r="D106" s="12" t="s">
        <v>73</v>
      </c>
      <c r="E106" s="12" t="s">
        <v>49</v>
      </c>
      <c r="F106" s="12" t="s">
        <v>57</v>
      </c>
      <c r="G106" s="12" t="s">
        <v>97</v>
      </c>
      <c r="H106" s="12">
        <v>10.388999999999999</v>
      </c>
      <c r="I106" s="6">
        <v>300.2555381249349</v>
      </c>
      <c r="J106" s="12">
        <v>0.70799999999999996</v>
      </c>
      <c r="K106" s="16">
        <f t="shared" si="14"/>
        <v>1.4536856916236771E-2</v>
      </c>
      <c r="L106" s="16">
        <f t="shared" si="15"/>
        <v>1.4328564622504373E-2</v>
      </c>
      <c r="M106" s="1">
        <f t="shared" si="16"/>
        <v>1.4328564622504374</v>
      </c>
      <c r="N106" s="6">
        <f t="shared" si="17"/>
        <v>1.5494436633670339</v>
      </c>
      <c r="O106" s="13">
        <v>10389</v>
      </c>
      <c r="P106" s="22">
        <v>1.0812882162974229</v>
      </c>
      <c r="Q106" s="22">
        <v>1.1696088140246548</v>
      </c>
      <c r="R106" s="23">
        <f t="shared" si="20"/>
        <v>0.3798348493423791</v>
      </c>
      <c r="S106" s="12">
        <f t="shared" si="18"/>
        <v>73554.12</v>
      </c>
      <c r="T106" s="12">
        <f t="shared" si="19"/>
        <v>1139.6796514853841</v>
      </c>
      <c r="U106" s="12">
        <f t="shared" si="21"/>
        <v>279.38418088711273</v>
      </c>
      <c r="V106" s="12">
        <f t="shared" si="22"/>
        <v>72414.440348514618</v>
      </c>
      <c r="W106" s="12">
        <f t="shared" si="23"/>
        <v>6970.2993886336144</v>
      </c>
      <c r="X106" s="12">
        <f t="shared" si="24"/>
        <v>7080</v>
      </c>
      <c r="Y106" s="12">
        <f t="shared" si="25"/>
        <v>109.700611366386</v>
      </c>
      <c r="Z106" s="12">
        <f t="shared" si="26"/>
        <v>26.892307333440442</v>
      </c>
      <c r="AA106" s="12">
        <f t="shared" si="27"/>
        <v>3.7983484934237914E-3</v>
      </c>
    </row>
    <row r="107" spans="1:27">
      <c r="A107" s="6" t="s">
        <v>102</v>
      </c>
      <c r="B107" s="6" t="s">
        <v>118</v>
      </c>
      <c r="C107" s="12" t="s">
        <v>51</v>
      </c>
      <c r="D107" s="12" t="s">
        <v>73</v>
      </c>
      <c r="E107" s="12" t="s">
        <v>39</v>
      </c>
      <c r="F107" s="12" t="s">
        <v>57</v>
      </c>
      <c r="G107" s="12" t="s">
        <v>97</v>
      </c>
      <c r="H107" s="12">
        <v>10.587</v>
      </c>
      <c r="I107" s="6">
        <v>232.73838082451684</v>
      </c>
      <c r="J107" s="12">
        <v>1.5369999999999999</v>
      </c>
      <c r="K107" s="16">
        <f t="shared" si="14"/>
        <v>1.3782015097618099E-2</v>
      </c>
      <c r="L107" s="16">
        <f t="shared" si="15"/>
        <v>1.3594653379495015E-2</v>
      </c>
      <c r="M107" s="1">
        <f t="shared" si="16"/>
        <v>1.3594653379495014</v>
      </c>
      <c r="N107" s="6">
        <f t="shared" si="17"/>
        <v>1.4701699941351671</v>
      </c>
      <c r="O107" s="13">
        <v>10587</v>
      </c>
      <c r="P107" s="22">
        <v>1.0839170654376933</v>
      </c>
      <c r="Q107" s="22">
        <v>1.1724498448527254</v>
      </c>
      <c r="R107" s="23">
        <f t="shared" si="20"/>
        <v>0.29772014928244173</v>
      </c>
      <c r="S107" s="12">
        <f t="shared" si="18"/>
        <v>162722.19</v>
      </c>
      <c r="T107" s="12">
        <f t="shared" si="19"/>
        <v>2392.2928111796155</v>
      </c>
      <c r="U107" s="12">
        <f t="shared" si="21"/>
        <v>484.45674698365843</v>
      </c>
      <c r="V107" s="12">
        <f t="shared" si="22"/>
        <v>160329.89718882038</v>
      </c>
      <c r="W107" s="12">
        <f t="shared" si="23"/>
        <v>15144.034871901426</v>
      </c>
      <c r="X107" s="12">
        <f t="shared" si="24"/>
        <v>15370</v>
      </c>
      <c r="Y107" s="12">
        <f t="shared" si="25"/>
        <v>225.96512809857518</v>
      </c>
      <c r="Z107" s="12">
        <f t="shared" si="26"/>
        <v>45.759586944711295</v>
      </c>
      <c r="AA107" s="12">
        <f t="shared" si="27"/>
        <v>2.9772014928244172E-3</v>
      </c>
    </row>
    <row r="108" spans="1:27">
      <c r="A108" s="6" t="s">
        <v>103</v>
      </c>
      <c r="B108" s="6" t="s">
        <v>118</v>
      </c>
      <c r="C108" s="12" t="s">
        <v>51</v>
      </c>
      <c r="D108" s="12" t="s">
        <v>73</v>
      </c>
      <c r="E108" s="12" t="s">
        <v>43</v>
      </c>
      <c r="F108" s="12" t="s">
        <v>57</v>
      </c>
      <c r="G108" s="12" t="s">
        <v>97</v>
      </c>
      <c r="H108" s="13">
        <v>10.256</v>
      </c>
      <c r="I108" s="6">
        <v>177.09750879386388</v>
      </c>
      <c r="J108" s="12">
        <v>2.266</v>
      </c>
      <c r="K108" s="16">
        <f t="shared" si="14"/>
        <v>1.3159950148315398E-2</v>
      </c>
      <c r="L108" s="16">
        <f t="shared" si="15"/>
        <v>1.2989015353783898E-2</v>
      </c>
      <c r="M108" s="1">
        <f t="shared" si="16"/>
        <v>1.2989015353783897</v>
      </c>
      <c r="N108" s="6">
        <f t="shared" si="17"/>
        <v>1.4047445648086017</v>
      </c>
      <c r="O108" s="13">
        <v>10256</v>
      </c>
      <c r="P108" s="22">
        <v>1.0853166782042534</v>
      </c>
      <c r="Q108" s="22">
        <v>1.1739624192067171</v>
      </c>
      <c r="R108" s="23">
        <f t="shared" si="20"/>
        <v>0.23078214560188459</v>
      </c>
      <c r="S108" s="12">
        <f t="shared" si="18"/>
        <v>232400.96</v>
      </c>
      <c r="T108" s="12">
        <f t="shared" si="19"/>
        <v>3264.6398541630124</v>
      </c>
      <c r="U108" s="12">
        <f t="shared" si="21"/>
        <v>536.33992188737761</v>
      </c>
      <c r="V108" s="12">
        <f t="shared" si="22"/>
        <v>229136.32014583697</v>
      </c>
      <c r="W108" s="12">
        <f t="shared" si="23"/>
        <v>22341.684881614368</v>
      </c>
      <c r="X108" s="12">
        <f t="shared" si="24"/>
        <v>22660</v>
      </c>
      <c r="Y108" s="12">
        <f t="shared" si="25"/>
        <v>318.31511838562915</v>
      </c>
      <c r="Z108" s="12">
        <f t="shared" si="26"/>
        <v>52.295234193387053</v>
      </c>
      <c r="AA108" s="12">
        <f t="shared" si="27"/>
        <v>2.3078214560188462E-3</v>
      </c>
    </row>
    <row r="109" spans="1:27">
      <c r="A109" s="6" t="s">
        <v>104</v>
      </c>
      <c r="B109" s="6" t="s">
        <v>118</v>
      </c>
      <c r="C109" s="12" t="s">
        <v>51</v>
      </c>
      <c r="D109" s="12" t="s">
        <v>73</v>
      </c>
      <c r="E109" s="12" t="s">
        <v>45</v>
      </c>
      <c r="F109" s="12" t="s">
        <v>57</v>
      </c>
      <c r="G109" s="12" t="s">
        <v>97</v>
      </c>
      <c r="H109" s="12">
        <v>10.583</v>
      </c>
      <c r="I109" s="6">
        <v>175.68081731452799</v>
      </c>
      <c r="J109" s="12">
        <v>1.9179999999999999</v>
      </c>
      <c r="K109" s="16">
        <f t="shared" si="14"/>
        <v>1.3144111537576423E-2</v>
      </c>
      <c r="L109" s="16">
        <f t="shared" si="15"/>
        <v>1.2973585285541012E-2</v>
      </c>
      <c r="M109" s="1">
        <f t="shared" si="16"/>
        <v>1.2973585285541012</v>
      </c>
      <c r="N109" s="6">
        <f t="shared" si="17"/>
        <v>1.4030776110188334</v>
      </c>
      <c r="O109" s="13">
        <v>10583</v>
      </c>
      <c r="P109" s="22">
        <v>1.085699239776343</v>
      </c>
      <c r="Q109" s="22">
        <v>1.1743758563980915</v>
      </c>
      <c r="R109" s="23">
        <f t="shared" si="20"/>
        <v>0.22870175462074194</v>
      </c>
      <c r="S109" s="12">
        <f t="shared" si="18"/>
        <v>202981.93999999997</v>
      </c>
      <c r="T109" s="12">
        <f t="shared" si="19"/>
        <v>2847.9941545516817</v>
      </c>
      <c r="U109" s="12">
        <f t="shared" si="21"/>
        <v>464.22325834322152</v>
      </c>
      <c r="V109" s="12">
        <f t="shared" si="22"/>
        <v>200133.9458454483</v>
      </c>
      <c r="W109" s="12">
        <f t="shared" si="23"/>
        <v>18910.889714206587</v>
      </c>
      <c r="X109" s="12">
        <f t="shared" si="24"/>
        <v>19179.999999999996</v>
      </c>
      <c r="Y109" s="12">
        <f t="shared" si="25"/>
        <v>269.11028579341223</v>
      </c>
      <c r="Z109" s="12">
        <f t="shared" si="26"/>
        <v>43.864996536258289</v>
      </c>
      <c r="AA109" s="12">
        <f t="shared" si="27"/>
        <v>2.2870175462074193E-3</v>
      </c>
    </row>
    <row r="110" spans="1:27">
      <c r="A110" s="6" t="s">
        <v>105</v>
      </c>
      <c r="B110" s="6" t="s">
        <v>118</v>
      </c>
      <c r="C110" s="12" t="s">
        <v>51</v>
      </c>
      <c r="D110" s="12" t="s">
        <v>73</v>
      </c>
      <c r="E110" s="12" t="s">
        <v>47</v>
      </c>
      <c r="F110" s="12" t="s">
        <v>57</v>
      </c>
      <c r="G110" s="12" t="s">
        <v>97</v>
      </c>
      <c r="H110" s="12">
        <v>10.759</v>
      </c>
      <c r="I110" s="6">
        <v>180.66184018721432</v>
      </c>
      <c r="J110" s="12">
        <v>2.0720000000000001</v>
      </c>
      <c r="K110" s="16">
        <f t="shared" si="14"/>
        <v>1.3199799373293056E-2</v>
      </c>
      <c r="L110" s="16">
        <f t="shared" si="15"/>
        <v>1.3027834570691477E-2</v>
      </c>
      <c r="M110" s="1">
        <f t="shared" si="16"/>
        <v>1.3027834570691477</v>
      </c>
      <c r="N110" s="6">
        <f t="shared" si="17"/>
        <v>1.4089382955103862</v>
      </c>
      <c r="O110" s="13">
        <v>10759</v>
      </c>
      <c r="P110" s="22">
        <v>1.0843481422675483</v>
      </c>
      <c r="Q110" s="22">
        <v>1.1729157139091428</v>
      </c>
      <c r="R110" s="23">
        <f t="shared" si="20"/>
        <v>0.23602258160124334</v>
      </c>
      <c r="S110" s="12">
        <f t="shared" si="18"/>
        <v>222926.48000000004</v>
      </c>
      <c r="T110" s="12">
        <f t="shared" si="19"/>
        <v>3140.8965475533023</v>
      </c>
      <c r="U110" s="12">
        <f t="shared" si="21"/>
        <v>526.15683316877949</v>
      </c>
      <c r="V110" s="12">
        <f t="shared" si="22"/>
        <v>219785.58345244674</v>
      </c>
      <c r="W110" s="12">
        <f t="shared" si="23"/>
        <v>20428.067985170252</v>
      </c>
      <c r="X110" s="12">
        <f t="shared" si="24"/>
        <v>20720.000000000004</v>
      </c>
      <c r="Y110" s="12">
        <f t="shared" si="25"/>
        <v>291.93201482975206</v>
      </c>
      <c r="Z110" s="12">
        <f t="shared" si="26"/>
        <v>48.903878907777624</v>
      </c>
      <c r="AA110" s="12">
        <f t="shared" si="27"/>
        <v>2.3602258160124335E-3</v>
      </c>
    </row>
    <row r="111" spans="1:27">
      <c r="A111" s="6" t="s">
        <v>106</v>
      </c>
      <c r="B111" s="6" t="s">
        <v>118</v>
      </c>
      <c r="C111" s="12" t="s">
        <v>51</v>
      </c>
      <c r="D111" s="12" t="s">
        <v>73</v>
      </c>
      <c r="E111" s="12" t="s">
        <v>49</v>
      </c>
      <c r="F111" s="12" t="s">
        <v>57</v>
      </c>
      <c r="G111" s="12" t="s">
        <v>97</v>
      </c>
      <c r="H111" s="12">
        <v>10.25</v>
      </c>
      <c r="I111" s="6">
        <v>153.94724273763654</v>
      </c>
      <c r="J111" s="12">
        <v>2.2120000000000002</v>
      </c>
      <c r="K111" s="16">
        <f t="shared" si="14"/>
        <v>1.2901130173806776E-2</v>
      </c>
      <c r="L111" s="16">
        <f t="shared" si="15"/>
        <v>1.2736810918152529E-2</v>
      </c>
      <c r="M111" s="1">
        <f t="shared" si="16"/>
        <v>1.273681091815253</v>
      </c>
      <c r="N111" s="6">
        <f t="shared" si="17"/>
        <v>1.3774976757156172</v>
      </c>
      <c r="O111" s="13">
        <v>10250</v>
      </c>
      <c r="P111" s="22">
        <v>1.0854373675911588</v>
      </c>
      <c r="Q111" s="22">
        <v>1.1740928491703644</v>
      </c>
      <c r="R111" s="23">
        <f t="shared" si="20"/>
        <v>0.20340482654525283</v>
      </c>
      <c r="S111" s="12">
        <f t="shared" si="18"/>
        <v>226730.00000000003</v>
      </c>
      <c r="T111" s="12">
        <f t="shared" si="19"/>
        <v>3123.2004801500193</v>
      </c>
      <c r="U111" s="12">
        <f t="shared" si="21"/>
        <v>461.17976322605182</v>
      </c>
      <c r="V111" s="12">
        <f t="shared" si="22"/>
        <v>223606.79951985</v>
      </c>
      <c r="W111" s="12">
        <f t="shared" si="23"/>
        <v>21815.297514131707</v>
      </c>
      <c r="X111" s="12">
        <f t="shared" si="24"/>
        <v>22120.000000000004</v>
      </c>
      <c r="Y111" s="12">
        <f t="shared" si="25"/>
        <v>304.70248586829456</v>
      </c>
      <c r="Z111" s="12">
        <f t="shared" si="26"/>
        <v>44.993147631809933</v>
      </c>
      <c r="AA111" s="12">
        <f t="shared" si="27"/>
        <v>2.0340482654525286E-3</v>
      </c>
    </row>
    <row r="112" spans="1:27">
      <c r="A112" s="6" t="s">
        <v>107</v>
      </c>
      <c r="B112" s="6" t="s">
        <v>118</v>
      </c>
      <c r="C112" s="12" t="s">
        <v>37</v>
      </c>
      <c r="D112" s="12" t="s">
        <v>38</v>
      </c>
      <c r="E112" s="12" t="s">
        <v>39</v>
      </c>
      <c r="F112" s="12" t="s">
        <v>57</v>
      </c>
      <c r="G112" s="12" t="s">
        <v>97</v>
      </c>
      <c r="H112" s="12">
        <v>10.545999999999999</v>
      </c>
      <c r="I112" s="6">
        <v>409.07884610991846</v>
      </c>
      <c r="J112" s="12">
        <v>0.82799999999999996</v>
      </c>
      <c r="K112" s="16">
        <f t="shared" si="14"/>
        <v>1.5753501499508889E-2</v>
      </c>
      <c r="L112" s="16">
        <f t="shared" si="15"/>
        <v>1.5509177646203276E-2</v>
      </c>
      <c r="M112" s="1">
        <f t="shared" si="16"/>
        <v>1.5509177646203276</v>
      </c>
      <c r="N112" s="6">
        <f t="shared" si="17"/>
        <v>1.6769478229275037</v>
      </c>
      <c r="O112" s="13">
        <v>10546</v>
      </c>
      <c r="P112" s="22">
        <v>1.0807956476459326</v>
      </c>
      <c r="Q112" s="22">
        <v>1.169076487422374</v>
      </c>
      <c r="R112" s="23">
        <f t="shared" si="20"/>
        <v>0.50787133550512964</v>
      </c>
      <c r="S112" s="12">
        <f t="shared" si="18"/>
        <v>87320.87999999999</v>
      </c>
      <c r="T112" s="12">
        <f t="shared" si="19"/>
        <v>1464.3255961211378</v>
      </c>
      <c r="U112" s="12">
        <f t="shared" si="21"/>
        <v>443.47771943083154</v>
      </c>
      <c r="V112" s="12">
        <f t="shared" si="22"/>
        <v>85856.55440387885</v>
      </c>
      <c r="W112" s="12">
        <f t="shared" si="23"/>
        <v>8141.1487202616017</v>
      </c>
      <c r="X112" s="12">
        <f t="shared" si="24"/>
        <v>8280</v>
      </c>
      <c r="Y112" s="12">
        <f t="shared" si="25"/>
        <v>138.8512797383973</v>
      </c>
      <c r="Z112" s="12">
        <f t="shared" si="26"/>
        <v>42.05174657982473</v>
      </c>
      <c r="AA112" s="12">
        <f t="shared" si="27"/>
        <v>5.078713355051296E-3</v>
      </c>
    </row>
    <row r="113" spans="1:27">
      <c r="A113" s="6" t="s">
        <v>108</v>
      </c>
      <c r="B113" s="6" t="s">
        <v>118</v>
      </c>
      <c r="C113" s="12" t="s">
        <v>37</v>
      </c>
      <c r="D113" s="12" t="s">
        <v>38</v>
      </c>
      <c r="E113" s="12" t="s">
        <v>43</v>
      </c>
      <c r="F113" s="12" t="s">
        <v>57</v>
      </c>
      <c r="G113" s="12" t="s">
        <v>97</v>
      </c>
      <c r="H113" s="12">
        <v>10.275</v>
      </c>
      <c r="I113" s="6">
        <v>409.05057684770372</v>
      </c>
      <c r="J113" s="12">
        <v>0.74299999999999999</v>
      </c>
      <c r="K113" s="16">
        <f t="shared" si="14"/>
        <v>1.5753185449157329E-2</v>
      </c>
      <c r="L113" s="16">
        <f t="shared" si="15"/>
        <v>1.5508871323097457E-2</v>
      </c>
      <c r="M113" s="1">
        <f t="shared" si="16"/>
        <v>1.5508871323097457</v>
      </c>
      <c r="N113" s="6">
        <f t="shared" si="17"/>
        <v>1.6769147437862275</v>
      </c>
      <c r="O113" s="13">
        <v>10275</v>
      </c>
      <c r="P113" s="22">
        <v>1.0805810951518882</v>
      </c>
      <c r="Q113" s="22">
        <v>1.1688446170698701</v>
      </c>
      <c r="R113" s="23">
        <f t="shared" si="20"/>
        <v>0.50807012671635743</v>
      </c>
      <c r="S113" s="12">
        <f t="shared" si="18"/>
        <v>76343.25</v>
      </c>
      <c r="T113" s="12">
        <f t="shared" si="19"/>
        <v>1280.2112151355791</v>
      </c>
      <c r="U113" s="12">
        <f t="shared" si="21"/>
        <v>387.8772470143856</v>
      </c>
      <c r="V113" s="12">
        <f t="shared" si="22"/>
        <v>75063.038784864417</v>
      </c>
      <c r="W113" s="12">
        <f t="shared" si="23"/>
        <v>7305.4052345366827</v>
      </c>
      <c r="X113" s="12">
        <f t="shared" si="24"/>
        <v>7430</v>
      </c>
      <c r="Y113" s="12">
        <f t="shared" si="25"/>
        <v>124.59476546331669</v>
      </c>
      <c r="Z113" s="12">
        <f t="shared" si="26"/>
        <v>37.749610415025359</v>
      </c>
      <c r="AA113" s="12">
        <f t="shared" si="27"/>
        <v>5.0807012671635751E-3</v>
      </c>
    </row>
    <row r="114" spans="1:27">
      <c r="A114" s="6" t="s">
        <v>109</v>
      </c>
      <c r="B114" s="6" t="s">
        <v>118</v>
      </c>
      <c r="C114" s="12" t="s">
        <v>37</v>
      </c>
      <c r="D114" s="12" t="s">
        <v>38</v>
      </c>
      <c r="E114" s="12" t="s">
        <v>45</v>
      </c>
      <c r="F114" s="12" t="s">
        <v>57</v>
      </c>
      <c r="G114" s="12" t="s">
        <v>97</v>
      </c>
      <c r="H114" s="12">
        <v>10.468</v>
      </c>
      <c r="I114" s="6">
        <v>346.76471326298247</v>
      </c>
      <c r="J114" s="12">
        <v>0.92100000000000004</v>
      </c>
      <c r="K114" s="16">
        <f t="shared" si="14"/>
        <v>1.5056829494280145E-2</v>
      </c>
      <c r="L114" s="16">
        <f t="shared" si="15"/>
        <v>1.4833484251105165E-2</v>
      </c>
      <c r="M114" s="1">
        <f t="shared" si="16"/>
        <v>1.4833484251105165</v>
      </c>
      <c r="N114" s="6">
        <f t="shared" si="17"/>
        <v>1.6039771492956121</v>
      </c>
      <c r="O114" s="13">
        <v>10468</v>
      </c>
      <c r="P114" s="22">
        <v>1.0804182622805354</v>
      </c>
      <c r="Q114" s="22">
        <v>1.1686686408957707</v>
      </c>
      <c r="R114" s="23">
        <f t="shared" si="20"/>
        <v>0.43530850839984137</v>
      </c>
      <c r="S114" s="12">
        <f t="shared" si="18"/>
        <v>96410.280000000013</v>
      </c>
      <c r="T114" s="12">
        <f t="shared" si="19"/>
        <v>1546.398860771918</v>
      </c>
      <c r="U114" s="12">
        <f t="shared" si="21"/>
        <v>419.68215181211059</v>
      </c>
      <c r="V114" s="12">
        <f t="shared" si="22"/>
        <v>94863.881139228091</v>
      </c>
      <c r="W114" s="12">
        <f t="shared" si="23"/>
        <v>9062.2737045498743</v>
      </c>
      <c r="X114" s="12">
        <f t="shared" si="24"/>
        <v>9210.0000000000018</v>
      </c>
      <c r="Y114" s="12">
        <f t="shared" si="25"/>
        <v>147.72629545012592</v>
      </c>
      <c r="Z114" s="12">
        <f t="shared" si="26"/>
        <v>40.091913623625388</v>
      </c>
      <c r="AA114" s="12">
        <f t="shared" si="27"/>
        <v>4.3530850839984129E-3</v>
      </c>
    </row>
    <row r="115" spans="1:27">
      <c r="A115" s="6" t="s">
        <v>110</v>
      </c>
      <c r="B115" s="6" t="s">
        <v>118</v>
      </c>
      <c r="C115" s="12" t="s">
        <v>37</v>
      </c>
      <c r="D115" s="12" t="s">
        <v>38</v>
      </c>
      <c r="E115" s="12" t="s">
        <v>47</v>
      </c>
      <c r="F115" s="12" t="s">
        <v>57</v>
      </c>
      <c r="G115" s="12" t="s">
        <v>97</v>
      </c>
      <c r="H115" s="12">
        <v>10.323</v>
      </c>
      <c r="I115" s="6">
        <v>338.7531837508248</v>
      </c>
      <c r="J115" s="12">
        <v>0.92700000000000005</v>
      </c>
      <c r="K115" s="16">
        <f t="shared" si="14"/>
        <v>1.4967260594334222E-2</v>
      </c>
      <c r="L115" s="16">
        <f t="shared" si="15"/>
        <v>1.4746545209320195E-2</v>
      </c>
      <c r="M115" s="1">
        <f t="shared" si="16"/>
        <v>1.4746545209320194</v>
      </c>
      <c r="N115" s="6">
        <f t="shared" si="17"/>
        <v>1.594587683801747</v>
      </c>
      <c r="O115" s="13">
        <v>10323</v>
      </c>
      <c r="P115" s="22">
        <v>1.0809796348829688</v>
      </c>
      <c r="Q115" s="22">
        <v>1.1692753253415438</v>
      </c>
      <c r="R115" s="23">
        <f t="shared" si="20"/>
        <v>0.42531235846020321</v>
      </c>
      <c r="S115" s="12">
        <f t="shared" si="18"/>
        <v>95694.209999999992</v>
      </c>
      <c r="T115" s="12">
        <f t="shared" si="19"/>
        <v>1525.9280867713796</v>
      </c>
      <c r="U115" s="12">
        <f t="shared" si="21"/>
        <v>406.99930146085956</v>
      </c>
      <c r="V115" s="12">
        <f t="shared" si="22"/>
        <v>94168.281913228609</v>
      </c>
      <c r="W115" s="12">
        <f t="shared" si="23"/>
        <v>9122.1817217115768</v>
      </c>
      <c r="X115" s="12">
        <f t="shared" si="24"/>
        <v>9269.9999999999982</v>
      </c>
      <c r="Y115" s="12">
        <f t="shared" si="25"/>
        <v>147.81827828842194</v>
      </c>
      <c r="Z115" s="12">
        <f t="shared" si="26"/>
        <v>39.426455629260829</v>
      </c>
      <c r="AA115" s="12">
        <f t="shared" si="27"/>
        <v>4.2531235846020319E-3</v>
      </c>
    </row>
    <row r="116" spans="1:27">
      <c r="A116" s="6" t="s">
        <v>111</v>
      </c>
      <c r="B116" s="6" t="s">
        <v>118</v>
      </c>
      <c r="C116" s="12" t="s">
        <v>37</v>
      </c>
      <c r="D116" s="12" t="s">
        <v>38</v>
      </c>
      <c r="E116" s="12" t="s">
        <v>49</v>
      </c>
      <c r="F116" s="12" t="s">
        <v>57</v>
      </c>
      <c r="G116" s="12" t="s">
        <v>97</v>
      </c>
      <c r="H116" s="12">
        <v>10.506</v>
      </c>
      <c r="I116" s="6">
        <v>311.00923427647217</v>
      </c>
      <c r="J116" s="12">
        <v>0.876</v>
      </c>
      <c r="K116" s="16">
        <f t="shared" si="14"/>
        <v>1.465708323921096E-2</v>
      </c>
      <c r="L116" s="16">
        <f t="shared" si="15"/>
        <v>1.4445356447342192E-2</v>
      </c>
      <c r="M116" s="1">
        <f t="shared" si="16"/>
        <v>1.4445356447342192</v>
      </c>
      <c r="N116" s="6">
        <f t="shared" si="17"/>
        <v>1.562058085618923</v>
      </c>
      <c r="O116" s="13">
        <v>10506</v>
      </c>
      <c r="P116" s="22">
        <v>1.0814897610527303</v>
      </c>
      <c r="Q116" s="22">
        <v>1.1698266264513755</v>
      </c>
      <c r="R116" s="23">
        <f t="shared" si="20"/>
        <v>0.39223145916754754</v>
      </c>
      <c r="S116" s="12">
        <f t="shared" si="18"/>
        <v>92032.56</v>
      </c>
      <c r="T116" s="12">
        <f t="shared" si="19"/>
        <v>1437.6020448820866</v>
      </c>
      <c r="U116" s="12">
        <f t="shared" si="21"/>
        <v>360.98065299724868</v>
      </c>
      <c r="V116" s="12">
        <f t="shared" si="22"/>
        <v>90594.957955117905</v>
      </c>
      <c r="W116" s="12">
        <f t="shared" si="23"/>
        <v>8623.1637116997808</v>
      </c>
      <c r="X116" s="12">
        <f t="shared" si="24"/>
        <v>8760</v>
      </c>
      <c r="Y116" s="12">
        <f t="shared" si="25"/>
        <v>136.83628830021763</v>
      </c>
      <c r="Z116" s="12">
        <f t="shared" si="26"/>
        <v>34.359475823077162</v>
      </c>
      <c r="AA116" s="12">
        <f t="shared" si="27"/>
        <v>3.9223145916754756E-3</v>
      </c>
    </row>
    <row r="117" spans="1:27">
      <c r="A117" s="6" t="s">
        <v>112</v>
      </c>
      <c r="B117" s="6" t="s">
        <v>118</v>
      </c>
      <c r="C117" s="12" t="s">
        <v>51</v>
      </c>
      <c r="D117" s="12" t="s">
        <v>38</v>
      </c>
      <c r="E117" s="12" t="s">
        <v>39</v>
      </c>
      <c r="F117" s="12" t="s">
        <v>57</v>
      </c>
      <c r="G117" s="12" t="s">
        <v>97</v>
      </c>
      <c r="H117" s="12">
        <v>10.57</v>
      </c>
      <c r="I117" s="6">
        <v>162.39744120999379</v>
      </c>
      <c r="J117" s="12">
        <v>2.0030000000000001</v>
      </c>
      <c r="K117" s="16">
        <f t="shared" si="14"/>
        <v>1.2995603392727732E-2</v>
      </c>
      <c r="L117" s="16">
        <f t="shared" si="15"/>
        <v>1.282888430038869E-2</v>
      </c>
      <c r="M117" s="1">
        <f t="shared" si="16"/>
        <v>1.282888430038869</v>
      </c>
      <c r="N117" s="6">
        <f t="shared" si="17"/>
        <v>1.3874449488243319</v>
      </c>
      <c r="O117" s="13">
        <v>10570</v>
      </c>
      <c r="P117" s="22">
        <v>1.0837307742661362</v>
      </c>
      <c r="Q117" s="22">
        <v>1.1722485180113265</v>
      </c>
      <c r="R117" s="23">
        <f t="shared" si="20"/>
        <v>0.21519643081300543</v>
      </c>
      <c r="S117" s="12">
        <f t="shared" si="18"/>
        <v>211717.1</v>
      </c>
      <c r="T117" s="12">
        <f t="shared" si="19"/>
        <v>2937.4582097473594</v>
      </c>
      <c r="U117" s="12">
        <f t="shared" si="21"/>
        <v>455.60764262080158</v>
      </c>
      <c r="V117" s="12">
        <f t="shared" si="22"/>
        <v>208779.64179025264</v>
      </c>
      <c r="W117" s="12">
        <f t="shared" si="23"/>
        <v>19752.094776750488</v>
      </c>
      <c r="X117" s="12">
        <f t="shared" si="24"/>
        <v>20030</v>
      </c>
      <c r="Y117" s="12">
        <f t="shared" si="25"/>
        <v>277.90522324951365</v>
      </c>
      <c r="Z117" s="12">
        <f t="shared" si="26"/>
        <v>43.103845091844995</v>
      </c>
      <c r="AA117" s="12">
        <f t="shared" si="27"/>
        <v>2.1519643081300546E-3</v>
      </c>
    </row>
    <row r="118" spans="1:27">
      <c r="A118" s="6" t="s">
        <v>113</v>
      </c>
      <c r="B118" s="6" t="s">
        <v>118</v>
      </c>
      <c r="C118" s="12" t="s">
        <v>51</v>
      </c>
      <c r="D118" s="12" t="s">
        <v>38</v>
      </c>
      <c r="E118" s="12" t="s">
        <v>43</v>
      </c>
      <c r="F118" s="12" t="s">
        <v>57</v>
      </c>
      <c r="G118" s="12" t="s">
        <v>97</v>
      </c>
      <c r="H118" s="12">
        <v>10.278</v>
      </c>
      <c r="I118" s="6">
        <v>191.04602300088337</v>
      </c>
      <c r="J118" s="12">
        <v>1.992</v>
      </c>
      <c r="K118" s="16">
        <f t="shared" si="14"/>
        <v>1.3315894537149878E-2</v>
      </c>
      <c r="L118" s="16">
        <f t="shared" si="15"/>
        <v>1.3140911544896028E-2</v>
      </c>
      <c r="M118" s="1">
        <f t="shared" si="16"/>
        <v>1.3140911544896028</v>
      </c>
      <c r="N118" s="6">
        <f t="shared" si="17"/>
        <v>1.421154112041626</v>
      </c>
      <c r="O118" s="13">
        <v>10278</v>
      </c>
      <c r="P118" s="22">
        <v>1.0836453324436457</v>
      </c>
      <c r="Q118" s="22">
        <v>1.172156180108455</v>
      </c>
      <c r="R118" s="23">
        <f t="shared" si="20"/>
        <v>0.24899793193317099</v>
      </c>
      <c r="S118" s="12">
        <f t="shared" si="18"/>
        <v>204737.76</v>
      </c>
      <c r="T118" s="12">
        <f t="shared" si="19"/>
        <v>2909.6390951419157</v>
      </c>
      <c r="U118" s="12">
        <f t="shared" si="21"/>
        <v>509.79278828629901</v>
      </c>
      <c r="V118" s="12">
        <f t="shared" si="22"/>
        <v>201828.12090485811</v>
      </c>
      <c r="W118" s="12">
        <f t="shared" si="23"/>
        <v>19636.906100881308</v>
      </c>
      <c r="X118" s="12">
        <f t="shared" si="24"/>
        <v>19920</v>
      </c>
      <c r="Y118" s="12">
        <f t="shared" si="25"/>
        <v>283.09389911869192</v>
      </c>
      <c r="Z118" s="12">
        <f t="shared" si="26"/>
        <v>49.600388041087662</v>
      </c>
      <c r="AA118" s="12">
        <f t="shared" si="27"/>
        <v>2.4899793193317097E-3</v>
      </c>
    </row>
    <row r="119" spans="1:27">
      <c r="A119" s="6" t="s">
        <v>114</v>
      </c>
      <c r="B119" s="6" t="s">
        <v>118</v>
      </c>
      <c r="C119" s="12" t="s">
        <v>51</v>
      </c>
      <c r="D119" s="12" t="s">
        <v>38</v>
      </c>
      <c r="E119" s="12" t="s">
        <v>45</v>
      </c>
      <c r="F119" s="12" t="s">
        <v>57</v>
      </c>
      <c r="G119" s="12" t="s">
        <v>97</v>
      </c>
      <c r="H119" s="12">
        <v>10.359</v>
      </c>
      <c r="I119" s="6">
        <v>244.43144792751968</v>
      </c>
      <c r="J119" s="12">
        <v>1.486</v>
      </c>
      <c r="K119" s="16">
        <f t="shared" si="14"/>
        <v>1.391274358782967E-2</v>
      </c>
      <c r="L119" s="16">
        <f t="shared" si="15"/>
        <v>1.3721835212957343E-2</v>
      </c>
      <c r="M119" s="1">
        <f t="shared" si="16"/>
        <v>1.3721835212957343</v>
      </c>
      <c r="N119" s="6">
        <f t="shared" si="17"/>
        <v>1.4839082706488196</v>
      </c>
      <c r="O119" s="13">
        <v>10359</v>
      </c>
      <c r="P119" s="22">
        <v>1.0848103305247558</v>
      </c>
      <c r="Q119" s="22">
        <v>1.1734152050289171</v>
      </c>
      <c r="R119" s="23">
        <f t="shared" si="20"/>
        <v>0.31049306561990253</v>
      </c>
      <c r="S119" s="12">
        <f t="shared" si="18"/>
        <v>153934.74</v>
      </c>
      <c r="T119" s="12">
        <f t="shared" si="19"/>
        <v>2284.2503382617565</v>
      </c>
      <c r="U119" s="12">
        <f t="shared" si="21"/>
        <v>477.95669328002629</v>
      </c>
      <c r="V119" s="12">
        <f t="shared" si="22"/>
        <v>151650.48966173825</v>
      </c>
      <c r="W119" s="12">
        <f t="shared" si="23"/>
        <v>14639.491230981586</v>
      </c>
      <c r="X119" s="12">
        <f t="shared" si="24"/>
        <v>14860</v>
      </c>
      <c r="Y119" s="12">
        <f t="shared" si="25"/>
        <v>220.50876901841457</v>
      </c>
      <c r="Z119" s="12">
        <f t="shared" si="26"/>
        <v>46.139269551117508</v>
      </c>
      <c r="AA119" s="12">
        <f t="shared" si="27"/>
        <v>3.1049306561990249E-3</v>
      </c>
    </row>
    <row r="120" spans="1:27">
      <c r="A120" s="6" t="s">
        <v>115</v>
      </c>
      <c r="B120" s="6" t="s">
        <v>118</v>
      </c>
      <c r="C120" s="12" t="s">
        <v>51</v>
      </c>
      <c r="D120" s="12" t="s">
        <v>38</v>
      </c>
      <c r="E120" s="12" t="s">
        <v>47</v>
      </c>
      <c r="F120" s="12" t="s">
        <v>57</v>
      </c>
      <c r="G120" s="12" t="s">
        <v>97</v>
      </c>
      <c r="H120" s="12">
        <v>10.462999999999999</v>
      </c>
      <c r="I120" s="6">
        <v>176.13307495001513</v>
      </c>
      <c r="J120" s="12">
        <v>2.3929999999999998</v>
      </c>
      <c r="K120" s="16">
        <f t="shared" si="14"/>
        <v>1.3149167777941171E-2</v>
      </c>
      <c r="L120" s="16">
        <f t="shared" si="15"/>
        <v>1.2978511157226914E-2</v>
      </c>
      <c r="M120" s="1">
        <f t="shared" si="16"/>
        <v>1.2978511157226913</v>
      </c>
      <c r="N120" s="6">
        <f t="shared" si="17"/>
        <v>1.4036097672910131</v>
      </c>
      <c r="O120" s="13">
        <v>10463</v>
      </c>
      <c r="P120" s="22">
        <v>1.0856195396928543</v>
      </c>
      <c r="Q120" s="22">
        <v>1.1742897239351537</v>
      </c>
      <c r="R120" s="23">
        <f t="shared" si="20"/>
        <v>0.22932004335585932</v>
      </c>
      <c r="S120" s="12">
        <f t="shared" si="18"/>
        <v>250379.58999999994</v>
      </c>
      <c r="T120" s="12">
        <f t="shared" si="19"/>
        <v>3514.3523805431919</v>
      </c>
      <c r="U120" s="12">
        <f t="shared" si="21"/>
        <v>574.1705843422227</v>
      </c>
      <c r="V120" s="12">
        <f t="shared" si="22"/>
        <v>246865.23761945675</v>
      </c>
      <c r="W120" s="12">
        <f t="shared" si="23"/>
        <v>23594.116182687256</v>
      </c>
      <c r="X120" s="12">
        <f t="shared" si="24"/>
        <v>23929.999999999996</v>
      </c>
      <c r="Y120" s="12">
        <f t="shared" si="25"/>
        <v>335.88381731273938</v>
      </c>
      <c r="Z120" s="12">
        <f t="shared" si="26"/>
        <v>54.876286375057127</v>
      </c>
      <c r="AA120" s="12">
        <f t="shared" si="27"/>
        <v>2.2932004335585931E-3</v>
      </c>
    </row>
    <row r="121" spans="1:27">
      <c r="A121" s="6" t="s">
        <v>116</v>
      </c>
      <c r="B121" s="6" t="s">
        <v>118</v>
      </c>
      <c r="C121" s="12" t="s">
        <v>51</v>
      </c>
      <c r="D121" s="12" t="s">
        <v>38</v>
      </c>
      <c r="E121" s="12" t="s">
        <v>49</v>
      </c>
      <c r="F121" s="12" t="s">
        <v>57</v>
      </c>
      <c r="G121" s="12" t="s">
        <v>97</v>
      </c>
      <c r="H121" s="12">
        <v>10.257</v>
      </c>
      <c r="I121" s="6">
        <v>201.68901905626583</v>
      </c>
      <c r="J121" s="12">
        <v>2.0649999999999999</v>
      </c>
      <c r="K121" s="16">
        <f t="shared" si="14"/>
        <v>1.3434883233049054E-2</v>
      </c>
      <c r="L121" s="16">
        <f t="shared" si="15"/>
        <v>1.3256779942475667E-2</v>
      </c>
      <c r="M121" s="1">
        <f t="shared" si="16"/>
        <v>1.3256779942475667</v>
      </c>
      <c r="N121" s="6">
        <f t="shared" si="17"/>
        <v>1.4336712521886514</v>
      </c>
      <c r="O121" s="13">
        <v>10257</v>
      </c>
      <c r="P121" s="22">
        <v>1.0856263711336145</v>
      </c>
      <c r="Q121" s="22">
        <v>1.1742971067235743</v>
      </c>
      <c r="R121" s="23">
        <f t="shared" si="20"/>
        <v>0.25937414546507709</v>
      </c>
      <c r="S121" s="12">
        <f t="shared" si="18"/>
        <v>211807.05</v>
      </c>
      <c r="T121" s="12">
        <f t="shared" si="19"/>
        <v>3036.6167859588431</v>
      </c>
      <c r="U121" s="12">
        <f t="shared" si="21"/>
        <v>549.37272597228855</v>
      </c>
      <c r="V121" s="12">
        <f t="shared" si="22"/>
        <v>208770.43321404114</v>
      </c>
      <c r="W121" s="12">
        <f t="shared" si="23"/>
        <v>20353.946886423044</v>
      </c>
      <c r="X121" s="12">
        <f t="shared" si="24"/>
        <v>20650</v>
      </c>
      <c r="Y121" s="12">
        <f t="shared" si="25"/>
        <v>296.05311357695655</v>
      </c>
      <c r="Z121" s="12">
        <f t="shared" si="26"/>
        <v>53.560761038538416</v>
      </c>
      <c r="AA121" s="12">
        <f t="shared" si="27"/>
        <v>2.5937414546507711E-3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2Month</vt:lpstr>
      <vt:lpstr>1Year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2023-03-29T02:34:47Z</dcterms:created>
  <dcterms:modified xsi:type="dcterms:W3CDTF">2023-03-29T03:42:08Z</dcterms:modified>
</cp:coreProperties>
</file>