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oleObject"/>
  <Default Extension="vml" ContentType="application/vnd.openxmlformats-officedocument.vmlDrawi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autoCompressPictures="0"/>
  <bookViews>
    <workbookView xWindow="240" yWindow="240" windowWidth="25360" windowHeight="13960"/>
  </bookViews>
  <sheets>
    <sheet name="Example 1" sheetId="1" r:id="rId1"/>
    <sheet name="Example 1 v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2" i="1" l="1"/>
  <c r="N51" i="1"/>
  <c r="N50" i="1"/>
  <c r="N49" i="1"/>
  <c r="N47" i="1"/>
  <c r="N46" i="1"/>
  <c r="N45" i="1"/>
  <c r="N44" i="1"/>
  <c r="N42" i="1"/>
  <c r="L52" i="1"/>
  <c r="L47" i="1"/>
  <c r="L51" i="1"/>
  <c r="L46" i="1"/>
  <c r="L50" i="1"/>
  <c r="L45" i="1"/>
  <c r="L49" i="1"/>
  <c r="L44" i="1"/>
  <c r="L41" i="1"/>
  <c r="L40" i="1"/>
  <c r="Q35" i="1"/>
  <c r="L56" i="1"/>
  <c r="F29" i="1"/>
  <c r="I29" i="1"/>
  <c r="H16" i="1"/>
  <c r="F31" i="1"/>
  <c r="I31" i="1"/>
  <c r="H25" i="1"/>
  <c r="F35" i="1"/>
  <c r="I35" i="1"/>
  <c r="L22" i="1"/>
  <c r="P18" i="1"/>
  <c r="P22" i="1"/>
  <c r="Q22" i="1"/>
  <c r="R22" i="1"/>
  <c r="Q20" i="1"/>
  <c r="R20" i="1"/>
  <c r="Q19" i="1"/>
  <c r="R19" i="1"/>
  <c r="Q18" i="1"/>
  <c r="R18" i="1"/>
  <c r="E80" i="1"/>
  <c r="I29" i="2"/>
  <c r="I30" i="2"/>
  <c r="I31" i="2"/>
  <c r="I32" i="2"/>
  <c r="I33" i="2"/>
  <c r="I35" i="2"/>
  <c r="I40" i="2"/>
  <c r="I18" i="2"/>
  <c r="I19" i="2"/>
  <c r="I20" i="2"/>
  <c r="I21" i="2"/>
  <c r="I22" i="2"/>
  <c r="I24" i="2"/>
  <c r="E41" i="2"/>
  <c r="I41" i="2"/>
  <c r="E42" i="2"/>
  <c r="I42" i="2"/>
  <c r="I43" i="2"/>
  <c r="I45" i="2"/>
  <c r="N16" i="2"/>
  <c r="P22" i="2"/>
  <c r="Q46" i="2"/>
  <c r="O52" i="2"/>
  <c r="Q35" i="2"/>
  <c r="P52" i="2"/>
  <c r="R52" i="2"/>
  <c r="O51" i="2"/>
  <c r="P51" i="2"/>
  <c r="R51" i="2"/>
  <c r="O50" i="2"/>
  <c r="P50" i="2"/>
  <c r="R50" i="2"/>
  <c r="O49" i="2"/>
  <c r="P49" i="2"/>
  <c r="R49" i="2"/>
  <c r="O39" i="2"/>
  <c r="P39" i="2"/>
  <c r="R39" i="2"/>
  <c r="O40" i="2"/>
  <c r="P40" i="2"/>
  <c r="R40" i="2"/>
  <c r="O41" i="2"/>
  <c r="P41" i="2"/>
  <c r="R41" i="2"/>
  <c r="O38" i="2"/>
  <c r="P38" i="2"/>
  <c r="Q27" i="2"/>
  <c r="O27" i="2"/>
  <c r="P27" i="2"/>
  <c r="R27" i="2"/>
  <c r="Q28" i="2"/>
  <c r="O28" i="2"/>
  <c r="P28" i="2"/>
  <c r="R28" i="2"/>
  <c r="Q26" i="2"/>
  <c r="O26" i="2"/>
  <c r="P26" i="2"/>
  <c r="R26" i="2"/>
  <c r="P19" i="2"/>
  <c r="R38" i="2"/>
  <c r="E42" i="1"/>
  <c r="L29" i="1"/>
  <c r="N40" i="1"/>
  <c r="N56" i="1"/>
  <c r="L42" i="1"/>
  <c r="L31" i="1"/>
  <c r="N41" i="1"/>
  <c r="L30" i="1"/>
  <c r="E44" i="1"/>
  <c r="E45" i="1"/>
  <c r="L65" i="1"/>
  <c r="L63" i="1"/>
  <c r="L64" i="1"/>
  <c r="L62" i="1"/>
  <c r="L57" i="1"/>
  <c r="L58" i="1"/>
  <c r="L59" i="1"/>
  <c r="L60" i="1"/>
  <c r="M60" i="1"/>
  <c r="N60" i="1"/>
  <c r="L66" i="1"/>
  <c r="M66" i="1"/>
  <c r="N66" i="1"/>
  <c r="N68" i="1"/>
  <c r="O68" i="1"/>
</calcChain>
</file>

<file path=xl/sharedStrings.xml><?xml version="1.0" encoding="utf-8"?>
<sst xmlns="http://schemas.openxmlformats.org/spreadsheetml/2006/main" count="159" uniqueCount="70">
  <si>
    <t xml:space="preserve"> </t>
  </si>
  <si>
    <t>Net_A</t>
  </si>
  <si>
    <t>y=</t>
  </si>
  <si>
    <t>Net_B</t>
  </si>
  <si>
    <t>Net_z</t>
  </si>
  <si>
    <t>Predicted</t>
  </si>
  <si>
    <t>Actual</t>
  </si>
  <si>
    <t>eta</t>
  </si>
  <si>
    <t>delta z</t>
  </si>
  <si>
    <t>delta A</t>
  </si>
  <si>
    <t>delta 0</t>
  </si>
  <si>
    <t>Delta1</t>
  </si>
  <si>
    <t>delta</t>
  </si>
  <si>
    <t>Node</t>
  </si>
  <si>
    <t>Z</t>
  </si>
  <si>
    <t>A</t>
  </si>
  <si>
    <t>B</t>
  </si>
  <si>
    <t>Arc</t>
  </si>
  <si>
    <t>DELTA</t>
  </si>
  <si>
    <t>xx_z</t>
  </si>
  <si>
    <t>A_Z</t>
  </si>
  <si>
    <t>B_Z</t>
  </si>
  <si>
    <t>1_A</t>
  </si>
  <si>
    <t>2_A</t>
  </si>
  <si>
    <t>3_A</t>
  </si>
  <si>
    <t>x_A</t>
  </si>
  <si>
    <t>x_B</t>
  </si>
  <si>
    <t>1_B</t>
  </si>
  <si>
    <t>2_B</t>
  </si>
  <si>
    <t>3_B</t>
  </si>
  <si>
    <t>delta B</t>
  </si>
  <si>
    <t>Ouput layer</t>
  </si>
  <si>
    <t>Hidden layer</t>
  </si>
  <si>
    <t>Output</t>
  </si>
  <si>
    <t>Signal</t>
  </si>
  <si>
    <t>From</t>
  </si>
  <si>
    <t>To</t>
  </si>
  <si>
    <t>Weight</t>
  </si>
  <si>
    <t>x</t>
  </si>
  <si>
    <t>Node 1</t>
  </si>
  <si>
    <t>Node 2</t>
  </si>
  <si>
    <t>Node 3</t>
  </si>
  <si>
    <t>input</t>
  </si>
  <si>
    <t>(1/(1+exp(-x))=</t>
  </si>
  <si>
    <t>xx</t>
  </si>
  <si>
    <t>z</t>
  </si>
  <si>
    <t>Predicted=</t>
  </si>
  <si>
    <t>Actual=</t>
  </si>
  <si>
    <t>diff=</t>
  </si>
  <si>
    <t>Actual - Predicted</t>
  </si>
  <si>
    <t>Learning factor=</t>
  </si>
  <si>
    <t>Output Nodes</t>
  </si>
  <si>
    <t>Hidden Nodes</t>
  </si>
  <si>
    <t xml:space="preserve"> .875 *(1-.875)*(.850-.875)</t>
  </si>
  <si>
    <t>Adjustments</t>
  </si>
  <si>
    <t>Flow</t>
  </si>
  <si>
    <t>Adjustment</t>
  </si>
  <si>
    <t>New Weight</t>
  </si>
  <si>
    <t>Old Weight</t>
  </si>
  <si>
    <t xml:space="preserve"> .789182*(1-.789182)*.9*(-.008204115)</t>
  </si>
  <si>
    <t>Output layer</t>
  </si>
  <si>
    <t>X</t>
  </si>
  <si>
    <t xml:space="preserve"> .817574*(1-.817574)*.9*(-.008204115)</t>
  </si>
  <si>
    <t>New W</t>
  </si>
  <si>
    <t>.875*(1-.875)(.8-.875)</t>
  </si>
  <si>
    <t>xx-&gt;z</t>
  </si>
  <si>
    <t>A-&gt;z</t>
  </si>
  <si>
    <t>delatz</t>
  </si>
  <si>
    <t>delata</t>
  </si>
  <si>
    <t>A-&gt;Z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</si>
</sst>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"/>
    <numFmt numFmtId="165" formatCode="0.000000"/>
    <numFmt numFmtId="166" formatCode="0.000"/>
    <numFmt numFmtId="167" formatCode="0.00000000"/>
    <numFmt numFmtId="168" formatCode="0.0000000"/>
  </numFmts>
  <fonts count="13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164" fontId="0" fillId="0" borderId="0" xfId="0" applyNumberFormat="1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164" fontId="0" fillId="2" borderId="1" xfId="0" applyNumberFormat="1" applyFill="1" applyBorder="1"/>
    <xf numFmtId="0" fontId="0" fillId="2" borderId="1" xfId="0" applyFill="1" applyBorder="1" applyAlignment="1">
      <alignment horizontal="left"/>
    </xf>
    <xf numFmtId="165" fontId="0" fillId="2" borderId="1" xfId="0" applyNumberFormat="1" applyFill="1" applyBorder="1"/>
    <xf numFmtId="165" fontId="0" fillId="0" borderId="0" xfId="0" applyNumberFormat="1"/>
    <xf numFmtId="165" fontId="0" fillId="0" borderId="1" xfId="0" applyNumberFormat="1" applyBorder="1"/>
    <xf numFmtId="0" fontId="0" fillId="3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2" borderId="7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9" xfId="0" applyFill="1" applyBorder="1"/>
    <xf numFmtId="165" fontId="0" fillId="2" borderId="9" xfId="0" applyNumberFormat="1" applyFill="1" applyBorder="1"/>
    <xf numFmtId="165" fontId="0" fillId="0" borderId="9" xfId="0" applyNumberFormat="1" applyBorder="1"/>
    <xf numFmtId="0" fontId="0" fillId="0" borderId="10" xfId="0" applyBorder="1"/>
    <xf numFmtId="0" fontId="5" fillId="0" borderId="0" xfId="0" applyFont="1"/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5" borderId="16" xfId="0" applyFont="1" applyFill="1" applyBorder="1" applyAlignment="1">
      <alignment horizontal="center"/>
    </xf>
    <xf numFmtId="0" fontId="6" fillId="5" borderId="17" xfId="0" applyFont="1" applyFill="1" applyBorder="1" applyAlignment="1">
      <alignment horizontal="center"/>
    </xf>
    <xf numFmtId="0" fontId="6" fillId="5" borderId="18" xfId="0" applyFont="1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2" xfId="0" applyFill="1" applyBorder="1"/>
    <xf numFmtId="0" fontId="10" fillId="0" borderId="0" xfId="0" applyFont="1"/>
    <xf numFmtId="0" fontId="5" fillId="0" borderId="0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8" fillId="0" borderId="0" xfId="0" applyFont="1"/>
    <xf numFmtId="0" fontId="7" fillId="4" borderId="20" xfId="0" applyFont="1" applyFill="1" applyBorder="1"/>
    <xf numFmtId="0" fontId="7" fillId="4" borderId="21" xfId="0" applyFont="1" applyFill="1" applyBorder="1"/>
    <xf numFmtId="166" fontId="7" fillId="4" borderId="22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66" fontId="9" fillId="0" borderId="0" xfId="0" applyNumberFormat="1" applyFont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7" fillId="4" borderId="0" xfId="0" applyFont="1" applyFill="1"/>
    <xf numFmtId="167" fontId="5" fillId="0" borderId="0" xfId="0" applyNumberFormat="1" applyFont="1" applyBorder="1" applyAlignment="1">
      <alignment horizontal="center"/>
    </xf>
    <xf numFmtId="167" fontId="5" fillId="0" borderId="13" xfId="0" applyNumberFormat="1" applyFont="1" applyBorder="1" applyAlignment="1">
      <alignment horizontal="center"/>
    </xf>
    <xf numFmtId="0" fontId="9" fillId="0" borderId="0" xfId="0" applyFont="1" applyAlignment="1">
      <alignment horizontal="left"/>
    </xf>
    <xf numFmtId="168" fontId="5" fillId="0" borderId="0" xfId="0" applyNumberFormat="1" applyFont="1"/>
    <xf numFmtId="167" fontId="0" fillId="0" borderId="0" xfId="0" applyNumberFormat="1"/>
    <xf numFmtId="167" fontId="5" fillId="0" borderId="0" xfId="0" applyNumberFormat="1" applyFont="1"/>
    <xf numFmtId="0" fontId="5" fillId="2" borderId="1" xfId="0" applyFont="1" applyFill="1" applyBorder="1"/>
    <xf numFmtId="0" fontId="5" fillId="0" borderId="0" xfId="0" quotePrefix="1" applyFont="1"/>
    <xf numFmtId="168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Relationship Id="rId2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Relationship Id="rId2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13</xdr:row>
      <xdr:rowOff>28575</xdr:rowOff>
    </xdr:from>
    <xdr:to>
      <xdr:col>3</xdr:col>
      <xdr:colOff>504825</xdr:colOff>
      <xdr:row>16</xdr:row>
      <xdr:rowOff>38100</xdr:rowOff>
    </xdr:to>
    <xdr:sp macro="" textlink="">
      <xdr:nvSpPr>
        <xdr:cNvPr id="1516" name="Oval 1"/>
        <xdr:cNvSpPr>
          <a:spLocks noChangeArrowheads="1"/>
        </xdr:cNvSpPr>
      </xdr:nvSpPr>
      <xdr:spPr bwMode="auto">
        <a:xfrm>
          <a:off x="1304925" y="2133600"/>
          <a:ext cx="1028700" cy="495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85725</xdr:colOff>
      <xdr:row>17</xdr:row>
      <xdr:rowOff>95250</xdr:rowOff>
    </xdr:from>
    <xdr:to>
      <xdr:col>3</xdr:col>
      <xdr:colOff>504825</xdr:colOff>
      <xdr:row>20</xdr:row>
      <xdr:rowOff>104775</xdr:rowOff>
    </xdr:to>
    <xdr:sp macro="" textlink="">
      <xdr:nvSpPr>
        <xdr:cNvPr id="1517" name="Oval 2"/>
        <xdr:cNvSpPr>
          <a:spLocks noChangeArrowheads="1"/>
        </xdr:cNvSpPr>
      </xdr:nvSpPr>
      <xdr:spPr bwMode="auto">
        <a:xfrm>
          <a:off x="1304925" y="2847975"/>
          <a:ext cx="1028700" cy="495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85725</xdr:colOff>
      <xdr:row>22</xdr:row>
      <xdr:rowOff>0</xdr:rowOff>
    </xdr:from>
    <xdr:to>
      <xdr:col>3</xdr:col>
      <xdr:colOff>504825</xdr:colOff>
      <xdr:row>25</xdr:row>
      <xdr:rowOff>9525</xdr:rowOff>
    </xdr:to>
    <xdr:sp macro="" textlink="">
      <xdr:nvSpPr>
        <xdr:cNvPr id="1518" name="Oval 3"/>
        <xdr:cNvSpPr>
          <a:spLocks noChangeArrowheads="1"/>
        </xdr:cNvSpPr>
      </xdr:nvSpPr>
      <xdr:spPr bwMode="auto">
        <a:xfrm>
          <a:off x="1304925" y="3562350"/>
          <a:ext cx="1028700" cy="495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7</xdr:col>
      <xdr:colOff>85725</xdr:colOff>
      <xdr:row>15</xdr:row>
      <xdr:rowOff>123825</xdr:rowOff>
    </xdr:from>
    <xdr:to>
      <xdr:col>8</xdr:col>
      <xdr:colOff>504825</xdr:colOff>
      <xdr:row>18</xdr:row>
      <xdr:rowOff>133350</xdr:rowOff>
    </xdr:to>
    <xdr:sp macro="" textlink="">
      <xdr:nvSpPr>
        <xdr:cNvPr id="1028" name="Oval 4"/>
        <xdr:cNvSpPr>
          <a:spLocks noChangeArrowheads="1"/>
        </xdr:cNvSpPr>
      </xdr:nvSpPr>
      <xdr:spPr bwMode="auto">
        <a:xfrm>
          <a:off x="5800725" y="2409825"/>
          <a:ext cx="1092200" cy="4667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  <a:endParaRPr lang="en-US"/>
        </a:p>
      </xdr:txBody>
    </xdr:sp>
    <xdr:clientData/>
  </xdr:twoCellAnchor>
  <xdr:twoCellAnchor>
    <xdr:from>
      <xdr:col>6</xdr:col>
      <xdr:colOff>590550</xdr:colOff>
      <xdr:row>20</xdr:row>
      <xdr:rowOff>133350</xdr:rowOff>
    </xdr:from>
    <xdr:to>
      <xdr:col>8</xdr:col>
      <xdr:colOff>400050</xdr:colOff>
      <xdr:row>23</xdr:row>
      <xdr:rowOff>142875</xdr:rowOff>
    </xdr:to>
    <xdr:sp macro="" textlink="">
      <xdr:nvSpPr>
        <xdr:cNvPr id="1029" name="Oval 5"/>
        <xdr:cNvSpPr>
          <a:spLocks noChangeArrowheads="1"/>
        </xdr:cNvSpPr>
      </xdr:nvSpPr>
      <xdr:spPr bwMode="auto">
        <a:xfrm>
          <a:off x="4514850" y="3371850"/>
          <a:ext cx="1114425" cy="495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  <a:endParaRPr lang="en-US"/>
        </a:p>
      </xdr:txBody>
    </xdr:sp>
    <xdr:clientData/>
  </xdr:twoCellAnchor>
  <xdr:twoCellAnchor>
    <xdr:from>
      <xdr:col>3</xdr:col>
      <xdr:colOff>438150</xdr:colOff>
      <xdr:row>14</xdr:row>
      <xdr:rowOff>133350</xdr:rowOff>
    </xdr:from>
    <xdr:to>
      <xdr:col>7</xdr:col>
      <xdr:colOff>114300</xdr:colOff>
      <xdr:row>17</xdr:row>
      <xdr:rowOff>38100</xdr:rowOff>
    </xdr:to>
    <xdr:sp macro="" textlink="">
      <xdr:nvSpPr>
        <xdr:cNvPr id="1521" name="Line 6"/>
        <xdr:cNvSpPr>
          <a:spLocks noChangeShapeType="1"/>
        </xdr:cNvSpPr>
      </xdr:nvSpPr>
      <xdr:spPr bwMode="auto">
        <a:xfrm>
          <a:off x="2266950" y="2400300"/>
          <a:ext cx="2466975" cy="390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D4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495300</xdr:colOff>
      <xdr:row>14</xdr:row>
      <xdr:rowOff>152400</xdr:rowOff>
    </xdr:from>
    <xdr:to>
      <xdr:col>6</xdr:col>
      <xdr:colOff>581025</xdr:colOff>
      <xdr:row>22</xdr:row>
      <xdr:rowOff>47625</xdr:rowOff>
    </xdr:to>
    <xdr:sp macro="" textlink="">
      <xdr:nvSpPr>
        <xdr:cNvPr id="1522" name="Line 7"/>
        <xdr:cNvSpPr>
          <a:spLocks noChangeShapeType="1"/>
        </xdr:cNvSpPr>
      </xdr:nvSpPr>
      <xdr:spPr bwMode="auto">
        <a:xfrm>
          <a:off x="2324100" y="2419350"/>
          <a:ext cx="2181225" cy="11906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DD0806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504825</xdr:colOff>
      <xdr:row>17</xdr:row>
      <xdr:rowOff>76200</xdr:rowOff>
    </xdr:from>
    <xdr:to>
      <xdr:col>7</xdr:col>
      <xdr:colOff>47625</xdr:colOff>
      <xdr:row>19</xdr:row>
      <xdr:rowOff>9525</xdr:rowOff>
    </xdr:to>
    <xdr:sp macro="" textlink="">
      <xdr:nvSpPr>
        <xdr:cNvPr id="1523" name="Line 8"/>
        <xdr:cNvSpPr>
          <a:spLocks noChangeShapeType="1"/>
        </xdr:cNvSpPr>
      </xdr:nvSpPr>
      <xdr:spPr bwMode="auto">
        <a:xfrm flipV="1">
          <a:off x="2333625" y="2828925"/>
          <a:ext cx="2333625" cy="2571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D4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457200</xdr:colOff>
      <xdr:row>19</xdr:row>
      <xdr:rowOff>9525</xdr:rowOff>
    </xdr:from>
    <xdr:to>
      <xdr:col>6</xdr:col>
      <xdr:colOff>590550</xdr:colOff>
      <xdr:row>22</xdr:row>
      <xdr:rowOff>38100</xdr:rowOff>
    </xdr:to>
    <xdr:sp macro="" textlink="">
      <xdr:nvSpPr>
        <xdr:cNvPr id="1524" name="Line 9"/>
        <xdr:cNvSpPr>
          <a:spLocks noChangeShapeType="1"/>
        </xdr:cNvSpPr>
      </xdr:nvSpPr>
      <xdr:spPr bwMode="auto">
        <a:xfrm>
          <a:off x="2286000" y="3086100"/>
          <a:ext cx="2228850" cy="514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DD0806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485775</xdr:colOff>
      <xdr:row>22</xdr:row>
      <xdr:rowOff>38100</xdr:rowOff>
    </xdr:from>
    <xdr:to>
      <xdr:col>6</xdr:col>
      <xdr:colOff>590550</xdr:colOff>
      <xdr:row>23</xdr:row>
      <xdr:rowOff>85725</xdr:rowOff>
    </xdr:to>
    <xdr:sp macro="" textlink="">
      <xdr:nvSpPr>
        <xdr:cNvPr id="1525" name="Line 10"/>
        <xdr:cNvSpPr>
          <a:spLocks noChangeShapeType="1"/>
        </xdr:cNvSpPr>
      </xdr:nvSpPr>
      <xdr:spPr bwMode="auto">
        <a:xfrm flipV="1">
          <a:off x="2314575" y="3600450"/>
          <a:ext cx="2200275" cy="209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DD0806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485775</xdr:colOff>
      <xdr:row>17</xdr:row>
      <xdr:rowOff>38100</xdr:rowOff>
    </xdr:from>
    <xdr:to>
      <xdr:col>7</xdr:col>
      <xdr:colOff>104775</xdr:colOff>
      <xdr:row>23</xdr:row>
      <xdr:rowOff>57150</xdr:rowOff>
    </xdr:to>
    <xdr:sp macro="" textlink="">
      <xdr:nvSpPr>
        <xdr:cNvPr id="1526" name="Line 11"/>
        <xdr:cNvSpPr>
          <a:spLocks noChangeShapeType="1"/>
        </xdr:cNvSpPr>
      </xdr:nvSpPr>
      <xdr:spPr bwMode="auto">
        <a:xfrm flipV="1">
          <a:off x="2314575" y="2790825"/>
          <a:ext cx="2409825" cy="990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D4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304800</xdr:colOff>
      <xdr:row>17</xdr:row>
      <xdr:rowOff>152400</xdr:rowOff>
    </xdr:from>
    <xdr:to>
      <xdr:col>12</xdr:col>
      <xdr:colOff>114300</xdr:colOff>
      <xdr:row>21</xdr:row>
      <xdr:rowOff>0</xdr:rowOff>
    </xdr:to>
    <xdr:sp macro="" textlink="">
      <xdr:nvSpPr>
        <xdr:cNvPr id="1527" name="Oval 12"/>
        <xdr:cNvSpPr>
          <a:spLocks noChangeArrowheads="1"/>
        </xdr:cNvSpPr>
      </xdr:nvSpPr>
      <xdr:spPr bwMode="auto">
        <a:xfrm>
          <a:off x="6753225" y="2905125"/>
          <a:ext cx="2343150" cy="495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8</xdr:col>
      <xdr:colOff>504825</xdr:colOff>
      <xdr:row>17</xdr:row>
      <xdr:rowOff>47625</xdr:rowOff>
    </xdr:from>
    <xdr:to>
      <xdr:col>10</xdr:col>
      <xdr:colOff>304800</xdr:colOff>
      <xdr:row>19</xdr:row>
      <xdr:rowOff>57150</xdr:rowOff>
    </xdr:to>
    <xdr:sp macro="" textlink="">
      <xdr:nvSpPr>
        <xdr:cNvPr id="1528" name="Line 13"/>
        <xdr:cNvSpPr>
          <a:spLocks noChangeShapeType="1"/>
        </xdr:cNvSpPr>
      </xdr:nvSpPr>
      <xdr:spPr bwMode="auto">
        <a:xfrm>
          <a:off x="5734050" y="2800350"/>
          <a:ext cx="1019175" cy="3333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400050</xdr:colOff>
      <xdr:row>19</xdr:row>
      <xdr:rowOff>66675</xdr:rowOff>
    </xdr:from>
    <xdr:to>
      <xdr:col>10</xdr:col>
      <xdr:colOff>295275</xdr:colOff>
      <xdr:row>22</xdr:row>
      <xdr:rowOff>66675</xdr:rowOff>
    </xdr:to>
    <xdr:sp macro="" textlink="">
      <xdr:nvSpPr>
        <xdr:cNvPr id="1529" name="Line 14"/>
        <xdr:cNvSpPr>
          <a:spLocks noChangeShapeType="1"/>
        </xdr:cNvSpPr>
      </xdr:nvSpPr>
      <xdr:spPr bwMode="auto">
        <a:xfrm flipV="1">
          <a:off x="5629275" y="3143250"/>
          <a:ext cx="1114425" cy="485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104775</xdr:colOff>
      <xdr:row>8</xdr:row>
      <xdr:rowOff>95250</xdr:rowOff>
    </xdr:from>
    <xdr:to>
      <xdr:col>3</xdr:col>
      <xdr:colOff>523875</xdr:colOff>
      <xdr:row>11</xdr:row>
      <xdr:rowOff>104775</xdr:rowOff>
    </xdr:to>
    <xdr:sp macro="" textlink="">
      <xdr:nvSpPr>
        <xdr:cNvPr id="1530" name="Oval 15"/>
        <xdr:cNvSpPr>
          <a:spLocks noChangeArrowheads="1"/>
        </xdr:cNvSpPr>
      </xdr:nvSpPr>
      <xdr:spPr bwMode="auto">
        <a:xfrm>
          <a:off x="1323975" y="1390650"/>
          <a:ext cx="1028700" cy="495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533400</xdr:colOff>
      <xdr:row>10</xdr:row>
      <xdr:rowOff>28575</xdr:rowOff>
    </xdr:from>
    <xdr:to>
      <xdr:col>7</xdr:col>
      <xdr:colOff>66675</xdr:colOff>
      <xdr:row>17</xdr:row>
      <xdr:rowOff>28575</xdr:rowOff>
    </xdr:to>
    <xdr:sp macro="" textlink="">
      <xdr:nvSpPr>
        <xdr:cNvPr id="1531" name="Line 16"/>
        <xdr:cNvSpPr>
          <a:spLocks noChangeShapeType="1"/>
        </xdr:cNvSpPr>
      </xdr:nvSpPr>
      <xdr:spPr bwMode="auto">
        <a:xfrm>
          <a:off x="2362200" y="1647825"/>
          <a:ext cx="2324100" cy="11334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D4" mc:Ignorable="a14" a14:legacySpreadsheetColorIndex="12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514350</xdr:colOff>
      <xdr:row>10</xdr:row>
      <xdr:rowOff>28575</xdr:rowOff>
    </xdr:from>
    <xdr:to>
      <xdr:col>6</xdr:col>
      <xdr:colOff>571500</xdr:colOff>
      <xdr:row>22</xdr:row>
      <xdr:rowOff>57150</xdr:rowOff>
    </xdr:to>
    <xdr:sp macro="" textlink="">
      <xdr:nvSpPr>
        <xdr:cNvPr id="1532" name="Line 17"/>
        <xdr:cNvSpPr>
          <a:spLocks noChangeShapeType="1"/>
        </xdr:cNvSpPr>
      </xdr:nvSpPr>
      <xdr:spPr bwMode="auto">
        <a:xfrm>
          <a:off x="2343150" y="1647825"/>
          <a:ext cx="2152650" cy="19716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DD0806" mc:Ignorable="a14" a14:legacySpreadsheetColorIndex="1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104775</xdr:colOff>
      <xdr:row>10</xdr:row>
      <xdr:rowOff>28575</xdr:rowOff>
    </xdr:from>
    <xdr:to>
      <xdr:col>8</xdr:col>
      <xdr:colOff>523875</xdr:colOff>
      <xdr:row>13</xdr:row>
      <xdr:rowOff>38100</xdr:rowOff>
    </xdr:to>
    <xdr:sp macro="" textlink="">
      <xdr:nvSpPr>
        <xdr:cNvPr id="1042" name="Oval 18"/>
        <xdr:cNvSpPr>
          <a:spLocks noChangeArrowheads="1"/>
        </xdr:cNvSpPr>
      </xdr:nvSpPr>
      <xdr:spPr bwMode="auto">
        <a:xfrm>
          <a:off x="4724400" y="1647825"/>
          <a:ext cx="1028700" cy="495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XX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8</xdr:col>
      <xdr:colOff>533400</xdr:colOff>
      <xdr:row>11</xdr:row>
      <xdr:rowOff>142875</xdr:rowOff>
    </xdr:from>
    <xdr:to>
      <xdr:col>10</xdr:col>
      <xdr:colOff>295275</xdr:colOff>
      <xdr:row>19</xdr:row>
      <xdr:rowOff>47625</xdr:rowOff>
    </xdr:to>
    <xdr:sp macro="" textlink="">
      <xdr:nvSpPr>
        <xdr:cNvPr id="1534" name="Line 19"/>
        <xdr:cNvSpPr>
          <a:spLocks noChangeShapeType="1"/>
        </xdr:cNvSpPr>
      </xdr:nvSpPr>
      <xdr:spPr bwMode="auto">
        <a:xfrm>
          <a:off x="5762625" y="1924050"/>
          <a:ext cx="981075" cy="1200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323850</xdr:colOff>
      <xdr:row>14</xdr:row>
      <xdr:rowOff>57150</xdr:rowOff>
    </xdr:from>
    <xdr:ext cx="431913" cy="179601"/>
    <xdr:sp macro="" textlink="">
      <xdr:nvSpPr>
        <xdr:cNvPr id="1046" name="Text Box 22"/>
        <xdr:cNvSpPr txBox="1">
          <a:spLocks noChangeArrowheads="1"/>
        </xdr:cNvSpPr>
      </xdr:nvSpPr>
      <xdr:spPr bwMode="auto">
        <a:xfrm>
          <a:off x="1543050" y="2324100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1</a:t>
          </a:r>
          <a:endParaRPr lang="en-US"/>
        </a:p>
      </xdr:txBody>
    </xdr:sp>
    <xdr:clientData/>
  </xdr:oneCellAnchor>
  <xdr:oneCellAnchor>
    <xdr:from>
      <xdr:col>2</xdr:col>
      <xdr:colOff>276225</xdr:colOff>
      <xdr:row>18</xdr:row>
      <xdr:rowOff>114300</xdr:rowOff>
    </xdr:from>
    <xdr:ext cx="431913" cy="179601"/>
    <xdr:sp macro="" textlink="">
      <xdr:nvSpPr>
        <xdr:cNvPr id="1047" name="Text Box 23"/>
        <xdr:cNvSpPr txBox="1">
          <a:spLocks noChangeArrowheads="1"/>
        </xdr:cNvSpPr>
      </xdr:nvSpPr>
      <xdr:spPr bwMode="auto">
        <a:xfrm>
          <a:off x="1495425" y="3028950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2</a:t>
          </a:r>
          <a:endParaRPr lang="en-US"/>
        </a:p>
      </xdr:txBody>
    </xdr:sp>
    <xdr:clientData/>
  </xdr:oneCellAnchor>
  <xdr:oneCellAnchor>
    <xdr:from>
      <xdr:col>2</xdr:col>
      <xdr:colOff>352425</xdr:colOff>
      <xdr:row>23</xdr:row>
      <xdr:rowOff>9525</xdr:rowOff>
    </xdr:from>
    <xdr:ext cx="431913" cy="179601"/>
    <xdr:sp macro="" textlink="">
      <xdr:nvSpPr>
        <xdr:cNvPr id="1049" name="Text Box 25"/>
        <xdr:cNvSpPr txBox="1">
          <a:spLocks noChangeArrowheads="1"/>
        </xdr:cNvSpPr>
      </xdr:nvSpPr>
      <xdr:spPr bwMode="auto">
        <a:xfrm>
          <a:off x="1571625" y="3733800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3</a:t>
          </a:r>
          <a:endParaRPr lang="en-US"/>
        </a:p>
      </xdr:txBody>
    </xdr:sp>
    <xdr:clientData/>
  </xdr:oneCellAnchor>
  <xdr:oneCellAnchor>
    <xdr:from>
      <xdr:col>2</xdr:col>
      <xdr:colOff>409575</xdr:colOff>
      <xdr:row>9</xdr:row>
      <xdr:rowOff>85725</xdr:rowOff>
    </xdr:from>
    <xdr:ext cx="104003" cy="179601"/>
    <xdr:sp macro="" textlink="">
      <xdr:nvSpPr>
        <xdr:cNvPr id="1050" name="Text Box 26"/>
        <xdr:cNvSpPr txBox="1">
          <a:spLocks noChangeArrowheads="1"/>
        </xdr:cNvSpPr>
      </xdr:nvSpPr>
      <xdr:spPr bwMode="auto">
        <a:xfrm>
          <a:off x="1628775" y="1543050"/>
          <a:ext cx="10400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  <a:endParaRPr lang="en-US"/>
        </a:p>
      </xdr:txBody>
    </xdr:sp>
    <xdr:clientData/>
  </xdr:oneCellAnchor>
  <xdr:oneCellAnchor>
    <xdr:from>
      <xdr:col>11</xdr:col>
      <xdr:colOff>0</xdr:colOff>
      <xdr:row>19</xdr:row>
      <xdr:rowOff>9525</xdr:rowOff>
    </xdr:from>
    <xdr:ext cx="424732" cy="179601"/>
    <xdr:sp macro="" textlink="">
      <xdr:nvSpPr>
        <xdr:cNvPr id="1051" name="Text Box 27"/>
        <xdr:cNvSpPr txBox="1">
          <a:spLocks noChangeArrowheads="1"/>
        </xdr:cNvSpPr>
      </xdr:nvSpPr>
      <xdr:spPr bwMode="auto">
        <a:xfrm>
          <a:off x="7058025" y="3086100"/>
          <a:ext cx="424732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z</a:t>
          </a:r>
          <a:endParaRPr lang="en-US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152400</xdr:colOff>
          <xdr:row>1</xdr:row>
          <xdr:rowOff>25400</xdr:rowOff>
        </xdr:from>
        <xdr:to>
          <xdr:col>16</xdr:col>
          <xdr:colOff>457200</xdr:colOff>
          <xdr:row>11</xdr:row>
          <xdr:rowOff>114300</xdr:rowOff>
        </xdr:to>
        <xdr:sp macro="" textlink="">
          <xdr:nvSpPr>
            <xdr:cNvPr id="1080" name="Object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228600</xdr:colOff>
          <xdr:row>2</xdr:row>
          <xdr:rowOff>139700</xdr:rowOff>
        </xdr:from>
        <xdr:to>
          <xdr:col>8</xdr:col>
          <xdr:colOff>215900</xdr:colOff>
          <xdr:row>7</xdr:row>
          <xdr:rowOff>50800</xdr:rowOff>
        </xdr:to>
        <xdr:sp macro="" textlink="">
          <xdr:nvSpPr>
            <xdr:cNvPr id="1347" name="Object 2" hidden="1">
              <a:extLst>
                <a:ext uri="{63B3BB69-23CF-44E3-9099-C40C66FF867C}">
                  <a14:compatExt spid="_x0000_s1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63500</xdr:colOff>
          <xdr:row>3</xdr:row>
          <xdr:rowOff>0</xdr:rowOff>
        </xdr:from>
        <xdr:to>
          <xdr:col>17</xdr:col>
          <xdr:colOff>850900</xdr:colOff>
          <xdr:row>13</xdr:row>
          <xdr:rowOff>101600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203200</xdr:colOff>
          <xdr:row>3</xdr:row>
          <xdr:rowOff>88900</xdr:rowOff>
        </xdr:from>
        <xdr:to>
          <xdr:col>8</xdr:col>
          <xdr:colOff>558800</xdr:colOff>
          <xdr:row>8</xdr:row>
          <xdr:rowOff>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Microsoft_Equation1.bin"/><Relationship Id="rId4" Type="http://schemas.openxmlformats.org/officeDocument/2006/relationships/image" Target="../media/image1.emf"/><Relationship Id="rId5" Type="http://schemas.openxmlformats.org/officeDocument/2006/relationships/oleObject" Target="../embeddings/Microsoft_Equation2.bin"/><Relationship Id="rId6" Type="http://schemas.openxmlformats.org/officeDocument/2006/relationships/image" Target="../media/image2.emf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Microsoft_Equation3.bin"/><Relationship Id="rId4" Type="http://schemas.openxmlformats.org/officeDocument/2006/relationships/image" Target="../media/image1.emf"/><Relationship Id="rId5" Type="http://schemas.openxmlformats.org/officeDocument/2006/relationships/oleObject" Target="../embeddings/Microsoft_Equation4.bin"/><Relationship Id="rId6" Type="http://schemas.openxmlformats.org/officeDocument/2006/relationships/image" Target="../media/image2.emf"/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9:S80"/>
  <sheetViews>
    <sheetView tabSelected="1" topLeftCell="H1" workbookViewId="0">
      <selection activeCell="B47" sqref="B47"/>
    </sheetView>
  </sheetViews>
  <sheetFormatPr baseColWidth="10" defaultColWidth="8.83203125" defaultRowHeight="12" x14ac:dyDescent="0"/>
  <cols>
    <col min="2" max="2" width="16" customWidth="1"/>
    <col min="5" max="5" width="13.1640625" bestFit="1" customWidth="1"/>
    <col min="7" max="7" width="10.5" bestFit="1" customWidth="1"/>
    <col min="12" max="12" width="28.83203125" customWidth="1"/>
    <col min="16" max="16" width="17.1640625" customWidth="1"/>
    <col min="17" max="17" width="13.1640625" bestFit="1" customWidth="1"/>
    <col min="18" max="18" width="11.5" customWidth="1"/>
  </cols>
  <sheetData>
    <row r="9" spans="2:19">
      <c r="S9" s="2" t="s">
        <v>31</v>
      </c>
    </row>
    <row r="10" spans="2:19">
      <c r="B10" s="2">
        <v>1</v>
      </c>
      <c r="O10" t="s">
        <v>0</v>
      </c>
    </row>
    <row r="11" spans="2:19">
      <c r="B11" s="2"/>
      <c r="G11" s="2">
        <v>1</v>
      </c>
      <c r="S11" s="2" t="s">
        <v>32</v>
      </c>
    </row>
    <row r="12" spans="2:19">
      <c r="B12" s="2"/>
    </row>
    <row r="13" spans="2:19">
      <c r="B13" s="2"/>
      <c r="F13" s="4">
        <v>0.5</v>
      </c>
    </row>
    <row r="14" spans="2:19">
      <c r="B14" s="2"/>
      <c r="E14" s="7">
        <v>0.7</v>
      </c>
      <c r="O14" t="s">
        <v>0</v>
      </c>
    </row>
    <row r="15" spans="2:19">
      <c r="B15" s="2">
        <v>0.4</v>
      </c>
      <c r="J15" s="3">
        <v>0.5</v>
      </c>
    </row>
    <row r="16" spans="2:19">
      <c r="B16" s="2"/>
      <c r="H16" s="9">
        <f>I29</f>
        <v>0.78918170652225295</v>
      </c>
    </row>
    <row r="17" spans="2:19">
      <c r="B17" s="2"/>
      <c r="F17" s="5">
        <v>0.6</v>
      </c>
      <c r="P17" s="64" t="s">
        <v>64</v>
      </c>
      <c r="Q17" s="31" t="s">
        <v>65</v>
      </c>
    </row>
    <row r="18" spans="2:19">
      <c r="B18" s="2"/>
      <c r="E18" s="7">
        <v>0.9</v>
      </c>
      <c r="J18" s="1">
        <v>0.9</v>
      </c>
      <c r="O18" s="31" t="s">
        <v>67</v>
      </c>
      <c r="P18">
        <f>L22*(1-L22)*(L23-L22)</f>
        <v>-8.204114856737053E-3</v>
      </c>
      <c r="Q18">
        <f>0.1*P18*G11</f>
        <v>-8.204114856737053E-4</v>
      </c>
      <c r="R18" s="15">
        <f>J15+Q18</f>
        <v>0.49917958851432631</v>
      </c>
      <c r="S18" s="31" t="s">
        <v>0</v>
      </c>
    </row>
    <row r="19" spans="2:19">
      <c r="B19" s="2"/>
      <c r="E19" s="3" t="s">
        <v>0</v>
      </c>
      <c r="F19" s="5">
        <v>0.8</v>
      </c>
      <c r="P19" s="31" t="s">
        <v>66</v>
      </c>
      <c r="Q19">
        <f>0.1*P18*H16</f>
        <v>-6.4745373631443161E-4</v>
      </c>
      <c r="R19">
        <f>J18+Q19</f>
        <v>0.89935254626368555</v>
      </c>
    </row>
    <row r="20" spans="2:19">
      <c r="B20" s="2">
        <v>0.2</v>
      </c>
      <c r="P20" s="31" t="s">
        <v>66</v>
      </c>
      <c r="Q20">
        <f>0.1*P18*H25</f>
        <v>-6.7074749066292855E-4</v>
      </c>
      <c r="R20">
        <f>J22+Q20</f>
        <v>0.89932925250933704</v>
      </c>
    </row>
    <row r="21" spans="2:19">
      <c r="B21" s="2"/>
      <c r="E21" s="7">
        <v>0.8</v>
      </c>
      <c r="F21" s="6">
        <v>0.6</v>
      </c>
    </row>
    <row r="22" spans="2:19">
      <c r="B22" s="2"/>
      <c r="J22" s="1">
        <v>0.9</v>
      </c>
      <c r="L22" s="8">
        <f>I35</f>
        <v>0.87501863799205082</v>
      </c>
      <c r="M22" t="s">
        <v>5</v>
      </c>
      <c r="O22" s="31" t="s">
        <v>68</v>
      </c>
      <c r="P22">
        <f>H16*(1-H16)*J18*P18</f>
        <v>-1.2284558261603975E-3</v>
      </c>
      <c r="Q22" s="60">
        <f>0.1*P22*B10</f>
        <v>-1.2284558261603976E-4</v>
      </c>
      <c r="R22" s="65">
        <f>F13+Q22</f>
        <v>0.49987715441738395</v>
      </c>
    </row>
    <row r="23" spans="2:19">
      <c r="B23" s="2"/>
      <c r="L23" s="8">
        <v>0.8</v>
      </c>
      <c r="M23" t="s">
        <v>6</v>
      </c>
      <c r="P23" s="61"/>
      <c r="Q23" s="31"/>
    </row>
    <row r="24" spans="2:19">
      <c r="B24" s="2">
        <v>0.7</v>
      </c>
      <c r="E24" s="7">
        <v>0.4</v>
      </c>
      <c r="P24" s="31" t="s">
        <v>0</v>
      </c>
    </row>
    <row r="25" spans="2:19">
      <c r="H25" s="9">
        <f>I31</f>
        <v>0.81757447619364365</v>
      </c>
      <c r="P25" s="62" t="s">
        <v>0</v>
      </c>
      <c r="Q25" s="31" t="s">
        <v>0</v>
      </c>
    </row>
    <row r="26" spans="2:19" ht="13" thickBot="1">
      <c r="Q26" s="31" t="s">
        <v>0</v>
      </c>
    </row>
    <row r="27" spans="2:19">
      <c r="D27" s="18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20"/>
      <c r="Q27" s="31" t="s">
        <v>0</v>
      </c>
    </row>
    <row r="28" spans="2:19">
      <c r="D28" s="21"/>
      <c r="E28" s="11"/>
      <c r="F28" s="11"/>
      <c r="G28" s="11"/>
      <c r="H28" s="11"/>
      <c r="I28" s="11"/>
      <c r="J28" s="11"/>
      <c r="K28" s="11" t="s">
        <v>13</v>
      </c>
      <c r="L28" s="11" t="s">
        <v>12</v>
      </c>
      <c r="M28" s="11"/>
      <c r="N28" s="11"/>
      <c r="O28" s="22"/>
    </row>
    <row r="29" spans="2:19">
      <c r="D29" s="21"/>
      <c r="E29" s="11" t="s">
        <v>1</v>
      </c>
      <c r="F29" s="11">
        <f>B10*F13+B15*F17+B20*F19+B24*F21</f>
        <v>1.32</v>
      </c>
      <c r="G29" s="11"/>
      <c r="H29" s="11" t="s">
        <v>2</v>
      </c>
      <c r="I29" s="12">
        <f>1/(1+EXP(-F29))</f>
        <v>0.78918170652225295</v>
      </c>
      <c r="J29" s="11"/>
      <c r="K29" s="13" t="s">
        <v>14</v>
      </c>
      <c r="L29" s="11">
        <f>L22*(1-L22)*(L23-L22)</f>
        <v>-8.204114856737053E-3</v>
      </c>
      <c r="M29" s="11"/>
      <c r="N29" s="11"/>
      <c r="O29" s="22"/>
    </row>
    <row r="30" spans="2:19">
      <c r="D30" s="21"/>
      <c r="E30" s="11"/>
      <c r="F30" s="11"/>
      <c r="G30" s="11"/>
      <c r="H30" s="11"/>
      <c r="I30" s="12"/>
      <c r="J30" s="11"/>
      <c r="K30" s="11" t="s">
        <v>15</v>
      </c>
      <c r="L30" s="11">
        <f>H16*(1-H16)*J18*L29</f>
        <v>-1.2284558261603975E-3</v>
      </c>
      <c r="M30" s="11"/>
      <c r="N30" s="11"/>
      <c r="O30" s="22"/>
      <c r="Q30" t="s">
        <v>0</v>
      </c>
    </row>
    <row r="31" spans="2:19">
      <c r="D31" s="21"/>
      <c r="E31" s="11" t="s">
        <v>3</v>
      </c>
      <c r="F31" s="11">
        <f>B10*E14+B15*E18+B20*E21+B24*E24</f>
        <v>1.5000000000000002</v>
      </c>
      <c r="G31" s="11"/>
      <c r="H31" s="11" t="s">
        <v>2</v>
      </c>
      <c r="I31" s="12">
        <f>1/(1+EXP(-F31))</f>
        <v>0.81757447619364365</v>
      </c>
      <c r="J31" s="11"/>
      <c r="K31" s="11" t="s">
        <v>16</v>
      </c>
      <c r="L31" s="11">
        <f>H25*(1-H25)*J22*L29</f>
        <v>-1.1012531609338547E-3</v>
      </c>
      <c r="M31" s="11"/>
      <c r="N31" s="11"/>
      <c r="O31" s="22"/>
      <c r="Q31" t="s">
        <v>0</v>
      </c>
    </row>
    <row r="32" spans="2:19">
      <c r="D32" s="21"/>
      <c r="E32" s="11"/>
      <c r="F32" s="11"/>
      <c r="G32" s="11"/>
      <c r="H32" s="11"/>
      <c r="I32" s="12"/>
      <c r="J32" s="11"/>
      <c r="K32" s="11"/>
      <c r="L32" s="11"/>
      <c r="M32" s="11"/>
      <c r="N32" s="11"/>
      <c r="O32" s="22"/>
    </row>
    <row r="33" spans="2:17">
      <c r="D33" s="21"/>
      <c r="E33" s="11"/>
      <c r="F33" s="11"/>
      <c r="G33" s="11"/>
      <c r="H33" s="11"/>
      <c r="I33" s="12"/>
      <c r="J33" s="11"/>
      <c r="K33" s="11"/>
      <c r="L33" s="11"/>
      <c r="M33" s="11"/>
      <c r="N33" s="11"/>
      <c r="O33" s="22"/>
    </row>
    <row r="34" spans="2:17">
      <c r="D34" s="21"/>
      <c r="E34" s="11"/>
      <c r="F34" s="11"/>
      <c r="G34" s="11"/>
      <c r="H34" s="11"/>
      <c r="I34" s="12"/>
      <c r="J34" s="11"/>
      <c r="K34" s="11"/>
      <c r="L34" s="11"/>
      <c r="M34" s="11"/>
      <c r="N34" s="11"/>
      <c r="O34" s="22"/>
      <c r="Q34" t="s">
        <v>69</v>
      </c>
    </row>
    <row r="35" spans="2:17">
      <c r="D35" s="21"/>
      <c r="E35" s="11" t="s">
        <v>4</v>
      </c>
      <c r="F35" s="12">
        <f>J15*1+H16*J18+H25*J22</f>
        <v>1.9460805644443071</v>
      </c>
      <c r="G35" s="11"/>
      <c r="H35" s="11"/>
      <c r="I35" s="12">
        <f>1/(1+EXP(-F35))</f>
        <v>0.87501863799205082</v>
      </c>
      <c r="J35" s="11"/>
      <c r="K35" s="11"/>
      <c r="L35" s="11"/>
      <c r="M35" s="11"/>
      <c r="N35" s="11"/>
      <c r="O35" s="22"/>
      <c r="Q35">
        <f>L29*0.1*H16</f>
        <v>-6.4745373631443161E-4</v>
      </c>
    </row>
    <row r="36" spans="2:17">
      <c r="D36" s="2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22"/>
    </row>
    <row r="37" spans="2:17">
      <c r="D37" s="2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22"/>
      <c r="Q37" t="s">
        <v>0</v>
      </c>
    </row>
    <row r="38" spans="2:17">
      <c r="D38" s="2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22"/>
    </row>
    <row r="39" spans="2:17">
      <c r="D39" s="21"/>
      <c r="E39" s="11" t="s">
        <v>7</v>
      </c>
      <c r="F39" s="11">
        <v>0.1</v>
      </c>
      <c r="G39" s="11"/>
      <c r="H39" s="11"/>
      <c r="I39" s="11"/>
      <c r="J39" s="11"/>
      <c r="K39" s="11" t="s">
        <v>17</v>
      </c>
      <c r="L39" s="11" t="s">
        <v>18</v>
      </c>
      <c r="M39" s="11"/>
      <c r="N39" s="63" t="s">
        <v>63</v>
      </c>
      <c r="O39" s="22"/>
    </row>
    <row r="40" spans="2:17">
      <c r="D40" s="21"/>
      <c r="E40" s="11"/>
      <c r="F40" s="11"/>
      <c r="G40" s="11"/>
      <c r="H40" s="11"/>
      <c r="I40" s="11"/>
      <c r="J40" s="11"/>
      <c r="K40" s="11" t="s">
        <v>19</v>
      </c>
      <c r="L40" s="11">
        <f>G11*F39*L29</f>
        <v>-8.204114856737053E-4</v>
      </c>
      <c r="M40" s="11" t="s">
        <v>0</v>
      </c>
      <c r="N40" s="11">
        <f>J15+L40</f>
        <v>0.49917958851432631</v>
      </c>
      <c r="O40" s="22"/>
    </row>
    <row r="41" spans="2:17">
      <c r="D41" s="21"/>
      <c r="E41" s="11"/>
      <c r="F41" s="11"/>
      <c r="G41" s="11" t="s">
        <v>0</v>
      </c>
      <c r="H41" s="11" t="s">
        <v>0</v>
      </c>
      <c r="I41" s="11"/>
      <c r="J41" s="11"/>
      <c r="K41" s="11" t="s">
        <v>20</v>
      </c>
      <c r="L41" s="11">
        <f>H16*F39*L29</f>
        <v>-6.4745373631443161E-4</v>
      </c>
      <c r="M41" s="11"/>
      <c r="N41" s="11">
        <f>J18+L41</f>
        <v>0.89935254626368555</v>
      </c>
      <c r="O41" s="22"/>
    </row>
    <row r="42" spans="2:17">
      <c r="D42" s="21" t="s">
        <v>8</v>
      </c>
      <c r="E42" s="11">
        <f>L22*(1-L22)*(L23-L22)</f>
        <v>-8.204114856737053E-3</v>
      </c>
      <c r="F42" s="11"/>
      <c r="G42" s="11"/>
      <c r="H42" s="11"/>
      <c r="I42" s="11"/>
      <c r="J42" s="11"/>
      <c r="K42" s="11" t="s">
        <v>21</v>
      </c>
      <c r="L42" s="11">
        <f>H25*F39*L29</f>
        <v>-6.7074749066292866E-4</v>
      </c>
      <c r="M42" s="11"/>
      <c r="N42" s="11">
        <f>J22+L42</f>
        <v>0.89932925250933704</v>
      </c>
      <c r="O42" s="22"/>
    </row>
    <row r="43" spans="2:17">
      <c r="B43" s="31"/>
      <c r="D43" s="21"/>
      <c r="E43" s="14"/>
      <c r="F43" s="11"/>
      <c r="G43" s="11"/>
      <c r="H43" s="14"/>
      <c r="I43" s="11"/>
      <c r="J43" s="11"/>
      <c r="K43" s="11"/>
      <c r="L43" s="11"/>
      <c r="M43" s="11"/>
      <c r="N43" s="11"/>
      <c r="O43" s="22"/>
    </row>
    <row r="44" spans="2:17">
      <c r="D44" s="21" t="s">
        <v>9</v>
      </c>
      <c r="E44" s="14">
        <f>H16*(1-H16)*J18*E42</f>
        <v>-1.2284558261603975E-3</v>
      </c>
      <c r="F44" s="11"/>
      <c r="G44" s="11"/>
      <c r="H44" s="11"/>
      <c r="I44" s="11"/>
      <c r="J44" s="11"/>
      <c r="K44" s="11" t="s">
        <v>25</v>
      </c>
      <c r="L44" s="14">
        <f>B10*F39*L30</f>
        <v>-1.2284558261603976E-4</v>
      </c>
      <c r="M44" s="11"/>
      <c r="N44" s="14">
        <f>F13+L44</f>
        <v>0.49987715441738395</v>
      </c>
      <c r="O44" s="22"/>
      <c r="Q44" s="31" t="s">
        <v>0</v>
      </c>
    </row>
    <row r="45" spans="2:17">
      <c r="D45" s="21" t="s">
        <v>30</v>
      </c>
      <c r="E45" s="14">
        <f>H25*(1-H25)*J22*E42</f>
        <v>-1.1012531609338547E-3</v>
      </c>
      <c r="F45" s="11"/>
      <c r="G45" s="11"/>
      <c r="H45" s="14"/>
      <c r="I45" s="11"/>
      <c r="J45" s="11"/>
      <c r="K45" s="11" t="s">
        <v>22</v>
      </c>
      <c r="L45" s="14">
        <f>B15*F39*L30</f>
        <v>-4.9138233046415908E-5</v>
      </c>
      <c r="M45" s="11"/>
      <c r="N45" s="14">
        <f>F17+L45</f>
        <v>0.59995086176695356</v>
      </c>
      <c r="O45" s="22"/>
      <c r="Q45" s="31" t="s">
        <v>0</v>
      </c>
    </row>
    <row r="46" spans="2:17">
      <c r="D46" s="21"/>
      <c r="E46" s="14"/>
      <c r="F46" s="11"/>
      <c r="G46" s="11"/>
      <c r="H46" s="11"/>
      <c r="I46" s="11"/>
      <c r="J46" s="11"/>
      <c r="K46" s="11" t="s">
        <v>23</v>
      </c>
      <c r="L46" s="14">
        <f>B20*F39*L30</f>
        <v>-2.4569116523207954E-5</v>
      </c>
      <c r="M46" s="11"/>
      <c r="N46" s="14">
        <f>F19+L46</f>
        <v>0.79997543088347689</v>
      </c>
      <c r="O46" s="22"/>
    </row>
    <row r="47" spans="2:17">
      <c r="D47" s="21"/>
      <c r="E47" s="14"/>
      <c r="F47" s="11"/>
      <c r="G47" s="11"/>
      <c r="H47" s="11"/>
      <c r="I47" s="11"/>
      <c r="J47" s="11"/>
      <c r="K47" s="11" t="s">
        <v>24</v>
      </c>
      <c r="L47" s="14">
        <f>B24*F39*L30</f>
        <v>-8.5991907831227819E-5</v>
      </c>
      <c r="M47" s="11"/>
      <c r="N47" s="14">
        <f>F21+L47</f>
        <v>0.59991400809216877</v>
      </c>
      <c r="O47" s="22"/>
    </row>
    <row r="48" spans="2:17">
      <c r="D48" s="21" t="s">
        <v>10</v>
      </c>
      <c r="E48" s="14"/>
      <c r="F48" s="11"/>
      <c r="G48" s="11"/>
      <c r="H48" s="11"/>
      <c r="I48" s="11"/>
      <c r="J48" s="11"/>
      <c r="K48" s="11"/>
      <c r="L48" s="11"/>
      <c r="M48" s="11"/>
      <c r="N48" s="11"/>
      <c r="O48" s="22"/>
    </row>
    <row r="49" spans="4:15">
      <c r="D49" s="21" t="s">
        <v>11</v>
      </c>
      <c r="E49" s="11" t="s">
        <v>0</v>
      </c>
      <c r="F49" s="11"/>
      <c r="G49" s="11"/>
      <c r="H49" s="11"/>
      <c r="I49" s="11"/>
      <c r="J49" s="11"/>
      <c r="K49" s="11" t="s">
        <v>26</v>
      </c>
      <c r="L49" s="14">
        <f>B10*F39*L31</f>
        <v>-1.1012531609338548E-4</v>
      </c>
      <c r="M49" s="11"/>
      <c r="N49" s="14">
        <f>E14+L49</f>
        <v>0.69988987468390662</v>
      </c>
      <c r="O49" s="22"/>
    </row>
    <row r="50" spans="4:15">
      <c r="D50" s="21"/>
      <c r="E50" s="11"/>
      <c r="F50" s="11"/>
      <c r="G50" s="11"/>
      <c r="H50" s="11"/>
      <c r="I50" s="11"/>
      <c r="J50" s="11"/>
      <c r="K50" s="11" t="s">
        <v>27</v>
      </c>
      <c r="L50" s="14">
        <f>B15*F39*L31</f>
        <v>-4.4050126437354198E-5</v>
      </c>
      <c r="M50" s="11"/>
      <c r="N50" s="14">
        <f>E18+L50</f>
        <v>0.89995594987356264</v>
      </c>
      <c r="O50" s="22"/>
    </row>
    <row r="51" spans="4:15">
      <c r="D51" s="23"/>
      <c r="E51" s="10"/>
      <c r="F51" s="10"/>
      <c r="G51" s="10"/>
      <c r="H51" s="10"/>
      <c r="I51" s="10"/>
      <c r="J51" s="10"/>
      <c r="K51" s="11" t="s">
        <v>28</v>
      </c>
      <c r="L51" s="14">
        <f>B20*F39*L31</f>
        <v>-2.2025063218677099E-5</v>
      </c>
      <c r="M51" s="10"/>
      <c r="N51" s="16">
        <f>E21+L51</f>
        <v>0.79997797493678136</v>
      </c>
      <c r="O51" s="24"/>
    </row>
    <row r="52" spans="4:15" ht="13" thickBot="1">
      <c r="D52" s="25"/>
      <c r="E52" s="26"/>
      <c r="F52" s="26"/>
      <c r="G52" s="26"/>
      <c r="H52" s="26"/>
      <c r="I52" s="26"/>
      <c r="J52" s="26"/>
      <c r="K52" s="27" t="s">
        <v>29</v>
      </c>
      <c r="L52" s="28">
        <f>B24*F39*L31</f>
        <v>-7.708772126536982E-5</v>
      </c>
      <c r="M52" s="26"/>
      <c r="N52" s="29">
        <f>E24+L52</f>
        <v>0.39992291227873467</v>
      </c>
      <c r="O52" s="30"/>
    </row>
    <row r="56" spans="4:15">
      <c r="K56" s="2">
        <v>1</v>
      </c>
      <c r="L56">
        <f>N44*K56</f>
        <v>0.49987715441738395</v>
      </c>
      <c r="N56">
        <f>G11*N40</f>
        <v>0.49917958851432631</v>
      </c>
    </row>
    <row r="57" spans="4:15">
      <c r="K57" s="2">
        <v>0.4</v>
      </c>
      <c r="L57">
        <f>N45*K57</f>
        <v>0.23998034470678142</v>
      </c>
    </row>
    <row r="58" spans="4:15">
      <c r="K58" s="2">
        <v>0.2</v>
      </c>
      <c r="L58">
        <f>N46*K58</f>
        <v>0.15999508617669539</v>
      </c>
    </row>
    <row r="59" spans="4:15" ht="13" thickBot="1">
      <c r="K59" s="2">
        <v>0.7</v>
      </c>
      <c r="L59">
        <f>N47*K59</f>
        <v>0.41993980566451811</v>
      </c>
    </row>
    <row r="60" spans="4:15" ht="13" thickBot="1">
      <c r="K60" s="2"/>
      <c r="L60" s="17">
        <f>SUM(L56:L59)</f>
        <v>1.3197923909653788</v>
      </c>
      <c r="M60" s="14">
        <f>1/(1+EXP(-L60))</f>
        <v>0.78914716371534277</v>
      </c>
      <c r="N60">
        <f>M60*N41</f>
        <v>0.70972151106415904</v>
      </c>
    </row>
    <row r="61" spans="4:15">
      <c r="M61" s="15"/>
    </row>
    <row r="62" spans="4:15">
      <c r="K62" s="2"/>
      <c r="L62">
        <f>N49*K56</f>
        <v>0.69988987468390662</v>
      </c>
      <c r="M62" s="15"/>
    </row>
    <row r="63" spans="4:15">
      <c r="K63" s="2"/>
      <c r="L63">
        <f>N50*K57</f>
        <v>0.35998237994942506</v>
      </c>
      <c r="M63" s="15"/>
    </row>
    <row r="64" spans="4:15">
      <c r="K64" s="2"/>
      <c r="L64">
        <f>N51*K58</f>
        <v>0.15999559498735627</v>
      </c>
      <c r="M64" s="15"/>
    </row>
    <row r="65" spans="5:15" ht="13" thickBot="1">
      <c r="K65" s="2"/>
      <c r="L65">
        <f>N52*K59</f>
        <v>0.27994603859511424</v>
      </c>
      <c r="M65" s="15"/>
    </row>
    <row r="66" spans="5:15" ht="13" thickBot="1">
      <c r="L66" s="17">
        <f>SUM(L62:L65)</f>
        <v>1.4998138882158021</v>
      </c>
      <c r="M66" s="14">
        <f>1/(1+EXP(-L66))</f>
        <v>0.81754671664071188</v>
      </c>
      <c r="N66">
        <f>M66*N42</f>
        <v>0.73524367756795417</v>
      </c>
    </row>
    <row r="67" spans="5:15" ht="13" thickBot="1">
      <c r="K67" s="2"/>
      <c r="N67" t="s">
        <v>0</v>
      </c>
    </row>
    <row r="68" spans="5:15" ht="13" thickBot="1">
      <c r="K68" s="2"/>
      <c r="N68" s="17">
        <f>SUM(N56:N66)</f>
        <v>1.9441447771464397</v>
      </c>
      <c r="O68" s="14">
        <f>1/(1+EXP(-N68))</f>
        <v>0.87480678458624839</v>
      </c>
    </row>
    <row r="69" spans="5:15">
      <c r="K69" s="2"/>
    </row>
    <row r="80" spans="5:15">
      <c r="E80">
        <f>(1/(1+EXP(-1.5)))</f>
        <v>0.81757447619364365</v>
      </c>
    </row>
  </sheetData>
  <phoneticPr fontId="2" type="noConversion"/>
  <pageMargins left="0.75" right="0.75" top="1" bottom="1" header="0.5" footer="0.5"/>
  <pageSetup orientation="portrait" horizontalDpi="300" verticalDpi="300"/>
  <headerFooter alignWithMargins="0"/>
  <drawing r:id="rId1"/>
  <legacyDrawing r:id="rId2"/>
  <oleObjects>
    <mc:AlternateContent xmlns:mc="http://schemas.openxmlformats.org/markup-compatibility/2006">
      <mc:Choice Requires="x14">
        <oleObject progId="Equation.3" shapeId="1080" r:id="rId3">
          <objectPr defaultSize="0" autoPict="0" r:id="rId4">
            <anchor moveWithCells="1" sizeWithCells="1">
              <from>
                <xdr:col>11</xdr:col>
                <xdr:colOff>152400</xdr:colOff>
                <xdr:row>1</xdr:row>
                <xdr:rowOff>25400</xdr:rowOff>
              </from>
              <to>
                <xdr:col>16</xdr:col>
                <xdr:colOff>457200</xdr:colOff>
                <xdr:row>11</xdr:row>
                <xdr:rowOff>114300</xdr:rowOff>
              </to>
            </anchor>
          </objectPr>
        </oleObject>
      </mc:Choice>
      <mc:Fallback>
        <oleObject progId="Equation.3" shapeId="1080" r:id="rId3"/>
      </mc:Fallback>
    </mc:AlternateContent>
    <mc:AlternateContent xmlns:mc="http://schemas.openxmlformats.org/markup-compatibility/2006">
      <mc:Choice Requires="x14">
        <oleObject progId="Equation.3" shapeId="1347" r:id="rId5">
          <objectPr defaultSize="0" autoPict="0" r:id="rId6">
            <anchor moveWithCells="1" sizeWithCells="1">
              <from>
                <xdr:col>3</xdr:col>
                <xdr:colOff>228600</xdr:colOff>
                <xdr:row>2</xdr:row>
                <xdr:rowOff>139700</xdr:rowOff>
              </from>
              <to>
                <xdr:col>8</xdr:col>
                <xdr:colOff>215900</xdr:colOff>
                <xdr:row>7</xdr:row>
                <xdr:rowOff>50800</xdr:rowOff>
              </to>
            </anchor>
          </objectPr>
        </oleObject>
      </mc:Choice>
      <mc:Fallback>
        <oleObject progId="Equation.3" shapeId="1347" r:id="rId5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E11:U52"/>
  <sheetViews>
    <sheetView workbookViewId="0">
      <selection activeCell="N67" sqref="N67"/>
    </sheetView>
  </sheetViews>
  <sheetFormatPr baseColWidth="10" defaultColWidth="8.83203125" defaultRowHeight="12" x14ac:dyDescent="0"/>
  <cols>
    <col min="6" max="6" width="13.5" customWidth="1"/>
    <col min="7" max="7" width="12.1640625" customWidth="1"/>
    <col min="8" max="8" width="10.5" customWidth="1"/>
    <col min="13" max="13" width="14.6640625" bestFit="1" customWidth="1"/>
    <col min="14" max="14" width="13.5" customWidth="1"/>
    <col min="16" max="16" width="18.83203125" customWidth="1"/>
    <col min="17" max="17" width="15.6640625" bestFit="1" customWidth="1"/>
    <col min="18" max="18" width="16.6640625" bestFit="1" customWidth="1"/>
  </cols>
  <sheetData>
    <row r="11" spans="13:21" ht="18">
      <c r="T11" s="48" t="s">
        <v>51</v>
      </c>
      <c r="U11" s="48"/>
    </row>
    <row r="12" spans="13:21" ht="18">
      <c r="T12" s="48"/>
      <c r="U12" s="48"/>
    </row>
    <row r="13" spans="13:21" ht="18">
      <c r="T13" s="48" t="s">
        <v>52</v>
      </c>
      <c r="U13" s="48"/>
    </row>
    <row r="15" spans="13:21" ht="13" thickBot="1"/>
    <row r="16" spans="13:21" ht="18" thickBot="1">
      <c r="M16" s="49" t="s">
        <v>46</v>
      </c>
      <c r="N16" s="50">
        <f>I45</f>
        <v>0.87501863799205082</v>
      </c>
      <c r="O16" s="50"/>
      <c r="P16" s="50" t="s">
        <v>47</v>
      </c>
      <c r="Q16" s="51">
        <v>0.8</v>
      </c>
    </row>
    <row r="17" spans="5:18" ht="17">
      <c r="E17" s="40" t="s">
        <v>42</v>
      </c>
      <c r="F17" s="41" t="s">
        <v>35</v>
      </c>
      <c r="G17" s="41" t="s">
        <v>36</v>
      </c>
      <c r="H17" s="41" t="s">
        <v>37</v>
      </c>
      <c r="I17" s="42" t="s">
        <v>33</v>
      </c>
      <c r="J17" t="s">
        <v>0</v>
      </c>
    </row>
    <row r="18" spans="5:18" ht="15">
      <c r="E18" s="32">
        <v>1</v>
      </c>
      <c r="F18" s="33" t="s">
        <v>38</v>
      </c>
      <c r="G18" s="33" t="s">
        <v>15</v>
      </c>
      <c r="H18" s="33">
        <v>0.5</v>
      </c>
      <c r="I18" s="36">
        <f>E18*H18</f>
        <v>0.5</v>
      </c>
      <c r="M18" s="52" t="s">
        <v>50</v>
      </c>
      <c r="N18" s="52"/>
      <c r="O18" s="52"/>
      <c r="P18" s="52">
        <v>0.1</v>
      </c>
    </row>
    <row r="19" spans="5:18" ht="15">
      <c r="E19" s="32">
        <v>0.4</v>
      </c>
      <c r="F19" s="33" t="s">
        <v>39</v>
      </c>
      <c r="G19" s="33" t="s">
        <v>15</v>
      </c>
      <c r="H19" s="33">
        <v>0.6</v>
      </c>
      <c r="I19" s="36">
        <f>E19*H19</f>
        <v>0.24</v>
      </c>
      <c r="M19" s="52" t="s">
        <v>48</v>
      </c>
      <c r="N19" s="59" t="s">
        <v>49</v>
      </c>
      <c r="O19" s="52"/>
      <c r="P19" s="53">
        <f>Q16-N16</f>
        <v>-7.5018637992050774E-2</v>
      </c>
    </row>
    <row r="20" spans="5:18">
      <c r="E20" s="32">
        <v>0.2</v>
      </c>
      <c r="F20" s="33" t="s">
        <v>40</v>
      </c>
      <c r="G20" s="33" t="s">
        <v>15</v>
      </c>
      <c r="H20" s="33">
        <v>0.8</v>
      </c>
      <c r="I20" s="36">
        <f>E20*H20</f>
        <v>0.16000000000000003</v>
      </c>
    </row>
    <row r="21" spans="5:18" ht="18" thickBot="1">
      <c r="E21" s="34">
        <v>0.7</v>
      </c>
      <c r="F21" s="35" t="s">
        <v>41</v>
      </c>
      <c r="G21" s="35" t="s">
        <v>15</v>
      </c>
      <c r="H21" s="35">
        <v>0.6</v>
      </c>
      <c r="I21" s="37">
        <f>E21*H21</f>
        <v>0.42</v>
      </c>
      <c r="M21" s="56" t="s">
        <v>60</v>
      </c>
    </row>
    <row r="22" spans="5:18" ht="13" thickBot="1">
      <c r="I22" s="38">
        <f>SUM(I18:I21)</f>
        <v>1.32</v>
      </c>
      <c r="M22" s="31" t="s">
        <v>53</v>
      </c>
      <c r="P22" s="31">
        <f>N16*(1-N16)*(Q16-N16)</f>
        <v>-8.204114856737053E-3</v>
      </c>
      <c r="R22" s="31" t="s">
        <v>0</v>
      </c>
    </row>
    <row r="23" spans="5:18" ht="13" thickBot="1"/>
    <row r="24" spans="5:18" ht="13" thickBot="1">
      <c r="F24" s="39" t="s">
        <v>34</v>
      </c>
      <c r="G24" t="s">
        <v>43</v>
      </c>
      <c r="I24" s="44">
        <f>(1/(1+EXP(-I22)))</f>
        <v>0.78918170652225295</v>
      </c>
      <c r="M24" s="31" t="s">
        <v>54</v>
      </c>
    </row>
    <row r="25" spans="5:18" ht="17">
      <c r="M25" s="40" t="s">
        <v>35</v>
      </c>
      <c r="N25" s="41" t="s">
        <v>36</v>
      </c>
      <c r="O25" s="41" t="s">
        <v>55</v>
      </c>
      <c r="P25" s="41" t="s">
        <v>56</v>
      </c>
      <c r="Q25" s="41" t="s">
        <v>58</v>
      </c>
      <c r="R25" s="42" t="s">
        <v>57</v>
      </c>
    </row>
    <row r="26" spans="5:18">
      <c r="M26" s="54" t="s">
        <v>44</v>
      </c>
      <c r="N26" s="46" t="s">
        <v>45</v>
      </c>
      <c r="O26" s="33">
        <f>E40</f>
        <v>1</v>
      </c>
      <c r="P26" s="33">
        <f>$P$18*$P$22*O26</f>
        <v>-8.204114856737053E-4</v>
      </c>
      <c r="Q26" s="33">
        <f>H40</f>
        <v>0.5</v>
      </c>
      <c r="R26" s="36">
        <f>Q26+P26</f>
        <v>0.49917958851432631</v>
      </c>
    </row>
    <row r="27" spans="5:18" ht="13" thickBot="1">
      <c r="M27" s="54" t="s">
        <v>15</v>
      </c>
      <c r="N27" s="46" t="s">
        <v>45</v>
      </c>
      <c r="O27" s="33">
        <f>E41</f>
        <v>0.78918170652225295</v>
      </c>
      <c r="P27" s="33">
        <f>$P$18*$P$22*O27</f>
        <v>-6.4745373631443161E-4</v>
      </c>
      <c r="Q27" s="33">
        <f>H41</f>
        <v>0.9</v>
      </c>
      <c r="R27" s="36">
        <f>Q27+P27</f>
        <v>0.89935254626368555</v>
      </c>
    </row>
    <row r="28" spans="5:18" ht="18" thickBot="1">
      <c r="E28" s="40" t="s">
        <v>42</v>
      </c>
      <c r="F28" s="41" t="s">
        <v>35</v>
      </c>
      <c r="G28" s="41" t="s">
        <v>36</v>
      </c>
      <c r="H28" s="41" t="s">
        <v>37</v>
      </c>
      <c r="I28" s="42" t="s">
        <v>33</v>
      </c>
      <c r="L28" s="45"/>
      <c r="M28" s="55" t="s">
        <v>16</v>
      </c>
      <c r="N28" s="47" t="s">
        <v>45</v>
      </c>
      <c r="O28" s="35">
        <f>E42</f>
        <v>0.81757447619364365</v>
      </c>
      <c r="P28" s="35">
        <f>$P$18*$P$22*O28</f>
        <v>-6.7074749066292855E-4</v>
      </c>
      <c r="Q28" s="35">
        <f>H42</f>
        <v>0.9</v>
      </c>
      <c r="R28" s="37">
        <f>Q28+P28</f>
        <v>0.89932925250933704</v>
      </c>
    </row>
    <row r="29" spans="5:18">
      <c r="E29" s="32">
        <v>1</v>
      </c>
      <c r="F29" s="33" t="s">
        <v>38</v>
      </c>
      <c r="G29" s="33" t="s">
        <v>16</v>
      </c>
      <c r="H29" s="33">
        <v>0.7</v>
      </c>
      <c r="I29" s="36">
        <f>E29*H29</f>
        <v>0.7</v>
      </c>
    </row>
    <row r="30" spans="5:18">
      <c r="E30" s="32">
        <v>0.4</v>
      </c>
      <c r="F30" s="33" t="s">
        <v>39</v>
      </c>
      <c r="G30" s="33" t="s">
        <v>16</v>
      </c>
      <c r="H30" s="33">
        <v>0.9</v>
      </c>
      <c r="I30" s="36">
        <f>E30*H30</f>
        <v>0.36000000000000004</v>
      </c>
    </row>
    <row r="31" spans="5:18">
      <c r="E31" s="32">
        <v>0.2</v>
      </c>
      <c r="F31" s="33" t="s">
        <v>40</v>
      </c>
      <c r="G31" s="33" t="s">
        <v>16</v>
      </c>
      <c r="H31" s="33">
        <v>0.8</v>
      </c>
      <c r="I31" s="36">
        <f>E31*H31</f>
        <v>0.16000000000000003</v>
      </c>
    </row>
    <row r="32" spans="5:18" ht="13" thickBot="1">
      <c r="E32" s="34">
        <v>0.7</v>
      </c>
      <c r="F32" s="35" t="s">
        <v>41</v>
      </c>
      <c r="G32" s="35" t="s">
        <v>16</v>
      </c>
      <c r="H32" s="35">
        <v>0.4</v>
      </c>
      <c r="I32" s="37">
        <f>E32*H32</f>
        <v>0.27999999999999997</v>
      </c>
    </row>
    <row r="33" spans="5:18" ht="13" thickBot="1">
      <c r="I33" s="43">
        <f>SUM(I29:I32)</f>
        <v>1.5000000000000002</v>
      </c>
    </row>
    <row r="34" spans="5:18" ht="18" thickBot="1">
      <c r="M34" s="56" t="s">
        <v>32</v>
      </c>
    </row>
    <row r="35" spans="5:18" ht="13" thickBot="1">
      <c r="F35" s="39" t="s">
        <v>34</v>
      </c>
      <c r="G35" t="s">
        <v>43</v>
      </c>
      <c r="I35" s="44">
        <f>(1/(1+EXP(-I33)))</f>
        <v>0.81757447619364365</v>
      </c>
      <c r="M35" s="31" t="s">
        <v>59</v>
      </c>
      <c r="Q35" s="31">
        <f>I24*(1-I24)*H41*P22</f>
        <v>-1.2284558261603975E-3</v>
      </c>
    </row>
    <row r="36" spans="5:18" ht="13" thickBot="1"/>
    <row r="37" spans="5:18" ht="17">
      <c r="M37" s="40" t="s">
        <v>35</v>
      </c>
      <c r="N37" s="41" t="s">
        <v>36</v>
      </c>
      <c r="O37" s="41" t="s">
        <v>55</v>
      </c>
      <c r="P37" s="41" t="s">
        <v>56</v>
      </c>
      <c r="Q37" s="41" t="s">
        <v>58</v>
      </c>
      <c r="R37" s="42" t="s">
        <v>57</v>
      </c>
    </row>
    <row r="38" spans="5:18" ht="13" thickBot="1">
      <c r="M38" s="54" t="s">
        <v>61</v>
      </c>
      <c r="N38" s="33" t="s">
        <v>15</v>
      </c>
      <c r="O38" s="33">
        <f>E18</f>
        <v>1</v>
      </c>
      <c r="P38" s="57">
        <f>$P$18*$Q$35*O38</f>
        <v>-1.2284558261603976E-4</v>
      </c>
      <c r="Q38" s="33">
        <v>0.5</v>
      </c>
      <c r="R38" s="36">
        <f>Q38+P38</f>
        <v>0.49987715441738395</v>
      </c>
    </row>
    <row r="39" spans="5:18" ht="17">
      <c r="E39" s="40" t="s">
        <v>42</v>
      </c>
      <c r="F39" s="41" t="s">
        <v>35</v>
      </c>
      <c r="G39" s="41" t="s">
        <v>36</v>
      </c>
      <c r="H39" s="41" t="s">
        <v>37</v>
      </c>
      <c r="I39" s="42" t="s">
        <v>33</v>
      </c>
      <c r="M39" s="32" t="s">
        <v>39</v>
      </c>
      <c r="N39" s="33" t="s">
        <v>15</v>
      </c>
      <c r="O39" s="33">
        <f>E19</f>
        <v>0.4</v>
      </c>
      <c r="P39" s="57">
        <f>$P$18*$Q$35*O39</f>
        <v>-4.9138233046415908E-5</v>
      </c>
      <c r="Q39" s="33">
        <v>0.6</v>
      </c>
      <c r="R39" s="36">
        <f>Q39+P39</f>
        <v>0.59995086176695356</v>
      </c>
    </row>
    <row r="40" spans="5:18">
      <c r="E40" s="32">
        <v>1</v>
      </c>
      <c r="F40" s="46" t="s">
        <v>44</v>
      </c>
      <c r="G40" s="46" t="s">
        <v>45</v>
      </c>
      <c r="H40" s="33">
        <v>0.5</v>
      </c>
      <c r="I40" s="36">
        <f>E40*H40</f>
        <v>0.5</v>
      </c>
      <c r="M40" s="32" t="s">
        <v>40</v>
      </c>
      <c r="N40" s="33" t="s">
        <v>15</v>
      </c>
      <c r="O40" s="33">
        <f>E20</f>
        <v>0.2</v>
      </c>
      <c r="P40" s="57">
        <f>$P$18*$Q$35*O40</f>
        <v>-2.4569116523207954E-5</v>
      </c>
      <c r="Q40" s="33">
        <v>0.8</v>
      </c>
      <c r="R40" s="36">
        <f>Q40+P40</f>
        <v>0.79997543088347689</v>
      </c>
    </row>
    <row r="41" spans="5:18" ht="13" thickBot="1">
      <c r="E41" s="32">
        <f>I24</f>
        <v>0.78918170652225295</v>
      </c>
      <c r="F41" s="46" t="s">
        <v>15</v>
      </c>
      <c r="G41" s="46" t="s">
        <v>45</v>
      </c>
      <c r="H41" s="33">
        <v>0.9</v>
      </c>
      <c r="I41" s="36">
        <f>E41*H41</f>
        <v>0.71026353587002766</v>
      </c>
      <c r="M41" s="34" t="s">
        <v>41</v>
      </c>
      <c r="N41" s="35" t="s">
        <v>15</v>
      </c>
      <c r="O41" s="35">
        <f>E21</f>
        <v>0.7</v>
      </c>
      <c r="P41" s="58">
        <f>$P$18*$Q$35*O41</f>
        <v>-8.5991907831227819E-5</v>
      </c>
      <c r="Q41" s="35">
        <v>0.6</v>
      </c>
      <c r="R41" s="37">
        <f>Q41+P41</f>
        <v>0.59991400809216877</v>
      </c>
    </row>
    <row r="42" spans="5:18" ht="13" thickBot="1">
      <c r="E42" s="34">
        <f>I35</f>
        <v>0.81757447619364365</v>
      </c>
      <c r="F42" s="47" t="s">
        <v>16</v>
      </c>
      <c r="G42" s="47" t="s">
        <v>45</v>
      </c>
      <c r="H42" s="35">
        <v>0.9</v>
      </c>
      <c r="I42" s="37">
        <f>E42*H42</f>
        <v>0.73581702857427933</v>
      </c>
    </row>
    <row r="43" spans="5:18" ht="13" thickBot="1">
      <c r="I43" s="43">
        <f>SUM(I39:I42)</f>
        <v>1.9460805644443071</v>
      </c>
    </row>
    <row r="44" spans="5:18" ht="13" thickBot="1"/>
    <row r="45" spans="5:18" ht="18" thickBot="1">
      <c r="F45" s="39" t="s">
        <v>34</v>
      </c>
      <c r="G45" t="s">
        <v>43</v>
      </c>
      <c r="I45" s="44">
        <f>(1/(1+EXP(-I43)))</f>
        <v>0.87501863799205082</v>
      </c>
      <c r="M45" s="56" t="s">
        <v>32</v>
      </c>
    </row>
    <row r="46" spans="5:18">
      <c r="M46" s="31" t="s">
        <v>62</v>
      </c>
      <c r="Q46" s="31">
        <f>I35*(1-I35)*H42*P22</f>
        <v>-1.1012531609338547E-3</v>
      </c>
    </row>
    <row r="47" spans="5:18" ht="13" thickBot="1"/>
    <row r="48" spans="5:18" ht="17">
      <c r="M48" s="40" t="s">
        <v>35</v>
      </c>
      <c r="N48" s="41" t="s">
        <v>36</v>
      </c>
      <c r="O48" s="41" t="s">
        <v>55</v>
      </c>
      <c r="P48" s="41" t="s">
        <v>56</v>
      </c>
      <c r="Q48" s="41" t="s">
        <v>58</v>
      </c>
      <c r="R48" s="42" t="s">
        <v>57</v>
      </c>
    </row>
    <row r="49" spans="13:18">
      <c r="M49" s="54" t="s">
        <v>61</v>
      </c>
      <c r="N49" s="33" t="s">
        <v>16</v>
      </c>
      <c r="O49" s="33">
        <f>E29</f>
        <v>1</v>
      </c>
      <c r="P49" s="57">
        <f>$P$18*$Q$35*O49</f>
        <v>-1.2284558261603976E-4</v>
      </c>
      <c r="Q49" s="33">
        <v>0.5</v>
      </c>
      <c r="R49" s="36">
        <f>Q49+P49</f>
        <v>0.49987715441738395</v>
      </c>
    </row>
    <row r="50" spans="13:18">
      <c r="M50" s="32" t="s">
        <v>39</v>
      </c>
      <c r="N50" s="33" t="s">
        <v>16</v>
      </c>
      <c r="O50" s="33">
        <f>E30</f>
        <v>0.4</v>
      </c>
      <c r="P50" s="57">
        <f>$P$18*$Q$35*O50</f>
        <v>-4.9138233046415908E-5</v>
      </c>
      <c r="Q50" s="33">
        <v>0.6</v>
      </c>
      <c r="R50" s="36">
        <f>Q50+P50</f>
        <v>0.59995086176695356</v>
      </c>
    </row>
    <row r="51" spans="13:18">
      <c r="M51" s="32" t="s">
        <v>40</v>
      </c>
      <c r="N51" s="33" t="s">
        <v>16</v>
      </c>
      <c r="O51" s="33">
        <f>E31</f>
        <v>0.2</v>
      </c>
      <c r="P51" s="57">
        <f>$P$18*$Q$35*O51</f>
        <v>-2.4569116523207954E-5</v>
      </c>
      <c r="Q51" s="33">
        <v>0.8</v>
      </c>
      <c r="R51" s="36">
        <f>Q51+P51</f>
        <v>0.79997543088347689</v>
      </c>
    </row>
    <row r="52" spans="13:18" ht="13" thickBot="1">
      <c r="M52" s="34" t="s">
        <v>41</v>
      </c>
      <c r="N52" s="35" t="s">
        <v>16</v>
      </c>
      <c r="O52" s="35">
        <f>E32</f>
        <v>0.7</v>
      </c>
      <c r="P52" s="58">
        <f>$P$18*$Q$35*O52</f>
        <v>-8.5991907831227819E-5</v>
      </c>
      <c r="Q52" s="35">
        <v>0.6</v>
      </c>
      <c r="R52" s="37">
        <f>Q52+P52</f>
        <v>0.59991400809216877</v>
      </c>
    </row>
  </sheetData>
  <phoneticPr fontId="2" type="noConversion"/>
  <pageMargins left="0.75" right="0.75" top="1" bottom="1" header="0.5" footer="0.5"/>
  <pageSetup orientation="portrait"/>
  <headerFooter alignWithMargins="0"/>
  <drawing r:id="rId1"/>
  <legacyDrawing r:id="rId2"/>
  <oleObjects>
    <mc:AlternateContent xmlns:mc="http://schemas.openxmlformats.org/markup-compatibility/2006">
      <mc:Choice Requires="x14">
        <oleObject progId="Equation.3" shapeId="2049" r:id="rId3">
          <objectPr defaultSize="0" autoPict="0" r:id="rId4">
            <anchor moveWithCells="1" sizeWithCells="1">
              <from>
                <xdr:col>11</xdr:col>
                <xdr:colOff>63500</xdr:colOff>
                <xdr:row>3</xdr:row>
                <xdr:rowOff>0</xdr:rowOff>
              </from>
              <to>
                <xdr:col>17</xdr:col>
                <xdr:colOff>850900</xdr:colOff>
                <xdr:row>13</xdr:row>
                <xdr:rowOff>101600</xdr:rowOff>
              </to>
            </anchor>
          </objectPr>
        </oleObject>
      </mc:Choice>
      <mc:Fallback>
        <oleObject progId="Equation.3" shapeId="2049" r:id="rId3"/>
      </mc:Fallback>
    </mc:AlternateContent>
    <mc:AlternateContent xmlns:mc="http://schemas.openxmlformats.org/markup-compatibility/2006">
      <mc:Choice Requires="x14">
        <oleObject progId="Equation.3" shapeId="2050" r:id="rId5">
          <objectPr defaultSize="0" autoPict="0" r:id="rId6">
            <anchor moveWithCells="1" sizeWithCells="1">
              <from>
                <xdr:col>4</xdr:col>
                <xdr:colOff>203200</xdr:colOff>
                <xdr:row>3</xdr:row>
                <xdr:rowOff>88900</xdr:rowOff>
              </from>
              <to>
                <xdr:col>8</xdr:col>
                <xdr:colOff>558800</xdr:colOff>
                <xdr:row>8</xdr:row>
                <xdr:rowOff>0</xdr:rowOff>
              </to>
            </anchor>
          </objectPr>
        </oleObject>
      </mc:Choice>
      <mc:Fallback>
        <oleObject progId="Equation.3" shapeId="2050" r:id="rId5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honeticPr fontId="2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Example 1</vt:lpstr>
      <vt:lpstr>Example 1 v2</vt:lpstr>
      <vt:lpstr>Sheet3</vt:lpstr>
    </vt:vector>
  </TitlesOfParts>
  <Company>WK Health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Khasha Dehnad</dc:creator>
  <cp:lastModifiedBy>Kaitlynn Prescott</cp:lastModifiedBy>
  <dcterms:created xsi:type="dcterms:W3CDTF">2009-10-27T23:56:57Z</dcterms:created>
  <dcterms:modified xsi:type="dcterms:W3CDTF">2017-11-13T23:57:04Z</dcterms:modified>
</cp:coreProperties>
</file>