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60" yWindow="220" windowWidth="22680" windowHeight="1412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K34" i="2"/>
  <c r="H34" i="2"/>
  <c r="K32" i="2"/>
  <c r="H32" i="2"/>
  <c r="J10" i="2"/>
  <c r="L10" i="2"/>
  <c r="J16" i="2"/>
  <c r="L16" i="2"/>
  <c r="J17" i="2"/>
  <c r="L17" i="2"/>
  <c r="J18" i="2"/>
  <c r="L18" i="2"/>
  <c r="J19" i="2"/>
  <c r="L19" i="2"/>
  <c r="J20" i="2"/>
  <c r="J21" i="2"/>
  <c r="L21" i="2"/>
  <c r="J22" i="2"/>
  <c r="L22" i="2"/>
  <c r="I16" i="2"/>
  <c r="I17" i="2"/>
  <c r="K17" i="2"/>
  <c r="I18" i="2"/>
  <c r="K18" i="2"/>
  <c r="I19" i="2"/>
  <c r="K19" i="2"/>
  <c r="I20" i="2"/>
  <c r="K20" i="2"/>
  <c r="I21" i="2"/>
  <c r="K21" i="2"/>
  <c r="I22" i="2"/>
  <c r="K22" i="2"/>
  <c r="I15" i="2"/>
  <c r="K15" i="2"/>
  <c r="J15" i="2"/>
  <c r="L15" i="2"/>
  <c r="N16" i="2"/>
  <c r="N20" i="2"/>
  <c r="K16" i="2"/>
  <c r="O16" i="2"/>
  <c r="O20" i="2"/>
  <c r="N21" i="2"/>
  <c r="N17" i="2"/>
  <c r="L20" i="2"/>
  <c r="M20" i="2"/>
  <c r="O17" i="2"/>
  <c r="O21" i="2"/>
  <c r="O19" i="2"/>
  <c r="M19" i="2"/>
  <c r="O15" i="2"/>
  <c r="M15" i="2"/>
  <c r="O22" i="2"/>
  <c r="M22" i="2"/>
  <c r="O18" i="2"/>
  <c r="M18" i="2"/>
  <c r="M16" i="2"/>
  <c r="N19" i="2"/>
  <c r="N15" i="2"/>
  <c r="N22" i="2"/>
  <c r="N18" i="2"/>
  <c r="M21" i="2"/>
  <c r="M17" i="2"/>
  <c r="N23" i="2"/>
  <c r="G24" i="2"/>
  <c r="G28" i="2"/>
  <c r="G26" i="2"/>
</calcChain>
</file>

<file path=xl/sharedStrings.xml><?xml version="1.0" encoding="utf-8"?>
<sst xmlns="http://schemas.openxmlformats.org/spreadsheetml/2006/main" count="257" uniqueCount="223">
  <si>
    <t>10. Name: Georgia</t>
  </si>
  <si>
    <t>Capital Name: Atlanta</t>
  </si>
  <si>
    <t>Capital Latitude: 33.76</t>
  </si>
  <si>
    <t>Capital Longitude: -84.39</t>
  </si>
  <si>
    <t>11. Name: Hawaii</t>
  </si>
  <si>
    <t>Capital Name: Honolulu</t>
  </si>
  <si>
    <t>Capital Latitude: 21.30895</t>
  </si>
  <si>
    <t>Capital Longitude: -157.826182</t>
  </si>
  <si>
    <t>12. Name: Idaho</t>
  </si>
  <si>
    <t>Capital Name: Boise</t>
  </si>
  <si>
    <t>Capital Latitude: 43.613739</t>
  </si>
  <si>
    <t>Capital Longitude: -116.237651</t>
  </si>
  <si>
    <t>13. Name: Illinois</t>
  </si>
  <si>
    <t>Capital Name: Springfield</t>
  </si>
  <si>
    <t>Capital Latitude: 39.783250</t>
  </si>
  <si>
    <t>Capital Longitude: -89.650373</t>
  </si>
  <si>
    <t>14. Name: Indiana</t>
  </si>
  <si>
    <t>Capital Name: Indianapolis</t>
  </si>
  <si>
    <t>Capital Latitude: 39.790942</t>
  </si>
  <si>
    <t>Capital Longitude: -86.147685</t>
  </si>
  <si>
    <t>15. Name: Iowa</t>
  </si>
  <si>
    <t>Capital Name: Des Moines</t>
  </si>
  <si>
    <t>Capital Latitude: 41.590939</t>
  </si>
  <si>
    <t>Capital Longitude: -93.620866</t>
  </si>
  <si>
    <t>16. Name: Kansas</t>
  </si>
  <si>
    <t>Capital Name: Topeka</t>
  </si>
  <si>
    <t>Capital Latitude: 39.04</t>
  </si>
  <si>
    <t>Capital Longitude: -95.69</t>
  </si>
  <si>
    <t>17. Name: Kentucky</t>
  </si>
  <si>
    <t>Capital Name: Frankfort</t>
  </si>
  <si>
    <t>Capital Latitude: 38.197274</t>
  </si>
  <si>
    <t>Capital Longitude: -84.86311</t>
  </si>
  <si>
    <t>18. Name: Louisiana</t>
  </si>
  <si>
    <t>Capital Name: Baton Rouge</t>
  </si>
  <si>
    <t>Capital Latitude: 30.45809</t>
  </si>
  <si>
    <t>Capital Longitude: -91.140229</t>
  </si>
  <si>
    <t>19. Name: Maine</t>
  </si>
  <si>
    <t>Capital Name: Augusta</t>
  </si>
  <si>
    <t>Capital Latitude: 44.323535</t>
  </si>
  <si>
    <t>Capital Longitude: -69.765261</t>
  </si>
  <si>
    <t>20. Name: Maryland</t>
  </si>
  <si>
    <t>Capital Name: Annapolis</t>
  </si>
  <si>
    <t>Capital Latitude: 38.972945</t>
  </si>
  <si>
    <t>Capital Longitude: -76.501157</t>
  </si>
  <si>
    <t>21. Name: Massachusetts</t>
  </si>
  <si>
    <t>Capital Name: Boston</t>
  </si>
  <si>
    <t>Capital Latitude: 42.2352</t>
  </si>
  <si>
    <t>Capital Longitude: -71.0275</t>
  </si>
  <si>
    <t>22. Name: Michigan</t>
  </si>
  <si>
    <t>Capital Name: Lansing</t>
  </si>
  <si>
    <t>Capital Latitude: 42.7335</t>
  </si>
  <si>
    <t>Capital Longitude: -84.5467</t>
  </si>
  <si>
    <t>23. Name: Minnesota</t>
  </si>
  <si>
    <t>Capital Name: Saint Paul</t>
  </si>
  <si>
    <t>Capital Latitude: 44.95</t>
  </si>
  <si>
    <t>Capital Longitude: -93.094</t>
  </si>
  <si>
    <t>24. Name: Mississippi</t>
  </si>
  <si>
    <t>Capital Name: Jackson</t>
  </si>
  <si>
    <t>Capital Latitude: 32.320</t>
  </si>
  <si>
    <t>Capital Longitude: -90.207</t>
  </si>
  <si>
    <t>25. Name: Missouri</t>
  </si>
  <si>
    <t>Capital Name: Jefferson City</t>
  </si>
  <si>
    <t>Capital Latitude: 38.572954</t>
  </si>
  <si>
    <t>Capital Longitude: -92.189283</t>
  </si>
  <si>
    <t>26. Name: Montana</t>
  </si>
  <si>
    <t>Capital Name: Helana</t>
  </si>
  <si>
    <t>Capital Latitude: 46.595805</t>
  </si>
  <si>
    <t>Capital Longitude: -112.027031</t>
  </si>
  <si>
    <t>27. Name: Nebraska</t>
  </si>
  <si>
    <t>Capital Name: Lincoln</t>
  </si>
  <si>
    <t>Capital Latitude: 40.809868</t>
  </si>
  <si>
    <t>Capital Longitude: -96.675345</t>
  </si>
  <si>
    <t>28. Name: Nevada</t>
  </si>
  <si>
    <t>Capital Name: Carson City</t>
  </si>
  <si>
    <t>Capital Latitude: 39.160949</t>
  </si>
  <si>
    <t>Capital Longitude: -119.753877</t>
  </si>
  <si>
    <t>29. Name: New Hampshire</t>
  </si>
  <si>
    <t>Capital Name: Concord</t>
  </si>
  <si>
    <t>Capital Latitude: 43.220093</t>
  </si>
  <si>
    <t>Capital Longitude: -71.549127</t>
  </si>
  <si>
    <t>30. Name: New Jersey</t>
  </si>
  <si>
    <t>Capital Name: Trenton</t>
  </si>
  <si>
    <t>Capital Latitude: 40.221741</t>
  </si>
  <si>
    <t>Capital Longitude: -74.756138</t>
  </si>
  <si>
    <t>31. Name: New Mexico</t>
  </si>
  <si>
    <t>Capital Name: Santa Fe</t>
  </si>
  <si>
    <t>Capital Latitude: 35.667231</t>
  </si>
  <si>
    <t>Capital Longitude: -105.964575</t>
  </si>
  <si>
    <t>32. Name: New York</t>
  </si>
  <si>
    <t>Capital Name: Albany</t>
  </si>
  <si>
    <t>Capital Latitude: 42.659829</t>
  </si>
  <si>
    <t>Capital Longitude: -73.781339</t>
  </si>
  <si>
    <t>33. Name: North Carolina</t>
  </si>
  <si>
    <t>Capital Name: Raleigh</t>
  </si>
  <si>
    <t>Capital Latitude: 35.771</t>
  </si>
  <si>
    <t>Capital Longitude: -78.638</t>
  </si>
  <si>
    <t>34. Name: North Dakota</t>
  </si>
  <si>
    <t>Capital Name: Bismarck</t>
  </si>
  <si>
    <t>Capital Latitude: 48.813343</t>
  </si>
  <si>
    <t>Capital Longitude: -100.779004</t>
  </si>
  <si>
    <t>35. Name: Ohio</t>
  </si>
  <si>
    <t>Capital Name: Columbus</t>
  </si>
  <si>
    <t>Capital Latitude: 39.962245</t>
  </si>
  <si>
    <t>Capital Longitude: -83.000647</t>
  </si>
  <si>
    <t>36. Name: Oklahoma</t>
  </si>
  <si>
    <t>Capital Name: Oklahoma City</t>
  </si>
  <si>
    <t>Capital Latitude: 35.482309</t>
  </si>
  <si>
    <t>Capital Longitude: -97.534994</t>
  </si>
  <si>
    <t>37. Name: Oregon</t>
  </si>
  <si>
    <t>Capital Name: Salem</t>
  </si>
  <si>
    <t>Capital Latitude: 44.931109</t>
  </si>
  <si>
    <t>Capital Longitude: -123.029159</t>
  </si>
  <si>
    <t>38. Name: Pennsylvania</t>
  </si>
  <si>
    <t>Capital Name: Harrisburg</t>
  </si>
  <si>
    <t>Capital Latitude: 40.269789</t>
  </si>
  <si>
    <t>Capital Longitude: -76.875613</t>
  </si>
  <si>
    <t>39. Name: Rhode Island</t>
  </si>
  <si>
    <t>Capital Name: Providence</t>
  </si>
  <si>
    <t>Capital Latitude: 41.82355</t>
  </si>
  <si>
    <t>Capital Longitude: -71.422132</t>
  </si>
  <si>
    <t>40. Name: South Carolina</t>
  </si>
  <si>
    <t>Capital Name: Columbia</t>
  </si>
  <si>
    <t>Capital Latitude: 34.000</t>
  </si>
  <si>
    <t>Capital Longitude: -81.035</t>
  </si>
  <si>
    <t>41. Name: South Dakota</t>
  </si>
  <si>
    <t>Capital Name: Pierre</t>
  </si>
  <si>
    <t>Capital Latitude: 44.367966</t>
  </si>
  <si>
    <t>Capital Longitude: -100.336378</t>
  </si>
  <si>
    <t>42. Name: Tennessee</t>
  </si>
  <si>
    <t>Capital Name: Nashville</t>
  </si>
  <si>
    <t>Capital Latitude: 36.165</t>
  </si>
  <si>
    <t>Capital Longitude: -86.784</t>
  </si>
  <si>
    <t>43. Name: Texas</t>
  </si>
  <si>
    <t>Capital Name: Austin</t>
  </si>
  <si>
    <t>Capital Latitude: 30.266667</t>
  </si>
  <si>
    <t>Capital Longitude: -97.75</t>
  </si>
  <si>
    <t>44. Name: Utah</t>
  </si>
  <si>
    <t>Capital Name: Salt Lake City</t>
  </si>
  <si>
    <t>Capital Latitude: 40.7547</t>
  </si>
  <si>
    <t>Capital Longitude: -111.892622</t>
  </si>
  <si>
    <t>45. Name: Vermont</t>
  </si>
  <si>
    <t>Capital Name: Montpelier</t>
  </si>
  <si>
    <t>Capital Latitude: 44.26639</t>
  </si>
  <si>
    <t>Capital Longitude: -72.57194</t>
  </si>
  <si>
    <t>46. Name: Virginia</t>
  </si>
  <si>
    <t>Capital Name: Richmond</t>
  </si>
  <si>
    <t>Capital Latitude: 37.54</t>
  </si>
  <si>
    <t>Capital Longitude: -77.46</t>
  </si>
  <si>
    <t>47. Name: Washington</t>
  </si>
  <si>
    <t>Capital Name: Olympia</t>
  </si>
  <si>
    <t>Capital Latitude: 47.042418</t>
  </si>
  <si>
    <t>Capital Longitude: -122.893077</t>
  </si>
  <si>
    <t>48. Name: West Virginia</t>
  </si>
  <si>
    <t>Capital Name: Charleston</t>
  </si>
  <si>
    <t>Capital Latitude: 38.349497</t>
  </si>
  <si>
    <t>Capital Longitude: -81.633294</t>
  </si>
  <si>
    <t>49. Name: Wisconsin</t>
  </si>
  <si>
    <t>Capital Name: Madison</t>
  </si>
  <si>
    <t>Capital Latitude: 43.074722</t>
  </si>
  <si>
    <t>Capital Longitude: -89.384444</t>
  </si>
  <si>
    <t>50. Name: Wyoming</t>
  </si>
  <si>
    <t>Capital Name: Cheyenne</t>
  </si>
  <si>
    <t>Capital Latitude: 41.145548</t>
  </si>
  <si>
    <t>Capital Longitude: -104.802042</t>
  </si>
  <si>
    <t xml:space="preserve"> Alabama</t>
  </si>
  <si>
    <t xml:space="preserve"> Montgomery</t>
  </si>
  <si>
    <t>Lat</t>
  </si>
  <si>
    <t>Alaska</t>
  </si>
  <si>
    <t xml:space="preserve"> Juneau</t>
  </si>
  <si>
    <t>State</t>
  </si>
  <si>
    <t>Capital</t>
  </si>
  <si>
    <t>Arizona</t>
  </si>
  <si>
    <t>Phoenix</t>
  </si>
  <si>
    <t xml:space="preserve"> Arkansas</t>
  </si>
  <si>
    <t>Little Rock</t>
  </si>
  <si>
    <t>Long</t>
  </si>
  <si>
    <t xml:space="preserve"> California</t>
  </si>
  <si>
    <t>Sacramento</t>
  </si>
  <si>
    <t>Colorado</t>
  </si>
  <si>
    <t>Denver</t>
  </si>
  <si>
    <t>Connecticut</t>
  </si>
  <si>
    <t>Hartford</t>
  </si>
  <si>
    <t>Dover</t>
  </si>
  <si>
    <t>Delaware</t>
  </si>
  <si>
    <t>Florida</t>
  </si>
  <si>
    <t>Tallahassee</t>
  </si>
  <si>
    <t>First Pass (Copied from book)</t>
  </si>
  <si>
    <t xml:space="preserve">Centroid </t>
  </si>
  <si>
    <t>d1</t>
  </si>
  <si>
    <t>d2</t>
  </si>
  <si>
    <t>m1</t>
  </si>
  <si>
    <t>m2</t>
  </si>
  <si>
    <t>Clustering</t>
  </si>
  <si>
    <t>Point</t>
  </si>
  <si>
    <t>Distance from m1</t>
  </si>
  <si>
    <t>Distance from m2</t>
  </si>
  <si>
    <t>Cluster Membership</t>
  </si>
  <si>
    <t>SE</t>
  </si>
  <si>
    <t>a</t>
  </si>
  <si>
    <t>b</t>
  </si>
  <si>
    <t>c</t>
  </si>
  <si>
    <t>d</t>
  </si>
  <si>
    <t>e</t>
  </si>
  <si>
    <t>f</t>
  </si>
  <si>
    <t>g</t>
  </si>
  <si>
    <t>h</t>
  </si>
  <si>
    <t>SSE</t>
  </si>
  <si>
    <t>BCV</t>
  </si>
  <si>
    <t>BCV/WCV</t>
  </si>
  <si>
    <t>Sq Distance from m1</t>
  </si>
  <si>
    <t>Sq Distance from m2</t>
  </si>
  <si>
    <t>Min Distnace</t>
  </si>
  <si>
    <t>d(m1,m2)</t>
  </si>
  <si>
    <t>Sq d(m1,m2)=</t>
  </si>
  <si>
    <t>BSE/WSE</t>
  </si>
  <si>
    <t>new m1</t>
  </si>
  <si>
    <t>(1+1+1)/3</t>
  </si>
  <si>
    <t xml:space="preserve"> d1</t>
  </si>
  <si>
    <t xml:space="preserve"> </t>
  </si>
  <si>
    <t>(3+2+1)/3</t>
  </si>
  <si>
    <t>new m2</t>
  </si>
  <si>
    <t>(3+4+5+4+2)/5</t>
  </si>
  <si>
    <t>(3+3+3+2+1)/5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</si>
</sst>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8"/>
      <name val="Arial"/>
      <family val="2"/>
    </font>
    <font>
      <sz val="10"/>
      <color rgb="FF010199"/>
      <name val="Tahoma"/>
      <family val="2"/>
    </font>
    <font>
      <b/>
      <sz val="10"/>
      <color rgb="FF010199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8F6F6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 readingOrder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left" wrapText="1" readingOrder="1"/>
    </xf>
    <xf numFmtId="164" fontId="3" fillId="2" borderId="1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164" fontId="0" fillId="0" borderId="0" xfId="0" applyNumberFormat="1" applyAlignment="1">
      <alignment horizontal="center" readingOrder="1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 wrapText="1" readingOrder="1"/>
    </xf>
    <xf numFmtId="0" fontId="3" fillId="3" borderId="8" xfId="0" applyFont="1" applyFill="1" applyBorder="1" applyAlignment="1">
      <alignment horizontal="center" wrapText="1" readingOrder="1"/>
    </xf>
    <xf numFmtId="2" fontId="3" fillId="3" borderId="8" xfId="0" applyNumberFormat="1" applyFont="1" applyFill="1" applyBorder="1" applyAlignment="1">
      <alignment horizontal="center" wrapText="1" readingOrder="1"/>
    </xf>
    <xf numFmtId="0" fontId="3" fillId="3" borderId="10" xfId="0" applyFont="1" applyFill="1" applyBorder="1" applyAlignment="1">
      <alignment horizontal="center" wrapText="1" readingOrder="1"/>
    </xf>
    <xf numFmtId="0" fontId="3" fillId="3" borderId="0" xfId="0" applyFont="1" applyFill="1" applyBorder="1" applyAlignment="1">
      <alignment horizontal="center" wrapText="1" readingOrder="1"/>
    </xf>
    <xf numFmtId="2" fontId="3" fillId="3" borderId="0" xfId="0" applyNumberFormat="1" applyFont="1" applyFill="1" applyBorder="1" applyAlignment="1">
      <alignment horizontal="center" wrapText="1" readingOrder="1"/>
    </xf>
    <xf numFmtId="0" fontId="3" fillId="3" borderId="12" xfId="0" applyFont="1" applyFill="1" applyBorder="1" applyAlignment="1">
      <alignment horizontal="center" wrapText="1" readingOrder="1"/>
    </xf>
    <xf numFmtId="0" fontId="3" fillId="3" borderId="13" xfId="0" applyFont="1" applyFill="1" applyBorder="1" applyAlignment="1">
      <alignment horizontal="center" wrapText="1" readingOrder="1"/>
    </xf>
    <xf numFmtId="2" fontId="3" fillId="3" borderId="13" xfId="0" applyNumberFormat="1" applyFont="1" applyFill="1" applyBorder="1" applyAlignment="1">
      <alignment horizontal="center" wrapText="1" readingOrder="1"/>
    </xf>
    <xf numFmtId="0" fontId="0" fillId="3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 readingOrder="1"/>
    </xf>
    <xf numFmtId="0" fontId="3" fillId="2" borderId="3" xfId="0" applyFont="1" applyFill="1" applyBorder="1" applyAlignment="1">
      <alignment horizontal="left" wrapText="1" readingOrder="1"/>
    </xf>
    <xf numFmtId="0" fontId="3" fillId="2" borderId="4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77"/>
  <sheetViews>
    <sheetView topLeftCell="A10" workbookViewId="0">
      <selection activeCell="C11" sqref="C11"/>
    </sheetView>
  </sheetViews>
  <sheetFormatPr baseColWidth="10" defaultColWidth="8.83203125" defaultRowHeight="14" x14ac:dyDescent="0"/>
  <cols>
    <col min="3" max="3" width="29.6640625" customWidth="1"/>
  </cols>
  <sheetData>
    <row r="3" spans="2:3" ht="15">
      <c r="B3" t="s">
        <v>169</v>
      </c>
      <c r="C3" s="2" t="s">
        <v>164</v>
      </c>
    </row>
    <row r="4" spans="2:3" ht="15">
      <c r="B4" t="s">
        <v>170</v>
      </c>
      <c r="C4" s="2" t="s">
        <v>165</v>
      </c>
    </row>
    <row r="5" spans="2:3" ht="15">
      <c r="B5" t="s">
        <v>166</v>
      </c>
      <c r="C5" s="2">
        <v>32.361538000000003</v>
      </c>
    </row>
    <row r="6" spans="2:3">
      <c r="B6" t="s">
        <v>175</v>
      </c>
      <c r="C6" s="1">
        <v>-86.279117999999997</v>
      </c>
    </row>
    <row r="7" spans="2:3">
      <c r="C7" s="1"/>
    </row>
    <row r="8" spans="2:3" ht="15">
      <c r="B8" t="s">
        <v>169</v>
      </c>
      <c r="C8" s="2" t="s">
        <v>167</v>
      </c>
    </row>
    <row r="9" spans="2:3" ht="15">
      <c r="B9" t="s">
        <v>170</v>
      </c>
      <c r="C9" s="2" t="s">
        <v>168</v>
      </c>
    </row>
    <row r="10" spans="2:3" ht="15">
      <c r="B10" t="s">
        <v>166</v>
      </c>
      <c r="C10" s="2">
        <v>58.301935</v>
      </c>
    </row>
    <row r="11" spans="2:3" ht="15">
      <c r="B11" t="s">
        <v>175</v>
      </c>
      <c r="C11" s="2">
        <v>-134.41973999999999</v>
      </c>
    </row>
    <row r="12" spans="2:3">
      <c r="C12" s="1"/>
    </row>
    <row r="13" spans="2:3" ht="15">
      <c r="B13" t="s">
        <v>169</v>
      </c>
      <c r="C13" s="2" t="s">
        <v>171</v>
      </c>
    </row>
    <row r="14" spans="2:3" ht="15">
      <c r="B14" t="s">
        <v>170</v>
      </c>
      <c r="C14" s="2" t="s">
        <v>172</v>
      </c>
    </row>
    <row r="15" spans="2:3" ht="15">
      <c r="B15" t="s">
        <v>166</v>
      </c>
      <c r="C15" s="2">
        <v>33.448456999999998</v>
      </c>
    </row>
    <row r="16" spans="2:3" ht="15">
      <c r="B16" t="s">
        <v>175</v>
      </c>
      <c r="C16" s="2">
        <v>-112.07384399999999</v>
      </c>
    </row>
    <row r="17" spans="2:3">
      <c r="C17" s="1"/>
    </row>
    <row r="18" spans="2:3" ht="15">
      <c r="B18" t="s">
        <v>169</v>
      </c>
      <c r="C18" s="2" t="s">
        <v>173</v>
      </c>
    </row>
    <row r="19" spans="2:3" ht="15">
      <c r="B19" t="s">
        <v>170</v>
      </c>
      <c r="C19" s="2" t="s">
        <v>174</v>
      </c>
    </row>
    <row r="20" spans="2:3" ht="15">
      <c r="B20" t="s">
        <v>166</v>
      </c>
      <c r="C20" s="2">
        <v>34.736009000000003</v>
      </c>
    </row>
    <row r="21" spans="2:3" ht="15">
      <c r="B21" t="s">
        <v>175</v>
      </c>
      <c r="C21" s="2">
        <v>-92.331121999999993</v>
      </c>
    </row>
    <row r="22" spans="2:3">
      <c r="C22" s="1"/>
    </row>
    <row r="23" spans="2:3" ht="15">
      <c r="B23" t="s">
        <v>169</v>
      </c>
      <c r="C23" s="2" t="s">
        <v>176</v>
      </c>
    </row>
    <row r="24" spans="2:3" ht="15">
      <c r="B24" t="s">
        <v>170</v>
      </c>
      <c r="C24" s="2" t="s">
        <v>177</v>
      </c>
    </row>
    <row r="25" spans="2:3" ht="15">
      <c r="B25" t="s">
        <v>166</v>
      </c>
      <c r="C25" s="2">
        <v>38.555605</v>
      </c>
    </row>
    <row r="26" spans="2:3" ht="15">
      <c r="B26" t="s">
        <v>175</v>
      </c>
      <c r="C26" s="2">
        <v>-121.468926</v>
      </c>
    </row>
    <row r="28" spans="2:3" ht="15">
      <c r="B28" t="s">
        <v>169</v>
      </c>
      <c r="C28" s="2" t="s">
        <v>178</v>
      </c>
    </row>
    <row r="29" spans="2:3" ht="15">
      <c r="B29" t="s">
        <v>170</v>
      </c>
      <c r="C29" s="2" t="s">
        <v>179</v>
      </c>
    </row>
    <row r="30" spans="2:3" ht="15">
      <c r="B30" t="s">
        <v>166</v>
      </c>
      <c r="C30" s="2">
        <v>39.739166699999998</v>
      </c>
    </row>
    <row r="31" spans="2:3" ht="15">
      <c r="B31" t="s">
        <v>175</v>
      </c>
      <c r="C31" s="2">
        <v>-104.984167</v>
      </c>
    </row>
    <row r="32" spans="2:3">
      <c r="C32" s="1"/>
    </row>
    <row r="33" spans="2:3" ht="15">
      <c r="B33" t="s">
        <v>169</v>
      </c>
      <c r="C33" s="2" t="s">
        <v>180</v>
      </c>
    </row>
    <row r="34" spans="2:3" ht="15">
      <c r="B34" t="s">
        <v>170</v>
      </c>
      <c r="C34" s="2" t="s">
        <v>181</v>
      </c>
    </row>
    <row r="35" spans="2:3" ht="15">
      <c r="B35" t="s">
        <v>166</v>
      </c>
      <c r="C35" s="2">
        <v>41.767000000000003</v>
      </c>
    </row>
    <row r="36" spans="2:3" ht="15">
      <c r="B36" t="s">
        <v>175</v>
      </c>
      <c r="C36" s="2">
        <v>-72.677000000000007</v>
      </c>
    </row>
    <row r="37" spans="2:3">
      <c r="C37" s="1"/>
    </row>
    <row r="38" spans="2:3" ht="15">
      <c r="B38" t="s">
        <v>169</v>
      </c>
      <c r="C38" s="2" t="s">
        <v>183</v>
      </c>
    </row>
    <row r="39" spans="2:3" ht="15">
      <c r="B39" t="s">
        <v>170</v>
      </c>
      <c r="C39" s="2" t="s">
        <v>182</v>
      </c>
    </row>
    <row r="40" spans="2:3" ht="15">
      <c r="B40" t="s">
        <v>166</v>
      </c>
      <c r="C40" s="2">
        <v>39.161921</v>
      </c>
    </row>
    <row r="41" spans="2:3" ht="15">
      <c r="B41" t="s">
        <v>175</v>
      </c>
      <c r="C41" s="2">
        <v>-75.526754999999994</v>
      </c>
    </row>
    <row r="42" spans="2:3">
      <c r="C42" s="1"/>
    </row>
    <row r="43" spans="2:3" ht="15">
      <c r="B43" t="s">
        <v>169</v>
      </c>
      <c r="C43" s="2" t="s">
        <v>184</v>
      </c>
    </row>
    <row r="44" spans="2:3" ht="15">
      <c r="B44" t="s">
        <v>170</v>
      </c>
      <c r="C44" s="2" t="s">
        <v>185</v>
      </c>
    </row>
    <row r="45" spans="2:3" ht="15">
      <c r="B45" t="s">
        <v>166</v>
      </c>
      <c r="C45" s="2">
        <v>30.451799999999999</v>
      </c>
    </row>
    <row r="46" spans="2:3" ht="15">
      <c r="B46" t="s">
        <v>175</v>
      </c>
      <c r="C46" s="2">
        <v>-84.272769999999994</v>
      </c>
    </row>
    <row r="48" spans="2:3">
      <c r="C48" s="1"/>
    </row>
    <row r="50" spans="3:3">
      <c r="C50" s="1"/>
    </row>
    <row r="51" spans="3:3" ht="15">
      <c r="C51" s="2" t="s">
        <v>0</v>
      </c>
    </row>
    <row r="52" spans="3:3">
      <c r="C52" s="1"/>
    </row>
    <row r="53" spans="3:3" ht="15">
      <c r="C53" s="2" t="s">
        <v>1</v>
      </c>
    </row>
    <row r="54" spans="3:3">
      <c r="C54" s="1"/>
    </row>
    <row r="55" spans="3:3" ht="15">
      <c r="C55" s="2" t="s">
        <v>2</v>
      </c>
    </row>
    <row r="56" spans="3:3">
      <c r="C56" s="1"/>
    </row>
    <row r="57" spans="3:3" ht="15">
      <c r="C57" s="2" t="s">
        <v>3</v>
      </c>
    </row>
    <row r="58" spans="3:3">
      <c r="C58" s="1"/>
    </row>
    <row r="59" spans="3:3" ht="15">
      <c r="C59" s="2" t="s">
        <v>4</v>
      </c>
    </row>
    <row r="60" spans="3:3">
      <c r="C60" s="1"/>
    </row>
    <row r="61" spans="3:3" ht="15">
      <c r="C61" s="2" t="s">
        <v>5</v>
      </c>
    </row>
    <row r="62" spans="3:3">
      <c r="C62" s="1"/>
    </row>
    <row r="63" spans="3:3" ht="15">
      <c r="C63" s="2" t="s">
        <v>6</v>
      </c>
    </row>
    <row r="64" spans="3:3">
      <c r="C64" s="1"/>
    </row>
    <row r="65" spans="3:3" ht="30">
      <c r="C65" s="2" t="s">
        <v>7</v>
      </c>
    </row>
    <row r="66" spans="3:3">
      <c r="C66" s="1"/>
    </row>
    <row r="67" spans="3:3" ht="15">
      <c r="C67" s="2" t="s">
        <v>8</v>
      </c>
    </row>
    <row r="68" spans="3:3">
      <c r="C68" s="1"/>
    </row>
    <row r="69" spans="3:3" ht="15">
      <c r="C69" s="2" t="s">
        <v>9</v>
      </c>
    </row>
    <row r="70" spans="3:3">
      <c r="C70" s="1"/>
    </row>
    <row r="71" spans="3:3" ht="15">
      <c r="C71" s="2" t="s">
        <v>10</v>
      </c>
    </row>
    <row r="72" spans="3:3">
      <c r="C72" s="1"/>
    </row>
    <row r="73" spans="3:3" ht="30">
      <c r="C73" s="2" t="s">
        <v>11</v>
      </c>
    </row>
    <row r="74" spans="3:3">
      <c r="C74" s="1"/>
    </row>
    <row r="75" spans="3:3" ht="15">
      <c r="C75" s="2" t="s">
        <v>12</v>
      </c>
    </row>
    <row r="76" spans="3:3">
      <c r="C76" s="1"/>
    </row>
    <row r="77" spans="3:3" ht="15">
      <c r="C77" s="2" t="s">
        <v>13</v>
      </c>
    </row>
    <row r="78" spans="3:3">
      <c r="C78" s="1"/>
    </row>
    <row r="79" spans="3:3" ht="15">
      <c r="C79" s="2" t="s">
        <v>14</v>
      </c>
    </row>
    <row r="80" spans="3:3">
      <c r="C80" s="1"/>
    </row>
    <row r="81" spans="3:3" ht="30">
      <c r="C81" s="2" t="s">
        <v>15</v>
      </c>
    </row>
    <row r="82" spans="3:3">
      <c r="C82" s="1"/>
    </row>
    <row r="83" spans="3:3" ht="15">
      <c r="C83" s="2" t="s">
        <v>16</v>
      </c>
    </row>
    <row r="84" spans="3:3">
      <c r="C84" s="1"/>
    </row>
    <row r="85" spans="3:3" ht="15">
      <c r="C85" s="2" t="s">
        <v>17</v>
      </c>
    </row>
    <row r="86" spans="3:3">
      <c r="C86" s="1"/>
    </row>
    <row r="87" spans="3:3" ht="15">
      <c r="C87" s="2" t="s">
        <v>18</v>
      </c>
    </row>
    <row r="88" spans="3:3">
      <c r="C88" s="1"/>
    </row>
    <row r="89" spans="3:3" ht="30">
      <c r="C89" s="2" t="s">
        <v>19</v>
      </c>
    </row>
    <row r="90" spans="3:3">
      <c r="C90" s="1"/>
    </row>
    <row r="91" spans="3:3" ht="15">
      <c r="C91" s="2" t="s">
        <v>20</v>
      </c>
    </row>
    <row r="92" spans="3:3">
      <c r="C92" s="1"/>
    </row>
    <row r="93" spans="3:3" ht="15">
      <c r="C93" s="2" t="s">
        <v>21</v>
      </c>
    </row>
    <row r="94" spans="3:3">
      <c r="C94" s="1"/>
    </row>
    <row r="95" spans="3:3" ht="15">
      <c r="C95" s="2" t="s">
        <v>22</v>
      </c>
    </row>
    <row r="96" spans="3:3">
      <c r="C96" s="1"/>
    </row>
    <row r="97" spans="3:3" ht="30">
      <c r="C97" s="2" t="s">
        <v>23</v>
      </c>
    </row>
    <row r="98" spans="3:3">
      <c r="C98" s="1"/>
    </row>
    <row r="99" spans="3:3" ht="15">
      <c r="C99" s="2" t="s">
        <v>24</v>
      </c>
    </row>
    <row r="100" spans="3:3">
      <c r="C100" s="1"/>
    </row>
    <row r="101" spans="3:3" ht="15">
      <c r="C101" s="2" t="s">
        <v>25</v>
      </c>
    </row>
    <row r="102" spans="3:3">
      <c r="C102" s="1"/>
    </row>
    <row r="103" spans="3:3" ht="15">
      <c r="C103" s="2" t="s">
        <v>26</v>
      </c>
    </row>
    <row r="104" spans="3:3">
      <c r="C104" s="1"/>
    </row>
    <row r="105" spans="3:3" ht="15">
      <c r="C105" s="2" t="s">
        <v>27</v>
      </c>
    </row>
    <row r="106" spans="3:3">
      <c r="C106" s="1"/>
    </row>
    <row r="107" spans="3:3" ht="15">
      <c r="C107" s="2" t="s">
        <v>28</v>
      </c>
    </row>
    <row r="108" spans="3:3">
      <c r="C108" s="1"/>
    </row>
    <row r="109" spans="3:3" ht="15">
      <c r="C109" s="2" t="s">
        <v>29</v>
      </c>
    </row>
    <row r="110" spans="3:3">
      <c r="C110" s="1"/>
    </row>
    <row r="111" spans="3:3" ht="15">
      <c r="C111" s="2" t="s">
        <v>30</v>
      </c>
    </row>
    <row r="112" spans="3:3">
      <c r="C112" s="1"/>
    </row>
    <row r="113" spans="3:3" ht="15">
      <c r="C113" s="2" t="s">
        <v>31</v>
      </c>
    </row>
    <row r="114" spans="3:3">
      <c r="C114" s="1"/>
    </row>
    <row r="115" spans="3:3" ht="15">
      <c r="C115" s="2" t="s">
        <v>32</v>
      </c>
    </row>
    <row r="116" spans="3:3">
      <c r="C116" s="1"/>
    </row>
    <row r="117" spans="3:3" ht="15">
      <c r="C117" s="2" t="s">
        <v>33</v>
      </c>
    </row>
    <row r="118" spans="3:3">
      <c r="C118" s="1"/>
    </row>
    <row r="119" spans="3:3" ht="15">
      <c r="C119" s="2" t="s">
        <v>34</v>
      </c>
    </row>
    <row r="120" spans="3:3">
      <c r="C120" s="1"/>
    </row>
    <row r="121" spans="3:3" ht="30">
      <c r="C121" s="2" t="s">
        <v>35</v>
      </c>
    </row>
    <row r="122" spans="3:3">
      <c r="C122" s="1"/>
    </row>
    <row r="123" spans="3:3" ht="15">
      <c r="C123" s="2" t="s">
        <v>36</v>
      </c>
    </row>
    <row r="124" spans="3:3">
      <c r="C124" s="1"/>
    </row>
    <row r="125" spans="3:3" ht="15">
      <c r="C125" s="2" t="s">
        <v>37</v>
      </c>
    </row>
    <row r="126" spans="3:3">
      <c r="C126" s="1"/>
    </row>
    <row r="127" spans="3:3" ht="15">
      <c r="C127" s="2" t="s">
        <v>38</v>
      </c>
    </row>
    <row r="128" spans="3:3">
      <c r="C128" s="1"/>
    </row>
    <row r="129" spans="3:3" ht="30">
      <c r="C129" s="2" t="s">
        <v>39</v>
      </c>
    </row>
    <row r="130" spans="3:3">
      <c r="C130" s="1"/>
    </row>
    <row r="131" spans="3:3" ht="15">
      <c r="C131" s="2" t="s">
        <v>40</v>
      </c>
    </row>
    <row r="132" spans="3:3">
      <c r="C132" s="1"/>
    </row>
    <row r="133" spans="3:3" ht="15">
      <c r="C133" s="2" t="s">
        <v>41</v>
      </c>
    </row>
    <row r="134" spans="3:3">
      <c r="C134" s="1"/>
    </row>
    <row r="135" spans="3:3" ht="15">
      <c r="C135" s="2" t="s">
        <v>42</v>
      </c>
    </row>
    <row r="136" spans="3:3">
      <c r="C136" s="1"/>
    </row>
    <row r="137" spans="3:3" ht="30">
      <c r="C137" s="2" t="s">
        <v>43</v>
      </c>
    </row>
    <row r="138" spans="3:3">
      <c r="C138" s="1"/>
    </row>
    <row r="139" spans="3:3" ht="15">
      <c r="C139" s="2" t="s">
        <v>44</v>
      </c>
    </row>
    <row r="140" spans="3:3">
      <c r="C140" s="1"/>
    </row>
    <row r="141" spans="3:3" ht="15">
      <c r="C141" s="2" t="s">
        <v>45</v>
      </c>
    </row>
    <row r="142" spans="3:3">
      <c r="C142" s="1"/>
    </row>
    <row r="143" spans="3:3" ht="15">
      <c r="C143" s="2" t="s">
        <v>46</v>
      </c>
    </row>
    <row r="144" spans="3:3">
      <c r="C144" s="1"/>
    </row>
    <row r="145" spans="3:3" ht="15">
      <c r="C145" s="2" t="s">
        <v>47</v>
      </c>
    </row>
    <row r="146" spans="3:3">
      <c r="C146" s="1"/>
    </row>
    <row r="147" spans="3:3" ht="15">
      <c r="C147" s="2" t="s">
        <v>48</v>
      </c>
    </row>
    <row r="148" spans="3:3">
      <c r="C148" s="1"/>
    </row>
    <row r="149" spans="3:3" ht="15">
      <c r="C149" s="2" t="s">
        <v>49</v>
      </c>
    </row>
    <row r="150" spans="3:3">
      <c r="C150" s="1"/>
    </row>
    <row r="151" spans="3:3" ht="15">
      <c r="C151" s="2" t="s">
        <v>50</v>
      </c>
    </row>
    <row r="152" spans="3:3">
      <c r="C152" s="1"/>
    </row>
    <row r="153" spans="3:3" ht="15">
      <c r="C153" s="2" t="s">
        <v>51</v>
      </c>
    </row>
    <row r="154" spans="3:3">
      <c r="C154" s="1"/>
    </row>
    <row r="155" spans="3:3" ht="15">
      <c r="C155" s="2" t="s">
        <v>52</v>
      </c>
    </row>
    <row r="156" spans="3:3">
      <c r="C156" s="1"/>
    </row>
    <row r="157" spans="3:3" ht="15">
      <c r="C157" s="2" t="s">
        <v>53</v>
      </c>
    </row>
    <row r="158" spans="3:3">
      <c r="C158" s="1"/>
    </row>
    <row r="159" spans="3:3" ht="15">
      <c r="C159" s="2" t="s">
        <v>54</v>
      </c>
    </row>
    <row r="160" spans="3:3">
      <c r="C160" s="1"/>
    </row>
    <row r="161" spans="3:3" ht="15">
      <c r="C161" s="2" t="s">
        <v>55</v>
      </c>
    </row>
    <row r="162" spans="3:3">
      <c r="C162" s="1"/>
    </row>
    <row r="163" spans="3:3" ht="15">
      <c r="C163" s="2" t="s">
        <v>56</v>
      </c>
    </row>
    <row r="164" spans="3:3">
      <c r="C164" s="1"/>
    </row>
    <row r="165" spans="3:3" ht="15">
      <c r="C165" s="2" t="s">
        <v>57</v>
      </c>
    </row>
    <row r="166" spans="3:3">
      <c r="C166" s="1"/>
    </row>
    <row r="167" spans="3:3" ht="15">
      <c r="C167" s="2" t="s">
        <v>58</v>
      </c>
    </row>
    <row r="168" spans="3:3">
      <c r="C168" s="1"/>
    </row>
    <row r="169" spans="3:3" ht="15">
      <c r="C169" s="2" t="s">
        <v>59</v>
      </c>
    </row>
    <row r="170" spans="3:3">
      <c r="C170" s="1"/>
    </row>
    <row r="171" spans="3:3" ht="15">
      <c r="C171" s="2" t="s">
        <v>60</v>
      </c>
    </row>
    <row r="172" spans="3:3">
      <c r="C172" s="1"/>
    </row>
    <row r="173" spans="3:3" ht="15">
      <c r="C173" s="2" t="s">
        <v>61</v>
      </c>
    </row>
    <row r="174" spans="3:3">
      <c r="C174" s="1"/>
    </row>
    <row r="175" spans="3:3" ht="15">
      <c r="C175" s="2" t="s">
        <v>62</v>
      </c>
    </row>
    <row r="176" spans="3:3">
      <c r="C176" s="1"/>
    </row>
    <row r="177" spans="3:3" ht="30">
      <c r="C177" s="2" t="s">
        <v>63</v>
      </c>
    </row>
    <row r="178" spans="3:3">
      <c r="C178" s="1"/>
    </row>
    <row r="179" spans="3:3" ht="15">
      <c r="C179" s="2" t="s">
        <v>64</v>
      </c>
    </row>
    <row r="180" spans="3:3">
      <c r="C180" s="1"/>
    </row>
    <row r="181" spans="3:3" ht="15">
      <c r="C181" s="2" t="s">
        <v>65</v>
      </c>
    </row>
    <row r="182" spans="3:3">
      <c r="C182" s="1"/>
    </row>
    <row r="183" spans="3:3" ht="15">
      <c r="C183" s="2" t="s">
        <v>66</v>
      </c>
    </row>
    <row r="184" spans="3:3">
      <c r="C184" s="1"/>
    </row>
    <row r="185" spans="3:3" ht="30">
      <c r="C185" s="2" t="s">
        <v>67</v>
      </c>
    </row>
    <row r="186" spans="3:3">
      <c r="C186" s="1"/>
    </row>
    <row r="187" spans="3:3" ht="15">
      <c r="C187" s="2" t="s">
        <v>68</v>
      </c>
    </row>
    <row r="188" spans="3:3">
      <c r="C188" s="1"/>
    </row>
    <row r="189" spans="3:3" ht="15">
      <c r="C189" s="2" t="s">
        <v>69</v>
      </c>
    </row>
    <row r="190" spans="3:3">
      <c r="C190" s="1"/>
    </row>
    <row r="191" spans="3:3" ht="15">
      <c r="C191" s="2" t="s">
        <v>70</v>
      </c>
    </row>
    <row r="192" spans="3:3">
      <c r="C192" s="1"/>
    </row>
    <row r="193" spans="3:3" ht="30">
      <c r="C193" s="2" t="s">
        <v>71</v>
      </c>
    </row>
    <row r="194" spans="3:3">
      <c r="C194" s="1"/>
    </row>
    <row r="195" spans="3:3" ht="15">
      <c r="C195" s="2" t="s">
        <v>72</v>
      </c>
    </row>
    <row r="196" spans="3:3">
      <c r="C196" s="1"/>
    </row>
    <row r="197" spans="3:3" ht="15">
      <c r="C197" s="2" t="s">
        <v>73</v>
      </c>
    </row>
    <row r="198" spans="3:3">
      <c r="C198" s="1"/>
    </row>
    <row r="199" spans="3:3" ht="15">
      <c r="C199" s="2" t="s">
        <v>74</v>
      </c>
    </row>
    <row r="200" spans="3:3">
      <c r="C200" s="1"/>
    </row>
    <row r="201" spans="3:3" ht="30">
      <c r="C201" s="2" t="s">
        <v>75</v>
      </c>
    </row>
    <row r="202" spans="3:3">
      <c r="C202" s="1"/>
    </row>
    <row r="203" spans="3:3" ht="15">
      <c r="C203" s="2" t="s">
        <v>76</v>
      </c>
    </row>
    <row r="204" spans="3:3">
      <c r="C204" s="1"/>
    </row>
    <row r="205" spans="3:3" ht="15">
      <c r="C205" s="2" t="s">
        <v>77</v>
      </c>
    </row>
    <row r="206" spans="3:3">
      <c r="C206" s="1"/>
    </row>
    <row r="207" spans="3:3" ht="15">
      <c r="C207" s="2" t="s">
        <v>78</v>
      </c>
    </row>
    <row r="208" spans="3:3">
      <c r="C208" s="1"/>
    </row>
    <row r="209" spans="3:3" ht="30">
      <c r="C209" s="2" t="s">
        <v>79</v>
      </c>
    </row>
    <row r="210" spans="3:3">
      <c r="C210" s="1"/>
    </row>
    <row r="211" spans="3:3" ht="15">
      <c r="C211" s="2" t="s">
        <v>80</v>
      </c>
    </row>
    <row r="212" spans="3:3">
      <c r="C212" s="1"/>
    </row>
    <row r="213" spans="3:3" ht="15">
      <c r="C213" s="2" t="s">
        <v>81</v>
      </c>
    </row>
    <row r="214" spans="3:3">
      <c r="C214" s="1"/>
    </row>
    <row r="215" spans="3:3" ht="15">
      <c r="C215" s="2" t="s">
        <v>82</v>
      </c>
    </row>
    <row r="216" spans="3:3">
      <c r="C216" s="1"/>
    </row>
    <row r="217" spans="3:3" ht="30">
      <c r="C217" s="2" t="s">
        <v>83</v>
      </c>
    </row>
    <row r="218" spans="3:3">
      <c r="C218" s="1"/>
    </row>
    <row r="219" spans="3:3" ht="15">
      <c r="C219" s="2" t="s">
        <v>84</v>
      </c>
    </row>
    <row r="220" spans="3:3">
      <c r="C220" s="1"/>
    </row>
    <row r="221" spans="3:3" ht="15">
      <c r="C221" s="2" t="s">
        <v>85</v>
      </c>
    </row>
    <row r="222" spans="3:3">
      <c r="C222" s="1"/>
    </row>
    <row r="223" spans="3:3" ht="15">
      <c r="C223" s="2" t="s">
        <v>86</v>
      </c>
    </row>
    <row r="224" spans="3:3">
      <c r="C224" s="1"/>
    </row>
    <row r="225" spans="3:3" ht="30">
      <c r="C225" s="2" t="s">
        <v>87</v>
      </c>
    </row>
    <row r="226" spans="3:3">
      <c r="C226" s="1"/>
    </row>
    <row r="227" spans="3:3" ht="15">
      <c r="C227" s="2" t="s">
        <v>88</v>
      </c>
    </row>
    <row r="228" spans="3:3">
      <c r="C228" s="1"/>
    </row>
    <row r="229" spans="3:3" ht="15">
      <c r="C229" s="2" t="s">
        <v>89</v>
      </c>
    </row>
    <row r="230" spans="3:3">
      <c r="C230" s="1"/>
    </row>
    <row r="231" spans="3:3" ht="15">
      <c r="C231" s="2" t="s">
        <v>90</v>
      </c>
    </row>
    <row r="232" spans="3:3">
      <c r="C232" s="1"/>
    </row>
    <row r="233" spans="3:3" ht="30">
      <c r="C233" s="2" t="s">
        <v>91</v>
      </c>
    </row>
    <row r="234" spans="3:3">
      <c r="C234" s="1"/>
    </row>
    <row r="235" spans="3:3" ht="15">
      <c r="C235" s="2" t="s">
        <v>92</v>
      </c>
    </row>
    <row r="236" spans="3:3">
      <c r="C236" s="1"/>
    </row>
    <row r="237" spans="3:3" ht="15">
      <c r="C237" s="2" t="s">
        <v>93</v>
      </c>
    </row>
    <row r="238" spans="3:3">
      <c r="C238" s="1"/>
    </row>
    <row r="239" spans="3:3" ht="15">
      <c r="C239" s="2" t="s">
        <v>94</v>
      </c>
    </row>
    <row r="240" spans="3:3">
      <c r="C240" s="1"/>
    </row>
    <row r="241" spans="3:3" ht="15">
      <c r="C241" s="2" t="s">
        <v>95</v>
      </c>
    </row>
    <row r="242" spans="3:3">
      <c r="C242" s="1"/>
    </row>
    <row r="243" spans="3:3" ht="15">
      <c r="C243" s="2" t="s">
        <v>96</v>
      </c>
    </row>
    <row r="244" spans="3:3">
      <c r="C244" s="1"/>
    </row>
    <row r="245" spans="3:3" ht="15">
      <c r="C245" s="2" t="s">
        <v>97</v>
      </c>
    </row>
    <row r="246" spans="3:3">
      <c r="C246" s="1"/>
    </row>
    <row r="247" spans="3:3" ht="15">
      <c r="C247" s="2" t="s">
        <v>98</v>
      </c>
    </row>
    <row r="248" spans="3:3">
      <c r="C248" s="1"/>
    </row>
    <row r="249" spans="3:3" ht="30">
      <c r="C249" s="2" t="s">
        <v>99</v>
      </c>
    </row>
    <row r="250" spans="3:3">
      <c r="C250" s="1"/>
    </row>
    <row r="251" spans="3:3" ht="15">
      <c r="C251" s="2" t="s">
        <v>100</v>
      </c>
    </row>
    <row r="252" spans="3:3">
      <c r="C252" s="1"/>
    </row>
    <row r="253" spans="3:3" ht="15">
      <c r="C253" s="2" t="s">
        <v>101</v>
      </c>
    </row>
    <row r="254" spans="3:3">
      <c r="C254" s="1"/>
    </row>
    <row r="255" spans="3:3" ht="15">
      <c r="C255" s="2" t="s">
        <v>102</v>
      </c>
    </row>
    <row r="256" spans="3:3">
      <c r="C256" s="1"/>
    </row>
    <row r="257" spans="3:3" ht="30">
      <c r="C257" s="2" t="s">
        <v>103</v>
      </c>
    </row>
    <row r="258" spans="3:3">
      <c r="C258" s="1"/>
    </row>
    <row r="259" spans="3:3" ht="15">
      <c r="C259" s="2" t="s">
        <v>104</v>
      </c>
    </row>
    <row r="260" spans="3:3">
      <c r="C260" s="1"/>
    </row>
    <row r="261" spans="3:3" ht="15">
      <c r="C261" s="2" t="s">
        <v>105</v>
      </c>
    </row>
    <row r="262" spans="3:3">
      <c r="C262" s="1"/>
    </row>
    <row r="263" spans="3:3" ht="15">
      <c r="C263" s="2" t="s">
        <v>106</v>
      </c>
    </row>
    <row r="264" spans="3:3">
      <c r="C264" s="1"/>
    </row>
    <row r="265" spans="3:3" ht="30">
      <c r="C265" s="2" t="s">
        <v>107</v>
      </c>
    </row>
    <row r="266" spans="3:3">
      <c r="C266" s="1"/>
    </row>
    <row r="267" spans="3:3" ht="15">
      <c r="C267" s="2" t="s">
        <v>108</v>
      </c>
    </row>
    <row r="268" spans="3:3">
      <c r="C268" s="1"/>
    </row>
    <row r="269" spans="3:3" ht="15">
      <c r="C269" s="2" t="s">
        <v>109</v>
      </c>
    </row>
    <row r="270" spans="3:3">
      <c r="C270" s="1"/>
    </row>
    <row r="271" spans="3:3" ht="15">
      <c r="C271" s="2" t="s">
        <v>110</v>
      </c>
    </row>
    <row r="272" spans="3:3">
      <c r="C272" s="1"/>
    </row>
    <row r="273" spans="3:3" ht="30">
      <c r="C273" s="2" t="s">
        <v>111</v>
      </c>
    </row>
    <row r="274" spans="3:3">
      <c r="C274" s="1"/>
    </row>
    <row r="275" spans="3:3" ht="15">
      <c r="C275" s="2" t="s">
        <v>112</v>
      </c>
    </row>
    <row r="276" spans="3:3">
      <c r="C276" s="1"/>
    </row>
    <row r="277" spans="3:3" ht="15">
      <c r="C277" s="2" t="s">
        <v>113</v>
      </c>
    </row>
    <row r="278" spans="3:3">
      <c r="C278" s="1"/>
    </row>
    <row r="279" spans="3:3" ht="15">
      <c r="C279" s="2" t="s">
        <v>114</v>
      </c>
    </row>
    <row r="280" spans="3:3">
      <c r="C280" s="1"/>
    </row>
    <row r="281" spans="3:3" ht="30">
      <c r="C281" s="2" t="s">
        <v>115</v>
      </c>
    </row>
    <row r="282" spans="3:3">
      <c r="C282" s="1"/>
    </row>
    <row r="283" spans="3:3" ht="15">
      <c r="C283" s="2" t="s">
        <v>116</v>
      </c>
    </row>
    <row r="284" spans="3:3">
      <c r="C284" s="1"/>
    </row>
    <row r="285" spans="3:3" ht="15">
      <c r="C285" s="2" t="s">
        <v>117</v>
      </c>
    </row>
    <row r="286" spans="3:3">
      <c r="C286" s="1"/>
    </row>
    <row r="287" spans="3:3" ht="15">
      <c r="C287" s="2" t="s">
        <v>118</v>
      </c>
    </row>
    <row r="288" spans="3:3">
      <c r="C288" s="1"/>
    </row>
    <row r="289" spans="3:3" ht="30">
      <c r="C289" s="2" t="s">
        <v>119</v>
      </c>
    </row>
    <row r="290" spans="3:3">
      <c r="C290" s="1"/>
    </row>
    <row r="291" spans="3:3" ht="15">
      <c r="C291" s="2" t="s">
        <v>120</v>
      </c>
    </row>
    <row r="292" spans="3:3">
      <c r="C292" s="1"/>
    </row>
    <row r="293" spans="3:3" ht="15">
      <c r="C293" s="2" t="s">
        <v>121</v>
      </c>
    </row>
    <row r="294" spans="3:3">
      <c r="C294" s="1"/>
    </row>
    <row r="295" spans="3:3" ht="15">
      <c r="C295" s="2" t="s">
        <v>122</v>
      </c>
    </row>
    <row r="296" spans="3:3">
      <c r="C296" s="1"/>
    </row>
    <row r="297" spans="3:3" ht="15">
      <c r="C297" s="2" t="s">
        <v>123</v>
      </c>
    </row>
    <row r="298" spans="3:3">
      <c r="C298" s="1"/>
    </row>
    <row r="299" spans="3:3" ht="15">
      <c r="C299" s="2" t="s">
        <v>124</v>
      </c>
    </row>
    <row r="300" spans="3:3">
      <c r="C300" s="1"/>
    </row>
    <row r="301" spans="3:3" ht="15">
      <c r="C301" s="2" t="s">
        <v>125</v>
      </c>
    </row>
    <row r="302" spans="3:3">
      <c r="C302" s="1"/>
    </row>
    <row r="303" spans="3:3" ht="15">
      <c r="C303" s="2" t="s">
        <v>126</v>
      </c>
    </row>
    <row r="304" spans="3:3">
      <c r="C304" s="1"/>
    </row>
    <row r="305" spans="3:3" ht="30">
      <c r="C305" s="2" t="s">
        <v>127</v>
      </c>
    </row>
    <row r="306" spans="3:3">
      <c r="C306" s="1"/>
    </row>
    <row r="307" spans="3:3" ht="15">
      <c r="C307" s="2" t="s">
        <v>128</v>
      </c>
    </row>
    <row r="308" spans="3:3">
      <c r="C308" s="1"/>
    </row>
    <row r="309" spans="3:3" ht="15">
      <c r="C309" s="2" t="s">
        <v>129</v>
      </c>
    </row>
    <row r="310" spans="3:3">
      <c r="C310" s="1"/>
    </row>
    <row r="311" spans="3:3" ht="15">
      <c r="C311" s="2" t="s">
        <v>130</v>
      </c>
    </row>
    <row r="312" spans="3:3">
      <c r="C312" s="1"/>
    </row>
    <row r="313" spans="3:3" ht="15">
      <c r="C313" s="2" t="s">
        <v>131</v>
      </c>
    </row>
    <row r="314" spans="3:3">
      <c r="C314" s="1"/>
    </row>
    <row r="315" spans="3:3" ht="15">
      <c r="C315" s="2" t="s">
        <v>132</v>
      </c>
    </row>
    <row r="316" spans="3:3">
      <c r="C316" s="1"/>
    </row>
    <row r="317" spans="3:3" ht="15">
      <c r="C317" s="2" t="s">
        <v>133</v>
      </c>
    </row>
    <row r="318" spans="3:3">
      <c r="C318" s="1"/>
    </row>
    <row r="319" spans="3:3" ht="15">
      <c r="C319" s="2" t="s">
        <v>134</v>
      </c>
    </row>
    <row r="320" spans="3:3">
      <c r="C320" s="1"/>
    </row>
    <row r="321" spans="3:3" ht="15">
      <c r="C321" s="2" t="s">
        <v>135</v>
      </c>
    </row>
    <row r="322" spans="3:3">
      <c r="C322" s="1"/>
    </row>
    <row r="323" spans="3:3" ht="15">
      <c r="C323" s="2" t="s">
        <v>136</v>
      </c>
    </row>
    <row r="324" spans="3:3">
      <c r="C324" s="1"/>
    </row>
    <row r="325" spans="3:3" ht="15">
      <c r="C325" s="2" t="s">
        <v>137</v>
      </c>
    </row>
    <row r="326" spans="3:3">
      <c r="C326" s="1"/>
    </row>
    <row r="327" spans="3:3" ht="15">
      <c r="C327" s="2" t="s">
        <v>138</v>
      </c>
    </row>
    <row r="328" spans="3:3">
      <c r="C328" s="1"/>
    </row>
    <row r="329" spans="3:3" ht="30">
      <c r="C329" s="2" t="s">
        <v>139</v>
      </c>
    </row>
    <row r="330" spans="3:3">
      <c r="C330" s="1"/>
    </row>
    <row r="331" spans="3:3" ht="15">
      <c r="C331" s="2" t="s">
        <v>140</v>
      </c>
    </row>
    <row r="332" spans="3:3">
      <c r="C332" s="1"/>
    </row>
    <row r="333" spans="3:3" ht="15">
      <c r="C333" s="2" t="s">
        <v>141</v>
      </c>
    </row>
    <row r="334" spans="3:3">
      <c r="C334" s="1"/>
    </row>
    <row r="335" spans="3:3" ht="15">
      <c r="C335" s="2" t="s">
        <v>142</v>
      </c>
    </row>
    <row r="336" spans="3:3">
      <c r="C336" s="1"/>
    </row>
    <row r="337" spans="3:3" ht="15">
      <c r="C337" s="2" t="s">
        <v>143</v>
      </c>
    </row>
    <row r="338" spans="3:3">
      <c r="C338" s="1"/>
    </row>
    <row r="339" spans="3:3" ht="15">
      <c r="C339" s="2" t="s">
        <v>144</v>
      </c>
    </row>
    <row r="340" spans="3:3">
      <c r="C340" s="1"/>
    </row>
    <row r="341" spans="3:3" ht="15">
      <c r="C341" s="2" t="s">
        <v>145</v>
      </c>
    </row>
    <row r="342" spans="3:3">
      <c r="C342" s="1"/>
    </row>
    <row r="343" spans="3:3" ht="15">
      <c r="C343" s="2" t="s">
        <v>146</v>
      </c>
    </row>
    <row r="344" spans="3:3">
      <c r="C344" s="1"/>
    </row>
    <row r="345" spans="3:3" ht="15">
      <c r="C345" s="2" t="s">
        <v>147</v>
      </c>
    </row>
    <row r="346" spans="3:3">
      <c r="C346" s="1"/>
    </row>
    <row r="347" spans="3:3" ht="15">
      <c r="C347" s="2" t="s">
        <v>148</v>
      </c>
    </row>
    <row r="348" spans="3:3">
      <c r="C348" s="1"/>
    </row>
    <row r="349" spans="3:3" ht="15">
      <c r="C349" s="2" t="s">
        <v>149</v>
      </c>
    </row>
    <row r="350" spans="3:3">
      <c r="C350" s="1"/>
    </row>
    <row r="351" spans="3:3" ht="15">
      <c r="C351" s="2" t="s">
        <v>150</v>
      </c>
    </row>
    <row r="352" spans="3:3">
      <c r="C352" s="1"/>
    </row>
    <row r="353" spans="3:3" ht="30">
      <c r="C353" s="2" t="s">
        <v>151</v>
      </c>
    </row>
    <row r="354" spans="3:3">
      <c r="C354" s="1"/>
    </row>
    <row r="355" spans="3:3" ht="15">
      <c r="C355" s="2" t="s">
        <v>152</v>
      </c>
    </row>
    <row r="356" spans="3:3">
      <c r="C356" s="1"/>
    </row>
    <row r="357" spans="3:3" ht="15">
      <c r="C357" s="2" t="s">
        <v>153</v>
      </c>
    </row>
    <row r="358" spans="3:3">
      <c r="C358" s="1"/>
    </row>
    <row r="359" spans="3:3" ht="15">
      <c r="C359" s="2" t="s">
        <v>154</v>
      </c>
    </row>
    <row r="360" spans="3:3">
      <c r="C360" s="1"/>
    </row>
    <row r="361" spans="3:3" ht="30">
      <c r="C361" s="2" t="s">
        <v>155</v>
      </c>
    </row>
    <row r="362" spans="3:3">
      <c r="C362" s="1"/>
    </row>
    <row r="363" spans="3:3" ht="15">
      <c r="C363" s="2" t="s">
        <v>156</v>
      </c>
    </row>
    <row r="364" spans="3:3">
      <c r="C364" s="1"/>
    </row>
    <row r="365" spans="3:3" ht="15">
      <c r="C365" s="2" t="s">
        <v>157</v>
      </c>
    </row>
    <row r="366" spans="3:3">
      <c r="C366" s="1"/>
    </row>
    <row r="367" spans="3:3" ht="15">
      <c r="C367" s="2" t="s">
        <v>158</v>
      </c>
    </row>
    <row r="368" spans="3:3">
      <c r="C368" s="1"/>
    </row>
    <row r="369" spans="3:3" ht="30">
      <c r="C369" s="2" t="s">
        <v>159</v>
      </c>
    </row>
    <row r="370" spans="3:3">
      <c r="C370" s="1"/>
    </row>
    <row r="371" spans="3:3" ht="15">
      <c r="C371" s="2" t="s">
        <v>160</v>
      </c>
    </row>
    <row r="372" spans="3:3">
      <c r="C372" s="1"/>
    </row>
    <row r="373" spans="3:3" ht="15">
      <c r="C373" s="2" t="s">
        <v>161</v>
      </c>
    </row>
    <row r="374" spans="3:3">
      <c r="C374" s="1"/>
    </row>
    <row r="375" spans="3:3" ht="15">
      <c r="C375" s="2" t="s">
        <v>162</v>
      </c>
    </row>
    <row r="376" spans="3:3">
      <c r="C376" s="1"/>
    </row>
    <row r="377" spans="3:3" ht="30">
      <c r="C377" s="2" t="s">
        <v>163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O34"/>
  <sheetViews>
    <sheetView tabSelected="1" topLeftCell="D11" workbookViewId="0">
      <selection activeCell="M12" sqref="M12"/>
    </sheetView>
  </sheetViews>
  <sheetFormatPr baseColWidth="10" defaultColWidth="8.83203125" defaultRowHeight="14" x14ac:dyDescent="0"/>
  <cols>
    <col min="7" max="7" width="14" customWidth="1"/>
    <col min="9" max="9" width="9.6640625" customWidth="1"/>
    <col min="10" max="10" width="12.5" customWidth="1"/>
    <col min="12" max="12" width="11.5" customWidth="1"/>
    <col min="13" max="13" width="13.33203125" customWidth="1"/>
  </cols>
  <sheetData>
    <row r="3" spans="5:15" ht="15" thickBot="1"/>
    <row r="4" spans="5:15" ht="22" thickBot="1">
      <c r="E4" s="3"/>
      <c r="F4" s="3"/>
      <c r="G4" s="3"/>
      <c r="H4" s="3"/>
      <c r="I4" s="4"/>
      <c r="J4" s="4"/>
      <c r="K4" s="4"/>
      <c r="L4" s="4"/>
    </row>
    <row r="5" spans="5:15" ht="22" thickBot="1">
      <c r="E5" s="35" t="s">
        <v>186</v>
      </c>
      <c r="F5" s="36"/>
      <c r="G5" s="36"/>
      <c r="H5" s="37"/>
      <c r="I5" s="4"/>
      <c r="J5" s="4"/>
      <c r="K5" s="4"/>
      <c r="L5" s="4"/>
    </row>
    <row r="6" spans="5:15" ht="22" thickBot="1">
      <c r="E6" s="3"/>
      <c r="F6" s="3"/>
      <c r="G6" s="3"/>
      <c r="H6" s="3"/>
      <c r="I6" s="4"/>
      <c r="J6" s="4"/>
      <c r="K6" s="4"/>
      <c r="L6" s="4"/>
    </row>
    <row r="7" spans="5:15" ht="22" thickBot="1">
      <c r="E7" s="3"/>
      <c r="F7" s="3"/>
      <c r="G7" s="35" t="s">
        <v>187</v>
      </c>
      <c r="H7" s="37"/>
      <c r="I7" s="4"/>
      <c r="J7" s="4"/>
      <c r="K7" s="4"/>
      <c r="L7" s="4"/>
    </row>
    <row r="8" spans="5:15" ht="22" thickBot="1">
      <c r="E8" s="3"/>
      <c r="F8" s="5"/>
      <c r="G8" s="5" t="s">
        <v>188</v>
      </c>
      <c r="H8" s="5" t="s">
        <v>189</v>
      </c>
      <c r="I8" s="4"/>
      <c r="J8" s="4"/>
      <c r="K8" s="4"/>
      <c r="L8" s="4"/>
    </row>
    <row r="9" spans="5:15" ht="22" thickBot="1">
      <c r="E9" s="3"/>
      <c r="F9" s="5" t="s">
        <v>190</v>
      </c>
      <c r="G9" s="6">
        <v>1</v>
      </c>
      <c r="H9" s="6">
        <v>2</v>
      </c>
      <c r="I9" s="4"/>
      <c r="J9" s="14" t="s">
        <v>213</v>
      </c>
      <c r="K9" s="13"/>
      <c r="L9" s="13" t="s">
        <v>212</v>
      </c>
      <c r="O9">
        <f>18/5</f>
        <v>3.6</v>
      </c>
    </row>
    <row r="10" spans="5:15" ht="22" thickBot="1">
      <c r="E10" s="3"/>
      <c r="F10" s="5" t="s">
        <v>191</v>
      </c>
      <c r="G10" s="6">
        <v>3.6</v>
      </c>
      <c r="H10" s="6">
        <v>2.4</v>
      </c>
      <c r="I10" s="4"/>
      <c r="J10" s="13">
        <f>(G9-G10)^2+(H9-H10)^2</f>
        <v>6.9200000000000008</v>
      </c>
      <c r="K10" s="13"/>
      <c r="L10" s="13">
        <f>SQRT(J10)</f>
        <v>2.6305892875931813</v>
      </c>
    </row>
    <row r="11" spans="5:15" ht="22" thickBot="1">
      <c r="E11" s="3"/>
      <c r="F11" s="3"/>
      <c r="G11" s="3"/>
      <c r="H11" s="3"/>
      <c r="I11" s="4"/>
      <c r="J11" s="4"/>
      <c r="K11" s="4"/>
      <c r="L11" s="4"/>
      <c r="N11" s="4"/>
    </row>
    <row r="12" spans="5:15" ht="22" thickBot="1">
      <c r="E12" s="3"/>
      <c r="F12" s="3"/>
      <c r="G12" s="35" t="s">
        <v>192</v>
      </c>
      <c r="H12" s="37"/>
      <c r="I12" s="4"/>
      <c r="J12" s="4"/>
      <c r="K12" s="4"/>
      <c r="L12" s="4"/>
    </row>
    <row r="13" spans="5:15" ht="22" thickBot="1">
      <c r="E13" s="3"/>
      <c r="F13" s="7"/>
      <c r="G13" s="7"/>
      <c r="H13" s="7"/>
      <c r="I13" s="8"/>
      <c r="J13" s="8"/>
      <c r="K13" s="8"/>
      <c r="L13" s="8"/>
    </row>
    <row r="14" spans="5:15" ht="42" thickBot="1">
      <c r="E14" s="9"/>
      <c r="F14" s="12" t="s">
        <v>193</v>
      </c>
      <c r="G14" s="12" t="s">
        <v>188</v>
      </c>
      <c r="H14" s="12" t="s">
        <v>189</v>
      </c>
      <c r="I14" s="12" t="s">
        <v>209</v>
      </c>
      <c r="J14" s="12" t="s">
        <v>210</v>
      </c>
      <c r="K14" s="12" t="s">
        <v>194</v>
      </c>
      <c r="L14" s="12" t="s">
        <v>195</v>
      </c>
      <c r="M14" s="12" t="s">
        <v>196</v>
      </c>
      <c r="N14" s="12" t="s">
        <v>197</v>
      </c>
      <c r="O14" s="12" t="s">
        <v>211</v>
      </c>
    </row>
    <row r="15" spans="5:15" ht="22" thickBot="1">
      <c r="E15" s="9"/>
      <c r="F15" s="12" t="s">
        <v>198</v>
      </c>
      <c r="G15" s="23">
        <v>1</v>
      </c>
      <c r="H15" s="24">
        <v>3</v>
      </c>
      <c r="I15" s="24">
        <f>(G15-$G$9)^2+(H15-$H$9)^2</f>
        <v>1</v>
      </c>
      <c r="J15" s="24">
        <f>(G15- $G$10)^2+(H15-$H$10)^2</f>
        <v>7.120000000000001</v>
      </c>
      <c r="K15" s="25">
        <f>SQRT(I15)</f>
        <v>1</v>
      </c>
      <c r="L15" s="25">
        <f>SQRT(J15)</f>
        <v>2.668332812825267</v>
      </c>
      <c r="M15" s="20" t="str">
        <f>IF(K15&lt;L15,$F$9,$F$10)</f>
        <v>m1</v>
      </c>
      <c r="N15" s="20">
        <f>IF(I15&lt;J15,I15,J15)</f>
        <v>1</v>
      </c>
      <c r="O15" s="33">
        <f>IF(J15&lt;K15,J15,K15)</f>
        <v>1</v>
      </c>
    </row>
    <row r="16" spans="5:15" ht="22" thickBot="1">
      <c r="E16" s="9"/>
      <c r="F16" s="12" t="s">
        <v>199</v>
      </c>
      <c r="G16" s="26">
        <v>3</v>
      </c>
      <c r="H16" s="27">
        <v>3</v>
      </c>
      <c r="I16" s="27">
        <f t="shared" ref="I16:I22" si="0">(G16-$G$9)^2+(H16-$H$9)^2</f>
        <v>5</v>
      </c>
      <c r="J16" s="27">
        <f t="shared" ref="J16:J22" si="1">(G16- $G$10)^2+(H16-$H$10)^2</f>
        <v>0.7200000000000002</v>
      </c>
      <c r="K16" s="28">
        <f t="shared" ref="K16:K22" si="2">SQRT(I16)</f>
        <v>2.2360679774997898</v>
      </c>
      <c r="L16" s="28">
        <f t="shared" ref="L16:L22" si="3">SQRT(J16)</f>
        <v>0.84852813742385713</v>
      </c>
      <c r="M16" s="21" t="str">
        <f t="shared" ref="M16:M22" si="4">IF(K16&lt;L16,$F$9,$F$10)</f>
        <v>m2</v>
      </c>
      <c r="N16" s="21">
        <f t="shared" ref="N16:N22" si="5">IF(I16&lt;J16,I16,J16)</f>
        <v>0.7200000000000002</v>
      </c>
      <c r="O16" s="22">
        <f t="shared" ref="O16:O22" si="6">IF(J16&lt;K16,J16,K16)</f>
        <v>0.7200000000000002</v>
      </c>
    </row>
    <row r="17" spans="5:15" ht="22" thickBot="1">
      <c r="E17" s="9"/>
      <c r="F17" s="12" t="s">
        <v>200</v>
      </c>
      <c r="G17" s="26">
        <v>4</v>
      </c>
      <c r="H17" s="27">
        <v>3</v>
      </c>
      <c r="I17" s="27">
        <f t="shared" si="0"/>
        <v>10</v>
      </c>
      <c r="J17" s="27">
        <f t="shared" si="1"/>
        <v>0.52</v>
      </c>
      <c r="K17" s="28">
        <f t="shared" si="2"/>
        <v>3.1622776601683795</v>
      </c>
      <c r="L17" s="28">
        <f t="shared" si="3"/>
        <v>0.72111025509279791</v>
      </c>
      <c r="M17" s="21" t="str">
        <f t="shared" si="4"/>
        <v>m2</v>
      </c>
      <c r="N17" s="21">
        <f t="shared" si="5"/>
        <v>0.52</v>
      </c>
      <c r="O17" s="22">
        <f t="shared" si="6"/>
        <v>0.52</v>
      </c>
    </row>
    <row r="18" spans="5:15" ht="22" thickBot="1">
      <c r="E18" s="9"/>
      <c r="F18" s="12" t="s">
        <v>201</v>
      </c>
      <c r="G18" s="26">
        <v>5</v>
      </c>
      <c r="H18" s="27">
        <v>3</v>
      </c>
      <c r="I18" s="27">
        <f t="shared" si="0"/>
        <v>17</v>
      </c>
      <c r="J18" s="27">
        <f t="shared" si="1"/>
        <v>2.3199999999999998</v>
      </c>
      <c r="K18" s="28">
        <f t="shared" si="2"/>
        <v>4.1231056256176606</v>
      </c>
      <c r="L18" s="28">
        <f t="shared" si="3"/>
        <v>1.5231546211727816</v>
      </c>
      <c r="M18" s="21" t="str">
        <f t="shared" si="4"/>
        <v>m2</v>
      </c>
      <c r="N18" s="21">
        <f t="shared" si="5"/>
        <v>2.3199999999999998</v>
      </c>
      <c r="O18" s="22">
        <f t="shared" si="6"/>
        <v>2.3199999999999998</v>
      </c>
    </row>
    <row r="19" spans="5:15" ht="22" thickBot="1">
      <c r="E19" s="9"/>
      <c r="F19" s="12" t="s">
        <v>202</v>
      </c>
      <c r="G19" s="26">
        <v>1</v>
      </c>
      <c r="H19" s="27">
        <v>2</v>
      </c>
      <c r="I19" s="27">
        <f t="shared" si="0"/>
        <v>0</v>
      </c>
      <c r="J19" s="27">
        <f t="shared" si="1"/>
        <v>6.9200000000000008</v>
      </c>
      <c r="K19" s="28">
        <f t="shared" si="2"/>
        <v>0</v>
      </c>
      <c r="L19" s="28">
        <f t="shared" si="3"/>
        <v>2.6305892875931813</v>
      </c>
      <c r="M19" s="21" t="str">
        <f t="shared" si="4"/>
        <v>m1</v>
      </c>
      <c r="N19" s="21">
        <f t="shared" si="5"/>
        <v>0</v>
      </c>
      <c r="O19" s="22">
        <f t="shared" si="6"/>
        <v>0</v>
      </c>
    </row>
    <row r="20" spans="5:15" ht="22" thickBot="1">
      <c r="E20" s="9"/>
      <c r="F20" s="12" t="s">
        <v>203</v>
      </c>
      <c r="G20" s="26">
        <v>4</v>
      </c>
      <c r="H20" s="27">
        <v>2</v>
      </c>
      <c r="I20" s="27">
        <f t="shared" si="0"/>
        <v>9</v>
      </c>
      <c r="J20" s="27">
        <f t="shared" si="1"/>
        <v>0.31999999999999984</v>
      </c>
      <c r="K20" s="28">
        <f t="shared" si="2"/>
        <v>3</v>
      </c>
      <c r="L20" s="28">
        <f t="shared" si="3"/>
        <v>0.5656854249492379</v>
      </c>
      <c r="M20" s="21" t="str">
        <f t="shared" si="4"/>
        <v>m2</v>
      </c>
      <c r="N20" s="21">
        <f t="shared" si="5"/>
        <v>0.31999999999999984</v>
      </c>
      <c r="O20" s="22">
        <f t="shared" si="6"/>
        <v>0.31999999999999984</v>
      </c>
    </row>
    <row r="21" spans="5:15" ht="22" thickBot="1">
      <c r="E21" s="9"/>
      <c r="F21" s="12" t="s">
        <v>204</v>
      </c>
      <c r="G21" s="26">
        <v>1</v>
      </c>
      <c r="H21" s="27">
        <v>1</v>
      </c>
      <c r="I21" s="27">
        <f t="shared" si="0"/>
        <v>1</v>
      </c>
      <c r="J21" s="27">
        <f t="shared" si="1"/>
        <v>8.7200000000000006</v>
      </c>
      <c r="K21" s="28">
        <f t="shared" si="2"/>
        <v>1</v>
      </c>
      <c r="L21" s="28">
        <f t="shared" si="3"/>
        <v>2.9529646120466801</v>
      </c>
      <c r="M21" s="21" t="str">
        <f t="shared" si="4"/>
        <v>m1</v>
      </c>
      <c r="N21" s="21">
        <f t="shared" si="5"/>
        <v>1</v>
      </c>
      <c r="O21" s="22">
        <f t="shared" si="6"/>
        <v>1</v>
      </c>
    </row>
    <row r="22" spans="5:15" ht="22" thickBot="1">
      <c r="E22" s="9"/>
      <c r="F22" s="12" t="s">
        <v>205</v>
      </c>
      <c r="G22" s="29">
        <v>2</v>
      </c>
      <c r="H22" s="30">
        <v>1</v>
      </c>
      <c r="I22" s="30">
        <f t="shared" si="0"/>
        <v>2</v>
      </c>
      <c r="J22" s="30">
        <f t="shared" si="1"/>
        <v>4.5200000000000005</v>
      </c>
      <c r="K22" s="31">
        <f t="shared" si="2"/>
        <v>1.4142135623730951</v>
      </c>
      <c r="L22" s="31">
        <f t="shared" si="3"/>
        <v>2.1260291625469301</v>
      </c>
      <c r="M22" s="32" t="str">
        <f t="shared" si="4"/>
        <v>m1</v>
      </c>
      <c r="N22" s="32">
        <f t="shared" si="5"/>
        <v>2</v>
      </c>
      <c r="O22" s="34">
        <f t="shared" si="6"/>
        <v>1.4142135623730951</v>
      </c>
    </row>
    <row r="23" spans="5:15" ht="22" thickBot="1">
      <c r="E23" s="3"/>
      <c r="F23" s="10"/>
      <c r="G23" s="10"/>
      <c r="H23" s="10"/>
      <c r="I23" s="11"/>
      <c r="J23" s="11"/>
      <c r="K23" s="11"/>
      <c r="L23" s="11"/>
      <c r="N23" s="15">
        <f>SUM(N15:N22)</f>
        <v>7.8800000000000008</v>
      </c>
    </row>
    <row r="24" spans="5:15" ht="22" thickBot="1">
      <c r="E24" s="3"/>
      <c r="F24" s="5" t="s">
        <v>206</v>
      </c>
      <c r="G24" s="6">
        <f>N23</f>
        <v>7.8800000000000008</v>
      </c>
      <c r="H24" s="3"/>
      <c r="I24" s="4"/>
      <c r="J24" s="4"/>
      <c r="K24" s="4"/>
      <c r="L24" s="4"/>
    </row>
    <row r="25" spans="5:15" ht="22" thickBot="1">
      <c r="E25" s="3"/>
      <c r="F25" s="5" t="s">
        <v>207</v>
      </c>
      <c r="G25" s="6">
        <v>1</v>
      </c>
      <c r="H25" s="3"/>
      <c r="I25" s="4"/>
      <c r="J25" s="4"/>
      <c r="K25" s="4"/>
      <c r="L25" s="4"/>
    </row>
    <row r="26" spans="5:15" ht="22" thickBot="1">
      <c r="E26" s="3"/>
      <c r="F26" s="5" t="s">
        <v>208</v>
      </c>
      <c r="G26" s="17">
        <f>G25/G24</f>
        <v>0.12690355329949238</v>
      </c>
      <c r="H26" s="3"/>
      <c r="I26" s="4"/>
      <c r="J26" s="4"/>
      <c r="K26" s="4"/>
      <c r="L26" s="4"/>
    </row>
    <row r="27" spans="5:15">
      <c r="G27" s="18"/>
    </row>
    <row r="28" spans="5:15">
      <c r="F28" s="16" t="s">
        <v>214</v>
      </c>
      <c r="G28" s="19">
        <f>J10/G24</f>
        <v>0.87817258883248728</v>
      </c>
    </row>
    <row r="31" spans="5:15">
      <c r="G31" t="s">
        <v>217</v>
      </c>
      <c r="H31" t="s">
        <v>218</v>
      </c>
    </row>
    <row r="32" spans="5:15">
      <c r="F32" t="s">
        <v>215</v>
      </c>
      <c r="G32" t="s">
        <v>216</v>
      </c>
      <c r="H32">
        <f>(1+1+1)/3</f>
        <v>1</v>
      </c>
      <c r="J32" t="s">
        <v>219</v>
      </c>
      <c r="K32">
        <f>(3+2+1)/3</f>
        <v>2</v>
      </c>
    </row>
    <row r="34" spans="6:11">
      <c r="F34" t="s">
        <v>220</v>
      </c>
      <c r="G34" t="s">
        <v>221</v>
      </c>
      <c r="H34">
        <f>(3+4+5+4+2)/5</f>
        <v>3.6</v>
      </c>
      <c r="J34" t="s">
        <v>222</v>
      </c>
      <c r="K34">
        <f>(3+3+3+2+1)/5</f>
        <v>2.4</v>
      </c>
    </row>
  </sheetData>
  <mergeCells count="3">
    <mergeCell ref="E5:H5"/>
    <mergeCell ref="G7:H7"/>
    <mergeCell ref="G12:H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baseColWidth="10" defaultColWidth="8.83203125" defaultRowHeight="14" x14ac:dyDescent="0"/>
  <sheetData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Kaitlynn Prescott</cp:lastModifiedBy>
  <dcterms:created xsi:type="dcterms:W3CDTF">2013-10-17T00:30:54Z</dcterms:created>
  <dcterms:modified xsi:type="dcterms:W3CDTF">2017-11-09T00:42:16Z</dcterms:modified>
</cp:coreProperties>
</file>