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MF\MMF1927H_Workshop_in_Mathematical_Finance\"/>
    </mc:Choice>
  </mc:AlternateContent>
  <xr:revisionPtr revIDLastSave="0" documentId="13_ncr:1_{38CF8C59-FD3C-49E6-B073-0AAC41759677}" xr6:coauthVersionLast="47" xr6:coauthVersionMax="47" xr10:uidLastSave="{00000000-0000-0000-0000-000000000000}"/>
  <bookViews>
    <workbookView xWindow="-96" yWindow="-96" windowWidth="19392" windowHeight="11472" xr2:uid="{02AA4140-8591-43D3-9F34-F77C0D9152AF}"/>
  </bookViews>
  <sheets>
    <sheet name="Assumptions" sheetId="1" r:id="rId1"/>
    <sheet name="Correl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3" l="1"/>
  <c r="M25" i="1"/>
  <c r="N24" i="1"/>
  <c r="L40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13" i="1"/>
  <c r="N41" i="1"/>
  <c r="N42" i="1"/>
  <c r="N14" i="1"/>
  <c r="N15" i="1"/>
  <c r="N16" i="1"/>
  <c r="N17" i="1"/>
  <c r="N18" i="1"/>
  <c r="N19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13" i="1"/>
  <c r="I27" i="1"/>
  <c r="H32" i="1"/>
  <c r="D13" i="3"/>
  <c r="E13" i="3"/>
  <c r="F13" i="3"/>
  <c r="G13" i="3"/>
  <c r="H13" i="3"/>
  <c r="C13" i="3"/>
  <c r="S58" i="3"/>
  <c r="T58" i="3"/>
  <c r="U58" i="3"/>
  <c r="V58" i="3"/>
  <c r="C1" i="3"/>
</calcChain>
</file>

<file path=xl/sharedStrings.xml><?xml version="1.0" encoding="utf-8"?>
<sst xmlns="http://schemas.openxmlformats.org/spreadsheetml/2006/main" count="381" uniqueCount="87">
  <si>
    <t>Province</t>
  </si>
  <si>
    <t>Location</t>
  </si>
  <si>
    <t>BC</t>
  </si>
  <si>
    <t>Yukon</t>
  </si>
  <si>
    <t>AB</t>
  </si>
  <si>
    <t>SK</t>
  </si>
  <si>
    <t>North</t>
  </si>
  <si>
    <t>Mid</t>
  </si>
  <si>
    <t>South</t>
  </si>
  <si>
    <t>MA</t>
  </si>
  <si>
    <t>ON</t>
  </si>
  <si>
    <t>QU</t>
  </si>
  <si>
    <t>NB</t>
  </si>
  <si>
    <t>NS</t>
  </si>
  <si>
    <t>NF</t>
  </si>
  <si>
    <t>NU</t>
  </si>
  <si>
    <t>Cost of Land</t>
  </si>
  <si>
    <t>Max Cost</t>
  </si>
  <si>
    <t>Location Fraction</t>
  </si>
  <si>
    <t>Land Cost</t>
  </si>
  <si>
    <t>Length of Winter</t>
  </si>
  <si>
    <t>Winter</t>
  </si>
  <si>
    <t>days</t>
  </si>
  <si>
    <t>percent</t>
  </si>
  <si>
    <t>Effective Carbon Capture Time</t>
  </si>
  <si>
    <t>Forest Carbon Credit Yield per Year</t>
  </si>
  <si>
    <t>Value of Carbon Credit</t>
  </si>
  <si>
    <t>per HA</t>
  </si>
  <si>
    <t>1 HA</t>
  </si>
  <si>
    <t>acres</t>
  </si>
  <si>
    <t>1 USD</t>
  </si>
  <si>
    <t>CAD</t>
  </si>
  <si>
    <t>USD</t>
  </si>
  <si>
    <t>credit /acre/yr</t>
  </si>
  <si>
    <t>Forest Carbon Yield</t>
  </si>
  <si>
    <t>Credits</t>
  </si>
  <si>
    <t>Dollars</t>
  </si>
  <si>
    <t>$USD/acre/yr</t>
  </si>
  <si>
    <t>$CAD/acre</t>
  </si>
  <si>
    <t>Total Investment</t>
  </si>
  <si>
    <t>Max Acres Purchased</t>
  </si>
  <si>
    <t>Max $ Earned</t>
  </si>
  <si>
    <t>Max Return per year</t>
  </si>
  <si>
    <t>Cost of planting 1 acre of trees</t>
  </si>
  <si>
    <t>Total Cost of planting trees</t>
  </si>
  <si>
    <t>Variance Carbon Credit Yield per Year</t>
  </si>
  <si>
    <t>Standard Deviation</t>
  </si>
  <si>
    <t>&lt;- just a guess</t>
  </si>
  <si>
    <t>CAD/acre</t>
  </si>
  <si>
    <t>PNL</t>
  </si>
  <si>
    <t>Returns</t>
  </si>
  <si>
    <t>Distance</t>
  </si>
  <si>
    <t>Correlation</t>
  </si>
  <si>
    <t>Granularity</t>
  </si>
  <si>
    <t>Name</t>
  </si>
  <si>
    <t>Yukon North</t>
  </si>
  <si>
    <t>Yukon Mid</t>
  </si>
  <si>
    <t>Yukon South</t>
  </si>
  <si>
    <t>NU North</t>
  </si>
  <si>
    <t>NU Mid</t>
  </si>
  <si>
    <t>NU South</t>
  </si>
  <si>
    <t>BC North</t>
  </si>
  <si>
    <t>BC Mid</t>
  </si>
  <si>
    <t>BC South</t>
  </si>
  <si>
    <t>AB North</t>
  </si>
  <si>
    <t>AB Mid</t>
  </si>
  <si>
    <t>AB South</t>
  </si>
  <si>
    <t>SK North</t>
  </si>
  <si>
    <t>SK Mid</t>
  </si>
  <si>
    <t>SK South</t>
  </si>
  <si>
    <t>MA North</t>
  </si>
  <si>
    <t>MA Mid</t>
  </si>
  <si>
    <t>MA South</t>
  </si>
  <si>
    <t>ON North</t>
  </si>
  <si>
    <t>ON Mid</t>
  </si>
  <si>
    <t>ON South</t>
  </si>
  <si>
    <t>QU North</t>
  </si>
  <si>
    <t>QU Mid</t>
  </si>
  <si>
    <t>QU South</t>
  </si>
  <si>
    <t>NB Mid</t>
  </si>
  <si>
    <t>NS North</t>
  </si>
  <si>
    <t>NS South</t>
  </si>
  <si>
    <t>NF North</t>
  </si>
  <si>
    <t>NF Mid</t>
  </si>
  <si>
    <t>NF South</t>
  </si>
  <si>
    <t>$USD</t>
  </si>
  <si>
    <t>Standard Deviation in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</si>
</sst>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#,##0_ ;\-#,##0\ "/>
    <numFmt numFmtId="166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9" fontId="0" fillId="0" borderId="0" xfId="3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2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5" fontId="2" fillId="3" borderId="1" xfId="1" applyNumberFormat="1" applyFont="1" applyFill="1" applyBorder="1" applyAlignment="1">
      <alignment horizontal="center"/>
    </xf>
    <xf numFmtId="165" fontId="2" fillId="3" borderId="1" xfId="2" applyNumberFormat="1" applyFont="1" applyFill="1" applyBorder="1"/>
    <xf numFmtId="164" fontId="2" fillId="3" borderId="1" xfId="2" applyNumberFormat="1" applyFont="1" applyFill="1" applyBorder="1"/>
    <xf numFmtId="166" fontId="2" fillId="3" borderId="1" xfId="3" applyNumberFormat="1" applyFont="1" applyFill="1" applyBorder="1"/>
    <xf numFmtId="44" fontId="2" fillId="3" borderId="1" xfId="2" applyFont="1" applyFill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165" fontId="2" fillId="0" borderId="0" xfId="1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7" xfId="0" applyFont="1" applyBorder="1"/>
    <xf numFmtId="0" fontId="2" fillId="0" borderId="8" xfId="0" applyFont="1" applyBorder="1"/>
    <xf numFmtId="165" fontId="2" fillId="0" borderId="8" xfId="1" applyNumberFormat="1" applyFont="1" applyBorder="1" applyAlignment="1">
      <alignment horizontal="center"/>
    </xf>
    <xf numFmtId="164" fontId="2" fillId="0" borderId="8" xfId="0" applyNumberFormat="1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5" fontId="2" fillId="0" borderId="5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5" fontId="2" fillId="0" borderId="9" xfId="1" applyNumberFormat="1" applyFont="1" applyBorder="1" applyAlignment="1">
      <alignment horizontal="center"/>
    </xf>
    <xf numFmtId="164" fontId="2" fillId="2" borderId="5" xfId="0" applyNumberFormat="1" applyFont="1" applyFill="1" applyBorder="1"/>
    <xf numFmtId="164" fontId="2" fillId="0" borderId="6" xfId="0" applyNumberFormat="1" applyFont="1" applyBorder="1"/>
    <xf numFmtId="164" fontId="2" fillId="0" borderId="5" xfId="2" applyNumberFormat="1" applyFont="1" applyBorder="1"/>
    <xf numFmtId="164" fontId="2" fillId="2" borderId="5" xfId="2" applyNumberFormat="1" applyFont="1" applyFill="1" applyBorder="1"/>
    <xf numFmtId="164" fontId="2" fillId="0" borderId="7" xfId="2" applyNumberFormat="1" applyFont="1" applyBorder="1"/>
    <xf numFmtId="164" fontId="2" fillId="0" borderId="9" xfId="0" applyNumberFormat="1" applyFont="1" applyBorder="1"/>
    <xf numFmtId="9" fontId="2" fillId="0" borderId="6" xfId="3" applyFont="1" applyBorder="1"/>
    <xf numFmtId="9" fontId="2" fillId="0" borderId="9" xfId="3" applyFont="1" applyBorder="1"/>
    <xf numFmtId="165" fontId="2" fillId="0" borderId="5" xfId="2" applyNumberFormat="1" applyFont="1" applyBorder="1"/>
    <xf numFmtId="164" fontId="2" fillId="0" borderId="6" xfId="2" applyNumberFormat="1" applyFont="1" applyBorder="1"/>
    <xf numFmtId="165" fontId="2" fillId="0" borderId="7" xfId="2" applyNumberFormat="1" applyFont="1" applyBorder="1"/>
    <xf numFmtId="164" fontId="2" fillId="0" borderId="9" xfId="2" applyNumberFormat="1" applyFont="1" applyBorder="1"/>
    <xf numFmtId="166" fontId="2" fillId="0" borderId="5" xfId="3" applyNumberFormat="1" applyFont="1" applyBorder="1"/>
    <xf numFmtId="166" fontId="2" fillId="0" borderId="6" xfId="3" applyNumberFormat="1" applyFont="1" applyBorder="1"/>
    <xf numFmtId="0" fontId="0" fillId="3" borderId="1" xfId="0" applyFill="1" applyBorder="1"/>
    <xf numFmtId="9" fontId="0" fillId="3" borderId="1" xfId="3" applyFont="1" applyFill="1" applyBorder="1"/>
    <xf numFmtId="9" fontId="0" fillId="2" borderId="0" xfId="3" applyFont="1" applyFill="1"/>
    <xf numFmtId="9" fontId="2" fillId="3" borderId="1" xfId="3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B0E6-1685-4B87-A96E-97F0AEC9F200}">
  <dimension ref="A2:P42"/>
  <sheetViews>
    <sheetView tabSelected="1" topLeftCell="A4" zoomScale="101" workbookViewId="0">
      <selection activeCell="A19" sqref="A19:P19"/>
    </sheetView>
  </sheetViews>
  <sheetFormatPr defaultColWidth="9.1015625" defaultRowHeight="11.7" x14ac:dyDescent="0.45"/>
  <cols>
    <col min="1" max="1" width="25.83984375" style="2" bestFit="1" customWidth="1"/>
    <col min="2" max="2" width="15.1015625" style="2" bestFit="1" customWidth="1"/>
    <col min="3" max="3" width="9.1015625" style="2"/>
    <col min="4" max="6" width="11.83984375" style="2" customWidth="1"/>
    <col min="7" max="7" width="11.578125" style="2" bestFit="1" customWidth="1"/>
    <col min="8" max="8" width="9.1015625" style="2"/>
    <col min="9" max="9" width="10.578125" style="2" bestFit="1" customWidth="1"/>
    <col min="10" max="10" width="10.578125" style="2" customWidth="1"/>
    <col min="11" max="12" width="9.1015625" style="2"/>
    <col min="13" max="13" width="13.1015625" style="2" bestFit="1" customWidth="1"/>
    <col min="14" max="14" width="16" style="2" bestFit="1" customWidth="1"/>
    <col min="15" max="15" width="9.1015625" style="2"/>
    <col min="16" max="16" width="11.41796875" style="2" customWidth="1"/>
    <col min="17" max="16384" width="9.1015625" style="2"/>
  </cols>
  <sheetData>
    <row r="2" spans="1:16" x14ac:dyDescent="0.45">
      <c r="A2" s="2" t="s">
        <v>25</v>
      </c>
      <c r="B2" s="2">
        <v>76</v>
      </c>
      <c r="C2" s="2" t="s">
        <v>27</v>
      </c>
    </row>
    <row r="3" spans="1:16" x14ac:dyDescent="0.45">
      <c r="A3" s="2" t="s">
        <v>45</v>
      </c>
      <c r="B3" s="2">
        <v>50</v>
      </c>
      <c r="C3" s="2" t="s">
        <v>27</v>
      </c>
    </row>
    <row r="4" spans="1:16" x14ac:dyDescent="0.45">
      <c r="A4" s="2" t="s">
        <v>26</v>
      </c>
      <c r="B4" s="20">
        <v>28.66</v>
      </c>
      <c r="C4" s="2" t="s">
        <v>32</v>
      </c>
    </row>
    <row r="5" spans="1:16" x14ac:dyDescent="0.45">
      <c r="A5" s="2" t="s">
        <v>28</v>
      </c>
      <c r="B5" s="2">
        <v>2.47105</v>
      </c>
      <c r="C5" s="2" t="s">
        <v>29</v>
      </c>
    </row>
    <row r="6" spans="1:16" x14ac:dyDescent="0.45">
      <c r="A6" s="2" t="s">
        <v>30</v>
      </c>
      <c r="B6" s="14">
        <v>1.37</v>
      </c>
      <c r="C6" s="2" t="s">
        <v>31</v>
      </c>
    </row>
    <row r="7" spans="1:16" x14ac:dyDescent="0.45">
      <c r="A7" s="2" t="s">
        <v>39</v>
      </c>
      <c r="B7" s="4">
        <v>1000000000</v>
      </c>
      <c r="C7" s="2" t="s">
        <v>32</v>
      </c>
    </row>
    <row r="8" spans="1:16" x14ac:dyDescent="0.45">
      <c r="A8" s="2" t="s">
        <v>43</v>
      </c>
      <c r="B8" s="4">
        <v>10000</v>
      </c>
      <c r="C8" s="2" t="s">
        <v>48</v>
      </c>
      <c r="D8" s="2" t="s">
        <v>47</v>
      </c>
    </row>
    <row r="10" spans="1:16" x14ac:dyDescent="0.45">
      <c r="C10" s="59" t="s">
        <v>34</v>
      </c>
      <c r="D10" s="59"/>
      <c r="E10" s="59"/>
      <c r="F10" s="59" t="s">
        <v>16</v>
      </c>
      <c r="G10" s="59"/>
      <c r="H10" s="59"/>
      <c r="I10" s="59"/>
      <c r="J10" s="59" t="s">
        <v>20</v>
      </c>
      <c r="K10" s="59"/>
      <c r="L10" s="59" t="s">
        <v>49</v>
      </c>
      <c r="M10" s="59"/>
      <c r="N10" s="59" t="s">
        <v>50</v>
      </c>
      <c r="O10" s="59"/>
    </row>
    <row r="11" spans="1:16" s="3" customFormat="1" ht="45.75" customHeight="1" thickBot="1" x14ac:dyDescent="0.6">
      <c r="A11" s="22" t="s">
        <v>0</v>
      </c>
      <c r="B11" s="21" t="s">
        <v>1</v>
      </c>
      <c r="C11" s="33" t="s">
        <v>35</v>
      </c>
      <c r="D11" s="33" t="s">
        <v>36</v>
      </c>
      <c r="E11" s="33" t="s">
        <v>86</v>
      </c>
      <c r="F11" s="33" t="s">
        <v>17</v>
      </c>
      <c r="G11" s="33" t="s">
        <v>18</v>
      </c>
      <c r="H11" s="33" t="s">
        <v>19</v>
      </c>
      <c r="I11" s="33" t="s">
        <v>44</v>
      </c>
      <c r="J11" s="33" t="s">
        <v>21</v>
      </c>
      <c r="K11" s="33" t="s">
        <v>24</v>
      </c>
      <c r="L11" s="33" t="s">
        <v>40</v>
      </c>
      <c r="M11" s="33" t="s">
        <v>41</v>
      </c>
      <c r="N11" s="33" t="s">
        <v>42</v>
      </c>
      <c r="O11" s="33" t="s">
        <v>46</v>
      </c>
      <c r="P11" s="23" t="s">
        <v>54</v>
      </c>
    </row>
    <row r="12" spans="1:16" x14ac:dyDescent="0.45">
      <c r="A12" s="24"/>
      <c r="C12" s="34" t="s">
        <v>33</v>
      </c>
      <c r="D12" s="35" t="s">
        <v>37</v>
      </c>
      <c r="E12" s="36" t="s">
        <v>37</v>
      </c>
      <c r="F12" s="34" t="s">
        <v>38</v>
      </c>
      <c r="G12" s="35"/>
      <c r="H12" s="35" t="s">
        <v>38</v>
      </c>
      <c r="I12" s="36" t="s">
        <v>38</v>
      </c>
      <c r="J12" s="34" t="s">
        <v>22</v>
      </c>
      <c r="K12" s="36" t="s">
        <v>23</v>
      </c>
      <c r="L12" s="34" t="s">
        <v>29</v>
      </c>
      <c r="M12" s="36" t="s">
        <v>85</v>
      </c>
      <c r="N12" s="34" t="s">
        <v>23</v>
      </c>
      <c r="O12" s="36" t="s">
        <v>23</v>
      </c>
      <c r="P12" s="25"/>
    </row>
    <row r="13" spans="1:16" x14ac:dyDescent="0.45">
      <c r="A13" s="24" t="s">
        <v>3</v>
      </c>
      <c r="B13" s="2" t="s">
        <v>6</v>
      </c>
      <c r="C13" s="37">
        <v>187.7998</v>
      </c>
      <c r="D13" s="26">
        <v>5382.3422680000003</v>
      </c>
      <c r="E13" s="38">
        <v>3541.0146500000001</v>
      </c>
      <c r="F13" s="41">
        <v>2384</v>
      </c>
      <c r="G13" s="14">
        <v>10</v>
      </c>
      <c r="H13" s="27">
        <v>238.4</v>
      </c>
      <c r="I13" s="42">
        <v>10238.4</v>
      </c>
      <c r="J13" s="24">
        <v>225</v>
      </c>
      <c r="K13" s="47">
        <v>0.38356164383561642</v>
      </c>
      <c r="L13" s="49">
        <v>133809.97030786061</v>
      </c>
      <c r="M13" s="50">
        <v>276245337.72464448</v>
      </c>
      <c r="N13" s="53">
        <f>M13/$B$7</f>
        <v>0.27624533772464449</v>
      </c>
      <c r="O13" s="54">
        <f>L13*K13*E13/$B$7</f>
        <v>0.18174035376621347</v>
      </c>
      <c r="P13" s="25" t="s">
        <v>55</v>
      </c>
    </row>
    <row r="14" spans="1:16" x14ac:dyDescent="0.45">
      <c r="A14" s="24" t="s">
        <v>3</v>
      </c>
      <c r="B14" s="2" t="s">
        <v>7</v>
      </c>
      <c r="C14" s="37">
        <v>187.7998</v>
      </c>
      <c r="D14" s="26">
        <v>5382.3422680000003</v>
      </c>
      <c r="E14" s="38">
        <v>3541.0146500000001</v>
      </c>
      <c r="F14" s="41">
        <v>2384</v>
      </c>
      <c r="G14" s="2">
        <v>4</v>
      </c>
      <c r="H14" s="27">
        <v>596</v>
      </c>
      <c r="I14" s="42">
        <v>10596</v>
      </c>
      <c r="J14" s="24">
        <v>225</v>
      </c>
      <c r="K14" s="47">
        <v>0.38356164383561642</v>
      </c>
      <c r="L14" s="49">
        <v>129294.07323518308</v>
      </c>
      <c r="M14" s="50">
        <v>266922448.63722157</v>
      </c>
      <c r="N14" s="53">
        <f t="shared" ref="N14:N42" si="0">M14/$B$7</f>
        <v>0.26692244863722159</v>
      </c>
      <c r="O14" s="54">
        <f t="shared" ref="O14:O42" si="1">L14*K14*E14/$B$7</f>
        <v>0.17560687410343526</v>
      </c>
      <c r="P14" s="25" t="s">
        <v>56</v>
      </c>
    </row>
    <row r="15" spans="1:16" x14ac:dyDescent="0.45">
      <c r="A15" s="24" t="s">
        <v>3</v>
      </c>
      <c r="B15" s="2" t="s">
        <v>8</v>
      </c>
      <c r="C15" s="37">
        <v>187.7998</v>
      </c>
      <c r="D15" s="26">
        <v>5382.3422680000003</v>
      </c>
      <c r="E15" s="38">
        <v>3541.0146500000001</v>
      </c>
      <c r="F15" s="41">
        <v>2384</v>
      </c>
      <c r="G15" s="2">
        <v>1</v>
      </c>
      <c r="H15" s="27">
        <v>2384</v>
      </c>
      <c r="I15" s="42">
        <v>12384</v>
      </c>
      <c r="J15" s="24">
        <v>225</v>
      </c>
      <c r="K15" s="47">
        <v>0.38356164383561642</v>
      </c>
      <c r="L15" s="49">
        <v>110626.6149870801</v>
      </c>
      <c r="M15" s="50">
        <v>228384226.88630491</v>
      </c>
      <c r="N15" s="53">
        <f t="shared" si="0"/>
        <v>0.22838422688630491</v>
      </c>
      <c r="O15" s="54">
        <f t="shared" si="1"/>
        <v>0.15025278084625321</v>
      </c>
      <c r="P15" s="25" t="s">
        <v>57</v>
      </c>
    </row>
    <row r="16" spans="1:16" x14ac:dyDescent="0.45">
      <c r="A16" s="24" t="s">
        <v>15</v>
      </c>
      <c r="B16" s="2" t="s">
        <v>6</v>
      </c>
      <c r="C16" s="37">
        <v>187.7998</v>
      </c>
      <c r="D16" s="26">
        <v>5382.3422680000003</v>
      </c>
      <c r="E16" s="38">
        <v>3541.0146500000001</v>
      </c>
      <c r="F16" s="41">
        <v>2384</v>
      </c>
      <c r="G16" s="2">
        <v>10</v>
      </c>
      <c r="H16" s="27">
        <v>238.4</v>
      </c>
      <c r="I16" s="42">
        <v>10238.4</v>
      </c>
      <c r="J16" s="24">
        <v>225</v>
      </c>
      <c r="K16" s="47">
        <v>0.38356164383561642</v>
      </c>
      <c r="L16" s="49">
        <v>133809.97030786061</v>
      </c>
      <c r="M16" s="50">
        <v>276245337.72464448</v>
      </c>
      <c r="N16" s="53">
        <f t="shared" si="0"/>
        <v>0.27624533772464449</v>
      </c>
      <c r="O16" s="54">
        <f t="shared" si="1"/>
        <v>0.18174035376621347</v>
      </c>
      <c r="P16" s="25" t="s">
        <v>58</v>
      </c>
    </row>
    <row r="17" spans="1:16" x14ac:dyDescent="0.45">
      <c r="A17" s="24" t="s">
        <v>15</v>
      </c>
      <c r="B17" s="2" t="s">
        <v>7</v>
      </c>
      <c r="C17" s="37">
        <v>187.7998</v>
      </c>
      <c r="D17" s="26">
        <v>5382.3422680000003</v>
      </c>
      <c r="E17" s="38">
        <v>3541.0146500000001</v>
      </c>
      <c r="F17" s="15">
        <v>2384</v>
      </c>
      <c r="G17" s="2">
        <v>4</v>
      </c>
      <c r="H17" s="27">
        <v>596</v>
      </c>
      <c r="I17" s="42">
        <v>10596</v>
      </c>
      <c r="J17" s="24">
        <v>225</v>
      </c>
      <c r="K17" s="47">
        <v>0.38356164383561642</v>
      </c>
      <c r="L17" s="49">
        <v>129294.07323518308</v>
      </c>
      <c r="M17" s="50">
        <v>266922448.63722157</v>
      </c>
      <c r="N17" s="53">
        <f t="shared" si="0"/>
        <v>0.26692244863722159</v>
      </c>
      <c r="O17" s="54">
        <f t="shared" si="1"/>
        <v>0.17560687410343526</v>
      </c>
      <c r="P17" s="25" t="s">
        <v>59</v>
      </c>
    </row>
    <row r="18" spans="1:16" x14ac:dyDescent="0.45">
      <c r="A18" s="24" t="s">
        <v>15</v>
      </c>
      <c r="B18" s="2" t="s">
        <v>8</v>
      </c>
      <c r="C18" s="37">
        <v>187.7998</v>
      </c>
      <c r="D18" s="26">
        <v>5382.3422680000003</v>
      </c>
      <c r="E18" s="38">
        <v>3541.0146500000001</v>
      </c>
      <c r="F18" s="41">
        <v>2384</v>
      </c>
      <c r="G18" s="2">
        <v>1</v>
      </c>
      <c r="H18" s="27">
        <v>2384</v>
      </c>
      <c r="I18" s="42">
        <v>12384</v>
      </c>
      <c r="J18" s="24">
        <v>200</v>
      </c>
      <c r="K18" s="47">
        <v>0.45205479452054798</v>
      </c>
      <c r="L18" s="49">
        <v>110626.6149870801</v>
      </c>
      <c r="M18" s="50">
        <v>269167124.54457366</v>
      </c>
      <c r="N18" s="53">
        <f t="shared" si="0"/>
        <v>0.26916712454457364</v>
      </c>
      <c r="O18" s="54">
        <f t="shared" si="1"/>
        <v>0.17708363456879847</v>
      </c>
      <c r="P18" s="25" t="s">
        <v>60</v>
      </c>
    </row>
    <row r="19" spans="1:16" x14ac:dyDescent="0.45">
      <c r="A19" s="24" t="s">
        <v>2</v>
      </c>
      <c r="B19" s="2" t="s">
        <v>6</v>
      </c>
      <c r="C19" s="37">
        <v>187.7998</v>
      </c>
      <c r="D19" s="26">
        <v>5382.3422680000003</v>
      </c>
      <c r="E19" s="38">
        <v>3541.0146500000001</v>
      </c>
      <c r="F19" s="43">
        <v>10056</v>
      </c>
      <c r="G19" s="2">
        <v>5</v>
      </c>
      <c r="H19" s="27">
        <v>2011.2</v>
      </c>
      <c r="I19" s="42">
        <v>12011.2</v>
      </c>
      <c r="J19" s="24">
        <v>180</v>
      </c>
      <c r="K19" s="47">
        <v>0.50684931506849318</v>
      </c>
      <c r="L19" s="49">
        <v>114060.21047022779</v>
      </c>
      <c r="M19" s="50">
        <v>311160416.44798189</v>
      </c>
      <c r="N19" s="53">
        <f t="shared" si="0"/>
        <v>0.31116041644798187</v>
      </c>
      <c r="O19" s="54">
        <f t="shared" si="1"/>
        <v>0.20471080029472494</v>
      </c>
      <c r="P19" s="25" t="s">
        <v>61</v>
      </c>
    </row>
    <row r="20" spans="1:16" x14ac:dyDescent="0.45">
      <c r="A20" s="24" t="s">
        <v>2</v>
      </c>
      <c r="B20" s="2" t="s">
        <v>7</v>
      </c>
      <c r="C20" s="37">
        <v>187.7998</v>
      </c>
      <c r="D20" s="26">
        <v>5382.3422680000003</v>
      </c>
      <c r="E20" s="38">
        <v>3541.0146500000001</v>
      </c>
      <c r="F20" s="43">
        <v>10056</v>
      </c>
      <c r="G20" s="2">
        <v>2</v>
      </c>
      <c r="H20" s="27">
        <v>5028</v>
      </c>
      <c r="I20" s="42">
        <v>15028</v>
      </c>
      <c r="J20" s="24">
        <v>160</v>
      </c>
      <c r="K20" s="47">
        <v>0.56164383561643838</v>
      </c>
      <c r="L20" s="49">
        <v>91163.162097418157</v>
      </c>
      <c r="M20" s="50">
        <v>275582533.78493482</v>
      </c>
      <c r="N20" s="53">
        <f t="shared" si="0"/>
        <v>0.2755825337849348</v>
      </c>
      <c r="O20" s="54">
        <f t="shared" si="1"/>
        <v>0.18130429854272026</v>
      </c>
      <c r="P20" s="25" t="s">
        <v>62</v>
      </c>
    </row>
    <row r="21" spans="1:16" x14ac:dyDescent="0.45">
      <c r="A21" s="24" t="s">
        <v>2</v>
      </c>
      <c r="B21" s="2" t="s">
        <v>8</v>
      </c>
      <c r="C21" s="37">
        <v>187.7998</v>
      </c>
      <c r="D21" s="16">
        <v>5382.3422680000003</v>
      </c>
      <c r="E21" s="38">
        <v>3541.0146500000001</v>
      </c>
      <c r="F21" s="43">
        <v>10056</v>
      </c>
      <c r="G21" s="2">
        <v>1</v>
      </c>
      <c r="H21" s="27">
        <v>10056</v>
      </c>
      <c r="I21" s="42">
        <v>20056</v>
      </c>
      <c r="J21" s="24">
        <v>90</v>
      </c>
      <c r="K21" s="47">
        <v>0.75342465753424659</v>
      </c>
      <c r="L21" s="49">
        <v>68308.735540486639</v>
      </c>
      <c r="M21" s="50">
        <v>277004858.92501003</v>
      </c>
      <c r="N21" s="53">
        <f t="shared" si="0"/>
        <v>0.27700485892501003</v>
      </c>
      <c r="O21" s="54">
        <f t="shared" si="1"/>
        <v>0.18224003876645392</v>
      </c>
      <c r="P21" s="25" t="s">
        <v>63</v>
      </c>
    </row>
    <row r="22" spans="1:16" x14ac:dyDescent="0.45">
      <c r="A22" s="24" t="s">
        <v>4</v>
      </c>
      <c r="B22" s="2" t="s">
        <v>6</v>
      </c>
      <c r="C22" s="37">
        <v>187.7998</v>
      </c>
      <c r="D22" s="26">
        <v>5382.3422680000003</v>
      </c>
      <c r="E22" s="16">
        <v>3541.0146500000001</v>
      </c>
      <c r="F22" s="43">
        <v>3728</v>
      </c>
      <c r="G22" s="2">
        <v>5</v>
      </c>
      <c r="H22" s="27">
        <v>745.6</v>
      </c>
      <c r="I22" s="42">
        <v>10745.6</v>
      </c>
      <c r="J22" s="24">
        <v>200</v>
      </c>
      <c r="K22" s="47">
        <v>0.45205479452054798</v>
      </c>
      <c r="L22" s="49">
        <v>127494.04407385348</v>
      </c>
      <c r="M22" s="50">
        <v>310207496.12492555</v>
      </c>
      <c r="N22" s="53">
        <f t="shared" si="0"/>
        <v>0.31020749612492554</v>
      </c>
      <c r="O22" s="54">
        <f t="shared" si="1"/>
        <v>0.2040838790295563</v>
      </c>
      <c r="P22" s="25" t="s">
        <v>64</v>
      </c>
    </row>
    <row r="23" spans="1:16" x14ac:dyDescent="0.45">
      <c r="A23" s="24" t="s">
        <v>4</v>
      </c>
      <c r="B23" s="2" t="s">
        <v>7</v>
      </c>
      <c r="C23" s="37">
        <v>187.7998</v>
      </c>
      <c r="D23" s="26">
        <v>5382.3422680000003</v>
      </c>
      <c r="E23" s="38">
        <v>3541.0146500000001</v>
      </c>
      <c r="F23" s="43">
        <v>3728</v>
      </c>
      <c r="G23" s="2">
        <v>2</v>
      </c>
      <c r="H23" s="27">
        <v>1864</v>
      </c>
      <c r="I23" s="42">
        <v>11864</v>
      </c>
      <c r="J23" s="24">
        <v>200</v>
      </c>
      <c r="K23" s="47">
        <v>0.45205479452054798</v>
      </c>
      <c r="L23" s="49">
        <v>115475.38772757923</v>
      </c>
      <c r="M23" s="50">
        <v>280964739.57855701</v>
      </c>
      <c r="N23" s="53">
        <f t="shared" si="0"/>
        <v>0.280964739578557</v>
      </c>
      <c r="O23" s="54">
        <f t="shared" si="1"/>
        <v>0.1848452234069454</v>
      </c>
      <c r="P23" s="25" t="s">
        <v>65</v>
      </c>
    </row>
    <row r="24" spans="1:16" x14ac:dyDescent="0.45">
      <c r="A24" s="24" t="s">
        <v>4</v>
      </c>
      <c r="B24" s="2" t="s">
        <v>8</v>
      </c>
      <c r="C24" s="37">
        <v>187.7998</v>
      </c>
      <c r="D24" s="26">
        <v>5382.3422680000003</v>
      </c>
      <c r="E24" s="38">
        <v>3541.0146500000001</v>
      </c>
      <c r="F24" s="43">
        <v>3728</v>
      </c>
      <c r="G24" s="2">
        <v>1</v>
      </c>
      <c r="H24" s="27">
        <v>3728</v>
      </c>
      <c r="I24" s="42">
        <v>13728</v>
      </c>
      <c r="J24" s="24">
        <v>200</v>
      </c>
      <c r="K24" s="47">
        <v>0.45205479452054798</v>
      </c>
      <c r="L24" s="49">
        <v>99796.037296037292</v>
      </c>
      <c r="M24" s="50">
        <v>242815098.36538464</v>
      </c>
      <c r="N24" s="53">
        <f>M24/$B$7</f>
        <v>0.24281509836538465</v>
      </c>
      <c r="O24" s="54">
        <f t="shared" si="1"/>
        <v>0.15974677524038464</v>
      </c>
      <c r="P24" s="25" t="s">
        <v>66</v>
      </c>
    </row>
    <row r="25" spans="1:16" x14ac:dyDescent="0.45">
      <c r="A25" s="24" t="s">
        <v>5</v>
      </c>
      <c r="B25" s="2" t="s">
        <v>6</v>
      </c>
      <c r="C25" s="37">
        <v>187.7998</v>
      </c>
      <c r="D25" s="26">
        <v>5382.3422680000003</v>
      </c>
      <c r="E25" s="38">
        <v>3541.0146500000001</v>
      </c>
      <c r="F25" s="44">
        <v>2384</v>
      </c>
      <c r="G25" s="2">
        <v>5</v>
      </c>
      <c r="H25" s="27">
        <v>476.8</v>
      </c>
      <c r="I25" s="42">
        <v>10476.799999999999</v>
      </c>
      <c r="J25" s="24">
        <v>225</v>
      </c>
      <c r="K25" s="47">
        <v>0.38356164383561642</v>
      </c>
      <c r="L25" s="49">
        <v>130765.1191203421</v>
      </c>
      <c r="M25" s="18">
        <f>L25*D25*K25</f>
        <v>269959364.09590715</v>
      </c>
      <c r="N25" s="53">
        <f t="shared" si="0"/>
        <v>0.26995936409590715</v>
      </c>
      <c r="O25" s="54">
        <f t="shared" si="1"/>
        <v>0.1776048447999389</v>
      </c>
      <c r="P25" s="25" t="s">
        <v>67</v>
      </c>
    </row>
    <row r="26" spans="1:16" x14ac:dyDescent="0.45">
      <c r="A26" s="24" t="s">
        <v>5</v>
      </c>
      <c r="B26" s="2" t="s">
        <v>7</v>
      </c>
      <c r="C26" s="37">
        <v>187.7998</v>
      </c>
      <c r="D26" s="26">
        <v>5382.3422680000003</v>
      </c>
      <c r="E26" s="38">
        <v>3541.0146500000001</v>
      </c>
      <c r="F26" s="43">
        <v>2384</v>
      </c>
      <c r="G26" s="2">
        <v>2</v>
      </c>
      <c r="H26" s="27">
        <v>1192</v>
      </c>
      <c r="I26" s="42">
        <v>11192</v>
      </c>
      <c r="J26" s="24">
        <v>200</v>
      </c>
      <c r="K26" s="47">
        <v>0.45205479452054798</v>
      </c>
      <c r="L26" s="49">
        <v>122408.86347390994</v>
      </c>
      <c r="M26" s="50">
        <v>297834673.9063617</v>
      </c>
      <c r="N26" s="53">
        <f t="shared" si="0"/>
        <v>0.2978346739063617</v>
      </c>
      <c r="O26" s="54">
        <f t="shared" si="1"/>
        <v>0.19594386441208009</v>
      </c>
      <c r="P26" s="25" t="s">
        <v>68</v>
      </c>
    </row>
    <row r="27" spans="1:16" x14ac:dyDescent="0.45">
      <c r="A27" s="24" t="s">
        <v>5</v>
      </c>
      <c r="B27" s="2" t="s">
        <v>8</v>
      </c>
      <c r="C27" s="37">
        <v>187.7998</v>
      </c>
      <c r="D27" s="26">
        <v>5382.3422680000003</v>
      </c>
      <c r="E27" s="38">
        <v>3541.0146500000001</v>
      </c>
      <c r="F27" s="43">
        <v>2384</v>
      </c>
      <c r="G27" s="2">
        <v>1</v>
      </c>
      <c r="H27" s="27">
        <v>2384</v>
      </c>
      <c r="I27" s="15">
        <f>10000+H27</f>
        <v>12384</v>
      </c>
      <c r="J27" s="24">
        <v>180</v>
      </c>
      <c r="K27" s="47">
        <v>0.50684931506849318</v>
      </c>
      <c r="L27" s="49">
        <v>110626.6149870801</v>
      </c>
      <c r="M27" s="50">
        <v>301793442.67118865</v>
      </c>
      <c r="N27" s="53">
        <f t="shared" si="0"/>
        <v>0.30179344267118863</v>
      </c>
      <c r="O27" s="54">
        <f t="shared" si="1"/>
        <v>0.19854831754683464</v>
      </c>
      <c r="P27" s="25" t="s">
        <v>69</v>
      </c>
    </row>
    <row r="28" spans="1:16" x14ac:dyDescent="0.45">
      <c r="A28" s="24" t="s">
        <v>9</v>
      </c>
      <c r="B28" s="2" t="s">
        <v>6</v>
      </c>
      <c r="C28" s="37">
        <v>187.7998</v>
      </c>
      <c r="D28" s="26">
        <v>5382.3422680000003</v>
      </c>
      <c r="E28" s="38">
        <v>3541.0146500000001</v>
      </c>
      <c r="F28" s="43">
        <v>3439</v>
      </c>
      <c r="G28" s="2">
        <v>5</v>
      </c>
      <c r="H28" s="27">
        <v>687.8</v>
      </c>
      <c r="I28" s="42">
        <v>10687.8</v>
      </c>
      <c r="J28" s="24">
        <v>225</v>
      </c>
      <c r="K28" s="47">
        <v>0.38356164383561642</v>
      </c>
      <c r="L28" s="49">
        <v>128183.53636856978</v>
      </c>
      <c r="M28" s="50">
        <v>264629789.64426732</v>
      </c>
      <c r="N28" s="53">
        <f t="shared" si="0"/>
        <v>0.26462978964426731</v>
      </c>
      <c r="O28" s="54">
        <f t="shared" si="1"/>
        <v>0.17409854581859693</v>
      </c>
      <c r="P28" s="25" t="s">
        <v>70</v>
      </c>
    </row>
    <row r="29" spans="1:16" x14ac:dyDescent="0.45">
      <c r="A29" s="24" t="s">
        <v>9</v>
      </c>
      <c r="B29" s="2" t="s">
        <v>7</v>
      </c>
      <c r="C29" s="37">
        <v>187.7998</v>
      </c>
      <c r="D29" s="26">
        <v>5382.3422680000003</v>
      </c>
      <c r="E29" s="38">
        <v>3541.0146500000001</v>
      </c>
      <c r="F29" s="43">
        <v>3439</v>
      </c>
      <c r="G29" s="2">
        <v>2</v>
      </c>
      <c r="H29" s="27">
        <v>1719.5</v>
      </c>
      <c r="I29" s="42">
        <v>11719.5</v>
      </c>
      <c r="J29" s="24">
        <v>200</v>
      </c>
      <c r="K29" s="47">
        <v>0.45205479452054798</v>
      </c>
      <c r="L29" s="49">
        <v>116899.18511881906</v>
      </c>
      <c r="M29" s="50">
        <v>284429000.41469347</v>
      </c>
      <c r="N29" s="53">
        <f t="shared" si="0"/>
        <v>0.28442900041469349</v>
      </c>
      <c r="O29" s="54">
        <f t="shared" si="1"/>
        <v>0.18712434237808781</v>
      </c>
      <c r="P29" s="25" t="s">
        <v>71</v>
      </c>
    </row>
    <row r="30" spans="1:16" x14ac:dyDescent="0.45">
      <c r="A30" s="24" t="s">
        <v>9</v>
      </c>
      <c r="B30" s="2" t="s">
        <v>8</v>
      </c>
      <c r="C30" s="37">
        <v>187.7998</v>
      </c>
      <c r="D30" s="26">
        <v>5382.3422680000003</v>
      </c>
      <c r="E30" s="38">
        <v>3541.0146500000001</v>
      </c>
      <c r="F30" s="43">
        <v>3439</v>
      </c>
      <c r="G30" s="2">
        <v>1</v>
      </c>
      <c r="H30" s="27">
        <v>3439</v>
      </c>
      <c r="I30" s="42">
        <v>13439</v>
      </c>
      <c r="J30" s="24">
        <v>180</v>
      </c>
      <c r="K30" s="47">
        <v>0.50684931506849318</v>
      </c>
      <c r="L30" s="49">
        <v>101942.10878785624</v>
      </c>
      <c r="M30" s="50">
        <v>278101792.8447057</v>
      </c>
      <c r="N30" s="53">
        <f t="shared" si="0"/>
        <v>0.27810179284470571</v>
      </c>
      <c r="O30" s="54">
        <f t="shared" si="1"/>
        <v>0.18296170581888532</v>
      </c>
      <c r="P30" s="25" t="s">
        <v>72</v>
      </c>
    </row>
    <row r="31" spans="1:16" x14ac:dyDescent="0.45">
      <c r="A31" s="24" t="s">
        <v>10</v>
      </c>
      <c r="B31" s="2" t="s">
        <v>6</v>
      </c>
      <c r="C31" s="37">
        <v>187.7998</v>
      </c>
      <c r="D31" s="26">
        <v>5382.3422680000003</v>
      </c>
      <c r="E31" s="38">
        <v>3541.0146500000001</v>
      </c>
      <c r="F31" s="43">
        <v>19685</v>
      </c>
      <c r="G31" s="2">
        <v>5</v>
      </c>
      <c r="H31" s="27">
        <v>3937</v>
      </c>
      <c r="I31" s="42">
        <v>13937</v>
      </c>
      <c r="J31" s="24">
        <v>225</v>
      </c>
      <c r="K31" s="47">
        <v>0.38356164383561642</v>
      </c>
      <c r="L31" s="49">
        <v>98299.490564683932</v>
      </c>
      <c r="M31" s="50">
        <v>202935371.00954294</v>
      </c>
      <c r="N31" s="53">
        <f t="shared" si="0"/>
        <v>0.20293537100954295</v>
      </c>
      <c r="O31" s="54">
        <f t="shared" si="1"/>
        <v>0.13351011250627826</v>
      </c>
      <c r="P31" s="25" t="s">
        <v>73</v>
      </c>
    </row>
    <row r="32" spans="1:16" x14ac:dyDescent="0.45">
      <c r="A32" s="24" t="s">
        <v>10</v>
      </c>
      <c r="B32" s="2" t="s">
        <v>7</v>
      </c>
      <c r="C32" s="37">
        <v>187.7998</v>
      </c>
      <c r="D32" s="26">
        <v>5382.3422680000003</v>
      </c>
      <c r="E32" s="38">
        <v>3541.0146500000001</v>
      </c>
      <c r="F32" s="43">
        <v>19685</v>
      </c>
      <c r="G32" s="2">
        <v>2</v>
      </c>
      <c r="H32" s="15">
        <f>F32/G32</f>
        <v>9842.5</v>
      </c>
      <c r="I32" s="42">
        <v>19842.5</v>
      </c>
      <c r="J32" s="24">
        <v>180</v>
      </c>
      <c r="K32" s="47">
        <v>0.50684931506849318</v>
      </c>
      <c r="L32" s="49">
        <v>69043.719289404064</v>
      </c>
      <c r="M32" s="50">
        <v>188353785.76489863</v>
      </c>
      <c r="N32" s="53">
        <f t="shared" si="0"/>
        <v>0.18835378576489864</v>
      </c>
      <c r="O32" s="54">
        <f t="shared" si="1"/>
        <v>0.12391696431901224</v>
      </c>
      <c r="P32" s="25" t="s">
        <v>74</v>
      </c>
    </row>
    <row r="33" spans="1:16" x14ac:dyDescent="0.45">
      <c r="A33" s="24" t="s">
        <v>10</v>
      </c>
      <c r="B33" s="2" t="s">
        <v>8</v>
      </c>
      <c r="C33" s="37">
        <v>187.7998</v>
      </c>
      <c r="D33" s="26">
        <v>5382.3422680000003</v>
      </c>
      <c r="E33" s="38">
        <v>3541.0146500000001</v>
      </c>
      <c r="F33" s="43">
        <v>19685</v>
      </c>
      <c r="G33" s="2">
        <v>1</v>
      </c>
      <c r="H33" s="27">
        <v>19685</v>
      </c>
      <c r="I33" s="42">
        <v>29685</v>
      </c>
      <c r="J33" s="24">
        <v>140</v>
      </c>
      <c r="K33" s="47">
        <v>0.61643835616438358</v>
      </c>
      <c r="L33" s="49">
        <v>46151.254842513052</v>
      </c>
      <c r="M33" s="50">
        <v>153124427.87266296</v>
      </c>
      <c r="N33" s="53">
        <f t="shared" si="0"/>
        <v>0.15312442787266295</v>
      </c>
      <c r="O33" s="54">
        <f t="shared" si="1"/>
        <v>0.10073975517938354</v>
      </c>
      <c r="P33" s="25" t="s">
        <v>75</v>
      </c>
    </row>
    <row r="34" spans="1:16" x14ac:dyDescent="0.45">
      <c r="A34" s="24" t="s">
        <v>11</v>
      </c>
      <c r="B34" s="2" t="s">
        <v>6</v>
      </c>
      <c r="C34" s="37">
        <v>187.7998</v>
      </c>
      <c r="D34" s="26">
        <v>5382.3422680000003</v>
      </c>
      <c r="E34" s="38">
        <v>3541.0146500000001</v>
      </c>
      <c r="F34" s="43">
        <v>9964</v>
      </c>
      <c r="G34" s="2">
        <v>5</v>
      </c>
      <c r="H34" s="27">
        <v>1992.8</v>
      </c>
      <c r="I34" s="42">
        <v>11992.8</v>
      </c>
      <c r="J34" s="24">
        <v>225</v>
      </c>
      <c r="K34" s="47">
        <v>0.38356164383561642</v>
      </c>
      <c r="L34" s="49">
        <v>114235.20779134148</v>
      </c>
      <c r="M34" s="50">
        <v>235834022.56020281</v>
      </c>
      <c r="N34" s="53">
        <f t="shared" si="0"/>
        <v>0.23583402256020281</v>
      </c>
      <c r="O34" s="54">
        <f t="shared" si="1"/>
        <v>0.15515396221065975</v>
      </c>
      <c r="P34" s="25" t="s">
        <v>76</v>
      </c>
    </row>
    <row r="35" spans="1:16" x14ac:dyDescent="0.45">
      <c r="A35" s="24" t="s">
        <v>11</v>
      </c>
      <c r="B35" s="2" t="s">
        <v>7</v>
      </c>
      <c r="C35" s="37">
        <v>187.7998</v>
      </c>
      <c r="D35" s="26">
        <v>5382.3422680000003</v>
      </c>
      <c r="E35" s="38">
        <v>3541.0146500000001</v>
      </c>
      <c r="F35" s="43">
        <v>9964</v>
      </c>
      <c r="G35" s="2">
        <v>2</v>
      </c>
      <c r="H35" s="27">
        <v>4982</v>
      </c>
      <c r="I35" s="42">
        <v>14982</v>
      </c>
      <c r="J35" s="24">
        <v>180</v>
      </c>
      <c r="K35" s="58">
        <v>0.50684931506849318</v>
      </c>
      <c r="L35" s="49">
        <v>91443.065011346946</v>
      </c>
      <c r="M35" s="50">
        <v>249460018.29128289</v>
      </c>
      <c r="N35" s="53">
        <f t="shared" si="0"/>
        <v>0.24946001829128289</v>
      </c>
      <c r="O35" s="54">
        <f t="shared" si="1"/>
        <v>0.16411843308637031</v>
      </c>
      <c r="P35" s="25" t="s">
        <v>77</v>
      </c>
    </row>
    <row r="36" spans="1:16" x14ac:dyDescent="0.45">
      <c r="A36" s="24" t="s">
        <v>11</v>
      </c>
      <c r="B36" s="2" t="s">
        <v>8</v>
      </c>
      <c r="C36" s="37">
        <v>187.7998</v>
      </c>
      <c r="D36" s="26">
        <v>5382.3422680000003</v>
      </c>
      <c r="E36" s="38">
        <v>3541.0146500000001</v>
      </c>
      <c r="F36" s="43">
        <v>9964</v>
      </c>
      <c r="G36" s="2">
        <v>1</v>
      </c>
      <c r="H36" s="27">
        <v>9964</v>
      </c>
      <c r="I36" s="42">
        <v>19964</v>
      </c>
      <c r="J36" s="14">
        <v>140</v>
      </c>
      <c r="K36" s="47">
        <v>0.61643835616438358</v>
      </c>
      <c r="L36" s="49">
        <v>68623.522340212381</v>
      </c>
      <c r="M36" s="50">
        <v>227684764.6463635</v>
      </c>
      <c r="N36" s="53">
        <f t="shared" si="0"/>
        <v>0.2276847646463635</v>
      </c>
      <c r="O36" s="54">
        <f t="shared" si="1"/>
        <v>0.14979260831997598</v>
      </c>
      <c r="P36" s="25" t="s">
        <v>78</v>
      </c>
    </row>
    <row r="37" spans="1:16" x14ac:dyDescent="0.45">
      <c r="A37" s="24" t="s">
        <v>12</v>
      </c>
      <c r="B37" s="2" t="s">
        <v>7</v>
      </c>
      <c r="C37" s="37">
        <v>187.7998</v>
      </c>
      <c r="D37" s="26">
        <v>5382.3422680000003</v>
      </c>
      <c r="E37" s="38">
        <v>3541.0146500000001</v>
      </c>
      <c r="F37" s="43">
        <v>4340</v>
      </c>
      <c r="G37" s="2">
        <v>1</v>
      </c>
      <c r="H37" s="27">
        <v>4340</v>
      </c>
      <c r="I37" s="42">
        <v>14340</v>
      </c>
      <c r="J37" s="24">
        <v>160</v>
      </c>
      <c r="K37" s="47">
        <v>0.56164383561643838</v>
      </c>
      <c r="L37" s="49">
        <v>95536.959553695953</v>
      </c>
      <c r="M37" s="50">
        <v>288804345.72663879</v>
      </c>
      <c r="N37" s="53">
        <f t="shared" si="0"/>
        <v>0.28880434572663877</v>
      </c>
      <c r="O37" s="54">
        <f t="shared" si="1"/>
        <v>0.19000285903068342</v>
      </c>
      <c r="P37" s="25" t="s">
        <v>79</v>
      </c>
    </row>
    <row r="38" spans="1:16" x14ac:dyDescent="0.45">
      <c r="A38" s="24" t="s">
        <v>13</v>
      </c>
      <c r="B38" s="2" t="s">
        <v>6</v>
      </c>
      <c r="C38" s="37">
        <v>187.7998</v>
      </c>
      <c r="D38" s="26">
        <v>5382.3422680000003</v>
      </c>
      <c r="E38" s="38">
        <v>3541.0146500000001</v>
      </c>
      <c r="F38" s="43">
        <v>3913</v>
      </c>
      <c r="G38" s="2">
        <v>2</v>
      </c>
      <c r="H38" s="27">
        <v>1956.5</v>
      </c>
      <c r="I38" s="42">
        <v>11956.5</v>
      </c>
      <c r="J38" s="24">
        <v>160</v>
      </c>
      <c r="K38" s="47">
        <v>0.56164383561643838</v>
      </c>
      <c r="L38" s="49">
        <v>114582.02651277548</v>
      </c>
      <c r="M38" s="50">
        <v>346376809.0762347</v>
      </c>
      <c r="N38" s="53">
        <f t="shared" si="0"/>
        <v>0.34637680907623469</v>
      </c>
      <c r="O38" s="54">
        <f t="shared" si="1"/>
        <v>0.2278794796554176</v>
      </c>
      <c r="P38" s="25" t="s">
        <v>80</v>
      </c>
    </row>
    <row r="39" spans="1:16" x14ac:dyDescent="0.45">
      <c r="A39" s="24" t="s">
        <v>13</v>
      </c>
      <c r="B39" s="2" t="s">
        <v>8</v>
      </c>
      <c r="C39" s="37">
        <v>187.7998</v>
      </c>
      <c r="D39" s="26">
        <v>5382.3422680000003</v>
      </c>
      <c r="E39" s="38">
        <v>3541.0146500000001</v>
      </c>
      <c r="F39" s="43">
        <v>3913</v>
      </c>
      <c r="G39" s="2">
        <v>1</v>
      </c>
      <c r="H39" s="27">
        <v>3913</v>
      </c>
      <c r="I39" s="42">
        <v>13913</v>
      </c>
      <c r="J39" s="24">
        <v>140</v>
      </c>
      <c r="K39" s="47">
        <v>0.61643835616438358</v>
      </c>
      <c r="L39" s="49">
        <v>98469.057715805364</v>
      </c>
      <c r="M39" s="50">
        <v>326708735.81542444</v>
      </c>
      <c r="N39" s="53">
        <f t="shared" si="0"/>
        <v>0.32670873581542442</v>
      </c>
      <c r="O39" s="54">
        <f t="shared" si="1"/>
        <v>0.21493995777330557</v>
      </c>
      <c r="P39" s="25" t="s">
        <v>81</v>
      </c>
    </row>
    <row r="40" spans="1:16" x14ac:dyDescent="0.45">
      <c r="A40" s="24" t="s">
        <v>14</v>
      </c>
      <c r="B40" s="2" t="s">
        <v>6</v>
      </c>
      <c r="C40" s="37">
        <v>187.7998</v>
      </c>
      <c r="D40" s="26">
        <v>5382.3422680000003</v>
      </c>
      <c r="E40" s="38">
        <v>3541.0146500000001</v>
      </c>
      <c r="F40" s="43">
        <v>8642</v>
      </c>
      <c r="G40" s="2">
        <v>5</v>
      </c>
      <c r="H40" s="27">
        <v>1728.4</v>
      </c>
      <c r="I40" s="42">
        <v>11728.4</v>
      </c>
      <c r="J40" s="24">
        <v>225</v>
      </c>
      <c r="K40" s="47">
        <v>0.38356164383561642</v>
      </c>
      <c r="L40" s="17">
        <f>B7*B6/(I40)</f>
        <v>116810.47713243068</v>
      </c>
      <c r="M40" s="50">
        <v>241150563.22772074</v>
      </c>
      <c r="N40" s="53">
        <f t="shared" si="0"/>
        <v>0.24115056322772074</v>
      </c>
      <c r="O40" s="54">
        <f t="shared" si="1"/>
        <v>0.15865168633402679</v>
      </c>
      <c r="P40" s="25" t="s">
        <v>82</v>
      </c>
    </row>
    <row r="41" spans="1:16" x14ac:dyDescent="0.45">
      <c r="A41" s="24" t="s">
        <v>14</v>
      </c>
      <c r="B41" s="2" t="s">
        <v>7</v>
      </c>
      <c r="C41" s="37">
        <v>187.7998</v>
      </c>
      <c r="D41" s="26">
        <v>5382.3422680000003</v>
      </c>
      <c r="E41" s="38">
        <v>3541.0146500000001</v>
      </c>
      <c r="F41" s="43">
        <v>8642</v>
      </c>
      <c r="G41" s="2">
        <v>2</v>
      </c>
      <c r="H41" s="27">
        <v>4321</v>
      </c>
      <c r="I41" s="42">
        <v>14321</v>
      </c>
      <c r="J41" s="24">
        <v>180</v>
      </c>
      <c r="K41" s="47">
        <v>0.50684931506849318</v>
      </c>
      <c r="L41" s="49">
        <v>95663.710634732211</v>
      </c>
      <c r="M41" s="50">
        <v>260974093.57167798</v>
      </c>
      <c r="N41" s="19">
        <f t="shared" si="0"/>
        <v>0.260974093571678</v>
      </c>
      <c r="O41" s="54">
        <f t="shared" si="1"/>
        <v>0.17169348261294604</v>
      </c>
      <c r="P41" s="25" t="s">
        <v>83</v>
      </c>
    </row>
    <row r="42" spans="1:16" x14ac:dyDescent="0.45">
      <c r="A42" s="28" t="s">
        <v>14</v>
      </c>
      <c r="B42" s="29" t="s">
        <v>8</v>
      </c>
      <c r="C42" s="39">
        <v>187.7998</v>
      </c>
      <c r="D42" s="30">
        <v>5382.3422680000003</v>
      </c>
      <c r="E42" s="40">
        <v>3541.0146500000001</v>
      </c>
      <c r="F42" s="45">
        <v>8642</v>
      </c>
      <c r="G42" s="29">
        <v>1</v>
      </c>
      <c r="H42" s="31">
        <v>8642</v>
      </c>
      <c r="I42" s="46">
        <v>18642</v>
      </c>
      <c r="J42" s="28">
        <v>160</v>
      </c>
      <c r="K42" s="48">
        <v>0.56164383561643838</v>
      </c>
      <c r="L42" s="51">
        <v>73489.968887458424</v>
      </c>
      <c r="M42" s="52">
        <v>222157189.02049139</v>
      </c>
      <c r="N42" s="53">
        <f t="shared" si="0"/>
        <v>0.22215718902049139</v>
      </c>
      <c r="O42" s="19">
        <f t="shared" si="1"/>
        <v>0.14615604540821803</v>
      </c>
      <c r="P42" s="32" t="s">
        <v>84</v>
      </c>
    </row>
  </sheetData>
  <mergeCells count="5">
    <mergeCell ref="C10:E10"/>
    <mergeCell ref="F10:I10"/>
    <mergeCell ref="J10:K10"/>
    <mergeCell ref="L10:M10"/>
    <mergeCell ref="N10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B643-F65E-4DB7-8BFF-6CEC094C227A}">
  <dimension ref="A1:AF67"/>
  <sheetViews>
    <sheetView topLeftCell="A37" zoomScale="70" zoomScaleNormal="70" workbookViewId="0">
      <selection activeCell="I44" sqref="A44:I44"/>
    </sheetView>
  </sheetViews>
  <sheetFormatPr defaultRowHeight="14.4" x14ac:dyDescent="0.55000000000000004"/>
  <cols>
    <col min="1" max="32" width="5.734375" customWidth="1"/>
  </cols>
  <sheetData>
    <row r="1" spans="1:32" x14ac:dyDescent="0.55000000000000004">
      <c r="A1" t="s">
        <v>53</v>
      </c>
      <c r="C1">
        <f>0.1</f>
        <v>0.1</v>
      </c>
    </row>
    <row r="3" spans="1:32" x14ac:dyDescent="0.55000000000000004">
      <c r="A3" s="60" t="s">
        <v>51</v>
      </c>
      <c r="B3" s="60"/>
      <c r="C3" s="2" t="s">
        <v>3</v>
      </c>
      <c r="D3" s="2" t="s">
        <v>3</v>
      </c>
      <c r="E3" s="2" t="s">
        <v>3</v>
      </c>
      <c r="F3" s="2" t="s">
        <v>15</v>
      </c>
      <c r="G3" s="2" t="s">
        <v>15</v>
      </c>
      <c r="H3" s="2" t="s">
        <v>15</v>
      </c>
      <c r="I3" s="2" t="s">
        <v>2</v>
      </c>
      <c r="J3" s="2" t="s">
        <v>2</v>
      </c>
      <c r="K3" s="2" t="s">
        <v>2</v>
      </c>
      <c r="L3" s="2" t="s">
        <v>4</v>
      </c>
      <c r="M3" s="2" t="s">
        <v>4</v>
      </c>
      <c r="N3" s="2" t="s">
        <v>4</v>
      </c>
      <c r="O3" s="2" t="s">
        <v>5</v>
      </c>
      <c r="P3" s="2" t="s">
        <v>5</v>
      </c>
      <c r="Q3" s="2" t="s">
        <v>5</v>
      </c>
      <c r="R3" s="2" t="s">
        <v>9</v>
      </c>
      <c r="S3" s="2" t="s">
        <v>9</v>
      </c>
      <c r="T3" s="2" t="s">
        <v>9</v>
      </c>
      <c r="U3" s="2" t="s">
        <v>10</v>
      </c>
      <c r="V3" s="2" t="s">
        <v>10</v>
      </c>
      <c r="W3" s="2" t="s">
        <v>10</v>
      </c>
      <c r="X3" s="2" t="s">
        <v>11</v>
      </c>
      <c r="Y3" s="2" t="s">
        <v>11</v>
      </c>
      <c r="Z3" s="2" t="s">
        <v>11</v>
      </c>
      <c r="AA3" s="2" t="s">
        <v>12</v>
      </c>
      <c r="AB3" s="2" t="s">
        <v>13</v>
      </c>
      <c r="AC3" s="2" t="s">
        <v>13</v>
      </c>
      <c r="AD3" s="2" t="s">
        <v>14</v>
      </c>
      <c r="AE3" s="2" t="s">
        <v>14</v>
      </c>
      <c r="AF3" s="2" t="s">
        <v>14</v>
      </c>
    </row>
    <row r="4" spans="1:32" x14ac:dyDescent="0.55000000000000004">
      <c r="A4" s="60"/>
      <c r="B4" s="60"/>
      <c r="C4" s="2" t="s">
        <v>6</v>
      </c>
      <c r="D4" s="2" t="s">
        <v>7</v>
      </c>
      <c r="E4" s="2" t="s">
        <v>8</v>
      </c>
      <c r="F4" s="2" t="s">
        <v>6</v>
      </c>
      <c r="G4" s="2" t="s">
        <v>7</v>
      </c>
      <c r="H4" s="2" t="s">
        <v>8</v>
      </c>
      <c r="I4" s="2" t="s">
        <v>6</v>
      </c>
      <c r="J4" s="2" t="s">
        <v>7</v>
      </c>
      <c r="K4" s="2" t="s">
        <v>8</v>
      </c>
      <c r="L4" s="2" t="s">
        <v>6</v>
      </c>
      <c r="M4" s="2" t="s">
        <v>7</v>
      </c>
      <c r="N4" s="2" t="s">
        <v>8</v>
      </c>
      <c r="O4" s="2" t="s">
        <v>6</v>
      </c>
      <c r="P4" s="2" t="s">
        <v>7</v>
      </c>
      <c r="Q4" s="2" t="s">
        <v>8</v>
      </c>
      <c r="R4" s="2" t="s">
        <v>6</v>
      </c>
      <c r="S4" s="2" t="s">
        <v>7</v>
      </c>
      <c r="T4" s="2" t="s">
        <v>8</v>
      </c>
      <c r="U4" s="2" t="s">
        <v>6</v>
      </c>
      <c r="V4" s="2" t="s">
        <v>7</v>
      </c>
      <c r="W4" s="2" t="s">
        <v>8</v>
      </c>
      <c r="X4" s="2" t="s">
        <v>6</v>
      </c>
      <c r="Y4" s="2" t="s">
        <v>7</v>
      </c>
      <c r="Z4" s="2" t="s">
        <v>8</v>
      </c>
      <c r="AA4" s="2" t="s">
        <v>7</v>
      </c>
      <c r="AB4" s="2" t="s">
        <v>6</v>
      </c>
      <c r="AC4" s="2" t="s">
        <v>8</v>
      </c>
      <c r="AD4" s="2" t="s">
        <v>6</v>
      </c>
      <c r="AE4" s="2" t="s">
        <v>7</v>
      </c>
      <c r="AF4" s="2" t="s">
        <v>8</v>
      </c>
    </row>
    <row r="5" spans="1:32" x14ac:dyDescent="0.55000000000000004">
      <c r="A5" s="2" t="s">
        <v>3</v>
      </c>
      <c r="B5" s="2" t="s">
        <v>6</v>
      </c>
      <c r="C5" s="5">
        <v>0</v>
      </c>
      <c r="D5" s="6"/>
      <c r="E5" s="7"/>
    </row>
    <row r="6" spans="1:32" x14ac:dyDescent="0.55000000000000004">
      <c r="A6" s="2" t="s">
        <v>3</v>
      </c>
      <c r="B6" s="2" t="s">
        <v>7</v>
      </c>
      <c r="C6" s="8">
        <v>1</v>
      </c>
      <c r="D6">
        <v>0</v>
      </c>
      <c r="E6" s="9"/>
    </row>
    <row r="7" spans="1:32" x14ac:dyDescent="0.55000000000000004">
      <c r="A7" s="2" t="s">
        <v>3</v>
      </c>
      <c r="B7" s="2" t="s">
        <v>8</v>
      </c>
      <c r="C7" s="10">
        <v>2</v>
      </c>
      <c r="D7" s="11">
        <v>1</v>
      </c>
      <c r="E7" s="12">
        <v>0</v>
      </c>
    </row>
    <row r="8" spans="1:32" x14ac:dyDescent="0.55000000000000004">
      <c r="A8" s="2" t="s">
        <v>15</v>
      </c>
      <c r="B8" s="2" t="s">
        <v>6</v>
      </c>
      <c r="C8">
        <v>3</v>
      </c>
      <c r="D8">
        <v>4</v>
      </c>
      <c r="E8">
        <v>5</v>
      </c>
      <c r="F8" s="5">
        <v>0</v>
      </c>
      <c r="G8" s="6"/>
      <c r="H8" s="7"/>
    </row>
    <row r="9" spans="1:32" x14ac:dyDescent="0.55000000000000004">
      <c r="A9" s="2" t="s">
        <v>15</v>
      </c>
      <c r="B9" s="2" t="s">
        <v>7</v>
      </c>
      <c r="C9">
        <v>4</v>
      </c>
      <c r="D9">
        <v>3</v>
      </c>
      <c r="E9">
        <v>4</v>
      </c>
      <c r="F9" s="8">
        <v>1</v>
      </c>
      <c r="G9">
        <v>0</v>
      </c>
      <c r="H9" s="9"/>
    </row>
    <row r="10" spans="1:32" x14ac:dyDescent="0.55000000000000004">
      <c r="A10" s="2" t="s">
        <v>15</v>
      </c>
      <c r="B10" s="2" t="s">
        <v>8</v>
      </c>
      <c r="C10">
        <v>5</v>
      </c>
      <c r="D10">
        <v>4</v>
      </c>
      <c r="E10">
        <v>3</v>
      </c>
      <c r="F10" s="10">
        <v>2</v>
      </c>
      <c r="G10" s="11">
        <v>1</v>
      </c>
      <c r="H10" s="12">
        <v>0</v>
      </c>
    </row>
    <row r="11" spans="1:32" x14ac:dyDescent="0.55000000000000004">
      <c r="A11" s="2" t="s">
        <v>2</v>
      </c>
      <c r="B11" s="2" t="s">
        <v>6</v>
      </c>
      <c r="C11">
        <v>5</v>
      </c>
      <c r="D11">
        <v>6</v>
      </c>
      <c r="E11">
        <v>7</v>
      </c>
      <c r="F11">
        <v>5</v>
      </c>
      <c r="G11">
        <v>6</v>
      </c>
      <c r="H11">
        <v>7</v>
      </c>
      <c r="I11" s="5">
        <v>0</v>
      </c>
      <c r="J11" s="6"/>
      <c r="K11" s="7"/>
    </row>
    <row r="12" spans="1:32" x14ac:dyDescent="0.55000000000000004">
      <c r="A12" s="2" t="s">
        <v>2</v>
      </c>
      <c r="B12" s="2" t="s">
        <v>7</v>
      </c>
      <c r="C12">
        <v>6</v>
      </c>
      <c r="D12">
        <v>5</v>
      </c>
      <c r="E12">
        <v>6</v>
      </c>
      <c r="F12">
        <v>6</v>
      </c>
      <c r="G12">
        <v>5</v>
      </c>
      <c r="H12">
        <v>6</v>
      </c>
      <c r="I12" s="8">
        <v>1</v>
      </c>
      <c r="J12">
        <v>0</v>
      </c>
      <c r="K12" s="9"/>
    </row>
    <row r="13" spans="1:32" x14ac:dyDescent="0.55000000000000004">
      <c r="A13" s="2" t="s">
        <v>2</v>
      </c>
      <c r="B13" s="2" t="s">
        <v>8</v>
      </c>
      <c r="C13" s="55">
        <f>(1-C46)/$C$1</f>
        <v>7</v>
      </c>
      <c r="D13" s="55">
        <f t="shared" ref="D13:H13" si="0">(1-D46)/$C$1</f>
        <v>6.0000000000000009</v>
      </c>
      <c r="E13" s="55">
        <f t="shared" si="0"/>
        <v>5</v>
      </c>
      <c r="F13" s="55">
        <f t="shared" si="0"/>
        <v>7</v>
      </c>
      <c r="G13" s="55">
        <f t="shared" si="0"/>
        <v>6.0000000000000009</v>
      </c>
      <c r="H13" s="55">
        <f t="shared" si="0"/>
        <v>5</v>
      </c>
      <c r="I13" s="10">
        <v>2</v>
      </c>
      <c r="J13" s="11">
        <v>1</v>
      </c>
      <c r="K13" s="12">
        <v>0</v>
      </c>
    </row>
    <row r="14" spans="1:32" x14ac:dyDescent="0.55000000000000004">
      <c r="A14" s="2" t="s">
        <v>4</v>
      </c>
      <c r="B14" s="2" t="s">
        <v>6</v>
      </c>
      <c r="C14">
        <v>8</v>
      </c>
      <c r="D14">
        <v>8</v>
      </c>
      <c r="E14">
        <v>8</v>
      </c>
      <c r="F14">
        <v>6</v>
      </c>
      <c r="G14">
        <v>7</v>
      </c>
      <c r="H14">
        <v>8</v>
      </c>
      <c r="I14">
        <v>1</v>
      </c>
      <c r="J14">
        <v>2</v>
      </c>
      <c r="K14">
        <v>3</v>
      </c>
      <c r="L14" s="5">
        <v>0</v>
      </c>
      <c r="M14" s="6"/>
      <c r="N14" s="7"/>
    </row>
    <row r="15" spans="1:32" x14ac:dyDescent="0.55000000000000004">
      <c r="A15" s="2" t="s">
        <v>4</v>
      </c>
      <c r="B15" s="2" t="s">
        <v>7</v>
      </c>
      <c r="C15">
        <v>8</v>
      </c>
      <c r="D15">
        <v>8</v>
      </c>
      <c r="E15">
        <v>8</v>
      </c>
      <c r="F15">
        <v>7</v>
      </c>
      <c r="G15">
        <v>6</v>
      </c>
      <c r="H15">
        <v>7</v>
      </c>
      <c r="I15">
        <v>2</v>
      </c>
      <c r="J15">
        <v>1</v>
      </c>
      <c r="K15">
        <v>2</v>
      </c>
      <c r="L15" s="8">
        <v>1</v>
      </c>
      <c r="M15">
        <v>0</v>
      </c>
      <c r="N15" s="9"/>
    </row>
    <row r="16" spans="1:32" x14ac:dyDescent="0.55000000000000004">
      <c r="A16" s="2" t="s">
        <v>4</v>
      </c>
      <c r="B16" s="2" t="s">
        <v>8</v>
      </c>
      <c r="C16">
        <v>8</v>
      </c>
      <c r="D16">
        <v>8</v>
      </c>
      <c r="E16">
        <v>8</v>
      </c>
      <c r="F16">
        <v>8</v>
      </c>
      <c r="G16">
        <v>7</v>
      </c>
      <c r="H16">
        <v>6</v>
      </c>
      <c r="I16">
        <v>3</v>
      </c>
      <c r="J16">
        <v>2</v>
      </c>
      <c r="K16">
        <v>1</v>
      </c>
      <c r="L16" s="10">
        <v>2</v>
      </c>
      <c r="M16" s="11">
        <v>1</v>
      </c>
      <c r="N16" s="12">
        <v>0</v>
      </c>
    </row>
    <row r="17" spans="1:32" x14ac:dyDescent="0.55000000000000004">
      <c r="A17" s="2" t="s">
        <v>5</v>
      </c>
      <c r="B17" s="2" t="s">
        <v>6</v>
      </c>
      <c r="C17">
        <v>9</v>
      </c>
      <c r="D17">
        <v>9</v>
      </c>
      <c r="E17">
        <v>9</v>
      </c>
      <c r="F17">
        <v>8</v>
      </c>
      <c r="G17">
        <v>8</v>
      </c>
      <c r="H17">
        <v>8</v>
      </c>
      <c r="I17">
        <v>5</v>
      </c>
      <c r="J17">
        <v>6</v>
      </c>
      <c r="K17">
        <v>7</v>
      </c>
      <c r="L17">
        <v>1</v>
      </c>
      <c r="M17">
        <v>2</v>
      </c>
      <c r="N17">
        <v>3</v>
      </c>
      <c r="O17" s="5">
        <v>0</v>
      </c>
      <c r="P17" s="6"/>
      <c r="Q17" s="7"/>
    </row>
    <row r="18" spans="1:32" x14ac:dyDescent="0.55000000000000004">
      <c r="A18" s="2" t="s">
        <v>5</v>
      </c>
      <c r="B18" s="2" t="s">
        <v>7</v>
      </c>
      <c r="C18">
        <v>9</v>
      </c>
      <c r="D18">
        <v>9</v>
      </c>
      <c r="E18">
        <v>9</v>
      </c>
      <c r="F18">
        <v>8</v>
      </c>
      <c r="G18">
        <v>8</v>
      </c>
      <c r="H18">
        <v>8</v>
      </c>
      <c r="I18">
        <v>6</v>
      </c>
      <c r="J18">
        <v>5</v>
      </c>
      <c r="K18">
        <v>6</v>
      </c>
      <c r="L18">
        <v>2</v>
      </c>
      <c r="M18">
        <v>1</v>
      </c>
      <c r="N18">
        <v>2</v>
      </c>
      <c r="O18" s="8">
        <v>1</v>
      </c>
      <c r="P18">
        <v>0</v>
      </c>
      <c r="Q18" s="9"/>
    </row>
    <row r="19" spans="1:32" x14ac:dyDescent="0.55000000000000004">
      <c r="A19" s="2" t="s">
        <v>5</v>
      </c>
      <c r="B19" s="2" t="s">
        <v>8</v>
      </c>
      <c r="C19">
        <v>9</v>
      </c>
      <c r="D19">
        <v>9</v>
      </c>
      <c r="E19">
        <v>9</v>
      </c>
      <c r="F19">
        <v>8</v>
      </c>
      <c r="G19">
        <v>8</v>
      </c>
      <c r="H19">
        <v>8</v>
      </c>
      <c r="I19">
        <v>7</v>
      </c>
      <c r="J19">
        <v>6</v>
      </c>
      <c r="K19">
        <v>5</v>
      </c>
      <c r="L19">
        <v>3</v>
      </c>
      <c r="M19">
        <v>2</v>
      </c>
      <c r="N19">
        <v>1</v>
      </c>
      <c r="O19" s="10">
        <v>2</v>
      </c>
      <c r="P19" s="11">
        <v>1</v>
      </c>
      <c r="Q19" s="12">
        <v>0</v>
      </c>
    </row>
    <row r="20" spans="1:32" x14ac:dyDescent="0.55000000000000004">
      <c r="A20" s="2" t="s">
        <v>9</v>
      </c>
      <c r="B20" s="2" t="s">
        <v>6</v>
      </c>
      <c r="C20">
        <v>10</v>
      </c>
      <c r="D20">
        <v>10</v>
      </c>
      <c r="E20">
        <v>10</v>
      </c>
      <c r="F20">
        <v>9</v>
      </c>
      <c r="G20">
        <v>9</v>
      </c>
      <c r="H20">
        <v>9</v>
      </c>
      <c r="I20">
        <v>8</v>
      </c>
      <c r="J20">
        <v>8</v>
      </c>
      <c r="K20">
        <v>8</v>
      </c>
      <c r="L20">
        <v>5</v>
      </c>
      <c r="M20">
        <v>6</v>
      </c>
      <c r="N20">
        <v>7</v>
      </c>
      <c r="O20">
        <v>1</v>
      </c>
      <c r="P20">
        <v>2</v>
      </c>
      <c r="Q20">
        <v>3</v>
      </c>
      <c r="R20" s="5">
        <v>0</v>
      </c>
      <c r="S20" s="6"/>
      <c r="T20" s="7"/>
    </row>
    <row r="21" spans="1:32" x14ac:dyDescent="0.55000000000000004">
      <c r="A21" s="2" t="s">
        <v>9</v>
      </c>
      <c r="B21" s="2" t="s">
        <v>7</v>
      </c>
      <c r="C21">
        <v>10</v>
      </c>
      <c r="D21">
        <v>10</v>
      </c>
      <c r="E21">
        <v>10</v>
      </c>
      <c r="F21">
        <v>9</v>
      </c>
      <c r="G21">
        <v>9</v>
      </c>
      <c r="H21">
        <v>9</v>
      </c>
      <c r="I21">
        <v>8</v>
      </c>
      <c r="J21">
        <v>8</v>
      </c>
      <c r="K21">
        <v>8</v>
      </c>
      <c r="L21">
        <v>6</v>
      </c>
      <c r="M21">
        <v>5</v>
      </c>
      <c r="N21">
        <v>6</v>
      </c>
      <c r="O21">
        <v>2</v>
      </c>
      <c r="P21">
        <v>1</v>
      </c>
      <c r="Q21">
        <v>2</v>
      </c>
      <c r="R21" s="8">
        <v>1</v>
      </c>
      <c r="S21">
        <v>0</v>
      </c>
      <c r="T21" s="9"/>
    </row>
    <row r="22" spans="1:32" x14ac:dyDescent="0.55000000000000004">
      <c r="A22" s="2" t="s">
        <v>9</v>
      </c>
      <c r="B22" s="2" t="s">
        <v>8</v>
      </c>
      <c r="C22">
        <v>10</v>
      </c>
      <c r="D22">
        <v>10</v>
      </c>
      <c r="E22">
        <v>10</v>
      </c>
      <c r="F22">
        <v>9</v>
      </c>
      <c r="G22">
        <v>9</v>
      </c>
      <c r="H22">
        <v>9</v>
      </c>
      <c r="I22">
        <v>8</v>
      </c>
      <c r="J22">
        <v>8</v>
      </c>
      <c r="K22">
        <v>8</v>
      </c>
      <c r="L22">
        <v>7</v>
      </c>
      <c r="M22">
        <v>6</v>
      </c>
      <c r="N22">
        <v>5</v>
      </c>
      <c r="O22">
        <v>3</v>
      </c>
      <c r="P22">
        <v>2</v>
      </c>
      <c r="Q22">
        <v>1</v>
      </c>
      <c r="R22" s="10">
        <v>2</v>
      </c>
      <c r="S22" s="11">
        <v>1</v>
      </c>
      <c r="T22" s="12">
        <v>0</v>
      </c>
    </row>
    <row r="23" spans="1:32" x14ac:dyDescent="0.55000000000000004">
      <c r="A23" s="2" t="s">
        <v>10</v>
      </c>
      <c r="B23" s="2" t="s">
        <v>6</v>
      </c>
      <c r="C23">
        <v>10</v>
      </c>
      <c r="D23">
        <v>10</v>
      </c>
      <c r="E23">
        <v>10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8</v>
      </c>
      <c r="M23">
        <v>8</v>
      </c>
      <c r="N23">
        <v>8</v>
      </c>
      <c r="O23">
        <v>5</v>
      </c>
      <c r="P23">
        <v>6</v>
      </c>
      <c r="Q23">
        <v>7</v>
      </c>
      <c r="R23">
        <v>1</v>
      </c>
      <c r="S23">
        <v>2</v>
      </c>
      <c r="T23">
        <v>3</v>
      </c>
      <c r="U23" s="5">
        <v>0</v>
      </c>
      <c r="V23" s="6"/>
      <c r="W23" s="7"/>
    </row>
    <row r="24" spans="1:32" x14ac:dyDescent="0.55000000000000004">
      <c r="A24" s="2" t="s">
        <v>10</v>
      </c>
      <c r="B24" s="2" t="s">
        <v>7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9</v>
      </c>
      <c r="J24">
        <v>9</v>
      </c>
      <c r="K24">
        <v>9</v>
      </c>
      <c r="L24">
        <v>8</v>
      </c>
      <c r="M24">
        <v>8</v>
      </c>
      <c r="N24">
        <v>8</v>
      </c>
      <c r="O24">
        <v>6</v>
      </c>
      <c r="P24">
        <v>5</v>
      </c>
      <c r="Q24">
        <v>6</v>
      </c>
      <c r="R24">
        <v>2</v>
      </c>
      <c r="S24">
        <v>1</v>
      </c>
      <c r="T24">
        <v>2</v>
      </c>
      <c r="U24" s="8">
        <v>1</v>
      </c>
      <c r="V24">
        <v>0</v>
      </c>
      <c r="W24" s="9"/>
    </row>
    <row r="25" spans="1:32" x14ac:dyDescent="0.55000000000000004">
      <c r="A25" s="2" t="s">
        <v>10</v>
      </c>
      <c r="B25" s="2" t="s">
        <v>8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9</v>
      </c>
      <c r="J25">
        <v>9</v>
      </c>
      <c r="K25">
        <v>9</v>
      </c>
      <c r="L25">
        <v>8</v>
      </c>
      <c r="M25">
        <v>8</v>
      </c>
      <c r="N25">
        <v>8</v>
      </c>
      <c r="O25">
        <v>7</v>
      </c>
      <c r="P25">
        <v>6</v>
      </c>
      <c r="Q25">
        <v>5</v>
      </c>
      <c r="R25">
        <v>3</v>
      </c>
      <c r="S25">
        <v>2</v>
      </c>
      <c r="T25">
        <v>1</v>
      </c>
      <c r="U25" s="10">
        <v>2</v>
      </c>
      <c r="V25" s="11">
        <v>1</v>
      </c>
      <c r="W25" s="12">
        <v>0</v>
      </c>
    </row>
    <row r="26" spans="1:32" x14ac:dyDescent="0.55000000000000004">
      <c r="A26" s="2" t="s">
        <v>11</v>
      </c>
      <c r="B26" s="2" t="s">
        <v>6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9</v>
      </c>
      <c r="M26">
        <v>9</v>
      </c>
      <c r="N26">
        <v>9</v>
      </c>
      <c r="O26">
        <v>8</v>
      </c>
      <c r="P26">
        <v>8</v>
      </c>
      <c r="Q26">
        <v>8</v>
      </c>
      <c r="R26">
        <v>5</v>
      </c>
      <c r="S26">
        <v>6</v>
      </c>
      <c r="T26">
        <v>7</v>
      </c>
      <c r="U26">
        <v>1</v>
      </c>
      <c r="V26">
        <v>2</v>
      </c>
      <c r="W26">
        <v>3</v>
      </c>
      <c r="X26" s="5">
        <v>0</v>
      </c>
      <c r="Y26" s="6"/>
      <c r="Z26" s="7"/>
    </row>
    <row r="27" spans="1:32" x14ac:dyDescent="0.55000000000000004">
      <c r="A27" s="2" t="s">
        <v>11</v>
      </c>
      <c r="B27" s="2" t="s">
        <v>7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9</v>
      </c>
      <c r="M27">
        <v>9</v>
      </c>
      <c r="N27">
        <v>9</v>
      </c>
      <c r="O27">
        <v>8</v>
      </c>
      <c r="P27">
        <v>8</v>
      </c>
      <c r="Q27">
        <v>8</v>
      </c>
      <c r="R27">
        <v>6</v>
      </c>
      <c r="S27">
        <v>5</v>
      </c>
      <c r="T27">
        <v>6</v>
      </c>
      <c r="U27">
        <v>2</v>
      </c>
      <c r="V27">
        <v>1</v>
      </c>
      <c r="W27">
        <v>2</v>
      </c>
      <c r="X27" s="8">
        <v>1</v>
      </c>
      <c r="Y27">
        <v>0</v>
      </c>
      <c r="Z27" s="9"/>
    </row>
    <row r="28" spans="1:32" x14ac:dyDescent="0.55000000000000004">
      <c r="A28" s="2" t="s">
        <v>11</v>
      </c>
      <c r="B28" s="2" t="s">
        <v>8</v>
      </c>
      <c r="C28">
        <v>10</v>
      </c>
      <c r="D28">
        <v>10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9</v>
      </c>
      <c r="M28">
        <v>9</v>
      </c>
      <c r="N28">
        <v>9</v>
      </c>
      <c r="O28">
        <v>8</v>
      </c>
      <c r="P28">
        <v>8</v>
      </c>
      <c r="Q28">
        <v>8</v>
      </c>
      <c r="R28">
        <v>7</v>
      </c>
      <c r="S28">
        <v>6</v>
      </c>
      <c r="T28">
        <v>5</v>
      </c>
      <c r="U28">
        <v>3</v>
      </c>
      <c r="V28">
        <v>2</v>
      </c>
      <c r="W28">
        <v>1</v>
      </c>
      <c r="X28" s="10">
        <v>2</v>
      </c>
      <c r="Y28" s="11">
        <v>1</v>
      </c>
      <c r="Z28" s="12">
        <v>0</v>
      </c>
    </row>
    <row r="29" spans="1:32" x14ac:dyDescent="0.55000000000000004">
      <c r="A29" s="2" t="s">
        <v>12</v>
      </c>
      <c r="B29" s="2" t="s">
        <v>7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10</v>
      </c>
      <c r="K29">
        <v>10</v>
      </c>
      <c r="L29">
        <v>10</v>
      </c>
      <c r="M29">
        <v>10</v>
      </c>
      <c r="N29">
        <v>10</v>
      </c>
      <c r="O29">
        <v>9</v>
      </c>
      <c r="P29">
        <v>9</v>
      </c>
      <c r="Q29">
        <v>9</v>
      </c>
      <c r="R29">
        <v>8</v>
      </c>
      <c r="S29">
        <v>8</v>
      </c>
      <c r="T29">
        <v>8</v>
      </c>
      <c r="U29">
        <v>5</v>
      </c>
      <c r="V29">
        <v>6</v>
      </c>
      <c r="W29">
        <v>7</v>
      </c>
      <c r="X29">
        <v>2</v>
      </c>
      <c r="Y29">
        <v>2</v>
      </c>
      <c r="Z29">
        <v>2</v>
      </c>
      <c r="AA29" s="13">
        <v>0</v>
      </c>
    </row>
    <row r="30" spans="1:32" x14ac:dyDescent="0.55000000000000004">
      <c r="A30" s="2" t="s">
        <v>13</v>
      </c>
      <c r="B30" s="2" t="s">
        <v>6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8</v>
      </c>
      <c r="V30">
        <v>8</v>
      </c>
      <c r="W30">
        <v>8</v>
      </c>
      <c r="X30">
        <v>6</v>
      </c>
      <c r="Y30">
        <v>5</v>
      </c>
      <c r="Z30">
        <v>6</v>
      </c>
      <c r="AA30">
        <v>1</v>
      </c>
      <c r="AB30" s="5">
        <v>0</v>
      </c>
      <c r="AC30" s="7"/>
    </row>
    <row r="31" spans="1:32" x14ac:dyDescent="0.55000000000000004">
      <c r="A31" s="2" t="s">
        <v>13</v>
      </c>
      <c r="B31" s="2" t="s">
        <v>8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9</v>
      </c>
      <c r="U31">
        <v>8</v>
      </c>
      <c r="V31">
        <v>8</v>
      </c>
      <c r="W31">
        <v>8</v>
      </c>
      <c r="X31">
        <v>7</v>
      </c>
      <c r="Y31">
        <v>6</v>
      </c>
      <c r="Z31">
        <v>5</v>
      </c>
      <c r="AA31">
        <v>1</v>
      </c>
      <c r="AB31" s="10">
        <v>1</v>
      </c>
      <c r="AC31" s="12">
        <v>0</v>
      </c>
    </row>
    <row r="32" spans="1:32" x14ac:dyDescent="0.55000000000000004">
      <c r="A32" s="2" t="s">
        <v>14</v>
      </c>
      <c r="B32" s="2" t="s">
        <v>6</v>
      </c>
      <c r="C32">
        <v>10</v>
      </c>
      <c r="D32">
        <v>10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10</v>
      </c>
      <c r="K32">
        <v>10</v>
      </c>
      <c r="L32">
        <v>10</v>
      </c>
      <c r="M32">
        <v>10</v>
      </c>
      <c r="N32">
        <v>10</v>
      </c>
      <c r="O32">
        <v>10</v>
      </c>
      <c r="P32">
        <v>10</v>
      </c>
      <c r="Q32">
        <v>10</v>
      </c>
      <c r="R32">
        <v>10</v>
      </c>
      <c r="S32">
        <v>10</v>
      </c>
      <c r="T32">
        <v>9</v>
      </c>
      <c r="U32">
        <v>9</v>
      </c>
      <c r="V32">
        <v>9</v>
      </c>
      <c r="W32">
        <v>9</v>
      </c>
      <c r="X32">
        <v>8</v>
      </c>
      <c r="Y32">
        <v>8</v>
      </c>
      <c r="Z32">
        <v>8</v>
      </c>
      <c r="AA32">
        <v>2</v>
      </c>
      <c r="AB32">
        <v>2</v>
      </c>
      <c r="AC32">
        <v>3</v>
      </c>
      <c r="AD32" s="5">
        <v>0</v>
      </c>
      <c r="AE32" s="6"/>
      <c r="AF32" s="7"/>
    </row>
    <row r="33" spans="1:32" x14ac:dyDescent="0.55000000000000004">
      <c r="A33" s="2" t="s">
        <v>14</v>
      </c>
      <c r="B33" s="2" t="s">
        <v>7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  <c r="P33">
        <v>10</v>
      </c>
      <c r="Q33">
        <v>10</v>
      </c>
      <c r="R33">
        <v>10</v>
      </c>
      <c r="S33">
        <v>10</v>
      </c>
      <c r="T33">
        <v>9</v>
      </c>
      <c r="U33">
        <v>9</v>
      </c>
      <c r="V33">
        <v>9</v>
      </c>
      <c r="W33">
        <v>9</v>
      </c>
      <c r="X33">
        <v>8</v>
      </c>
      <c r="Y33">
        <v>8</v>
      </c>
      <c r="Z33">
        <v>8</v>
      </c>
      <c r="AA33">
        <v>3</v>
      </c>
      <c r="AB33">
        <v>1</v>
      </c>
      <c r="AC33">
        <v>2</v>
      </c>
      <c r="AD33" s="8">
        <v>1</v>
      </c>
      <c r="AE33">
        <v>0</v>
      </c>
      <c r="AF33" s="9"/>
    </row>
    <row r="34" spans="1:32" x14ac:dyDescent="0.55000000000000004">
      <c r="A34" s="2" t="s">
        <v>14</v>
      </c>
      <c r="B34" s="2" t="s">
        <v>8</v>
      </c>
      <c r="C34">
        <v>10</v>
      </c>
      <c r="D34">
        <v>10</v>
      </c>
      <c r="E34">
        <v>10</v>
      </c>
      <c r="F34">
        <v>10</v>
      </c>
      <c r="G34">
        <v>10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  <c r="P34">
        <v>10</v>
      </c>
      <c r="Q34">
        <v>10</v>
      </c>
      <c r="R34">
        <v>10</v>
      </c>
      <c r="S34">
        <v>10</v>
      </c>
      <c r="T34">
        <v>9</v>
      </c>
      <c r="U34">
        <v>9</v>
      </c>
      <c r="V34">
        <v>9</v>
      </c>
      <c r="W34">
        <v>9</v>
      </c>
      <c r="X34">
        <v>8</v>
      </c>
      <c r="Y34">
        <v>8</v>
      </c>
      <c r="Z34">
        <v>8</v>
      </c>
      <c r="AA34">
        <v>5</v>
      </c>
      <c r="AB34">
        <v>2</v>
      </c>
      <c r="AC34">
        <v>1</v>
      </c>
      <c r="AD34" s="10">
        <v>2</v>
      </c>
      <c r="AE34" s="11">
        <v>1</v>
      </c>
      <c r="AF34" s="12">
        <v>0</v>
      </c>
    </row>
    <row r="36" spans="1:32" x14ac:dyDescent="0.55000000000000004">
      <c r="A36" s="60" t="s">
        <v>52</v>
      </c>
      <c r="B36" s="60"/>
      <c r="C36" s="2" t="s">
        <v>3</v>
      </c>
      <c r="D36" s="2" t="s">
        <v>3</v>
      </c>
      <c r="E36" s="2" t="s">
        <v>3</v>
      </c>
      <c r="F36" s="2" t="s">
        <v>15</v>
      </c>
      <c r="G36" s="2" t="s">
        <v>15</v>
      </c>
      <c r="H36" s="2" t="s">
        <v>15</v>
      </c>
      <c r="I36" s="2" t="s">
        <v>2</v>
      </c>
      <c r="J36" s="2" t="s">
        <v>2</v>
      </c>
      <c r="K36" s="2" t="s">
        <v>2</v>
      </c>
      <c r="L36" s="2" t="s">
        <v>4</v>
      </c>
      <c r="M36" s="2" t="s">
        <v>4</v>
      </c>
      <c r="N36" s="2" t="s">
        <v>4</v>
      </c>
      <c r="O36" s="2" t="s">
        <v>5</v>
      </c>
      <c r="P36" s="2" t="s">
        <v>5</v>
      </c>
      <c r="Q36" s="2" t="s">
        <v>5</v>
      </c>
      <c r="R36" s="2" t="s">
        <v>9</v>
      </c>
      <c r="S36" s="2" t="s">
        <v>9</v>
      </c>
      <c r="T36" s="2" t="s">
        <v>9</v>
      </c>
      <c r="U36" s="2" t="s">
        <v>10</v>
      </c>
      <c r="V36" s="2" t="s">
        <v>10</v>
      </c>
      <c r="W36" s="2" t="s">
        <v>10</v>
      </c>
      <c r="X36" s="2" t="s">
        <v>11</v>
      </c>
      <c r="Y36" s="2" t="s">
        <v>11</v>
      </c>
      <c r="Z36" s="2" t="s">
        <v>11</v>
      </c>
      <c r="AA36" s="2" t="s">
        <v>12</v>
      </c>
      <c r="AB36" s="2" t="s">
        <v>13</v>
      </c>
      <c r="AC36" s="2" t="s">
        <v>13</v>
      </c>
      <c r="AD36" s="2" t="s">
        <v>14</v>
      </c>
      <c r="AE36" s="2" t="s">
        <v>14</v>
      </c>
      <c r="AF36" s="2" t="s">
        <v>14</v>
      </c>
    </row>
    <row r="37" spans="1:32" x14ac:dyDescent="0.55000000000000004">
      <c r="A37" s="60"/>
      <c r="B37" s="60"/>
      <c r="C37" s="2" t="s">
        <v>6</v>
      </c>
      <c r="D37" s="2" t="s">
        <v>7</v>
      </c>
      <c r="E37" s="2" t="s">
        <v>8</v>
      </c>
      <c r="F37" s="2" t="s">
        <v>6</v>
      </c>
      <c r="G37" s="2" t="s">
        <v>7</v>
      </c>
      <c r="H37" s="2" t="s">
        <v>8</v>
      </c>
      <c r="I37" s="2" t="s">
        <v>6</v>
      </c>
      <c r="J37" s="2" t="s">
        <v>7</v>
      </c>
      <c r="K37" s="2" t="s">
        <v>8</v>
      </c>
      <c r="L37" s="2" t="s">
        <v>6</v>
      </c>
      <c r="M37" s="2" t="s">
        <v>7</v>
      </c>
      <c r="N37" s="2" t="s">
        <v>8</v>
      </c>
      <c r="O37" s="2" t="s">
        <v>6</v>
      </c>
      <c r="P37" s="2" t="s">
        <v>7</v>
      </c>
      <c r="Q37" s="2" t="s">
        <v>8</v>
      </c>
      <c r="R37" s="2" t="s">
        <v>6</v>
      </c>
      <c r="S37" s="2" t="s">
        <v>7</v>
      </c>
      <c r="T37" s="2" t="s">
        <v>8</v>
      </c>
      <c r="U37" s="2" t="s">
        <v>6</v>
      </c>
      <c r="V37" s="2" t="s">
        <v>7</v>
      </c>
      <c r="W37" s="2" t="s">
        <v>8</v>
      </c>
      <c r="X37" s="2" t="s">
        <v>6</v>
      </c>
      <c r="Y37" s="2" t="s">
        <v>7</v>
      </c>
      <c r="Z37" s="2" t="s">
        <v>8</v>
      </c>
      <c r="AA37" s="2" t="s">
        <v>7</v>
      </c>
      <c r="AB37" s="2" t="s">
        <v>6</v>
      </c>
      <c r="AC37" s="2" t="s">
        <v>8</v>
      </c>
      <c r="AD37" s="2" t="s">
        <v>6</v>
      </c>
      <c r="AE37" s="2" t="s">
        <v>7</v>
      </c>
      <c r="AF37" s="2" t="s">
        <v>8</v>
      </c>
    </row>
    <row r="38" spans="1:32" x14ac:dyDescent="0.55000000000000004">
      <c r="A38" s="2" t="s">
        <v>3</v>
      </c>
      <c r="B38" s="2" t="s">
        <v>6</v>
      </c>
      <c r="C38" s="1">
        <v>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55000000000000004">
      <c r="A39" s="2" t="s">
        <v>3</v>
      </c>
      <c r="B39" s="2" t="s">
        <v>7</v>
      </c>
      <c r="C39" s="1">
        <v>0.9</v>
      </c>
      <c r="D39" s="1">
        <v>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55000000000000004">
      <c r="A40" s="2" t="s">
        <v>3</v>
      </c>
      <c r="B40" s="2" t="s">
        <v>8</v>
      </c>
      <c r="C40" s="1">
        <v>0.8</v>
      </c>
      <c r="D40" s="1">
        <v>0.9</v>
      </c>
      <c r="E40" s="1">
        <v>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55000000000000004">
      <c r="A41" s="2" t="s">
        <v>15</v>
      </c>
      <c r="B41" s="2" t="s">
        <v>6</v>
      </c>
      <c r="C41" s="1">
        <v>0.7</v>
      </c>
      <c r="D41" s="1">
        <v>0.6</v>
      </c>
      <c r="E41" s="1">
        <v>0.5</v>
      </c>
      <c r="F41" s="1">
        <v>1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55000000000000004">
      <c r="A42" s="2" t="s">
        <v>15</v>
      </c>
      <c r="B42" s="2" t="s">
        <v>7</v>
      </c>
      <c r="C42" s="1">
        <v>0.6</v>
      </c>
      <c r="D42" s="1">
        <v>0.7</v>
      </c>
      <c r="E42" s="1">
        <v>0.6</v>
      </c>
      <c r="F42" s="1">
        <v>0.9</v>
      </c>
      <c r="G42" s="1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55000000000000004">
      <c r="A43" s="2" t="s">
        <v>15</v>
      </c>
      <c r="B43" s="2" t="s">
        <v>8</v>
      </c>
      <c r="C43" s="1">
        <v>0.5</v>
      </c>
      <c r="D43" s="1">
        <v>0.6</v>
      </c>
      <c r="E43" s="1">
        <v>0.7</v>
      </c>
      <c r="F43" s="1">
        <v>0.8</v>
      </c>
      <c r="G43" s="1">
        <v>0.9</v>
      </c>
      <c r="H43" s="1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55000000000000004">
      <c r="A44" s="2" t="s">
        <v>2</v>
      </c>
      <c r="B44" s="2" t="s">
        <v>6</v>
      </c>
      <c r="C44" s="1">
        <v>0.5</v>
      </c>
      <c r="D44" s="1">
        <v>0.39999999999999991</v>
      </c>
      <c r="E44" s="1">
        <v>0.29999999999999993</v>
      </c>
      <c r="F44" s="1">
        <v>0.5</v>
      </c>
      <c r="G44" s="1">
        <v>0.39999999999999991</v>
      </c>
      <c r="H44" s="1">
        <v>0.29999999999999993</v>
      </c>
      <c r="I44" s="1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55000000000000004">
      <c r="A45" s="2" t="s">
        <v>2</v>
      </c>
      <c r="B45" s="2" t="s">
        <v>7</v>
      </c>
      <c r="C45" s="1">
        <v>0.39999999999999991</v>
      </c>
      <c r="D45" s="1">
        <v>0.5</v>
      </c>
      <c r="E45" s="1">
        <v>0.39999999999999991</v>
      </c>
      <c r="F45" s="1">
        <v>0.39999999999999991</v>
      </c>
      <c r="G45" s="1">
        <v>0.5</v>
      </c>
      <c r="H45" s="1">
        <v>0.39999999999999991</v>
      </c>
      <c r="I45" s="1">
        <v>0.9</v>
      </c>
      <c r="J45" s="1">
        <v>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55000000000000004">
      <c r="A46" s="2" t="s">
        <v>2</v>
      </c>
      <c r="B46" s="2" t="s">
        <v>8</v>
      </c>
      <c r="C46" s="57">
        <v>0.29999999999999993</v>
      </c>
      <c r="D46" s="57">
        <v>0.39999999999999991</v>
      </c>
      <c r="E46" s="57">
        <v>0.5</v>
      </c>
      <c r="F46" s="57">
        <v>0.29999999999999993</v>
      </c>
      <c r="G46" s="57">
        <v>0.39999999999999991</v>
      </c>
      <c r="H46" s="1">
        <v>0.5</v>
      </c>
      <c r="I46" s="1">
        <v>0.8</v>
      </c>
      <c r="J46" s="1">
        <v>0.9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55000000000000004">
      <c r="A47" s="2" t="s">
        <v>4</v>
      </c>
      <c r="B47" s="2" t="s">
        <v>6</v>
      </c>
      <c r="C47" s="1">
        <v>0.19999999999999996</v>
      </c>
      <c r="D47" s="1">
        <v>0.19999999999999996</v>
      </c>
      <c r="E47" s="1">
        <v>0.19999999999999996</v>
      </c>
      <c r="F47" s="1">
        <v>0.39999999999999991</v>
      </c>
      <c r="G47" s="1">
        <v>0.29999999999999993</v>
      </c>
      <c r="H47" s="1">
        <v>0.19999999999999996</v>
      </c>
      <c r="I47" s="1">
        <v>0.9</v>
      </c>
      <c r="J47" s="1">
        <v>0.8</v>
      </c>
      <c r="K47" s="1">
        <v>0.7</v>
      </c>
      <c r="L47" s="1">
        <v>1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55000000000000004">
      <c r="A48" s="2" t="s">
        <v>4</v>
      </c>
      <c r="B48" s="2" t="s">
        <v>7</v>
      </c>
      <c r="C48" s="1">
        <v>0.19999999999999996</v>
      </c>
      <c r="D48" s="1">
        <v>0.19999999999999996</v>
      </c>
      <c r="E48" s="1">
        <v>0.19999999999999996</v>
      </c>
      <c r="F48" s="1">
        <v>0.29999999999999993</v>
      </c>
      <c r="G48" s="1">
        <v>0.39999999999999991</v>
      </c>
      <c r="H48" s="1">
        <v>0.29999999999999993</v>
      </c>
      <c r="I48" s="1">
        <v>0.8</v>
      </c>
      <c r="J48" s="1">
        <v>0.9</v>
      </c>
      <c r="K48" s="1">
        <v>0.8</v>
      </c>
      <c r="L48" s="1">
        <v>0.9</v>
      </c>
      <c r="M48" s="1">
        <v>1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55000000000000004">
      <c r="A49" s="2" t="s">
        <v>4</v>
      </c>
      <c r="B49" s="2" t="s">
        <v>8</v>
      </c>
      <c r="C49" s="1">
        <v>0.19999999999999996</v>
      </c>
      <c r="D49" s="1">
        <v>0.19999999999999996</v>
      </c>
      <c r="E49" s="1">
        <v>0.19999999999999996</v>
      </c>
      <c r="F49" s="1">
        <v>0.19999999999999996</v>
      </c>
      <c r="G49" s="1">
        <v>0.29999999999999993</v>
      </c>
      <c r="H49" s="1">
        <v>0.39999999999999991</v>
      </c>
      <c r="I49" s="1">
        <v>0.7</v>
      </c>
      <c r="J49" s="1">
        <v>0.8</v>
      </c>
      <c r="K49" s="1">
        <v>0.9</v>
      </c>
      <c r="L49" s="1">
        <v>0.8</v>
      </c>
      <c r="M49" s="1">
        <v>0.9</v>
      </c>
      <c r="N49" s="1">
        <v>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55000000000000004">
      <c r="A50" s="2" t="s">
        <v>5</v>
      </c>
      <c r="B50" s="2" t="s">
        <v>6</v>
      </c>
      <c r="C50" s="1">
        <v>9.9999999999999978E-2</v>
      </c>
      <c r="D50" s="1">
        <v>9.9999999999999978E-2</v>
      </c>
      <c r="E50" s="1">
        <v>9.9999999999999978E-2</v>
      </c>
      <c r="F50" s="1">
        <v>0.19999999999999996</v>
      </c>
      <c r="G50" s="1">
        <v>0.19999999999999996</v>
      </c>
      <c r="H50" s="1">
        <v>0.19999999999999996</v>
      </c>
      <c r="I50" s="1">
        <v>0.5</v>
      </c>
      <c r="J50" s="1">
        <v>0.39999999999999991</v>
      </c>
      <c r="K50" s="1">
        <v>0.29999999999999993</v>
      </c>
      <c r="L50" s="1">
        <v>0.9</v>
      </c>
      <c r="M50" s="1">
        <v>0.8</v>
      </c>
      <c r="N50" s="1">
        <v>0.7</v>
      </c>
      <c r="O50" s="1">
        <v>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55000000000000004">
      <c r="A51" s="2" t="s">
        <v>5</v>
      </c>
      <c r="B51" s="2" t="s">
        <v>7</v>
      </c>
      <c r="C51" s="1">
        <v>9.9999999999999978E-2</v>
      </c>
      <c r="D51" s="1">
        <v>9.9999999999999978E-2</v>
      </c>
      <c r="E51" s="1">
        <v>9.9999999999999978E-2</v>
      </c>
      <c r="F51" s="1">
        <v>0.19999999999999996</v>
      </c>
      <c r="G51" s="1">
        <v>0.19999999999999996</v>
      </c>
      <c r="H51" s="1">
        <v>0.19999999999999996</v>
      </c>
      <c r="I51" s="1">
        <v>0.39999999999999991</v>
      </c>
      <c r="J51" s="1">
        <v>0.5</v>
      </c>
      <c r="K51" s="1">
        <v>0.39999999999999991</v>
      </c>
      <c r="L51" s="1">
        <v>0.8</v>
      </c>
      <c r="M51" s="1">
        <v>0.9</v>
      </c>
      <c r="N51" s="1">
        <v>0.8</v>
      </c>
      <c r="O51" s="1">
        <v>0.9</v>
      </c>
      <c r="P51" s="1">
        <v>1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55000000000000004">
      <c r="A52" s="2" t="s">
        <v>5</v>
      </c>
      <c r="B52" s="2" t="s">
        <v>8</v>
      </c>
      <c r="C52" s="1">
        <v>9.9999999999999978E-2</v>
      </c>
      <c r="D52" s="1">
        <v>9.9999999999999978E-2</v>
      </c>
      <c r="E52" s="1">
        <v>9.9999999999999978E-2</v>
      </c>
      <c r="F52" s="1">
        <v>0.19999999999999996</v>
      </c>
      <c r="G52" s="1">
        <v>0.19999999999999996</v>
      </c>
      <c r="H52" s="1">
        <v>0.19999999999999996</v>
      </c>
      <c r="I52" s="1">
        <v>0.29999999999999993</v>
      </c>
      <c r="J52" s="1">
        <v>0.39999999999999991</v>
      </c>
      <c r="K52" s="1">
        <v>0.5</v>
      </c>
      <c r="L52" s="1">
        <v>0.7</v>
      </c>
      <c r="M52" s="1">
        <v>0.8</v>
      </c>
      <c r="N52" s="1">
        <v>0.9</v>
      </c>
      <c r="O52" s="1">
        <v>0.8</v>
      </c>
      <c r="P52" s="1">
        <v>0.9</v>
      </c>
      <c r="Q52" s="1">
        <v>1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55000000000000004">
      <c r="A53" s="2" t="s">
        <v>9</v>
      </c>
      <c r="B53" s="2" t="s">
        <v>6</v>
      </c>
      <c r="C53" s="1">
        <v>0</v>
      </c>
      <c r="D53" s="1">
        <v>0</v>
      </c>
      <c r="E53" s="1">
        <v>0</v>
      </c>
      <c r="F53" s="1">
        <v>9.9999999999999978E-2</v>
      </c>
      <c r="G53" s="1">
        <v>9.9999999999999978E-2</v>
      </c>
      <c r="H53" s="1">
        <v>9.9999999999999978E-2</v>
      </c>
      <c r="I53" s="1">
        <v>0.19999999999999996</v>
      </c>
      <c r="J53" s="1">
        <v>0.19999999999999996</v>
      </c>
      <c r="K53" s="1">
        <v>0.19999999999999996</v>
      </c>
      <c r="L53" s="1">
        <v>0.5</v>
      </c>
      <c r="M53" s="1">
        <v>0.39999999999999991</v>
      </c>
      <c r="N53" s="1">
        <v>0.29999999999999993</v>
      </c>
      <c r="O53" s="1">
        <v>0.9</v>
      </c>
      <c r="P53" s="1">
        <v>0.8</v>
      </c>
      <c r="Q53" s="1">
        <v>0.7</v>
      </c>
      <c r="R53" s="1">
        <v>1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55000000000000004">
      <c r="A54" s="2" t="s">
        <v>9</v>
      </c>
      <c r="B54" s="2" t="s">
        <v>7</v>
      </c>
      <c r="C54" s="1">
        <v>0</v>
      </c>
      <c r="D54" s="1">
        <v>0</v>
      </c>
      <c r="E54" s="1">
        <v>0</v>
      </c>
      <c r="F54" s="1">
        <v>9.9999999999999978E-2</v>
      </c>
      <c r="G54" s="1">
        <v>9.9999999999999978E-2</v>
      </c>
      <c r="H54" s="1">
        <v>9.9999999999999978E-2</v>
      </c>
      <c r="I54" s="1">
        <v>0.19999999999999996</v>
      </c>
      <c r="J54" s="1">
        <v>0.19999999999999996</v>
      </c>
      <c r="K54" s="1">
        <v>0.19999999999999996</v>
      </c>
      <c r="L54" s="1">
        <v>0.39999999999999991</v>
      </c>
      <c r="M54" s="1">
        <v>0.5</v>
      </c>
      <c r="N54" s="1">
        <v>0.39999999999999991</v>
      </c>
      <c r="O54" s="1">
        <v>0.8</v>
      </c>
      <c r="P54" s="1">
        <v>0.9</v>
      </c>
      <c r="Q54" s="1">
        <v>0.8</v>
      </c>
      <c r="R54" s="1">
        <v>0.9</v>
      </c>
      <c r="S54" s="1">
        <v>1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55000000000000004">
      <c r="A55" s="2" t="s">
        <v>9</v>
      </c>
      <c r="B55" s="2" t="s">
        <v>8</v>
      </c>
      <c r="C55" s="1">
        <v>0</v>
      </c>
      <c r="D55" s="1">
        <v>0</v>
      </c>
      <c r="E55" s="1">
        <v>0</v>
      </c>
      <c r="F55" s="1">
        <v>9.9999999999999978E-2</v>
      </c>
      <c r="G55" s="1">
        <v>9.9999999999999978E-2</v>
      </c>
      <c r="H55" s="1">
        <v>9.9999999999999978E-2</v>
      </c>
      <c r="I55" s="1">
        <v>0.19999999999999996</v>
      </c>
      <c r="J55" s="1">
        <v>0.19999999999999996</v>
      </c>
      <c r="K55" s="1">
        <v>0.19999999999999996</v>
      </c>
      <c r="L55" s="1">
        <v>0.29999999999999993</v>
      </c>
      <c r="M55" s="1">
        <v>0.39999999999999991</v>
      </c>
      <c r="N55" s="1">
        <v>0.5</v>
      </c>
      <c r="O55" s="1">
        <v>0.7</v>
      </c>
      <c r="P55" s="1">
        <v>0.8</v>
      </c>
      <c r="Q55" s="1">
        <v>0.9</v>
      </c>
      <c r="R55" s="1">
        <v>0.8</v>
      </c>
      <c r="S55" s="1">
        <v>0.9</v>
      </c>
      <c r="T55" s="1">
        <v>1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55000000000000004">
      <c r="A56" s="2" t="s">
        <v>10</v>
      </c>
      <c r="B56" s="2" t="s">
        <v>6</v>
      </c>
      <c r="C56" s="1">
        <v>0</v>
      </c>
      <c r="D56" s="1">
        <v>0</v>
      </c>
      <c r="E56" s="1">
        <v>0</v>
      </c>
      <c r="F56" s="1">
        <v>9.9999999999999978E-2</v>
      </c>
      <c r="G56" s="1">
        <v>9.9999999999999978E-2</v>
      </c>
      <c r="H56" s="1">
        <v>9.9999999999999978E-2</v>
      </c>
      <c r="I56" s="1">
        <v>9.9999999999999978E-2</v>
      </c>
      <c r="J56" s="1">
        <v>9.9999999999999978E-2</v>
      </c>
      <c r="K56" s="1">
        <v>9.9999999999999978E-2</v>
      </c>
      <c r="L56" s="1">
        <v>0.19999999999999996</v>
      </c>
      <c r="M56" s="1">
        <v>0.19999999999999996</v>
      </c>
      <c r="N56" s="1">
        <v>0.19999999999999996</v>
      </c>
      <c r="O56" s="1">
        <v>0.5</v>
      </c>
      <c r="P56" s="1">
        <v>0.39999999999999991</v>
      </c>
      <c r="Q56" s="1">
        <v>0.29999999999999993</v>
      </c>
      <c r="R56" s="1">
        <v>0.9</v>
      </c>
      <c r="S56" s="1">
        <v>0.8</v>
      </c>
      <c r="T56" s="1">
        <v>0.7</v>
      </c>
      <c r="U56" s="1">
        <v>1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55000000000000004">
      <c r="A57" s="2" t="s">
        <v>10</v>
      </c>
      <c r="B57" s="2" t="s">
        <v>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9.9999999999999978E-2</v>
      </c>
      <c r="J57" s="1">
        <v>9.9999999999999978E-2</v>
      </c>
      <c r="K57" s="1">
        <v>9.9999999999999978E-2</v>
      </c>
      <c r="L57" s="1">
        <v>0.19999999999999996</v>
      </c>
      <c r="M57" s="1">
        <v>0.19999999999999996</v>
      </c>
      <c r="N57" s="1">
        <v>0.19999999999999996</v>
      </c>
      <c r="O57" s="1">
        <v>0.39999999999999991</v>
      </c>
      <c r="P57" s="1">
        <v>0.5</v>
      </c>
      <c r="Q57" s="1">
        <v>0.39999999999999991</v>
      </c>
      <c r="R57" s="1">
        <v>0.8</v>
      </c>
      <c r="S57" s="1">
        <v>0.9</v>
      </c>
      <c r="T57" s="1">
        <v>0.8</v>
      </c>
      <c r="U57" s="1">
        <v>0.9</v>
      </c>
      <c r="V57" s="1">
        <v>1</v>
      </c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55000000000000004">
      <c r="A58" s="2" t="s">
        <v>10</v>
      </c>
      <c r="B58" s="2" t="s">
        <v>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9.9999999999999978E-2</v>
      </c>
      <c r="J58" s="1">
        <v>9.9999999999999978E-2</v>
      </c>
      <c r="K58" s="1">
        <v>9.9999999999999978E-2</v>
      </c>
      <c r="L58" s="1">
        <v>0.19999999999999996</v>
      </c>
      <c r="M58" s="1">
        <v>0.19999999999999996</v>
      </c>
      <c r="N58" s="1">
        <v>0.19999999999999996</v>
      </c>
      <c r="O58" s="1">
        <v>0.29999999999999993</v>
      </c>
      <c r="P58" s="1">
        <v>0.39999999999999991</v>
      </c>
      <c r="Q58" s="1">
        <v>0.5</v>
      </c>
      <c r="R58" s="56">
        <f>1-R25*$C$1</f>
        <v>0.7</v>
      </c>
      <c r="S58" s="56">
        <f t="shared" ref="S58:U58" si="1">1-S25*$C$1</f>
        <v>0.8</v>
      </c>
      <c r="T58" s="56">
        <f t="shared" si="1"/>
        <v>0.9</v>
      </c>
      <c r="U58" s="56">
        <f t="shared" si="1"/>
        <v>0.8</v>
      </c>
      <c r="V58" s="56">
        <f>1-V25*$C$1</f>
        <v>0.9</v>
      </c>
      <c r="W58" s="1">
        <v>1</v>
      </c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55000000000000004">
      <c r="A59" s="2" t="s">
        <v>11</v>
      </c>
      <c r="B59" s="2" t="s">
        <v>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9.9999999999999978E-2</v>
      </c>
      <c r="M59" s="1">
        <v>9.9999999999999978E-2</v>
      </c>
      <c r="N59" s="1">
        <v>9.9999999999999978E-2</v>
      </c>
      <c r="O59" s="1">
        <v>0.19999999999999996</v>
      </c>
      <c r="P59" s="1">
        <v>0.19999999999999996</v>
      </c>
      <c r="Q59" s="1">
        <v>0.19999999999999996</v>
      </c>
      <c r="R59" s="1">
        <v>0.5</v>
      </c>
      <c r="S59" s="1">
        <v>0.39999999999999991</v>
      </c>
      <c r="T59" s="1">
        <v>0.29999999999999993</v>
      </c>
      <c r="U59" s="1">
        <v>0.9</v>
      </c>
      <c r="V59" s="1">
        <v>0.8</v>
      </c>
      <c r="W59" s="1">
        <v>0.7</v>
      </c>
      <c r="X59" s="1">
        <v>1</v>
      </c>
      <c r="Y59" s="1"/>
      <c r="Z59" s="1"/>
      <c r="AA59" s="1"/>
      <c r="AB59" s="1"/>
      <c r="AC59" s="1"/>
      <c r="AD59" s="1"/>
      <c r="AE59" s="1"/>
      <c r="AF59" s="1"/>
    </row>
    <row r="60" spans="1:32" x14ac:dyDescent="0.55000000000000004">
      <c r="A60" s="2" t="s">
        <v>11</v>
      </c>
      <c r="B60" s="2" t="s">
        <v>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9.9999999999999978E-2</v>
      </c>
      <c r="M60" s="1">
        <v>9.9999999999999978E-2</v>
      </c>
      <c r="N60" s="1">
        <v>9.9999999999999978E-2</v>
      </c>
      <c r="O60" s="1">
        <v>0.19999999999999996</v>
      </c>
      <c r="P60" s="1">
        <v>0.19999999999999996</v>
      </c>
      <c r="Q60" s="1">
        <v>0.19999999999999996</v>
      </c>
      <c r="R60" s="1">
        <v>0.39999999999999991</v>
      </c>
      <c r="S60" s="1">
        <v>0.5</v>
      </c>
      <c r="T60" s="1">
        <v>0.39999999999999991</v>
      </c>
      <c r="U60" s="1">
        <v>0.8</v>
      </c>
      <c r="V60" s="1">
        <v>0.9</v>
      </c>
      <c r="W60" s="1">
        <v>0.8</v>
      </c>
      <c r="X60" s="1">
        <v>0.9</v>
      </c>
      <c r="Y60" s="1">
        <v>1</v>
      </c>
      <c r="Z60" s="1"/>
      <c r="AA60" s="1"/>
      <c r="AB60" s="1"/>
      <c r="AC60" s="1"/>
      <c r="AD60" s="1"/>
      <c r="AE60" s="1"/>
      <c r="AF60" s="1"/>
    </row>
    <row r="61" spans="1:32" x14ac:dyDescent="0.55000000000000004">
      <c r="A61" s="2" t="s">
        <v>11</v>
      </c>
      <c r="B61" s="2" t="s">
        <v>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9.9999999999999978E-2</v>
      </c>
      <c r="M61" s="1">
        <v>9.9999999999999978E-2</v>
      </c>
      <c r="N61" s="1">
        <v>9.9999999999999978E-2</v>
      </c>
      <c r="O61" s="1">
        <v>0.19999999999999996</v>
      </c>
      <c r="P61" s="1">
        <v>0.19999999999999996</v>
      </c>
      <c r="Q61" s="1">
        <v>0.19999999999999996</v>
      </c>
      <c r="R61" s="1">
        <v>0.29999999999999993</v>
      </c>
      <c r="S61" s="1">
        <v>0.39999999999999991</v>
      </c>
      <c r="T61" s="1">
        <v>0.5</v>
      </c>
      <c r="U61" s="1">
        <v>0.7</v>
      </c>
      <c r="V61" s="1">
        <v>0.8</v>
      </c>
      <c r="W61" s="1">
        <v>0.9</v>
      </c>
      <c r="X61" s="1">
        <v>0.8</v>
      </c>
      <c r="Y61" s="1">
        <v>0.9</v>
      </c>
      <c r="Z61" s="1">
        <v>1</v>
      </c>
      <c r="AA61" s="1"/>
      <c r="AB61" s="1"/>
      <c r="AC61" s="1"/>
      <c r="AD61" s="1"/>
      <c r="AE61" s="1"/>
      <c r="AF61" s="1"/>
    </row>
    <row r="62" spans="1:32" x14ac:dyDescent="0.55000000000000004">
      <c r="A62" s="2" t="s">
        <v>12</v>
      </c>
      <c r="B62" s="2" t="s">
        <v>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9.9999999999999978E-2</v>
      </c>
      <c r="P62" s="1">
        <v>9.9999999999999978E-2</v>
      </c>
      <c r="Q62" s="1">
        <v>9.9999999999999978E-2</v>
      </c>
      <c r="R62" s="1">
        <v>0.19999999999999996</v>
      </c>
      <c r="S62" s="1">
        <v>0.19999999999999996</v>
      </c>
      <c r="T62" s="1">
        <v>0.19999999999999996</v>
      </c>
      <c r="U62" s="1">
        <v>0.5</v>
      </c>
      <c r="V62" s="1">
        <v>0.39999999999999991</v>
      </c>
      <c r="W62" s="1">
        <v>0.29999999999999993</v>
      </c>
      <c r="X62" s="1">
        <v>0.8</v>
      </c>
      <c r="Y62" s="1">
        <v>0.8</v>
      </c>
      <c r="Z62" s="1">
        <v>0.8</v>
      </c>
      <c r="AA62" s="1">
        <v>1</v>
      </c>
      <c r="AB62" s="1"/>
      <c r="AC62" s="1"/>
      <c r="AD62" s="1"/>
      <c r="AE62" s="1"/>
      <c r="AF62" s="1"/>
    </row>
    <row r="63" spans="1:32" x14ac:dyDescent="0.55000000000000004">
      <c r="A63" s="2" t="s">
        <v>13</v>
      </c>
      <c r="B63" s="2" t="s">
        <v>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9.9999999999999978E-2</v>
      </c>
      <c r="P63" s="1">
        <v>9.9999999999999978E-2</v>
      </c>
      <c r="Q63" s="1">
        <v>9.9999999999999978E-2</v>
      </c>
      <c r="R63" s="1">
        <v>9.9999999999999978E-2</v>
      </c>
      <c r="S63" s="1">
        <v>9.9999999999999978E-2</v>
      </c>
      <c r="T63" s="1">
        <v>9.9999999999999978E-2</v>
      </c>
      <c r="U63" s="1">
        <v>0.19999999999999996</v>
      </c>
      <c r="V63" s="1">
        <v>0.19999999999999996</v>
      </c>
      <c r="W63" s="1">
        <v>0.19999999999999996</v>
      </c>
      <c r="X63" s="1">
        <v>0.39999999999999991</v>
      </c>
      <c r="Y63" s="1">
        <v>0.5</v>
      </c>
      <c r="Z63" s="1">
        <v>0.39999999999999991</v>
      </c>
      <c r="AA63" s="1">
        <v>0.9</v>
      </c>
      <c r="AB63" s="1">
        <v>1</v>
      </c>
      <c r="AC63" s="1"/>
      <c r="AD63" s="1"/>
      <c r="AE63" s="1"/>
      <c r="AF63" s="1"/>
    </row>
    <row r="64" spans="1:32" x14ac:dyDescent="0.55000000000000004">
      <c r="A64" s="2" t="s">
        <v>13</v>
      </c>
      <c r="B64" s="2" t="s">
        <v>8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9.9999999999999978E-2</v>
      </c>
      <c r="U64" s="1">
        <v>0.19999999999999996</v>
      </c>
      <c r="V64" s="1">
        <v>0.19999999999999996</v>
      </c>
      <c r="W64" s="1">
        <v>0.19999999999999996</v>
      </c>
      <c r="X64" s="1">
        <v>0.29999999999999993</v>
      </c>
      <c r="Y64" s="1">
        <v>0.39999999999999991</v>
      </c>
      <c r="Z64" s="1">
        <v>0.5</v>
      </c>
      <c r="AA64" s="1">
        <v>0.9</v>
      </c>
      <c r="AB64" s="1">
        <v>0.9</v>
      </c>
      <c r="AC64" s="1">
        <v>1</v>
      </c>
      <c r="AD64" s="1"/>
      <c r="AE64" s="1"/>
      <c r="AF64" s="1"/>
    </row>
    <row r="65" spans="1:32" x14ac:dyDescent="0.55000000000000004">
      <c r="A65" s="2" t="s">
        <v>14</v>
      </c>
      <c r="B65" s="2" t="s">
        <v>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9.9999999999999978E-2</v>
      </c>
      <c r="U65" s="1">
        <v>9.9999999999999978E-2</v>
      </c>
      <c r="V65" s="1">
        <v>9.9999999999999978E-2</v>
      </c>
      <c r="W65" s="1">
        <v>9.9999999999999978E-2</v>
      </c>
      <c r="X65" s="1">
        <v>0.19999999999999996</v>
      </c>
      <c r="Y65" s="1">
        <v>0.19999999999999996</v>
      </c>
      <c r="Z65" s="1">
        <v>0.19999999999999996</v>
      </c>
      <c r="AA65" s="1">
        <v>0.8</v>
      </c>
      <c r="AB65" s="1">
        <v>0.8</v>
      </c>
      <c r="AC65" s="1">
        <v>0.7</v>
      </c>
      <c r="AD65" s="1">
        <v>1</v>
      </c>
      <c r="AE65" s="1"/>
      <c r="AF65" s="1"/>
    </row>
    <row r="66" spans="1:32" x14ac:dyDescent="0.55000000000000004">
      <c r="A66" s="2" t="s">
        <v>14</v>
      </c>
      <c r="B66" s="2" t="s">
        <v>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9.9999999999999978E-2</v>
      </c>
      <c r="U66" s="1">
        <v>9.9999999999999978E-2</v>
      </c>
      <c r="V66" s="1">
        <v>9.9999999999999978E-2</v>
      </c>
      <c r="W66" s="1">
        <v>9.9999999999999978E-2</v>
      </c>
      <c r="X66" s="1">
        <v>0.19999999999999996</v>
      </c>
      <c r="Y66" s="1">
        <v>0.19999999999999996</v>
      </c>
      <c r="Z66" s="1">
        <v>0.19999999999999996</v>
      </c>
      <c r="AA66" s="1">
        <v>0.7</v>
      </c>
      <c r="AB66" s="1">
        <v>0.9</v>
      </c>
      <c r="AC66" s="1">
        <v>0.8</v>
      </c>
      <c r="AD66" s="1">
        <v>0.9</v>
      </c>
      <c r="AE66" s="1">
        <v>1</v>
      </c>
      <c r="AF66" s="1"/>
    </row>
    <row r="67" spans="1:32" x14ac:dyDescent="0.55000000000000004">
      <c r="A67" s="2" t="s">
        <v>14</v>
      </c>
      <c r="B67" s="2" t="s">
        <v>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9.9999999999999978E-2</v>
      </c>
      <c r="U67" s="1">
        <v>9.9999999999999978E-2</v>
      </c>
      <c r="V67" s="1">
        <v>9.9999999999999978E-2</v>
      </c>
      <c r="W67" s="1">
        <v>9.9999999999999978E-2</v>
      </c>
      <c r="X67" s="1">
        <v>0.19999999999999996</v>
      </c>
      <c r="Y67" s="1">
        <v>0.19999999999999996</v>
      </c>
      <c r="Z67" s="1">
        <v>0.19999999999999996</v>
      </c>
      <c r="AA67" s="1">
        <v>0.5</v>
      </c>
      <c r="AB67" s="1">
        <v>0.8</v>
      </c>
      <c r="AC67" s="1">
        <v>0.9</v>
      </c>
      <c r="AD67" s="1">
        <v>0.8</v>
      </c>
      <c r="AE67" s="1">
        <v>0.9</v>
      </c>
      <c r="AF67" s="1">
        <v>1</v>
      </c>
    </row>
  </sheetData>
  <mergeCells count="2">
    <mergeCell ref="A3:B4"/>
    <mergeCell ref="A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Jaffer</dc:creator>
  <cp:lastModifiedBy>Kaiwen Shen</cp:lastModifiedBy>
  <dcterms:created xsi:type="dcterms:W3CDTF">2024-06-14T02:14:16Z</dcterms:created>
  <dcterms:modified xsi:type="dcterms:W3CDTF">2024-06-14T19:29:31Z</dcterms:modified>
</cp:coreProperties>
</file>