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Kaizad\Google Drive\LAB STUDY\Lab Study - Data Sheets\"/>
    </mc:Choice>
  </mc:AlternateContent>
  <bookViews>
    <workbookView xWindow="0" yWindow="0" windowWidth="28800" windowHeight="12210" firstSheet="3" activeTab="6"/>
  </bookViews>
  <sheets>
    <sheet name="ReadMe" sheetId="14" r:id="rId1"/>
    <sheet name="Standard curve" sheetId="4" r:id="rId2"/>
    <sheet name="Raw data pre-incub (2)" sheetId="2" r:id="rId3"/>
    <sheet name="Raw data " sheetId="1" r:id="rId4"/>
    <sheet name="CO2 concentrations" sheetId="6" r:id="rId5"/>
    <sheet name="Flux-uncorrected" sheetId="11" r:id="rId6"/>
    <sheet name="Slope and flux-CORRECTED" sheetId="15" r:id="rId7"/>
    <sheet name="Headspace calculations" sheetId="12" r:id="rId8"/>
    <sheet name="Soil wt" sheetId="13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5" l="1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9" i="15"/>
  <c r="L60" i="15"/>
  <c r="L61" i="15"/>
  <c r="L2" i="15"/>
  <c r="I61" i="15" l="1"/>
  <c r="R61" i="15" s="1"/>
  <c r="I60" i="15"/>
  <c r="R60" i="15" s="1"/>
  <c r="I59" i="15"/>
  <c r="P59" i="15" s="1"/>
  <c r="Q59" i="15" s="1"/>
  <c r="I58" i="15"/>
  <c r="I57" i="15"/>
  <c r="R57" i="15" s="1"/>
  <c r="I56" i="15"/>
  <c r="R56" i="15" s="1"/>
  <c r="I55" i="15"/>
  <c r="P55" i="15" s="1"/>
  <c r="Q55" i="15" s="1"/>
  <c r="I54" i="15"/>
  <c r="R54" i="15" s="1"/>
  <c r="I53" i="15"/>
  <c r="R53" i="15" s="1"/>
  <c r="I52" i="15"/>
  <c r="R52" i="15" s="1"/>
  <c r="I51" i="15"/>
  <c r="R51" i="15" s="1"/>
  <c r="P50" i="15"/>
  <c r="Q50" i="15" s="1"/>
  <c r="I50" i="15"/>
  <c r="R50" i="15" s="1"/>
  <c r="P49" i="15"/>
  <c r="Q49" i="15" s="1"/>
  <c r="I49" i="15"/>
  <c r="R49" i="15" s="1"/>
  <c r="I48" i="15"/>
  <c r="R48" i="15" s="1"/>
  <c r="I47" i="15"/>
  <c r="P47" i="15" s="1"/>
  <c r="Q47" i="15" s="1"/>
  <c r="P46" i="15"/>
  <c r="Q46" i="15" s="1"/>
  <c r="I46" i="15"/>
  <c r="R46" i="15" s="1"/>
  <c r="P45" i="15"/>
  <c r="Q45" i="15" s="1"/>
  <c r="I45" i="15"/>
  <c r="R45" i="15" s="1"/>
  <c r="I44" i="15"/>
  <c r="R44" i="15" s="1"/>
  <c r="I43" i="15"/>
  <c r="P43" i="15" s="1"/>
  <c r="Q43" i="15" s="1"/>
  <c r="P42" i="15"/>
  <c r="Q42" i="15" s="1"/>
  <c r="I42" i="15"/>
  <c r="R42" i="15" s="1"/>
  <c r="I41" i="15"/>
  <c r="R41" i="15" s="1"/>
  <c r="I40" i="15"/>
  <c r="R40" i="15" s="1"/>
  <c r="I39" i="15"/>
  <c r="P39" i="15" s="1"/>
  <c r="Q39" i="15" s="1"/>
  <c r="I38" i="15"/>
  <c r="R38" i="15" s="1"/>
  <c r="I37" i="15"/>
  <c r="R37" i="15" s="1"/>
  <c r="I36" i="15"/>
  <c r="R36" i="15" s="1"/>
  <c r="I35" i="15"/>
  <c r="P35" i="15" s="1"/>
  <c r="Q35" i="15" s="1"/>
  <c r="I34" i="15"/>
  <c r="R34" i="15" s="1"/>
  <c r="I33" i="15"/>
  <c r="R33" i="15" s="1"/>
  <c r="P32" i="15"/>
  <c r="Q32" i="15" s="1"/>
  <c r="I32" i="15"/>
  <c r="R32" i="15" s="1"/>
  <c r="I31" i="15"/>
  <c r="P31" i="15" s="1"/>
  <c r="Q31" i="15" s="1"/>
  <c r="I30" i="15"/>
  <c r="R30" i="15" s="1"/>
  <c r="P29" i="15"/>
  <c r="Q29" i="15" s="1"/>
  <c r="I29" i="15"/>
  <c r="R29" i="15" s="1"/>
  <c r="I28" i="15"/>
  <c r="P28" i="15" s="1"/>
  <c r="Q28" i="15" s="1"/>
  <c r="I27" i="15"/>
  <c r="R27" i="15" s="1"/>
  <c r="I26" i="15"/>
  <c r="R26" i="15" s="1"/>
  <c r="I25" i="15"/>
  <c r="R25" i="15" s="1"/>
  <c r="I24" i="15"/>
  <c r="P24" i="15" s="1"/>
  <c r="Q24" i="15" s="1"/>
  <c r="I23" i="15"/>
  <c r="R23" i="15" s="1"/>
  <c r="I22" i="15"/>
  <c r="R22" i="15" s="1"/>
  <c r="I21" i="15"/>
  <c r="R21" i="15" s="1"/>
  <c r="I20" i="15"/>
  <c r="P20" i="15" s="1"/>
  <c r="Q20" i="15" s="1"/>
  <c r="I19" i="15"/>
  <c r="R19" i="15" s="1"/>
  <c r="P18" i="15"/>
  <c r="Q18" i="15" s="1"/>
  <c r="I18" i="15"/>
  <c r="R18" i="15" s="1"/>
  <c r="P17" i="15"/>
  <c r="Q17" i="15" s="1"/>
  <c r="I17" i="15"/>
  <c r="R17" i="15" s="1"/>
  <c r="I16" i="15"/>
  <c r="P16" i="15" s="1"/>
  <c r="Q16" i="15" s="1"/>
  <c r="I15" i="15"/>
  <c r="R15" i="15" s="1"/>
  <c r="I14" i="15"/>
  <c r="R14" i="15" s="1"/>
  <c r="P13" i="15"/>
  <c r="Q13" i="15" s="1"/>
  <c r="I13" i="15"/>
  <c r="R13" i="15" s="1"/>
  <c r="I12" i="15"/>
  <c r="P12" i="15" s="1"/>
  <c r="Q12" i="15" s="1"/>
  <c r="I11" i="15"/>
  <c r="P11" i="15" s="1"/>
  <c r="Q11" i="15" s="1"/>
  <c r="P10" i="15"/>
  <c r="Q10" i="15" s="1"/>
  <c r="I10" i="15"/>
  <c r="R10" i="15" s="1"/>
  <c r="P9" i="15"/>
  <c r="Q9" i="15" s="1"/>
  <c r="I9" i="15"/>
  <c r="R9" i="15" s="1"/>
  <c r="I8" i="15"/>
  <c r="P8" i="15" s="1"/>
  <c r="Q8" i="15" s="1"/>
  <c r="I7" i="15"/>
  <c r="P7" i="15" s="1"/>
  <c r="Q7" i="15" s="1"/>
  <c r="P6" i="15"/>
  <c r="Q6" i="15" s="1"/>
  <c r="I6" i="15"/>
  <c r="R6" i="15" s="1"/>
  <c r="I5" i="15"/>
  <c r="R5" i="15" s="1"/>
  <c r="I4" i="15"/>
  <c r="P4" i="15" s="1"/>
  <c r="Q4" i="15" s="1"/>
  <c r="I3" i="15"/>
  <c r="P3" i="15" s="1"/>
  <c r="Q3" i="15" s="1"/>
  <c r="I2" i="15"/>
  <c r="R2" i="15" s="1"/>
  <c r="R12" i="11"/>
  <c r="R58" i="15" l="1"/>
  <c r="L58" i="15"/>
  <c r="P58" i="15" s="1"/>
  <c r="Q58" i="15" s="1"/>
  <c r="P61" i="15"/>
  <c r="Q61" i="15" s="1"/>
  <c r="P60" i="15"/>
  <c r="Q60" i="15" s="1"/>
  <c r="R59" i="15"/>
  <c r="P57" i="15"/>
  <c r="Q57" i="15" s="1"/>
  <c r="P56" i="15"/>
  <c r="Q56" i="15" s="1"/>
  <c r="P54" i="15"/>
  <c r="Q54" i="15" s="1"/>
  <c r="P53" i="15"/>
  <c r="Q53" i="15" s="1"/>
  <c r="P52" i="15"/>
  <c r="Q52" i="15" s="1"/>
  <c r="P48" i="15"/>
  <c r="Q48" i="15" s="1"/>
  <c r="P44" i="15"/>
  <c r="Q44" i="15" s="1"/>
  <c r="P41" i="15"/>
  <c r="Q41" i="15" s="1"/>
  <c r="P40" i="15"/>
  <c r="Q40" i="15" s="1"/>
  <c r="P38" i="15"/>
  <c r="Q38" i="15" s="1"/>
  <c r="P37" i="15"/>
  <c r="Q37" i="15" s="1"/>
  <c r="P36" i="15"/>
  <c r="Q36" i="15" s="1"/>
  <c r="P34" i="15"/>
  <c r="Q34" i="15" s="1"/>
  <c r="P33" i="15"/>
  <c r="Q33" i="15" s="1"/>
  <c r="P30" i="15"/>
  <c r="Q30" i="15" s="1"/>
  <c r="P26" i="15"/>
  <c r="Q26" i="15" s="1"/>
  <c r="P25" i="15"/>
  <c r="Q25" i="15" s="1"/>
  <c r="P22" i="15"/>
  <c r="Q22" i="15" s="1"/>
  <c r="P21" i="15"/>
  <c r="Q21" i="15" s="1"/>
  <c r="P14" i="15"/>
  <c r="Q14" i="15" s="1"/>
  <c r="P5" i="15"/>
  <c r="Q5" i="15" s="1"/>
  <c r="P2" i="15"/>
  <c r="Q2" i="15" s="1"/>
  <c r="R3" i="15"/>
  <c r="R7" i="15"/>
  <c r="R11" i="15"/>
  <c r="R31" i="15"/>
  <c r="R43" i="15"/>
  <c r="R47" i="15"/>
  <c r="R35" i="15"/>
  <c r="R39" i="15"/>
  <c r="R55" i="15"/>
  <c r="R4" i="15"/>
  <c r="R8" i="15"/>
  <c r="R12" i="15"/>
  <c r="P15" i="15"/>
  <c r="Q15" i="15" s="1"/>
  <c r="R16" i="15"/>
  <c r="P19" i="15"/>
  <c r="Q19" i="15" s="1"/>
  <c r="R20" i="15"/>
  <c r="P23" i="15"/>
  <c r="Q23" i="15" s="1"/>
  <c r="R24" i="15"/>
  <c r="P27" i="15"/>
  <c r="Q27" i="15" s="1"/>
  <c r="R28" i="15"/>
  <c r="P51" i="15"/>
  <c r="Q51" i="15" s="1"/>
  <c r="K24" i="12"/>
  <c r="L24" i="12" s="1"/>
  <c r="K25" i="12"/>
  <c r="L25" i="12"/>
  <c r="K26" i="12"/>
  <c r="L26" i="12" s="1"/>
  <c r="K27" i="12"/>
  <c r="L27" i="12"/>
  <c r="K28" i="12"/>
  <c r="L28" i="12" s="1"/>
  <c r="K29" i="12"/>
  <c r="L29" i="12"/>
  <c r="K30" i="12"/>
  <c r="L30" i="12" s="1"/>
  <c r="K31" i="12"/>
  <c r="L31" i="12"/>
  <c r="K32" i="12"/>
  <c r="L32" i="12" s="1"/>
  <c r="K33" i="12"/>
  <c r="L33" i="12"/>
  <c r="K34" i="12"/>
  <c r="L34" i="12" s="1"/>
  <c r="K35" i="12"/>
  <c r="L35" i="12"/>
  <c r="K36" i="12"/>
  <c r="L36" i="12" s="1"/>
  <c r="K37" i="12"/>
  <c r="L37" i="12"/>
  <c r="K38" i="12"/>
  <c r="L38" i="12" s="1"/>
  <c r="K39" i="12"/>
  <c r="L39" i="12"/>
  <c r="K40" i="12"/>
  <c r="L40" i="12" s="1"/>
  <c r="K41" i="12"/>
  <c r="L41" i="12"/>
  <c r="K42" i="12"/>
  <c r="L42" i="12" s="1"/>
  <c r="K23" i="12"/>
  <c r="L23" i="12" s="1"/>
  <c r="R54" i="11" l="1"/>
  <c r="R55" i="11"/>
  <c r="R56" i="11"/>
  <c r="R57" i="11"/>
  <c r="R58" i="11"/>
  <c r="H166" i="13" l="1"/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7" i="13"/>
  <c r="H168" i="13"/>
  <c r="H169" i="13"/>
  <c r="H170" i="13"/>
  <c r="H171" i="13"/>
  <c r="H2" i="13"/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2" i="13"/>
  <c r="E61" i="13"/>
  <c r="E71" i="13"/>
  <c r="E81" i="13"/>
  <c r="E91" i="13"/>
  <c r="E106" i="13"/>
  <c r="E111" i="13"/>
  <c r="E126" i="13"/>
  <c r="E131" i="13"/>
  <c r="E166" i="13"/>
  <c r="E147" i="13" l="1"/>
  <c r="E142" i="13"/>
  <c r="E117" i="13"/>
  <c r="E112" i="13"/>
  <c r="E97" i="13"/>
  <c r="E92" i="13"/>
  <c r="E82" i="13"/>
  <c r="E72" i="13"/>
  <c r="E62" i="13"/>
  <c r="E47" i="13"/>
  <c r="L3" i="12" l="1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" i="12"/>
  <c r="E2" i="12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0" i="11"/>
  <c r="I159" i="11"/>
  <c r="I158" i="11"/>
  <c r="I157" i="11"/>
  <c r="I156" i="11"/>
  <c r="I155" i="11"/>
  <c r="I154" i="11"/>
  <c r="I153" i="11"/>
  <c r="I152" i="11"/>
  <c r="I151" i="11"/>
  <c r="C616" i="6"/>
  <c r="D616" i="6" s="1"/>
  <c r="C617" i="6"/>
  <c r="D617" i="6" s="1"/>
  <c r="C618" i="6"/>
  <c r="D618" i="6" s="1"/>
  <c r="C619" i="6"/>
  <c r="D619" i="6" s="1"/>
  <c r="C620" i="6"/>
  <c r="D620" i="6" s="1"/>
  <c r="C621" i="6"/>
  <c r="D621" i="6" s="1"/>
  <c r="C622" i="6"/>
  <c r="D622" i="6" s="1"/>
  <c r="C623" i="6"/>
  <c r="D623" i="6" s="1"/>
  <c r="C624" i="6"/>
  <c r="D624" i="6" s="1"/>
  <c r="C625" i="6"/>
  <c r="D625" i="6" s="1"/>
  <c r="C626" i="6"/>
  <c r="D626" i="6" s="1"/>
  <c r="C627" i="6"/>
  <c r="D627" i="6" s="1"/>
  <c r="C628" i="6"/>
  <c r="D628" i="6" s="1"/>
  <c r="C629" i="6"/>
  <c r="D629" i="6" s="1"/>
  <c r="C630" i="6"/>
  <c r="D630" i="6" s="1"/>
  <c r="C631" i="6"/>
  <c r="D631" i="6" s="1"/>
  <c r="C632" i="6"/>
  <c r="D632" i="6" s="1"/>
  <c r="C633" i="6"/>
  <c r="D633" i="6" s="1"/>
  <c r="C634" i="6"/>
  <c r="D634" i="6" s="1"/>
  <c r="C635" i="6"/>
  <c r="D635" i="6" s="1"/>
  <c r="C636" i="6"/>
  <c r="D636" i="6" s="1"/>
  <c r="C637" i="6"/>
  <c r="D637" i="6" s="1"/>
  <c r="C638" i="6"/>
  <c r="D638" i="6" s="1"/>
  <c r="C639" i="6"/>
  <c r="D639" i="6" s="1"/>
  <c r="C640" i="6"/>
  <c r="D640" i="6" s="1"/>
  <c r="C641" i="6"/>
  <c r="D641" i="6" s="1"/>
  <c r="C642" i="6"/>
  <c r="D642" i="6" s="1"/>
  <c r="C643" i="6"/>
  <c r="D643" i="6" s="1"/>
  <c r="C644" i="6"/>
  <c r="D644" i="6" s="1"/>
  <c r="C645" i="6"/>
  <c r="D645" i="6" s="1"/>
  <c r="C646" i="6"/>
  <c r="D646" i="6" s="1"/>
  <c r="C647" i="6"/>
  <c r="D647" i="6" s="1"/>
  <c r="C648" i="6"/>
  <c r="D648" i="6" s="1"/>
  <c r="C649" i="6"/>
  <c r="D649" i="6" s="1"/>
  <c r="C650" i="6"/>
  <c r="D650" i="6" s="1"/>
  <c r="C651" i="6"/>
  <c r="D651" i="6" s="1"/>
  <c r="C652" i="6"/>
  <c r="D652" i="6" s="1"/>
  <c r="C653" i="6"/>
  <c r="D653" i="6" s="1"/>
  <c r="C654" i="6"/>
  <c r="D654" i="6" s="1"/>
  <c r="C655" i="6"/>
  <c r="D655" i="6" s="1"/>
  <c r="C656" i="6"/>
  <c r="D656" i="6" s="1"/>
  <c r="C657" i="6"/>
  <c r="D657" i="6" s="1"/>
  <c r="C658" i="6"/>
  <c r="D658" i="6" s="1"/>
  <c r="C659" i="6"/>
  <c r="D659" i="6" s="1"/>
  <c r="C660" i="6"/>
  <c r="D660" i="6" s="1"/>
  <c r="C661" i="6"/>
  <c r="D661" i="6" s="1"/>
  <c r="C662" i="6"/>
  <c r="D662" i="6" s="1"/>
  <c r="C663" i="6"/>
  <c r="D663" i="6" s="1"/>
  <c r="C664" i="6"/>
  <c r="D664" i="6" s="1"/>
  <c r="C665" i="6"/>
  <c r="D665" i="6" s="1"/>
  <c r="C666" i="6"/>
  <c r="D666" i="6" s="1"/>
  <c r="C667" i="6"/>
  <c r="D667" i="6" s="1"/>
  <c r="C668" i="6"/>
  <c r="D668" i="6" s="1"/>
  <c r="C669" i="6"/>
  <c r="D669" i="6" s="1"/>
  <c r="C670" i="6"/>
  <c r="D670" i="6" s="1"/>
  <c r="C671" i="6"/>
  <c r="D671" i="6" s="1"/>
  <c r="C672" i="6"/>
  <c r="D672" i="6" s="1"/>
  <c r="C673" i="6"/>
  <c r="D673" i="6" s="1"/>
  <c r="C674" i="6"/>
  <c r="D674" i="6" s="1"/>
  <c r="C675" i="6"/>
  <c r="D675" i="6" s="1"/>
  <c r="C676" i="6"/>
  <c r="D676" i="6" s="1"/>
  <c r="C677" i="6"/>
  <c r="D677" i="6" s="1"/>
  <c r="C678" i="6"/>
  <c r="D678" i="6" s="1"/>
  <c r="C679" i="6"/>
  <c r="D679" i="6" s="1"/>
  <c r="C680" i="6"/>
  <c r="D680" i="6" s="1"/>
  <c r="C681" i="6"/>
  <c r="D681" i="6" s="1"/>
  <c r="C682" i="6"/>
  <c r="D682" i="6" s="1"/>
  <c r="C683" i="6"/>
  <c r="D683" i="6" s="1"/>
  <c r="C684" i="6"/>
  <c r="D684" i="6" s="1"/>
  <c r="C685" i="6"/>
  <c r="D685" i="6" s="1"/>
  <c r="C686" i="6"/>
  <c r="D686" i="6" s="1"/>
  <c r="C687" i="6"/>
  <c r="D687" i="6" s="1"/>
  <c r="C688" i="6"/>
  <c r="D688" i="6" s="1"/>
  <c r="C689" i="6"/>
  <c r="D689" i="6" s="1"/>
  <c r="C690" i="6"/>
  <c r="D690" i="6" s="1"/>
  <c r="C691" i="6"/>
  <c r="D691" i="6" s="1"/>
  <c r="C692" i="6"/>
  <c r="D692" i="6" s="1"/>
  <c r="C693" i="6"/>
  <c r="D693" i="6" s="1"/>
  <c r="C694" i="6"/>
  <c r="D694" i="6" s="1"/>
  <c r="C695" i="6"/>
  <c r="D695" i="6" s="1"/>
  <c r="C697" i="6"/>
  <c r="D697" i="6" s="1"/>
  <c r="C698" i="6"/>
  <c r="D698" i="6" s="1"/>
  <c r="C699" i="6"/>
  <c r="D699" i="6" s="1"/>
  <c r="C700" i="6"/>
  <c r="D700" i="6" s="1"/>
  <c r="C701" i="6"/>
  <c r="D701" i="6" s="1"/>
  <c r="C702" i="6"/>
  <c r="D702" i="6" s="1"/>
  <c r="C703" i="6"/>
  <c r="D703" i="6" s="1"/>
  <c r="C704" i="6"/>
  <c r="D704" i="6" s="1"/>
  <c r="C705" i="6"/>
  <c r="D705" i="6" s="1"/>
  <c r="C706" i="6"/>
  <c r="D706" i="6" s="1"/>
  <c r="C707" i="6"/>
  <c r="D707" i="6" s="1"/>
  <c r="C708" i="6"/>
  <c r="D708" i="6" s="1"/>
  <c r="C709" i="6"/>
  <c r="D709" i="6" s="1"/>
  <c r="C710" i="6"/>
  <c r="D710" i="6" s="1"/>
  <c r="C711" i="6"/>
  <c r="D711" i="6" s="1"/>
  <c r="C712" i="6"/>
  <c r="D712" i="6" s="1"/>
  <c r="C713" i="6"/>
  <c r="D713" i="6" s="1"/>
  <c r="C714" i="6"/>
  <c r="D714" i="6" s="1"/>
  <c r="C715" i="6"/>
  <c r="D715" i="6" s="1"/>
  <c r="C716" i="6"/>
  <c r="D716" i="6" s="1"/>
  <c r="C717" i="6"/>
  <c r="D717" i="6" s="1"/>
  <c r="C718" i="6"/>
  <c r="D718" i="6" s="1"/>
  <c r="C719" i="6"/>
  <c r="D719" i="6" s="1"/>
  <c r="C720" i="6"/>
  <c r="D720" i="6" s="1"/>
  <c r="C721" i="6"/>
  <c r="D721" i="6" s="1"/>
  <c r="C722" i="6"/>
  <c r="D722" i="6" s="1"/>
  <c r="C723" i="6"/>
  <c r="D723" i="6" s="1"/>
  <c r="C724" i="6"/>
  <c r="D724" i="6" s="1"/>
  <c r="C725" i="6"/>
  <c r="D725" i="6" s="1"/>
  <c r="C726" i="6"/>
  <c r="D726" i="6" s="1"/>
  <c r="C727" i="6"/>
  <c r="D727" i="6" s="1"/>
  <c r="C728" i="6"/>
  <c r="D728" i="6" s="1"/>
  <c r="C729" i="6"/>
  <c r="D729" i="6" s="1"/>
  <c r="C730" i="6"/>
  <c r="D730" i="6" s="1"/>
  <c r="C731" i="6"/>
  <c r="D731" i="6" s="1"/>
  <c r="C732" i="6"/>
  <c r="D732" i="6" s="1"/>
  <c r="C733" i="6"/>
  <c r="D733" i="6" s="1"/>
  <c r="C734" i="6"/>
  <c r="D734" i="6" s="1"/>
  <c r="C735" i="6"/>
  <c r="D735" i="6" s="1"/>
  <c r="C736" i="6"/>
  <c r="D736" i="6" s="1"/>
  <c r="C737" i="6"/>
  <c r="D737" i="6" s="1"/>
  <c r="C738" i="6"/>
  <c r="D738" i="6" s="1"/>
  <c r="C739" i="6"/>
  <c r="D739" i="6" s="1"/>
  <c r="C740" i="6"/>
  <c r="D740" i="6" s="1"/>
  <c r="C741" i="6"/>
  <c r="D741" i="6" s="1"/>
  <c r="C742" i="6"/>
  <c r="D742" i="6" s="1"/>
  <c r="C743" i="6"/>
  <c r="D743" i="6" s="1"/>
  <c r="C744" i="6"/>
  <c r="D744" i="6" s="1"/>
  <c r="C745" i="6"/>
  <c r="D745" i="6" s="1"/>
  <c r="C746" i="6"/>
  <c r="D746" i="6" s="1"/>
  <c r="C747" i="6"/>
  <c r="D747" i="6" s="1"/>
  <c r="C748" i="6"/>
  <c r="D748" i="6" s="1"/>
  <c r="C749" i="6"/>
  <c r="D749" i="6" s="1"/>
  <c r="C750" i="6"/>
  <c r="D750" i="6" s="1"/>
  <c r="C751" i="6"/>
  <c r="D751" i="6" s="1"/>
  <c r="C752" i="6"/>
  <c r="D752" i="6" s="1"/>
  <c r="C753" i="6"/>
  <c r="D753" i="6" s="1"/>
  <c r="C754" i="6"/>
  <c r="D754" i="6" s="1"/>
  <c r="C755" i="6"/>
  <c r="D755" i="6" s="1"/>
  <c r="C756" i="6"/>
  <c r="D756" i="6" s="1"/>
  <c r="C757" i="6"/>
  <c r="D757" i="6" s="1"/>
  <c r="C758" i="6"/>
  <c r="D758" i="6" s="1"/>
  <c r="C759" i="6"/>
  <c r="D759" i="6" s="1"/>
  <c r="C760" i="6"/>
  <c r="D760" i="6" s="1"/>
  <c r="C761" i="6"/>
  <c r="D761" i="6" s="1"/>
  <c r="C762" i="6"/>
  <c r="D762" i="6" s="1"/>
  <c r="C763" i="6"/>
  <c r="D763" i="6" s="1"/>
  <c r="C764" i="6"/>
  <c r="D764" i="6" s="1"/>
  <c r="C765" i="6"/>
  <c r="D765" i="6" s="1"/>
  <c r="C766" i="6"/>
  <c r="D766" i="6" s="1"/>
  <c r="C767" i="6"/>
  <c r="D767" i="6" s="1"/>
  <c r="C768" i="6"/>
  <c r="D768" i="6" s="1"/>
  <c r="C769" i="6"/>
  <c r="D769" i="6" s="1"/>
  <c r="C770" i="6"/>
  <c r="D770" i="6" s="1"/>
  <c r="C771" i="6"/>
  <c r="D771" i="6" s="1"/>
  <c r="C772" i="6"/>
  <c r="D772" i="6" s="1"/>
  <c r="C773" i="6"/>
  <c r="D773" i="6" s="1"/>
  <c r="C774" i="6"/>
  <c r="D774" i="6" s="1"/>
  <c r="C775" i="6"/>
  <c r="D775" i="6" s="1"/>
  <c r="C776" i="6"/>
  <c r="D776" i="6" s="1"/>
  <c r="C778" i="6"/>
  <c r="D778" i="6" s="1"/>
  <c r="C779" i="6"/>
  <c r="D779" i="6" s="1"/>
  <c r="C780" i="6"/>
  <c r="D780" i="6" s="1"/>
  <c r="C781" i="6"/>
  <c r="D781" i="6" s="1"/>
  <c r="C782" i="6"/>
  <c r="D782" i="6" s="1"/>
  <c r="C783" i="6"/>
  <c r="D783" i="6" s="1"/>
  <c r="C784" i="6"/>
  <c r="D784" i="6" s="1"/>
  <c r="C785" i="6"/>
  <c r="D785" i="6" s="1"/>
  <c r="C786" i="6"/>
  <c r="D786" i="6" s="1"/>
  <c r="C787" i="6"/>
  <c r="D787" i="6" s="1"/>
  <c r="C788" i="6"/>
  <c r="D788" i="6" s="1"/>
  <c r="C789" i="6"/>
  <c r="D789" i="6" s="1"/>
  <c r="C790" i="6"/>
  <c r="D790" i="6" s="1"/>
  <c r="C791" i="6"/>
  <c r="D791" i="6" s="1"/>
  <c r="C792" i="6"/>
  <c r="D792" i="6" s="1"/>
  <c r="C793" i="6"/>
  <c r="D793" i="6" s="1"/>
  <c r="C794" i="6"/>
  <c r="D794" i="6" s="1"/>
  <c r="C795" i="6"/>
  <c r="D795" i="6" s="1"/>
  <c r="C796" i="6"/>
  <c r="D796" i="6" s="1"/>
  <c r="C797" i="6"/>
  <c r="D797" i="6" s="1"/>
  <c r="C798" i="6"/>
  <c r="D798" i="6" s="1"/>
  <c r="C799" i="6"/>
  <c r="D799" i="6" s="1"/>
  <c r="C800" i="6"/>
  <c r="D800" i="6" s="1"/>
  <c r="C801" i="6"/>
  <c r="D801" i="6" s="1"/>
  <c r="C802" i="6"/>
  <c r="D802" i="6" s="1"/>
  <c r="C803" i="6"/>
  <c r="D803" i="6" s="1"/>
  <c r="C804" i="6"/>
  <c r="D804" i="6" s="1"/>
  <c r="C805" i="6"/>
  <c r="D805" i="6" s="1"/>
  <c r="C806" i="6"/>
  <c r="D806" i="6" s="1"/>
  <c r="C807" i="6"/>
  <c r="D807" i="6" s="1"/>
  <c r="C808" i="6"/>
  <c r="D808" i="6" s="1"/>
  <c r="C809" i="6"/>
  <c r="D809" i="6" s="1"/>
  <c r="C810" i="6"/>
  <c r="D810" i="6" s="1"/>
  <c r="C811" i="6"/>
  <c r="D811" i="6" s="1"/>
  <c r="C812" i="6"/>
  <c r="D812" i="6" s="1"/>
  <c r="C813" i="6"/>
  <c r="D813" i="6" s="1"/>
  <c r="C814" i="6"/>
  <c r="D814" i="6" s="1"/>
  <c r="C815" i="6"/>
  <c r="D815" i="6" s="1"/>
  <c r="C816" i="6"/>
  <c r="D816" i="6" s="1"/>
  <c r="C817" i="6"/>
  <c r="D817" i="6" s="1"/>
  <c r="C818" i="6"/>
  <c r="D818" i="6" s="1"/>
  <c r="C819" i="6"/>
  <c r="D819" i="6" s="1"/>
  <c r="C820" i="6"/>
  <c r="D820" i="6" s="1"/>
  <c r="C821" i="6"/>
  <c r="D821" i="6" s="1"/>
  <c r="C822" i="6"/>
  <c r="D822" i="6" s="1"/>
  <c r="C823" i="6"/>
  <c r="D823" i="6" s="1"/>
  <c r="C824" i="6"/>
  <c r="D824" i="6" s="1"/>
  <c r="C825" i="6"/>
  <c r="D825" i="6" s="1"/>
  <c r="C826" i="6"/>
  <c r="D826" i="6" s="1"/>
  <c r="C827" i="6"/>
  <c r="D827" i="6" s="1"/>
  <c r="C828" i="6"/>
  <c r="D828" i="6" s="1"/>
  <c r="C829" i="6"/>
  <c r="D829" i="6" s="1"/>
  <c r="C830" i="6"/>
  <c r="D830" i="6" s="1"/>
  <c r="C831" i="6"/>
  <c r="D831" i="6" s="1"/>
  <c r="C832" i="6"/>
  <c r="D832" i="6" s="1"/>
  <c r="C833" i="6"/>
  <c r="D833" i="6" s="1"/>
  <c r="C834" i="6"/>
  <c r="D834" i="6" s="1"/>
  <c r="C835" i="6"/>
  <c r="D835" i="6" s="1"/>
  <c r="C836" i="6"/>
  <c r="D836" i="6" s="1"/>
  <c r="C837" i="6"/>
  <c r="D837" i="6" s="1"/>
  <c r="C838" i="6"/>
  <c r="D838" i="6" s="1"/>
  <c r="C839" i="6"/>
  <c r="D839" i="6" s="1"/>
  <c r="C840" i="6"/>
  <c r="D840" i="6" s="1"/>
  <c r="C841" i="6"/>
  <c r="D841" i="6" s="1"/>
  <c r="C842" i="6"/>
  <c r="D842" i="6" s="1"/>
  <c r="C843" i="6"/>
  <c r="D843" i="6" s="1"/>
  <c r="C844" i="6"/>
  <c r="D844" i="6" s="1"/>
  <c r="C845" i="6"/>
  <c r="D845" i="6" s="1"/>
  <c r="C846" i="6"/>
  <c r="D846" i="6" s="1"/>
  <c r="C847" i="6"/>
  <c r="D847" i="6" s="1"/>
  <c r="C848" i="6"/>
  <c r="D848" i="6" s="1"/>
  <c r="C849" i="6"/>
  <c r="D849" i="6" s="1"/>
  <c r="C850" i="6"/>
  <c r="D850" i="6" s="1"/>
  <c r="C851" i="6"/>
  <c r="D851" i="6" s="1"/>
  <c r="C852" i="6"/>
  <c r="D852" i="6" s="1"/>
  <c r="C853" i="6"/>
  <c r="D853" i="6" s="1"/>
  <c r="C854" i="6"/>
  <c r="D854" i="6" s="1"/>
  <c r="C855" i="6"/>
  <c r="D855" i="6" s="1"/>
  <c r="C856" i="6"/>
  <c r="D856" i="6" s="1"/>
  <c r="C857" i="6"/>
  <c r="D857" i="6" s="1"/>
  <c r="C859" i="6"/>
  <c r="D859" i="6" s="1"/>
  <c r="C860" i="6"/>
  <c r="D860" i="6" s="1"/>
  <c r="C861" i="6"/>
  <c r="D861" i="6" s="1"/>
  <c r="C862" i="6"/>
  <c r="D862" i="6" s="1"/>
  <c r="C863" i="6"/>
  <c r="D863" i="6" s="1"/>
  <c r="C864" i="6"/>
  <c r="D864" i="6" s="1"/>
  <c r="C865" i="6"/>
  <c r="D865" i="6" s="1"/>
  <c r="C866" i="6"/>
  <c r="D866" i="6" s="1"/>
  <c r="C867" i="6"/>
  <c r="D867" i="6" s="1"/>
  <c r="C868" i="6"/>
  <c r="D868" i="6" s="1"/>
  <c r="C869" i="6"/>
  <c r="D869" i="6" s="1"/>
  <c r="C870" i="6"/>
  <c r="D870" i="6" s="1"/>
  <c r="C871" i="6"/>
  <c r="D871" i="6" s="1"/>
  <c r="C872" i="6"/>
  <c r="D872" i="6" s="1"/>
  <c r="C873" i="6"/>
  <c r="D873" i="6" s="1"/>
  <c r="C874" i="6"/>
  <c r="D874" i="6" s="1"/>
  <c r="C875" i="6"/>
  <c r="D875" i="6" s="1"/>
  <c r="C876" i="6"/>
  <c r="D876" i="6" s="1"/>
  <c r="C877" i="6"/>
  <c r="D877" i="6" s="1"/>
  <c r="C878" i="6"/>
  <c r="D878" i="6" s="1"/>
  <c r="C879" i="6"/>
  <c r="D879" i="6" s="1"/>
  <c r="C880" i="6"/>
  <c r="D880" i="6" s="1"/>
  <c r="C881" i="6"/>
  <c r="D881" i="6" s="1"/>
  <c r="C882" i="6"/>
  <c r="D882" i="6" s="1"/>
  <c r="C883" i="6"/>
  <c r="D883" i="6" s="1"/>
  <c r="C884" i="6"/>
  <c r="D884" i="6" s="1"/>
  <c r="C885" i="6"/>
  <c r="D885" i="6" s="1"/>
  <c r="C886" i="6"/>
  <c r="D886" i="6" s="1"/>
  <c r="C887" i="6"/>
  <c r="D887" i="6" s="1"/>
  <c r="C888" i="6"/>
  <c r="D888" i="6" s="1"/>
  <c r="C889" i="6"/>
  <c r="D889" i="6" s="1"/>
  <c r="C890" i="6"/>
  <c r="D890" i="6" s="1"/>
  <c r="C891" i="6"/>
  <c r="D891" i="6" s="1"/>
  <c r="C892" i="6"/>
  <c r="D892" i="6" s="1"/>
  <c r="C893" i="6"/>
  <c r="D893" i="6" s="1"/>
  <c r="C894" i="6"/>
  <c r="D894" i="6" s="1"/>
  <c r="C895" i="6"/>
  <c r="D895" i="6" s="1"/>
  <c r="C896" i="6"/>
  <c r="D896" i="6" s="1"/>
  <c r="C897" i="6"/>
  <c r="D897" i="6" s="1"/>
  <c r="C898" i="6"/>
  <c r="D898" i="6" s="1"/>
  <c r="C899" i="6"/>
  <c r="D899" i="6" s="1"/>
  <c r="C900" i="6"/>
  <c r="D900" i="6" s="1"/>
  <c r="C901" i="6"/>
  <c r="D901" i="6" s="1"/>
  <c r="C902" i="6"/>
  <c r="D902" i="6" s="1"/>
  <c r="C903" i="6"/>
  <c r="D903" i="6" s="1"/>
  <c r="C904" i="6"/>
  <c r="D904" i="6" s="1"/>
  <c r="C905" i="6"/>
  <c r="D905" i="6" s="1"/>
  <c r="C906" i="6"/>
  <c r="D906" i="6" s="1"/>
  <c r="C907" i="6"/>
  <c r="D907" i="6" s="1"/>
  <c r="C908" i="6"/>
  <c r="D908" i="6" s="1"/>
  <c r="C909" i="6"/>
  <c r="D909" i="6" s="1"/>
  <c r="C910" i="6"/>
  <c r="D910" i="6" s="1"/>
  <c r="C911" i="6"/>
  <c r="D911" i="6" s="1"/>
  <c r="C912" i="6"/>
  <c r="D912" i="6" s="1"/>
  <c r="C913" i="6"/>
  <c r="D913" i="6" s="1"/>
  <c r="C914" i="6"/>
  <c r="D914" i="6" s="1"/>
  <c r="C915" i="6"/>
  <c r="D915" i="6" s="1"/>
  <c r="C916" i="6"/>
  <c r="D916" i="6" s="1"/>
  <c r="C917" i="6"/>
  <c r="D917" i="6" s="1"/>
  <c r="C918" i="6"/>
  <c r="D918" i="6" s="1"/>
  <c r="C919" i="6"/>
  <c r="D919" i="6" s="1"/>
  <c r="C920" i="6"/>
  <c r="D920" i="6" s="1"/>
  <c r="C921" i="6"/>
  <c r="D921" i="6" s="1"/>
  <c r="C922" i="6"/>
  <c r="D922" i="6" s="1"/>
  <c r="C923" i="6"/>
  <c r="D923" i="6" s="1"/>
  <c r="C924" i="6"/>
  <c r="D924" i="6" s="1"/>
  <c r="C925" i="6"/>
  <c r="D925" i="6" s="1"/>
  <c r="C926" i="6"/>
  <c r="D926" i="6" s="1"/>
  <c r="C927" i="6"/>
  <c r="D927" i="6" s="1"/>
  <c r="C928" i="6"/>
  <c r="D928" i="6" s="1"/>
  <c r="C929" i="6"/>
  <c r="D929" i="6" s="1"/>
  <c r="C930" i="6"/>
  <c r="D930" i="6" s="1"/>
  <c r="C931" i="6"/>
  <c r="D931" i="6" s="1"/>
  <c r="C932" i="6"/>
  <c r="D932" i="6" s="1"/>
  <c r="C933" i="6"/>
  <c r="D933" i="6" s="1"/>
  <c r="C934" i="6"/>
  <c r="D934" i="6" s="1"/>
  <c r="C935" i="6"/>
  <c r="D935" i="6" s="1"/>
  <c r="C936" i="6"/>
  <c r="D936" i="6" s="1"/>
  <c r="C937" i="6"/>
  <c r="D937" i="6" s="1"/>
  <c r="C938" i="6"/>
  <c r="D938" i="6" s="1"/>
  <c r="C940" i="6"/>
  <c r="D940" i="6" s="1"/>
  <c r="C941" i="6"/>
  <c r="D941" i="6" s="1"/>
  <c r="C942" i="6"/>
  <c r="D942" i="6" s="1"/>
  <c r="C943" i="6"/>
  <c r="D943" i="6" s="1"/>
  <c r="C944" i="6"/>
  <c r="D944" i="6" s="1"/>
  <c r="C945" i="6"/>
  <c r="D945" i="6" s="1"/>
  <c r="C946" i="6"/>
  <c r="D946" i="6" s="1"/>
  <c r="C947" i="6"/>
  <c r="D947" i="6" s="1"/>
  <c r="C948" i="6"/>
  <c r="D948" i="6" s="1"/>
  <c r="C949" i="6"/>
  <c r="D949" i="6" s="1"/>
  <c r="C950" i="6"/>
  <c r="D950" i="6" s="1"/>
  <c r="C951" i="6"/>
  <c r="D951" i="6" s="1"/>
  <c r="C952" i="6"/>
  <c r="D952" i="6" s="1"/>
  <c r="C953" i="6"/>
  <c r="D953" i="6" s="1"/>
  <c r="C954" i="6"/>
  <c r="D954" i="6" s="1"/>
  <c r="C955" i="6"/>
  <c r="D955" i="6" s="1"/>
  <c r="C956" i="6"/>
  <c r="D956" i="6" s="1"/>
  <c r="C957" i="6"/>
  <c r="D957" i="6" s="1"/>
  <c r="C958" i="6"/>
  <c r="D958" i="6" s="1"/>
  <c r="C959" i="6"/>
  <c r="D959" i="6" s="1"/>
  <c r="C960" i="6"/>
  <c r="D960" i="6" s="1"/>
  <c r="C961" i="6"/>
  <c r="D961" i="6" s="1"/>
  <c r="C962" i="6"/>
  <c r="D962" i="6" s="1"/>
  <c r="C963" i="6"/>
  <c r="D963" i="6" s="1"/>
  <c r="C964" i="6"/>
  <c r="D964" i="6" s="1"/>
  <c r="C965" i="6"/>
  <c r="D965" i="6" s="1"/>
  <c r="C966" i="6"/>
  <c r="D966" i="6" s="1"/>
  <c r="C967" i="6"/>
  <c r="D967" i="6" s="1"/>
  <c r="C968" i="6"/>
  <c r="D968" i="6" s="1"/>
  <c r="C969" i="6"/>
  <c r="D969" i="6" s="1"/>
  <c r="C970" i="6"/>
  <c r="D970" i="6" s="1"/>
  <c r="C971" i="6"/>
  <c r="D971" i="6" s="1"/>
  <c r="C972" i="6"/>
  <c r="D972" i="6" s="1"/>
  <c r="C973" i="6"/>
  <c r="D973" i="6" s="1"/>
  <c r="C974" i="6"/>
  <c r="D974" i="6" s="1"/>
  <c r="C975" i="6"/>
  <c r="D975" i="6" s="1"/>
  <c r="C976" i="6"/>
  <c r="D976" i="6" s="1"/>
  <c r="C977" i="6"/>
  <c r="D977" i="6" s="1"/>
  <c r="C978" i="6"/>
  <c r="D978" i="6" s="1"/>
  <c r="C979" i="6"/>
  <c r="D979" i="6" s="1"/>
  <c r="C980" i="6"/>
  <c r="D980" i="6" s="1"/>
  <c r="C981" i="6"/>
  <c r="D981" i="6" s="1"/>
  <c r="C982" i="6"/>
  <c r="D982" i="6" s="1"/>
  <c r="C983" i="6"/>
  <c r="D983" i="6" s="1"/>
  <c r="C984" i="6"/>
  <c r="D984" i="6" s="1"/>
  <c r="C985" i="6"/>
  <c r="D985" i="6" s="1"/>
  <c r="C986" i="6"/>
  <c r="D986" i="6" s="1"/>
  <c r="C987" i="6"/>
  <c r="D987" i="6" s="1"/>
  <c r="C988" i="6"/>
  <c r="D988" i="6" s="1"/>
  <c r="C989" i="6"/>
  <c r="D989" i="6" s="1"/>
  <c r="C990" i="6"/>
  <c r="D990" i="6" s="1"/>
  <c r="C991" i="6"/>
  <c r="D991" i="6" s="1"/>
  <c r="C992" i="6"/>
  <c r="D992" i="6" s="1"/>
  <c r="C993" i="6"/>
  <c r="D993" i="6" s="1"/>
  <c r="C994" i="6"/>
  <c r="D994" i="6" s="1"/>
  <c r="C995" i="6"/>
  <c r="D995" i="6" s="1"/>
  <c r="C996" i="6"/>
  <c r="D996" i="6" s="1"/>
  <c r="C997" i="6"/>
  <c r="D997" i="6" s="1"/>
  <c r="C998" i="6"/>
  <c r="D998" i="6" s="1"/>
  <c r="C999" i="6"/>
  <c r="D999" i="6" s="1"/>
  <c r="C1000" i="6"/>
  <c r="D1000" i="6" s="1"/>
  <c r="C1001" i="6"/>
  <c r="D1001" i="6" s="1"/>
  <c r="C1002" i="6"/>
  <c r="D1002" i="6" s="1"/>
  <c r="C1003" i="6"/>
  <c r="D1003" i="6" s="1"/>
  <c r="C1004" i="6"/>
  <c r="D1004" i="6" s="1"/>
  <c r="C1005" i="6"/>
  <c r="D1005" i="6" s="1"/>
  <c r="C1006" i="6"/>
  <c r="D1006" i="6" s="1"/>
  <c r="C1007" i="6"/>
  <c r="D1007" i="6" s="1"/>
  <c r="C1008" i="6"/>
  <c r="D1008" i="6" s="1"/>
  <c r="C1009" i="6"/>
  <c r="D1009" i="6" s="1"/>
  <c r="C1010" i="6"/>
  <c r="D1010" i="6" s="1"/>
  <c r="C1011" i="6"/>
  <c r="D1011" i="6" s="1"/>
  <c r="C1012" i="6"/>
  <c r="D1012" i="6" s="1"/>
  <c r="C1013" i="6"/>
  <c r="D1013" i="6" s="1"/>
  <c r="C1014" i="6"/>
  <c r="D1014" i="6" s="1"/>
  <c r="C1015" i="6"/>
  <c r="D1015" i="6" s="1"/>
  <c r="C1016" i="6"/>
  <c r="D1016" i="6" s="1"/>
  <c r="C1017" i="6"/>
  <c r="D1017" i="6" s="1"/>
  <c r="C1018" i="6"/>
  <c r="D1018" i="6" s="1"/>
  <c r="C1019" i="6"/>
  <c r="D1019" i="6" s="1"/>
  <c r="C1021" i="6"/>
  <c r="D1021" i="6" s="1"/>
  <c r="C1022" i="6"/>
  <c r="D1022" i="6" s="1"/>
  <c r="C1023" i="6"/>
  <c r="D1023" i="6" s="1"/>
  <c r="C1024" i="6"/>
  <c r="D1024" i="6" s="1"/>
  <c r="C1025" i="6"/>
  <c r="D1025" i="6" s="1"/>
  <c r="C1026" i="6"/>
  <c r="D1026" i="6" s="1"/>
  <c r="C1027" i="6"/>
  <c r="D1027" i="6" s="1"/>
  <c r="C1028" i="6"/>
  <c r="D1028" i="6" s="1"/>
  <c r="C1029" i="6"/>
  <c r="D1029" i="6" s="1"/>
  <c r="C1030" i="6"/>
  <c r="D1030" i="6" s="1"/>
  <c r="C1031" i="6"/>
  <c r="D1031" i="6" s="1"/>
  <c r="C1032" i="6"/>
  <c r="D1032" i="6" s="1"/>
  <c r="C1033" i="6"/>
  <c r="D1033" i="6" s="1"/>
  <c r="C1034" i="6"/>
  <c r="D1034" i="6" s="1"/>
  <c r="C1035" i="6"/>
  <c r="D1035" i="6" s="1"/>
  <c r="C1036" i="6"/>
  <c r="D1036" i="6" s="1"/>
  <c r="C1037" i="6"/>
  <c r="D1037" i="6" s="1"/>
  <c r="C1038" i="6"/>
  <c r="D1038" i="6" s="1"/>
  <c r="C1039" i="6"/>
  <c r="D1039" i="6" s="1"/>
  <c r="C1040" i="6"/>
  <c r="D1040" i="6" s="1"/>
  <c r="C1041" i="6"/>
  <c r="D1041" i="6" s="1"/>
  <c r="C1042" i="6"/>
  <c r="D1042" i="6" s="1"/>
  <c r="C1043" i="6"/>
  <c r="D1043" i="6" s="1"/>
  <c r="C1044" i="6"/>
  <c r="D1044" i="6" s="1"/>
  <c r="C1045" i="6"/>
  <c r="D1045" i="6" s="1"/>
  <c r="C1046" i="6"/>
  <c r="D1046" i="6" s="1"/>
  <c r="C1047" i="6"/>
  <c r="D1047" i="6" s="1"/>
  <c r="C1048" i="6"/>
  <c r="D1048" i="6" s="1"/>
  <c r="C1049" i="6"/>
  <c r="D1049" i="6" s="1"/>
  <c r="C1050" i="6"/>
  <c r="D1050" i="6" s="1"/>
  <c r="C1051" i="6"/>
  <c r="D1051" i="6" s="1"/>
  <c r="C1052" i="6"/>
  <c r="D1052" i="6" s="1"/>
  <c r="C1053" i="6"/>
  <c r="D1053" i="6" s="1"/>
  <c r="C1054" i="6"/>
  <c r="D1054" i="6" s="1"/>
  <c r="C1055" i="6"/>
  <c r="D1055" i="6" s="1"/>
  <c r="C1056" i="6"/>
  <c r="D1056" i="6" s="1"/>
  <c r="C1057" i="6"/>
  <c r="D1057" i="6" s="1"/>
  <c r="C1058" i="6"/>
  <c r="D1058" i="6" s="1"/>
  <c r="C1059" i="6"/>
  <c r="D1059" i="6" s="1"/>
  <c r="C1060" i="6"/>
  <c r="D1060" i="6" s="1"/>
  <c r="C1061" i="6"/>
  <c r="D1061" i="6" s="1"/>
  <c r="C1062" i="6"/>
  <c r="D1062" i="6" s="1"/>
  <c r="C1063" i="6"/>
  <c r="D1063" i="6" s="1"/>
  <c r="C1064" i="6"/>
  <c r="D1064" i="6" s="1"/>
  <c r="C1065" i="6"/>
  <c r="D1065" i="6" s="1"/>
  <c r="C1066" i="6"/>
  <c r="D1066" i="6" s="1"/>
  <c r="C1067" i="6"/>
  <c r="D1067" i="6" s="1"/>
  <c r="C1068" i="6"/>
  <c r="D1068" i="6" s="1"/>
  <c r="C1069" i="6"/>
  <c r="D1069" i="6" s="1"/>
  <c r="C1070" i="6"/>
  <c r="D1070" i="6" s="1"/>
  <c r="C1071" i="6"/>
  <c r="D1071" i="6" s="1"/>
  <c r="C1072" i="6"/>
  <c r="D1072" i="6" s="1"/>
  <c r="C1073" i="6"/>
  <c r="D1073" i="6" s="1"/>
  <c r="C1074" i="6"/>
  <c r="D1074" i="6" s="1"/>
  <c r="C1075" i="6"/>
  <c r="D1075" i="6" s="1"/>
  <c r="C1076" i="6"/>
  <c r="D1076" i="6" s="1"/>
  <c r="C1077" i="6"/>
  <c r="D1077" i="6" s="1"/>
  <c r="C1078" i="6"/>
  <c r="D1078" i="6" s="1"/>
  <c r="C1079" i="6"/>
  <c r="D1079" i="6" s="1"/>
  <c r="C1080" i="6"/>
  <c r="D1080" i="6" s="1"/>
  <c r="C1081" i="6"/>
  <c r="D1081" i="6" s="1"/>
  <c r="C1082" i="6"/>
  <c r="D1082" i="6" s="1"/>
  <c r="C1083" i="6"/>
  <c r="D1083" i="6" s="1"/>
  <c r="C1084" i="6"/>
  <c r="D1084" i="6" s="1"/>
  <c r="C1085" i="6"/>
  <c r="D1085" i="6" s="1"/>
  <c r="C1086" i="6"/>
  <c r="D1086" i="6" s="1"/>
  <c r="C1087" i="6"/>
  <c r="D1087" i="6" s="1"/>
  <c r="C1088" i="6"/>
  <c r="D1088" i="6" s="1"/>
  <c r="C1089" i="6"/>
  <c r="D1089" i="6" s="1"/>
  <c r="C1090" i="6"/>
  <c r="D1090" i="6" s="1"/>
  <c r="C1091" i="6"/>
  <c r="D1091" i="6" s="1"/>
  <c r="C1092" i="6"/>
  <c r="D1092" i="6" s="1"/>
  <c r="C1093" i="6"/>
  <c r="D1093" i="6" s="1"/>
  <c r="C1094" i="6"/>
  <c r="D1094" i="6" s="1"/>
  <c r="C1095" i="6"/>
  <c r="D1095" i="6" s="1"/>
  <c r="C1096" i="6"/>
  <c r="D1096" i="6" s="1"/>
  <c r="C1097" i="6"/>
  <c r="D1097" i="6" s="1"/>
  <c r="C1098" i="6"/>
  <c r="D1098" i="6" s="1"/>
  <c r="C1099" i="6"/>
  <c r="D1099" i="6" s="1"/>
  <c r="C1100" i="6"/>
  <c r="D1100" i="6" s="1"/>
  <c r="C576" i="6"/>
  <c r="D576" i="6" s="1"/>
  <c r="C577" i="6"/>
  <c r="D577" i="6" s="1"/>
  <c r="C578" i="6"/>
  <c r="D578" i="6" s="1"/>
  <c r="C579" i="6"/>
  <c r="D579" i="6" s="1"/>
  <c r="C580" i="6"/>
  <c r="D580" i="6" s="1"/>
  <c r="C581" i="6"/>
  <c r="D581" i="6" s="1"/>
  <c r="C582" i="6"/>
  <c r="D582" i="6" s="1"/>
  <c r="C583" i="6"/>
  <c r="D583" i="6" s="1"/>
  <c r="C584" i="6"/>
  <c r="D584" i="6" s="1"/>
  <c r="C585" i="6"/>
  <c r="D585" i="6" s="1"/>
  <c r="C586" i="6"/>
  <c r="D586" i="6" s="1"/>
  <c r="C587" i="6"/>
  <c r="D587" i="6" s="1"/>
  <c r="C588" i="6"/>
  <c r="D588" i="6" s="1"/>
  <c r="C589" i="6"/>
  <c r="D589" i="6" s="1"/>
  <c r="C590" i="6"/>
  <c r="D590" i="6" s="1"/>
  <c r="C591" i="6"/>
  <c r="D591" i="6" s="1"/>
  <c r="C592" i="6"/>
  <c r="D592" i="6" s="1"/>
  <c r="C593" i="6"/>
  <c r="D593" i="6" s="1"/>
  <c r="C594" i="6"/>
  <c r="D594" i="6" s="1"/>
  <c r="C595" i="6"/>
  <c r="D595" i="6" s="1"/>
  <c r="C596" i="6"/>
  <c r="D596" i="6" s="1"/>
  <c r="C597" i="6"/>
  <c r="D597" i="6" s="1"/>
  <c r="C598" i="6"/>
  <c r="D598" i="6" s="1"/>
  <c r="C599" i="6"/>
  <c r="D599" i="6" s="1"/>
  <c r="C600" i="6"/>
  <c r="D600" i="6" s="1"/>
  <c r="C601" i="6"/>
  <c r="D601" i="6" s="1"/>
  <c r="C602" i="6"/>
  <c r="D602" i="6" s="1"/>
  <c r="C603" i="6"/>
  <c r="D603" i="6" s="1"/>
  <c r="C604" i="6"/>
  <c r="D604" i="6" s="1"/>
  <c r="C605" i="6"/>
  <c r="D605" i="6" s="1"/>
  <c r="C606" i="6"/>
  <c r="D606" i="6" s="1"/>
  <c r="C607" i="6"/>
  <c r="D607" i="6" s="1"/>
  <c r="C608" i="6"/>
  <c r="D608" i="6" s="1"/>
  <c r="C609" i="6"/>
  <c r="D609" i="6" s="1"/>
  <c r="C610" i="6"/>
  <c r="D610" i="6" s="1"/>
  <c r="C611" i="6"/>
  <c r="D611" i="6" s="1"/>
  <c r="C612" i="6"/>
  <c r="D612" i="6" s="1"/>
  <c r="C613" i="6"/>
  <c r="D613" i="6" s="1"/>
  <c r="C614" i="6"/>
  <c r="D614" i="6" s="1"/>
  <c r="C575" i="6"/>
  <c r="D575" i="6" s="1"/>
  <c r="E1374" i="1"/>
  <c r="G1374" i="1" s="1"/>
  <c r="F1374" i="1"/>
  <c r="F1375" i="1"/>
  <c r="G1375" i="1" s="1"/>
  <c r="E1375" i="1"/>
  <c r="F1373" i="1"/>
  <c r="E1373" i="1"/>
  <c r="F1372" i="1"/>
  <c r="E1372" i="1"/>
  <c r="F1371" i="1"/>
  <c r="E1371" i="1"/>
  <c r="F1370" i="1"/>
  <c r="G1370" i="1" s="1"/>
  <c r="E1370" i="1"/>
  <c r="F1369" i="1"/>
  <c r="E1369" i="1"/>
  <c r="G1369" i="1" s="1"/>
  <c r="F1368" i="1"/>
  <c r="E1368" i="1"/>
  <c r="G1368" i="1" s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G1361" i="1" s="1"/>
  <c r="F1360" i="1"/>
  <c r="E1360" i="1"/>
  <c r="F1359" i="1"/>
  <c r="E1359" i="1"/>
  <c r="G1359" i="1" s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G1353" i="1" s="1"/>
  <c r="F1352" i="1"/>
  <c r="E1352" i="1"/>
  <c r="G1352" i="1" s="1"/>
  <c r="F1351" i="1"/>
  <c r="E1351" i="1"/>
  <c r="F1350" i="1"/>
  <c r="E1350" i="1"/>
  <c r="F1349" i="1"/>
  <c r="G1349" i="1" s="1"/>
  <c r="E1349" i="1"/>
  <c r="F1348" i="1"/>
  <c r="E1348" i="1"/>
  <c r="F1347" i="1"/>
  <c r="E1347" i="1"/>
  <c r="F1346" i="1"/>
  <c r="G1346" i="1" s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G1336" i="1" s="1"/>
  <c r="F1335" i="1"/>
  <c r="E1335" i="1"/>
  <c r="G1335" i="1" s="1"/>
  <c r="F1334" i="1"/>
  <c r="E1334" i="1"/>
  <c r="F1333" i="1"/>
  <c r="E1333" i="1"/>
  <c r="G1333" i="1" s="1"/>
  <c r="F1332" i="1"/>
  <c r="E1332" i="1"/>
  <c r="F1331" i="1"/>
  <c r="E1331" i="1"/>
  <c r="F1330" i="1"/>
  <c r="G1330" i="1" s="1"/>
  <c r="E1330" i="1"/>
  <c r="F1329" i="1"/>
  <c r="E1329" i="1"/>
  <c r="G1329" i="1" s="1"/>
  <c r="F1328" i="1"/>
  <c r="E1328" i="1"/>
  <c r="G1328" i="1" s="1"/>
  <c r="F1325" i="1"/>
  <c r="E1325" i="1"/>
  <c r="G1325" i="1" s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G1317" i="1" s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G1308" i="1" s="1"/>
  <c r="F1307" i="1"/>
  <c r="E1307" i="1"/>
  <c r="F1306" i="1"/>
  <c r="E1306" i="1"/>
  <c r="F1305" i="1"/>
  <c r="E1305" i="1"/>
  <c r="F1304" i="1"/>
  <c r="E1304" i="1"/>
  <c r="G1304" i="1" s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G1292" i="1" s="1"/>
  <c r="F1291" i="1"/>
  <c r="E1291" i="1"/>
  <c r="G1291" i="1" s="1"/>
  <c r="F1290" i="1"/>
  <c r="E1290" i="1"/>
  <c r="F1289" i="1"/>
  <c r="E1289" i="1"/>
  <c r="F1288" i="1"/>
  <c r="E1288" i="1"/>
  <c r="G1288" i="1" s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G1281" i="1" s="1"/>
  <c r="G1280" i="1"/>
  <c r="F1280" i="1"/>
  <c r="E1280" i="1"/>
  <c r="F1279" i="1"/>
  <c r="E1279" i="1"/>
  <c r="F1278" i="1"/>
  <c r="E1278" i="1"/>
  <c r="G1278" i="1" s="1"/>
  <c r="F1275" i="1"/>
  <c r="E1275" i="1"/>
  <c r="F1273" i="1"/>
  <c r="E1273" i="1"/>
  <c r="G1273" i="1" s="1"/>
  <c r="F1272" i="1"/>
  <c r="E1272" i="1"/>
  <c r="F1271" i="1"/>
  <c r="E1271" i="1"/>
  <c r="G1271" i="1" s="1"/>
  <c r="F1270" i="1"/>
  <c r="E1270" i="1"/>
  <c r="G1270" i="1" s="1"/>
  <c r="F1269" i="1"/>
  <c r="E1269" i="1"/>
  <c r="F1268" i="1"/>
  <c r="E1268" i="1"/>
  <c r="F1267" i="1"/>
  <c r="E1267" i="1"/>
  <c r="F1266" i="1"/>
  <c r="E1266" i="1"/>
  <c r="G1266" i="1" s="1"/>
  <c r="F1265" i="1"/>
  <c r="E1265" i="1"/>
  <c r="G1265" i="1" s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G1254" i="1" s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G1248" i="1" s="1"/>
  <c r="F1247" i="1"/>
  <c r="E1247" i="1"/>
  <c r="G1247" i="1" s="1"/>
  <c r="F1246" i="1"/>
  <c r="E1246" i="1"/>
  <c r="F1245" i="1"/>
  <c r="E1245" i="1"/>
  <c r="G1245" i="1" s="1"/>
  <c r="F1244" i="1"/>
  <c r="E1244" i="1"/>
  <c r="F1243" i="1"/>
  <c r="E1243" i="1"/>
  <c r="F1242" i="1"/>
  <c r="E1242" i="1"/>
  <c r="F1241" i="1"/>
  <c r="E1241" i="1"/>
  <c r="G1241" i="1" s="1"/>
  <c r="F1240" i="1"/>
  <c r="E1240" i="1"/>
  <c r="G1240" i="1" s="1"/>
  <c r="F1239" i="1"/>
  <c r="E1239" i="1"/>
  <c r="F1238" i="1"/>
  <c r="E1238" i="1"/>
  <c r="G1238" i="1" s="1"/>
  <c r="F1237" i="1"/>
  <c r="E1237" i="1"/>
  <c r="F1236" i="1"/>
  <c r="E1236" i="1"/>
  <c r="G1236" i="1" s="1"/>
  <c r="F1235" i="1"/>
  <c r="E1235" i="1"/>
  <c r="F1234" i="1"/>
  <c r="E1234" i="1"/>
  <c r="G1234" i="1" s="1"/>
  <c r="F1233" i="1"/>
  <c r="E1233" i="1"/>
  <c r="G1233" i="1" s="1"/>
  <c r="F1232" i="1"/>
  <c r="E1232" i="1"/>
  <c r="G1232" i="1" s="1"/>
  <c r="F1231" i="1"/>
  <c r="E1231" i="1"/>
  <c r="G1231" i="1" s="1"/>
  <c r="F1230" i="1"/>
  <c r="E1230" i="1"/>
  <c r="G1230" i="1" s="1"/>
  <c r="F1229" i="1"/>
  <c r="E1229" i="1"/>
  <c r="G1229" i="1" s="1"/>
  <c r="F1228" i="1"/>
  <c r="E1228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G1214" i="1" s="1"/>
  <c r="F1213" i="1"/>
  <c r="E1213" i="1"/>
  <c r="G1213" i="1" s="1"/>
  <c r="F1212" i="1"/>
  <c r="E1212" i="1"/>
  <c r="G1212" i="1" s="1"/>
  <c r="F1211" i="1"/>
  <c r="E1211" i="1"/>
  <c r="F1210" i="1"/>
  <c r="E1210" i="1"/>
  <c r="F1209" i="1"/>
  <c r="E1209" i="1"/>
  <c r="G1209" i="1" s="1"/>
  <c r="F1208" i="1"/>
  <c r="E1208" i="1"/>
  <c r="F1207" i="1"/>
  <c r="E1207" i="1"/>
  <c r="G1207" i="1" s="1"/>
  <c r="F1206" i="1"/>
  <c r="E1206" i="1"/>
  <c r="G1206" i="1" s="1"/>
  <c r="F1205" i="1"/>
  <c r="E1205" i="1"/>
  <c r="G1205" i="1" s="1"/>
  <c r="F1204" i="1"/>
  <c r="E1204" i="1"/>
  <c r="G1204" i="1" s="1"/>
  <c r="F1203" i="1"/>
  <c r="E1203" i="1"/>
  <c r="F1202" i="1"/>
  <c r="E1202" i="1"/>
  <c r="F1201" i="1"/>
  <c r="E1201" i="1"/>
  <c r="F1200" i="1"/>
  <c r="E1200" i="1"/>
  <c r="G1200" i="1" s="1"/>
  <c r="F1199" i="1"/>
  <c r="E1199" i="1"/>
  <c r="G1199" i="1" s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G1187" i="1" s="1"/>
  <c r="E1187" i="1"/>
  <c r="F1186" i="1"/>
  <c r="E1186" i="1"/>
  <c r="F1185" i="1"/>
  <c r="E1185" i="1"/>
  <c r="F1184" i="1"/>
  <c r="E1184" i="1"/>
  <c r="F1183" i="1"/>
  <c r="E1183" i="1"/>
  <c r="F1182" i="1"/>
  <c r="E1182" i="1"/>
  <c r="G1182" i="1" s="1"/>
  <c r="F1181" i="1"/>
  <c r="E1181" i="1"/>
  <c r="G1181" i="1" s="1"/>
  <c r="F1180" i="1"/>
  <c r="E1180" i="1"/>
  <c r="G1180" i="1" s="1"/>
  <c r="F1179" i="1"/>
  <c r="E1179" i="1"/>
  <c r="G1179" i="1" s="1"/>
  <c r="F1178" i="1"/>
  <c r="E1178" i="1"/>
  <c r="F1175" i="1"/>
  <c r="E1175" i="1"/>
  <c r="F1173" i="1"/>
  <c r="E1173" i="1"/>
  <c r="F1172" i="1"/>
  <c r="E1172" i="1"/>
  <c r="F1171" i="1"/>
  <c r="E1171" i="1"/>
  <c r="F1170" i="1"/>
  <c r="E1170" i="1"/>
  <c r="G1170" i="1" s="1"/>
  <c r="F1169" i="1"/>
  <c r="E1169" i="1"/>
  <c r="F1168" i="1"/>
  <c r="E1168" i="1"/>
  <c r="F1167" i="1"/>
  <c r="E1167" i="1"/>
  <c r="F1166" i="1"/>
  <c r="E1166" i="1"/>
  <c r="G1166" i="1" s="1"/>
  <c r="F1165" i="1"/>
  <c r="E1165" i="1"/>
  <c r="F1164" i="1"/>
  <c r="E1164" i="1"/>
  <c r="G1164" i="1" s="1"/>
  <c r="F1163" i="1"/>
  <c r="E1163" i="1"/>
  <c r="F1162" i="1"/>
  <c r="E1162" i="1"/>
  <c r="G1162" i="1" s="1"/>
  <c r="F1161" i="1"/>
  <c r="E1161" i="1"/>
  <c r="F1160" i="1"/>
  <c r="E1160" i="1"/>
  <c r="G1160" i="1" s="1"/>
  <c r="F1159" i="1"/>
  <c r="E1159" i="1"/>
  <c r="F1158" i="1"/>
  <c r="E1158" i="1"/>
  <c r="F1157" i="1"/>
  <c r="E1157" i="1"/>
  <c r="F1156" i="1"/>
  <c r="E1156" i="1"/>
  <c r="F1155" i="1"/>
  <c r="E1155" i="1"/>
  <c r="G1155" i="1" s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G1138" i="1" s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G1132" i="1" s="1"/>
  <c r="F1131" i="1"/>
  <c r="E1131" i="1"/>
  <c r="F1130" i="1"/>
  <c r="E1130" i="1"/>
  <c r="G1130" i="1" s="1"/>
  <c r="F1129" i="1"/>
  <c r="E1129" i="1"/>
  <c r="F1128" i="1"/>
  <c r="E1128" i="1"/>
  <c r="G1128" i="1" s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G1115" i="1" s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G1108" i="1" s="1"/>
  <c r="E1108" i="1"/>
  <c r="F1107" i="1"/>
  <c r="E1107" i="1"/>
  <c r="F1106" i="1"/>
  <c r="E1106" i="1"/>
  <c r="F1105" i="1"/>
  <c r="E1105" i="1"/>
  <c r="F1104" i="1"/>
  <c r="E1104" i="1"/>
  <c r="G1104" i="1" s="1"/>
  <c r="F1103" i="1"/>
  <c r="E1103" i="1"/>
  <c r="F1102" i="1"/>
  <c r="E1102" i="1"/>
  <c r="F1101" i="1"/>
  <c r="E1101" i="1"/>
  <c r="F1100" i="1"/>
  <c r="E1100" i="1"/>
  <c r="G1100" i="1" s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G1094" i="1" s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G1083" i="1" s="1"/>
  <c r="E1083" i="1"/>
  <c r="F1082" i="1"/>
  <c r="E1082" i="1"/>
  <c r="F1081" i="1"/>
  <c r="E1081" i="1"/>
  <c r="F1080" i="1"/>
  <c r="E1080" i="1"/>
  <c r="F1079" i="1"/>
  <c r="G1079" i="1" s="1"/>
  <c r="E1079" i="1"/>
  <c r="F1078" i="1"/>
  <c r="E1078" i="1"/>
  <c r="E1074" i="1"/>
  <c r="G1074" i="1" s="1"/>
  <c r="F1074" i="1"/>
  <c r="F1075" i="1"/>
  <c r="E1075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G1065" i="1" s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G1005" i="1" s="1"/>
  <c r="F1004" i="1"/>
  <c r="E1004" i="1"/>
  <c r="F1003" i="1"/>
  <c r="E1003" i="1"/>
  <c r="G1003" i="1" s="1"/>
  <c r="F1002" i="1"/>
  <c r="E1002" i="1"/>
  <c r="F1001" i="1"/>
  <c r="E1001" i="1"/>
  <c r="G1001" i="1" s="1"/>
  <c r="F1000" i="1"/>
  <c r="E1000" i="1"/>
  <c r="F999" i="1"/>
  <c r="E999" i="1"/>
  <c r="G999" i="1" s="1"/>
  <c r="F998" i="1"/>
  <c r="E998" i="1"/>
  <c r="F997" i="1"/>
  <c r="E997" i="1"/>
  <c r="G997" i="1" s="1"/>
  <c r="F996" i="1"/>
  <c r="E996" i="1"/>
  <c r="F995" i="1"/>
  <c r="E995" i="1"/>
  <c r="G995" i="1" s="1"/>
  <c r="F994" i="1"/>
  <c r="E994" i="1"/>
  <c r="F993" i="1"/>
  <c r="E993" i="1"/>
  <c r="G993" i="1" s="1"/>
  <c r="F992" i="1"/>
  <c r="E992" i="1"/>
  <c r="F991" i="1"/>
  <c r="E991" i="1"/>
  <c r="G991" i="1" s="1"/>
  <c r="F990" i="1"/>
  <c r="E990" i="1"/>
  <c r="F989" i="1"/>
  <c r="E989" i="1"/>
  <c r="G989" i="1" s="1"/>
  <c r="F988" i="1"/>
  <c r="E988" i="1"/>
  <c r="F987" i="1"/>
  <c r="E987" i="1"/>
  <c r="G987" i="1" s="1"/>
  <c r="F986" i="1"/>
  <c r="E986" i="1"/>
  <c r="F985" i="1"/>
  <c r="E985" i="1"/>
  <c r="G985" i="1" s="1"/>
  <c r="F984" i="1"/>
  <c r="E984" i="1"/>
  <c r="F983" i="1"/>
  <c r="E983" i="1"/>
  <c r="G983" i="1" s="1"/>
  <c r="F982" i="1"/>
  <c r="E982" i="1"/>
  <c r="F981" i="1"/>
  <c r="E981" i="1"/>
  <c r="G981" i="1" s="1"/>
  <c r="F980" i="1"/>
  <c r="G980" i="1" s="1"/>
  <c r="E980" i="1"/>
  <c r="F979" i="1"/>
  <c r="E979" i="1"/>
  <c r="G979" i="1" s="1"/>
  <c r="F978" i="1"/>
  <c r="E978" i="1"/>
  <c r="F975" i="1"/>
  <c r="E975" i="1"/>
  <c r="F973" i="1"/>
  <c r="E973" i="1"/>
  <c r="F972" i="1"/>
  <c r="E972" i="1"/>
  <c r="G972" i="1" s="1"/>
  <c r="F971" i="1"/>
  <c r="E971" i="1"/>
  <c r="F970" i="1"/>
  <c r="E970" i="1"/>
  <c r="F969" i="1"/>
  <c r="E969" i="1"/>
  <c r="F968" i="1"/>
  <c r="E968" i="1"/>
  <c r="G968" i="1" s="1"/>
  <c r="F967" i="1"/>
  <c r="E967" i="1"/>
  <c r="F966" i="1"/>
  <c r="E966" i="1"/>
  <c r="G966" i="1" s="1"/>
  <c r="F965" i="1"/>
  <c r="E965" i="1"/>
  <c r="F964" i="1"/>
  <c r="E964" i="1"/>
  <c r="F963" i="1"/>
  <c r="E963" i="1"/>
  <c r="F962" i="1"/>
  <c r="E962" i="1"/>
  <c r="F961" i="1"/>
  <c r="E961" i="1"/>
  <c r="F960" i="1"/>
  <c r="E960" i="1"/>
  <c r="G960" i="1" s="1"/>
  <c r="F959" i="1"/>
  <c r="E959" i="1"/>
  <c r="G959" i="1" s="1"/>
  <c r="F958" i="1"/>
  <c r="E958" i="1"/>
  <c r="G958" i="1" s="1"/>
  <c r="F957" i="1"/>
  <c r="E957" i="1"/>
  <c r="F956" i="1"/>
  <c r="E956" i="1"/>
  <c r="G956" i="1" s="1"/>
  <c r="F955" i="1"/>
  <c r="E955" i="1"/>
  <c r="F954" i="1"/>
  <c r="E954" i="1"/>
  <c r="F953" i="1"/>
  <c r="E953" i="1"/>
  <c r="F952" i="1"/>
  <c r="E952" i="1"/>
  <c r="G952" i="1" s="1"/>
  <c r="F951" i="1"/>
  <c r="E951" i="1"/>
  <c r="G951" i="1" s="1"/>
  <c r="F950" i="1"/>
  <c r="E950" i="1"/>
  <c r="G950" i="1" s="1"/>
  <c r="F949" i="1"/>
  <c r="E949" i="1"/>
  <c r="F948" i="1"/>
  <c r="E948" i="1"/>
  <c r="F947" i="1"/>
  <c r="E947" i="1"/>
  <c r="G947" i="1" s="1"/>
  <c r="F946" i="1"/>
  <c r="E946" i="1"/>
  <c r="G946" i="1" s="1"/>
  <c r="F945" i="1"/>
  <c r="E945" i="1"/>
  <c r="F944" i="1"/>
  <c r="E944" i="1"/>
  <c r="G944" i="1" s="1"/>
  <c r="F943" i="1"/>
  <c r="E943" i="1"/>
  <c r="G943" i="1" s="1"/>
  <c r="F942" i="1"/>
  <c r="E942" i="1"/>
  <c r="G942" i="1" s="1"/>
  <c r="F941" i="1"/>
  <c r="E941" i="1"/>
  <c r="F940" i="1"/>
  <c r="E940" i="1"/>
  <c r="G940" i="1" s="1"/>
  <c r="F939" i="1"/>
  <c r="E939" i="1"/>
  <c r="F938" i="1"/>
  <c r="E938" i="1"/>
  <c r="G938" i="1" s="1"/>
  <c r="F937" i="1"/>
  <c r="E937" i="1"/>
  <c r="F936" i="1"/>
  <c r="E936" i="1"/>
  <c r="G936" i="1" s="1"/>
  <c r="F935" i="1"/>
  <c r="E935" i="1"/>
  <c r="G935" i="1" s="1"/>
  <c r="F934" i="1"/>
  <c r="E934" i="1"/>
  <c r="G934" i="1" s="1"/>
  <c r="F933" i="1"/>
  <c r="E933" i="1"/>
  <c r="F932" i="1"/>
  <c r="E932" i="1"/>
  <c r="G932" i="1" s="1"/>
  <c r="F931" i="1"/>
  <c r="E931" i="1"/>
  <c r="G931" i="1" s="1"/>
  <c r="F930" i="1"/>
  <c r="E930" i="1"/>
  <c r="G930" i="1" s="1"/>
  <c r="F929" i="1"/>
  <c r="G929" i="1" s="1"/>
  <c r="E929" i="1"/>
  <c r="F928" i="1"/>
  <c r="E928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G880" i="1"/>
  <c r="F880" i="1"/>
  <c r="E880" i="1"/>
  <c r="F879" i="1"/>
  <c r="E879" i="1"/>
  <c r="F878" i="1"/>
  <c r="E878" i="1"/>
  <c r="G878" i="1" s="1"/>
  <c r="L158" i="11" l="1"/>
  <c r="P158" i="11" s="1"/>
  <c r="Q158" i="11" s="1"/>
  <c r="R158" i="11"/>
  <c r="L175" i="11"/>
  <c r="P175" i="11" s="1"/>
  <c r="Q175" i="11" s="1"/>
  <c r="R175" i="11"/>
  <c r="L187" i="11"/>
  <c r="P187" i="11" s="1"/>
  <c r="Q187" i="11" s="1"/>
  <c r="R187" i="11"/>
  <c r="L199" i="11"/>
  <c r="P199" i="11" s="1"/>
  <c r="Q199" i="11" s="1"/>
  <c r="R199" i="11"/>
  <c r="L212" i="11"/>
  <c r="P212" i="11" s="1"/>
  <c r="Q212" i="11" s="1"/>
  <c r="R212" i="11"/>
  <c r="L224" i="11"/>
  <c r="P224" i="11" s="1"/>
  <c r="Q224" i="11" s="1"/>
  <c r="R224" i="11"/>
  <c r="L236" i="11"/>
  <c r="P236" i="11" s="1"/>
  <c r="Q236" i="11" s="1"/>
  <c r="R236" i="11"/>
  <c r="L261" i="11"/>
  <c r="P261" i="11" s="1"/>
  <c r="Q261" i="11" s="1"/>
  <c r="R261" i="11"/>
  <c r="L273" i="11"/>
  <c r="P273" i="11" s="1"/>
  <c r="Q273" i="11" s="1"/>
  <c r="R273" i="11"/>
  <c r="L277" i="11"/>
  <c r="P277" i="11" s="1"/>
  <c r="Q277" i="11" s="1"/>
  <c r="R277" i="11"/>
  <c r="L151" i="11"/>
  <c r="P151" i="11" s="1"/>
  <c r="Q151" i="11" s="1"/>
  <c r="R151" i="11"/>
  <c r="L155" i="11"/>
  <c r="P155" i="11" s="1"/>
  <c r="Q155" i="11" s="1"/>
  <c r="R155" i="11"/>
  <c r="L159" i="11"/>
  <c r="P159" i="11" s="1"/>
  <c r="Q159" i="11" s="1"/>
  <c r="R159" i="11"/>
  <c r="L164" i="11"/>
  <c r="P164" i="11" s="1"/>
  <c r="Q164" i="11" s="1"/>
  <c r="R164" i="11"/>
  <c r="L168" i="11"/>
  <c r="P168" i="11" s="1"/>
  <c r="Q168" i="11" s="1"/>
  <c r="R168" i="11"/>
  <c r="L172" i="11"/>
  <c r="P172" i="11" s="1"/>
  <c r="Q172" i="11" s="1"/>
  <c r="R172" i="11"/>
  <c r="L176" i="11"/>
  <c r="P176" i="11" s="1"/>
  <c r="Q176" i="11" s="1"/>
  <c r="R176" i="11"/>
  <c r="L180" i="11"/>
  <c r="P180" i="11" s="1"/>
  <c r="Q180" i="11" s="1"/>
  <c r="R180" i="11"/>
  <c r="L184" i="11"/>
  <c r="P184" i="11" s="1"/>
  <c r="Q184" i="11" s="1"/>
  <c r="R184" i="11"/>
  <c r="L188" i="11"/>
  <c r="P188" i="11" s="1"/>
  <c r="Q188" i="11" s="1"/>
  <c r="R188" i="11"/>
  <c r="L192" i="11"/>
  <c r="P192" i="11" s="1"/>
  <c r="Q192" i="11" s="1"/>
  <c r="R192" i="11"/>
  <c r="L196" i="11"/>
  <c r="P196" i="11" s="1"/>
  <c r="Q196" i="11" s="1"/>
  <c r="R196" i="11"/>
  <c r="L200" i="11"/>
  <c r="P200" i="11" s="1"/>
  <c r="Q200" i="11" s="1"/>
  <c r="R200" i="11"/>
  <c r="L205" i="11"/>
  <c r="P205" i="11" s="1"/>
  <c r="Q205" i="11" s="1"/>
  <c r="R205" i="11"/>
  <c r="L209" i="11"/>
  <c r="P209" i="11" s="1"/>
  <c r="Q209" i="11" s="1"/>
  <c r="R209" i="11"/>
  <c r="L213" i="11"/>
  <c r="P213" i="11" s="1"/>
  <c r="Q213" i="11" s="1"/>
  <c r="R213" i="11"/>
  <c r="L217" i="11"/>
  <c r="P217" i="11" s="1"/>
  <c r="Q217" i="11" s="1"/>
  <c r="R217" i="11"/>
  <c r="L221" i="11"/>
  <c r="P221" i="11" s="1"/>
  <c r="Q221" i="11" s="1"/>
  <c r="R221" i="11"/>
  <c r="L225" i="11"/>
  <c r="P225" i="11" s="1"/>
  <c r="Q225" i="11" s="1"/>
  <c r="R225" i="11"/>
  <c r="L229" i="11"/>
  <c r="P229" i="11" s="1"/>
  <c r="Q229" i="11" s="1"/>
  <c r="R229" i="11"/>
  <c r="L233" i="11"/>
  <c r="P233" i="11" s="1"/>
  <c r="Q233" i="11" s="1"/>
  <c r="R233" i="11"/>
  <c r="L237" i="11"/>
  <c r="P237" i="11" s="1"/>
  <c r="Q237" i="11" s="1"/>
  <c r="R237" i="11"/>
  <c r="L241" i="11"/>
  <c r="P241" i="11" s="1"/>
  <c r="Q241" i="11" s="1"/>
  <c r="R241" i="11"/>
  <c r="L246" i="11"/>
  <c r="P246" i="11" s="1"/>
  <c r="Q246" i="11" s="1"/>
  <c r="R246" i="11"/>
  <c r="L250" i="11"/>
  <c r="P250" i="11" s="1"/>
  <c r="Q250" i="11" s="1"/>
  <c r="R250" i="11"/>
  <c r="L254" i="11"/>
  <c r="P254" i="11" s="1"/>
  <c r="Q254" i="11" s="1"/>
  <c r="R254" i="11"/>
  <c r="L258" i="11"/>
  <c r="P258" i="11" s="1"/>
  <c r="Q258" i="11" s="1"/>
  <c r="R258" i="11"/>
  <c r="L262" i="11"/>
  <c r="P262" i="11" s="1"/>
  <c r="Q262" i="11" s="1"/>
  <c r="R262" i="11"/>
  <c r="L266" i="11"/>
  <c r="P266" i="11" s="1"/>
  <c r="Q266" i="11" s="1"/>
  <c r="R266" i="11"/>
  <c r="L270" i="11"/>
  <c r="P270" i="11" s="1"/>
  <c r="Q270" i="11" s="1"/>
  <c r="R270" i="11"/>
  <c r="L274" i="11"/>
  <c r="P274" i="11" s="1"/>
  <c r="Q274" i="11" s="1"/>
  <c r="R274" i="11"/>
  <c r="L278" i="11"/>
  <c r="P278" i="11" s="1"/>
  <c r="Q278" i="11" s="1"/>
  <c r="R278" i="11"/>
  <c r="L282" i="11"/>
  <c r="P282" i="11" s="1"/>
  <c r="Q282" i="11" s="1"/>
  <c r="R282" i="11"/>
  <c r="L163" i="11"/>
  <c r="P163" i="11" s="1"/>
  <c r="Q163" i="11" s="1"/>
  <c r="R163" i="11"/>
  <c r="L171" i="11"/>
  <c r="P171" i="11" s="1"/>
  <c r="Q171" i="11" s="1"/>
  <c r="R171" i="11"/>
  <c r="L183" i="11"/>
  <c r="P183" i="11" s="1"/>
  <c r="Q183" i="11" s="1"/>
  <c r="R183" i="11"/>
  <c r="L195" i="11"/>
  <c r="P195" i="11" s="1"/>
  <c r="Q195" i="11" s="1"/>
  <c r="R195" i="11"/>
  <c r="L208" i="11"/>
  <c r="P208" i="11" s="1"/>
  <c r="Q208" i="11" s="1"/>
  <c r="R208" i="11"/>
  <c r="L220" i="11"/>
  <c r="P220" i="11" s="1"/>
  <c r="Q220" i="11" s="1"/>
  <c r="R220" i="11"/>
  <c r="L232" i="11"/>
  <c r="P232" i="11" s="1"/>
  <c r="Q232" i="11" s="1"/>
  <c r="R232" i="11"/>
  <c r="L240" i="11"/>
  <c r="P240" i="11" s="1"/>
  <c r="Q240" i="11" s="1"/>
  <c r="R240" i="11"/>
  <c r="L253" i="11"/>
  <c r="P253" i="11" s="1"/>
  <c r="Q253" i="11" s="1"/>
  <c r="R253" i="11"/>
  <c r="L265" i="11"/>
  <c r="P265" i="11" s="1"/>
  <c r="Q265" i="11" s="1"/>
  <c r="R265" i="11"/>
  <c r="L152" i="11"/>
  <c r="P152" i="11" s="1"/>
  <c r="Q152" i="11" s="1"/>
  <c r="R152" i="11"/>
  <c r="L156" i="11"/>
  <c r="P156" i="11" s="1"/>
  <c r="Q156" i="11" s="1"/>
  <c r="R156" i="11"/>
  <c r="L160" i="11"/>
  <c r="P160" i="11" s="1"/>
  <c r="Q160" i="11" s="1"/>
  <c r="R160" i="11"/>
  <c r="L165" i="11"/>
  <c r="P165" i="11" s="1"/>
  <c r="Q165" i="11" s="1"/>
  <c r="R165" i="11"/>
  <c r="L169" i="11"/>
  <c r="P169" i="11" s="1"/>
  <c r="Q169" i="11" s="1"/>
  <c r="R169" i="11"/>
  <c r="L173" i="11"/>
  <c r="P173" i="11" s="1"/>
  <c r="Q173" i="11" s="1"/>
  <c r="R173" i="11"/>
  <c r="L177" i="11"/>
  <c r="P177" i="11" s="1"/>
  <c r="Q177" i="11" s="1"/>
  <c r="R177" i="11"/>
  <c r="L181" i="11"/>
  <c r="P181" i="11" s="1"/>
  <c r="Q181" i="11" s="1"/>
  <c r="R181" i="11"/>
  <c r="L185" i="11"/>
  <c r="P185" i="11" s="1"/>
  <c r="Q185" i="11" s="1"/>
  <c r="R185" i="11"/>
  <c r="L189" i="11"/>
  <c r="P189" i="11" s="1"/>
  <c r="Q189" i="11" s="1"/>
  <c r="R189" i="11"/>
  <c r="L193" i="11"/>
  <c r="P193" i="11" s="1"/>
  <c r="Q193" i="11" s="1"/>
  <c r="R193" i="11"/>
  <c r="L197" i="11"/>
  <c r="P197" i="11" s="1"/>
  <c r="Q197" i="11" s="1"/>
  <c r="R197" i="11"/>
  <c r="L201" i="11"/>
  <c r="P201" i="11" s="1"/>
  <c r="Q201" i="11" s="1"/>
  <c r="R201" i="11"/>
  <c r="L206" i="11"/>
  <c r="P206" i="11" s="1"/>
  <c r="Q206" i="11" s="1"/>
  <c r="R206" i="11"/>
  <c r="L210" i="11"/>
  <c r="P210" i="11" s="1"/>
  <c r="Q210" i="11" s="1"/>
  <c r="R210" i="11"/>
  <c r="L214" i="11"/>
  <c r="P214" i="11" s="1"/>
  <c r="Q214" i="11" s="1"/>
  <c r="R214" i="11"/>
  <c r="L218" i="11"/>
  <c r="P218" i="11" s="1"/>
  <c r="Q218" i="11" s="1"/>
  <c r="R218" i="11"/>
  <c r="L222" i="11"/>
  <c r="P222" i="11" s="1"/>
  <c r="Q222" i="11" s="1"/>
  <c r="R222" i="11"/>
  <c r="L226" i="11"/>
  <c r="P226" i="11" s="1"/>
  <c r="Q226" i="11" s="1"/>
  <c r="R226" i="11"/>
  <c r="L230" i="11"/>
  <c r="P230" i="11" s="1"/>
  <c r="Q230" i="11" s="1"/>
  <c r="R230" i="11"/>
  <c r="L234" i="11"/>
  <c r="P234" i="11" s="1"/>
  <c r="Q234" i="11" s="1"/>
  <c r="R234" i="11"/>
  <c r="L238" i="11"/>
  <c r="P238" i="11" s="1"/>
  <c r="Q238" i="11" s="1"/>
  <c r="R238" i="11"/>
  <c r="L242" i="11"/>
  <c r="P242" i="11" s="1"/>
  <c r="Q242" i="11" s="1"/>
  <c r="R242" i="11"/>
  <c r="L247" i="11"/>
  <c r="P247" i="11" s="1"/>
  <c r="Q247" i="11" s="1"/>
  <c r="R247" i="11"/>
  <c r="L251" i="11"/>
  <c r="P251" i="11" s="1"/>
  <c r="Q251" i="11" s="1"/>
  <c r="R251" i="11"/>
  <c r="L255" i="11"/>
  <c r="P255" i="11" s="1"/>
  <c r="Q255" i="11" s="1"/>
  <c r="R255" i="11"/>
  <c r="L259" i="11"/>
  <c r="P259" i="11" s="1"/>
  <c r="Q259" i="11" s="1"/>
  <c r="R259" i="11"/>
  <c r="L263" i="11"/>
  <c r="P263" i="11" s="1"/>
  <c r="Q263" i="11" s="1"/>
  <c r="R263" i="11"/>
  <c r="L267" i="11"/>
  <c r="P267" i="11" s="1"/>
  <c r="Q267" i="11" s="1"/>
  <c r="R267" i="11"/>
  <c r="L271" i="11"/>
  <c r="P271" i="11" s="1"/>
  <c r="Q271" i="11" s="1"/>
  <c r="R271" i="11"/>
  <c r="L275" i="11"/>
  <c r="P275" i="11" s="1"/>
  <c r="Q275" i="11" s="1"/>
  <c r="R275" i="11"/>
  <c r="L279" i="11"/>
  <c r="P279" i="11" s="1"/>
  <c r="Q279" i="11" s="1"/>
  <c r="R279" i="11"/>
  <c r="L283" i="11"/>
  <c r="P283" i="11" s="1"/>
  <c r="Q283" i="11" s="1"/>
  <c r="R283" i="11"/>
  <c r="L154" i="11"/>
  <c r="P154" i="11" s="1"/>
  <c r="Q154" i="11" s="1"/>
  <c r="R154" i="11"/>
  <c r="L167" i="11"/>
  <c r="P167" i="11" s="1"/>
  <c r="Q167" i="11" s="1"/>
  <c r="R167" i="11"/>
  <c r="L179" i="11"/>
  <c r="P179" i="11" s="1"/>
  <c r="Q179" i="11" s="1"/>
  <c r="R179" i="11"/>
  <c r="L191" i="11"/>
  <c r="P191" i="11" s="1"/>
  <c r="Q191" i="11" s="1"/>
  <c r="R191" i="11"/>
  <c r="L204" i="11"/>
  <c r="P204" i="11" s="1"/>
  <c r="Q204" i="11" s="1"/>
  <c r="R204" i="11"/>
  <c r="L216" i="11"/>
  <c r="P216" i="11" s="1"/>
  <c r="Q216" i="11" s="1"/>
  <c r="R216" i="11"/>
  <c r="L228" i="11"/>
  <c r="P228" i="11" s="1"/>
  <c r="Q228" i="11" s="1"/>
  <c r="R228" i="11"/>
  <c r="L245" i="11"/>
  <c r="P245" i="11" s="1"/>
  <c r="Q245" i="11" s="1"/>
  <c r="R245" i="11"/>
  <c r="L249" i="11"/>
  <c r="P249" i="11" s="1"/>
  <c r="Q249" i="11" s="1"/>
  <c r="R249" i="11"/>
  <c r="L257" i="11"/>
  <c r="P257" i="11" s="1"/>
  <c r="Q257" i="11" s="1"/>
  <c r="R257" i="11"/>
  <c r="L269" i="11"/>
  <c r="P269" i="11" s="1"/>
  <c r="Q269" i="11" s="1"/>
  <c r="R269" i="11"/>
  <c r="L281" i="11"/>
  <c r="P281" i="11" s="1"/>
  <c r="Q281" i="11" s="1"/>
  <c r="R281" i="11"/>
  <c r="L153" i="11"/>
  <c r="P153" i="11" s="1"/>
  <c r="Q153" i="11" s="1"/>
  <c r="R153" i="11"/>
  <c r="L157" i="11"/>
  <c r="P157" i="11" s="1"/>
  <c r="Q157" i="11" s="1"/>
  <c r="R157" i="11"/>
  <c r="L162" i="11"/>
  <c r="P162" i="11" s="1"/>
  <c r="Q162" i="11" s="1"/>
  <c r="R162" i="11"/>
  <c r="L166" i="11"/>
  <c r="P166" i="11" s="1"/>
  <c r="Q166" i="11" s="1"/>
  <c r="R166" i="11"/>
  <c r="L170" i="11"/>
  <c r="P170" i="11" s="1"/>
  <c r="Q170" i="11" s="1"/>
  <c r="R170" i="11"/>
  <c r="L174" i="11"/>
  <c r="P174" i="11" s="1"/>
  <c r="Q174" i="11" s="1"/>
  <c r="R174" i="11"/>
  <c r="L178" i="11"/>
  <c r="P178" i="11" s="1"/>
  <c r="Q178" i="11" s="1"/>
  <c r="R178" i="11"/>
  <c r="L182" i="11"/>
  <c r="P182" i="11" s="1"/>
  <c r="Q182" i="11" s="1"/>
  <c r="R182" i="11"/>
  <c r="L186" i="11"/>
  <c r="P186" i="11" s="1"/>
  <c r="Q186" i="11" s="1"/>
  <c r="R186" i="11"/>
  <c r="L190" i="11"/>
  <c r="P190" i="11" s="1"/>
  <c r="Q190" i="11" s="1"/>
  <c r="R190" i="11"/>
  <c r="L194" i="11"/>
  <c r="P194" i="11" s="1"/>
  <c r="Q194" i="11" s="1"/>
  <c r="R194" i="11"/>
  <c r="L198" i="11"/>
  <c r="P198" i="11" s="1"/>
  <c r="Q198" i="11" s="1"/>
  <c r="R198" i="11"/>
  <c r="L203" i="11"/>
  <c r="P203" i="11" s="1"/>
  <c r="Q203" i="11" s="1"/>
  <c r="R203" i="11"/>
  <c r="L207" i="11"/>
  <c r="P207" i="11" s="1"/>
  <c r="Q207" i="11" s="1"/>
  <c r="R207" i="11"/>
  <c r="L211" i="11"/>
  <c r="P211" i="11" s="1"/>
  <c r="Q211" i="11" s="1"/>
  <c r="R211" i="11"/>
  <c r="L215" i="11"/>
  <c r="P215" i="11" s="1"/>
  <c r="Q215" i="11" s="1"/>
  <c r="R215" i="11"/>
  <c r="L219" i="11"/>
  <c r="P219" i="11" s="1"/>
  <c r="Q219" i="11" s="1"/>
  <c r="R219" i="11"/>
  <c r="L223" i="11"/>
  <c r="P223" i="11" s="1"/>
  <c r="Q223" i="11" s="1"/>
  <c r="R223" i="11"/>
  <c r="L227" i="11"/>
  <c r="P227" i="11" s="1"/>
  <c r="Q227" i="11" s="1"/>
  <c r="R227" i="11"/>
  <c r="L231" i="11"/>
  <c r="P231" i="11" s="1"/>
  <c r="Q231" i="11" s="1"/>
  <c r="R231" i="11"/>
  <c r="L235" i="11"/>
  <c r="P235" i="11" s="1"/>
  <c r="Q235" i="11" s="1"/>
  <c r="R235" i="11"/>
  <c r="L239" i="11"/>
  <c r="P239" i="11" s="1"/>
  <c r="Q239" i="11" s="1"/>
  <c r="R239" i="11"/>
  <c r="L244" i="11"/>
  <c r="P244" i="11" s="1"/>
  <c r="Q244" i="11" s="1"/>
  <c r="R244" i="11"/>
  <c r="L248" i="11"/>
  <c r="P248" i="11" s="1"/>
  <c r="Q248" i="11" s="1"/>
  <c r="R248" i="11"/>
  <c r="L252" i="11"/>
  <c r="P252" i="11" s="1"/>
  <c r="Q252" i="11" s="1"/>
  <c r="R252" i="11"/>
  <c r="L256" i="11"/>
  <c r="P256" i="11" s="1"/>
  <c r="Q256" i="11" s="1"/>
  <c r="R256" i="11"/>
  <c r="L260" i="11"/>
  <c r="P260" i="11" s="1"/>
  <c r="Q260" i="11" s="1"/>
  <c r="R260" i="11"/>
  <c r="L264" i="11"/>
  <c r="P264" i="11" s="1"/>
  <c r="Q264" i="11" s="1"/>
  <c r="R264" i="11"/>
  <c r="L268" i="11"/>
  <c r="P268" i="11" s="1"/>
  <c r="Q268" i="11" s="1"/>
  <c r="R268" i="11"/>
  <c r="L272" i="11"/>
  <c r="P272" i="11" s="1"/>
  <c r="Q272" i="11" s="1"/>
  <c r="R272" i="11"/>
  <c r="L276" i="11"/>
  <c r="P276" i="11" s="1"/>
  <c r="Q276" i="11" s="1"/>
  <c r="R276" i="11"/>
  <c r="L280" i="11"/>
  <c r="P280" i="11" s="1"/>
  <c r="Q280" i="11" s="1"/>
  <c r="R280" i="11"/>
  <c r="G1373" i="1"/>
  <c r="G1365" i="1"/>
  <c r="G1362" i="1"/>
  <c r="G1354" i="1"/>
  <c r="G1351" i="1"/>
  <c r="G1345" i="1"/>
  <c r="G1344" i="1"/>
  <c r="G1343" i="1"/>
  <c r="G1341" i="1"/>
  <c r="G1338" i="1"/>
  <c r="G1337" i="1"/>
  <c r="G1323" i="1"/>
  <c r="G1320" i="1"/>
  <c r="G1319" i="1"/>
  <c r="G1318" i="1"/>
  <c r="G1315" i="1"/>
  <c r="G1312" i="1"/>
  <c r="G1307" i="1"/>
  <c r="G1303" i="1"/>
  <c r="G1300" i="1"/>
  <c r="G1299" i="1"/>
  <c r="G1296" i="1"/>
  <c r="G1287" i="1"/>
  <c r="G1284" i="1"/>
  <c r="G1283" i="1"/>
  <c r="G1264" i="1"/>
  <c r="G1263" i="1"/>
  <c r="G1262" i="1"/>
  <c r="G1261" i="1"/>
  <c r="G1259" i="1"/>
  <c r="G1257" i="1"/>
  <c r="G1255" i="1"/>
  <c r="G1253" i="1"/>
  <c r="G1252" i="1"/>
  <c r="G1250" i="1"/>
  <c r="G1249" i="1"/>
  <c r="G1246" i="1"/>
  <c r="G1243" i="1"/>
  <c r="G1239" i="1"/>
  <c r="G1225" i="1"/>
  <c r="G1223" i="1"/>
  <c r="G1222" i="1"/>
  <c r="G1221" i="1"/>
  <c r="G1220" i="1"/>
  <c r="G1219" i="1"/>
  <c r="G1218" i="1"/>
  <c r="G1216" i="1"/>
  <c r="G1215" i="1"/>
  <c r="G1211" i="1"/>
  <c r="G1203" i="1"/>
  <c r="G1202" i="1"/>
  <c r="G1198" i="1"/>
  <c r="G1197" i="1"/>
  <c r="G1196" i="1"/>
  <c r="G1195" i="1"/>
  <c r="G1193" i="1"/>
  <c r="G1191" i="1"/>
  <c r="G1190" i="1"/>
  <c r="G1189" i="1"/>
  <c r="G1188" i="1"/>
  <c r="G1183" i="1"/>
  <c r="G1167" i="1"/>
  <c r="G1149" i="1"/>
  <c r="G1145" i="1"/>
  <c r="G1142" i="1"/>
  <c r="G1135" i="1"/>
  <c r="G1134" i="1"/>
  <c r="G1121" i="1"/>
  <c r="G1120" i="1"/>
  <c r="G1111" i="1"/>
  <c r="G1101" i="1"/>
  <c r="G1098" i="1"/>
  <c r="G1096" i="1"/>
  <c r="G1089" i="1"/>
  <c r="G1088" i="1"/>
  <c r="G879" i="1"/>
  <c r="G881" i="1"/>
  <c r="G889" i="1"/>
  <c r="G893" i="1"/>
  <c r="G897" i="1"/>
  <c r="G901" i="1"/>
  <c r="G905" i="1"/>
  <c r="G913" i="1"/>
  <c r="G921" i="1"/>
  <c r="G1269" i="1"/>
  <c r="G1295" i="1"/>
  <c r="G967" i="1"/>
  <c r="G971" i="1"/>
  <c r="G978" i="1"/>
  <c r="G982" i="1"/>
  <c r="G984" i="1"/>
  <c r="G986" i="1"/>
  <c r="G990" i="1"/>
  <c r="G994" i="1"/>
  <c r="G996" i="1"/>
  <c r="G998" i="1"/>
  <c r="G882" i="1"/>
  <c r="G884" i="1"/>
  <c r="G886" i="1"/>
  <c r="G888" i="1"/>
  <c r="G890" i="1"/>
  <c r="G892" i="1"/>
  <c r="G896" i="1"/>
  <c r="G898" i="1"/>
  <c r="G900" i="1"/>
  <c r="G902" i="1"/>
  <c r="G904" i="1"/>
  <c r="G906" i="1"/>
  <c r="G908" i="1"/>
  <c r="G912" i="1"/>
  <c r="G914" i="1"/>
  <c r="G916" i="1"/>
  <c r="G918" i="1"/>
  <c r="G920" i="1"/>
  <c r="G922" i="1"/>
  <c r="G924" i="1"/>
  <c r="G928" i="1"/>
  <c r="G941" i="1"/>
  <c r="G1154" i="1"/>
  <c r="G1237" i="1"/>
  <c r="G1279" i="1"/>
  <c r="G1311" i="1"/>
  <c r="G1357" i="1"/>
  <c r="G1009" i="1"/>
  <c r="G1011" i="1"/>
  <c r="G1013" i="1"/>
  <c r="G1023" i="1"/>
  <c r="G1029" i="1"/>
  <c r="G1031" i="1"/>
  <c r="G1035" i="1"/>
  <c r="G1037" i="1"/>
  <c r="G1041" i="1"/>
  <c r="G1043" i="1"/>
  <c r="G1045" i="1"/>
  <c r="G1047" i="1"/>
  <c r="G1053" i="1"/>
  <c r="G1073" i="1"/>
  <c r="G1085" i="1"/>
  <c r="G1092" i="1"/>
  <c r="G1110" i="1"/>
  <c r="G1112" i="1"/>
  <c r="G1114" i="1"/>
  <c r="G1116" i="1"/>
  <c r="G1129" i="1"/>
  <c r="G1133" i="1"/>
  <c r="G1139" i="1"/>
  <c r="G1151" i="1"/>
  <c r="G1158" i="1"/>
  <c r="G1184" i="1"/>
  <c r="G1186" i="1"/>
  <c r="G1268" i="1"/>
  <c r="G1286" i="1"/>
  <c r="G1289" i="1"/>
  <c r="G1294" i="1"/>
  <c r="G1297" i="1"/>
  <c r="G1302" i="1"/>
  <c r="G1305" i="1"/>
  <c r="G1310" i="1"/>
  <c r="G1313" i="1"/>
  <c r="G1316" i="1"/>
  <c r="G1322" i="1"/>
  <c r="G1331" i="1"/>
  <c r="G1334" i="1"/>
  <c r="G1340" i="1"/>
  <c r="G1347" i="1"/>
  <c r="G1350" i="1"/>
  <c r="G1356" i="1"/>
  <c r="G1363" i="1"/>
  <c r="G1366" i="1"/>
  <c r="G1372" i="1"/>
  <c r="G1256" i="1"/>
  <c r="G1272" i="1"/>
  <c r="G1360" i="1"/>
  <c r="G1367" i="1"/>
  <c r="G1000" i="1"/>
  <c r="G1002" i="1"/>
  <c r="G1004" i="1"/>
  <c r="G1006" i="1"/>
  <c r="G1008" i="1"/>
  <c r="G1018" i="1"/>
  <c r="G1020" i="1"/>
  <c r="G1028" i="1"/>
  <c r="G1030" i="1"/>
  <c r="G1032" i="1"/>
  <c r="G1036" i="1"/>
  <c r="G1042" i="1"/>
  <c r="G1044" i="1"/>
  <c r="G1046" i="1"/>
  <c r="G1048" i="1"/>
  <c r="G1050" i="1"/>
  <c r="G1078" i="1"/>
  <c r="G1080" i="1"/>
  <c r="G1082" i="1"/>
  <c r="G1084" i="1"/>
  <c r="G1095" i="1"/>
  <c r="G1099" i="1"/>
  <c r="G1105" i="1"/>
  <c r="G1117" i="1"/>
  <c r="G1124" i="1"/>
  <c r="G1144" i="1"/>
  <c r="G1146" i="1"/>
  <c r="G1148" i="1"/>
  <c r="G1150" i="1"/>
  <c r="G1161" i="1"/>
  <c r="G1165" i="1"/>
  <c r="G1171" i="1"/>
  <c r="G1173" i="1"/>
  <c r="G1178" i="1"/>
  <c r="G1185" i="1"/>
  <c r="G1192" i="1"/>
  <c r="G1194" i="1"/>
  <c r="G1201" i="1"/>
  <c r="G1208" i="1"/>
  <c r="G1210" i="1"/>
  <c r="G1217" i="1"/>
  <c r="G1224" i="1"/>
  <c r="G1228" i="1"/>
  <c r="G1235" i="1"/>
  <c r="G1242" i="1"/>
  <c r="G1244" i="1"/>
  <c r="G1251" i="1"/>
  <c r="G1258" i="1"/>
  <c r="G1260" i="1"/>
  <c r="G1267" i="1"/>
  <c r="G1275" i="1"/>
  <c r="G1282" i="1"/>
  <c r="G1285" i="1"/>
  <c r="G1290" i="1"/>
  <c r="G1293" i="1"/>
  <c r="G1298" i="1"/>
  <c r="G1301" i="1"/>
  <c r="G1306" i="1"/>
  <c r="G1309" i="1"/>
  <c r="G1314" i="1"/>
  <c r="G1321" i="1"/>
  <c r="G1324" i="1"/>
  <c r="G1332" i="1"/>
  <c r="G1339" i="1"/>
  <c r="G1342" i="1"/>
  <c r="G1348" i="1"/>
  <c r="G1355" i="1"/>
  <c r="G1358" i="1"/>
  <c r="G1364" i="1"/>
  <c r="G1371" i="1"/>
  <c r="G1103" i="1"/>
  <c r="G1119" i="1"/>
  <c r="G1137" i="1"/>
  <c r="G1153" i="1"/>
  <c r="G1169" i="1"/>
  <c r="G1087" i="1"/>
  <c r="G1086" i="1"/>
  <c r="G1091" i="1"/>
  <c r="G1093" i="1"/>
  <c r="G1102" i="1"/>
  <c r="G1107" i="1"/>
  <c r="G1109" i="1"/>
  <c r="G1118" i="1"/>
  <c r="G1123" i="1"/>
  <c r="G1125" i="1"/>
  <c r="G1136" i="1"/>
  <c r="G1141" i="1"/>
  <c r="G1143" i="1"/>
  <c r="G1152" i="1"/>
  <c r="G1157" i="1"/>
  <c r="G1159" i="1"/>
  <c r="G1168" i="1"/>
  <c r="G1175" i="1"/>
  <c r="G1081" i="1"/>
  <c r="G1090" i="1"/>
  <c r="G1097" i="1"/>
  <c r="G1106" i="1"/>
  <c r="G1113" i="1"/>
  <c r="G1122" i="1"/>
  <c r="G1131" i="1"/>
  <c r="G1140" i="1"/>
  <c r="G1147" i="1"/>
  <c r="G1156" i="1"/>
  <c r="G1163" i="1"/>
  <c r="G1172" i="1"/>
  <c r="G1075" i="1"/>
  <c r="G1071" i="1"/>
  <c r="G1069" i="1"/>
  <c r="G1068" i="1"/>
  <c r="G1067" i="1"/>
  <c r="G1066" i="1"/>
  <c r="G1062" i="1"/>
  <c r="G1061" i="1"/>
  <c r="G1058" i="1"/>
  <c r="G1057" i="1"/>
  <c r="G1054" i="1"/>
  <c r="G1051" i="1"/>
  <c r="G1049" i="1"/>
  <c r="G1040" i="1"/>
  <c r="G1039" i="1"/>
  <c r="G1038" i="1"/>
  <c r="G1034" i="1"/>
  <c r="G1033" i="1"/>
  <c r="G1025" i="1"/>
  <c r="G1024" i="1"/>
  <c r="G1022" i="1"/>
  <c r="G1021" i="1"/>
  <c r="G1019" i="1"/>
  <c r="G1017" i="1"/>
  <c r="G1016" i="1"/>
  <c r="G1015" i="1"/>
  <c r="G1014" i="1"/>
  <c r="G1012" i="1"/>
  <c r="G1010" i="1"/>
  <c r="G1007" i="1"/>
  <c r="G992" i="1"/>
  <c r="G988" i="1"/>
  <c r="G949" i="1"/>
  <c r="G1052" i="1"/>
  <c r="G1055" i="1"/>
  <c r="G1060" i="1"/>
  <c r="G1063" i="1"/>
  <c r="G1070" i="1"/>
  <c r="G1072" i="1"/>
  <c r="G1056" i="1"/>
  <c r="G1059" i="1"/>
  <c r="G1064" i="1"/>
  <c r="G975" i="1"/>
  <c r="G973" i="1"/>
  <c r="G970" i="1"/>
  <c r="G969" i="1"/>
  <c r="G965" i="1"/>
  <c r="G964" i="1"/>
  <c r="G963" i="1"/>
  <c r="G962" i="1"/>
  <c r="G961" i="1"/>
  <c r="G957" i="1"/>
  <c r="G955" i="1"/>
  <c r="G954" i="1"/>
  <c r="G953" i="1"/>
  <c r="G948" i="1"/>
  <c r="G945" i="1"/>
  <c r="G939" i="1"/>
  <c r="G937" i="1"/>
  <c r="G933" i="1"/>
  <c r="G925" i="1"/>
  <c r="G923" i="1"/>
  <c r="G919" i="1"/>
  <c r="G917" i="1"/>
  <c r="G915" i="1"/>
  <c r="G911" i="1"/>
  <c r="G910" i="1"/>
  <c r="G909" i="1"/>
  <c r="G907" i="1"/>
  <c r="G903" i="1"/>
  <c r="G899" i="1"/>
  <c r="G895" i="1"/>
  <c r="G894" i="1"/>
  <c r="G891" i="1"/>
  <c r="G887" i="1"/>
  <c r="G885" i="1"/>
  <c r="G883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G863" i="1" s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G820" i="1" s="1"/>
  <c r="F819" i="1"/>
  <c r="E819" i="1"/>
  <c r="F818" i="1"/>
  <c r="E818" i="1"/>
  <c r="G818" i="1" s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G794" i="1" s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1" i="1"/>
  <c r="E781" i="1"/>
  <c r="G781" i="1" s="1"/>
  <c r="F780" i="1"/>
  <c r="E780" i="1"/>
  <c r="F779" i="1"/>
  <c r="E779" i="1"/>
  <c r="F778" i="1"/>
  <c r="E778" i="1"/>
  <c r="F777" i="1"/>
  <c r="E777" i="1"/>
  <c r="F776" i="1"/>
  <c r="E776" i="1"/>
  <c r="F775" i="1"/>
  <c r="E775" i="1"/>
  <c r="G775" i="1" s="1"/>
  <c r="F774" i="1"/>
  <c r="E774" i="1"/>
  <c r="F773" i="1"/>
  <c r="E773" i="1"/>
  <c r="G773" i="1" s="1"/>
  <c r="F772" i="1"/>
  <c r="E772" i="1"/>
  <c r="F771" i="1"/>
  <c r="E771" i="1"/>
  <c r="G771" i="1" s="1"/>
  <c r="F770" i="1"/>
  <c r="E770" i="1"/>
  <c r="F769" i="1"/>
  <c r="E769" i="1"/>
  <c r="F768" i="1"/>
  <c r="E768" i="1"/>
  <c r="F767" i="1"/>
  <c r="E767" i="1"/>
  <c r="G767" i="1" s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G759" i="1" s="1"/>
  <c r="F758" i="1"/>
  <c r="E758" i="1"/>
  <c r="F757" i="1"/>
  <c r="E757" i="1"/>
  <c r="G757" i="1" s="1"/>
  <c r="F756" i="1"/>
  <c r="E756" i="1"/>
  <c r="F755" i="1"/>
  <c r="E755" i="1"/>
  <c r="F754" i="1"/>
  <c r="E754" i="1"/>
  <c r="F753" i="1"/>
  <c r="E753" i="1"/>
  <c r="F752" i="1"/>
  <c r="E752" i="1"/>
  <c r="F751" i="1"/>
  <c r="E751" i="1"/>
  <c r="G751" i="1" s="1"/>
  <c r="F750" i="1"/>
  <c r="E750" i="1"/>
  <c r="F749" i="1"/>
  <c r="E749" i="1"/>
  <c r="G749" i="1" s="1"/>
  <c r="F748" i="1"/>
  <c r="E748" i="1"/>
  <c r="F747" i="1"/>
  <c r="E747" i="1"/>
  <c r="G747" i="1" s="1"/>
  <c r="F746" i="1"/>
  <c r="E746" i="1"/>
  <c r="F745" i="1"/>
  <c r="E745" i="1"/>
  <c r="F744" i="1"/>
  <c r="E744" i="1"/>
  <c r="F743" i="1"/>
  <c r="E743" i="1"/>
  <c r="G743" i="1" s="1"/>
  <c r="F742" i="1"/>
  <c r="E742" i="1"/>
  <c r="F741" i="1"/>
  <c r="E741" i="1"/>
  <c r="G741" i="1" s="1"/>
  <c r="F740" i="1"/>
  <c r="E740" i="1"/>
  <c r="F739" i="1"/>
  <c r="E739" i="1"/>
  <c r="F738" i="1"/>
  <c r="E738" i="1"/>
  <c r="F737" i="1"/>
  <c r="E737" i="1"/>
  <c r="F736" i="1"/>
  <c r="E736" i="1"/>
  <c r="F735" i="1"/>
  <c r="E735" i="1"/>
  <c r="G735" i="1" s="1"/>
  <c r="F734" i="1"/>
  <c r="E734" i="1"/>
  <c r="F733" i="1"/>
  <c r="E733" i="1"/>
  <c r="G733" i="1" s="1"/>
  <c r="F732" i="1"/>
  <c r="E732" i="1"/>
  <c r="G826" i="1" l="1"/>
  <c r="G837" i="1"/>
  <c r="G853" i="1"/>
  <c r="G873" i="1"/>
  <c r="G875" i="1"/>
  <c r="G732" i="1"/>
  <c r="G740" i="1"/>
  <c r="G748" i="1"/>
  <c r="G756" i="1"/>
  <c r="G764" i="1"/>
  <c r="G774" i="1"/>
  <c r="G797" i="1"/>
  <c r="G817" i="1"/>
  <c r="G819" i="1"/>
  <c r="G821" i="1"/>
  <c r="G834" i="1"/>
  <c r="G836" i="1"/>
  <c r="G840" i="1"/>
  <c r="G848" i="1"/>
  <c r="G852" i="1"/>
  <c r="G856" i="1"/>
  <c r="G872" i="1"/>
  <c r="G869" i="1"/>
  <c r="G868" i="1"/>
  <c r="G867" i="1"/>
  <c r="G866" i="1"/>
  <c r="G864" i="1"/>
  <c r="G862" i="1"/>
  <c r="G860" i="1"/>
  <c r="G857" i="1"/>
  <c r="G851" i="1"/>
  <c r="G850" i="1"/>
  <c r="G847" i="1"/>
  <c r="G846" i="1"/>
  <c r="G844" i="1"/>
  <c r="G841" i="1"/>
  <c r="G835" i="1"/>
  <c r="G829" i="1"/>
  <c r="G827" i="1"/>
  <c r="G825" i="1"/>
  <c r="G813" i="1"/>
  <c r="G804" i="1"/>
  <c r="G802" i="1"/>
  <c r="G796" i="1"/>
  <c r="G788" i="1"/>
  <c r="G787" i="1"/>
  <c r="G786" i="1"/>
  <c r="G785" i="1"/>
  <c r="G810" i="1"/>
  <c r="G812" i="1"/>
  <c r="G839" i="1"/>
  <c r="G855" i="1"/>
  <c r="G871" i="1"/>
  <c r="G789" i="1"/>
  <c r="G793" i="1"/>
  <c r="G795" i="1"/>
  <c r="G828" i="1"/>
  <c r="G838" i="1"/>
  <c r="G843" i="1"/>
  <c r="G845" i="1"/>
  <c r="G854" i="1"/>
  <c r="G859" i="1"/>
  <c r="G861" i="1"/>
  <c r="G870" i="1"/>
  <c r="G801" i="1"/>
  <c r="G803" i="1"/>
  <c r="G805" i="1"/>
  <c r="G809" i="1"/>
  <c r="G811" i="1"/>
  <c r="G842" i="1"/>
  <c r="G849" i="1"/>
  <c r="G858" i="1"/>
  <c r="G865" i="1"/>
  <c r="G874" i="1"/>
  <c r="G791" i="1"/>
  <c r="G798" i="1"/>
  <c r="G800" i="1"/>
  <c r="G807" i="1"/>
  <c r="G814" i="1"/>
  <c r="G816" i="1"/>
  <c r="G823" i="1"/>
  <c r="G830" i="1"/>
  <c r="G832" i="1"/>
  <c r="G790" i="1"/>
  <c r="G792" i="1"/>
  <c r="G799" i="1"/>
  <c r="G806" i="1"/>
  <c r="G808" i="1"/>
  <c r="G815" i="1"/>
  <c r="G822" i="1"/>
  <c r="G824" i="1"/>
  <c r="G831" i="1"/>
  <c r="G780" i="1"/>
  <c r="G779" i="1"/>
  <c r="G778" i="1"/>
  <c r="G772" i="1"/>
  <c r="G765" i="1"/>
  <c r="G763" i="1"/>
  <c r="G762" i="1"/>
  <c r="G755" i="1"/>
  <c r="G754" i="1"/>
  <c r="G746" i="1"/>
  <c r="G739" i="1"/>
  <c r="G738" i="1"/>
  <c r="G734" i="1"/>
  <c r="G736" i="1"/>
  <c r="G745" i="1"/>
  <c r="G750" i="1"/>
  <c r="G752" i="1"/>
  <c r="G761" i="1"/>
  <c r="G766" i="1"/>
  <c r="G768" i="1"/>
  <c r="G770" i="1"/>
  <c r="G777" i="1"/>
  <c r="G737" i="1"/>
  <c r="G742" i="1"/>
  <c r="G744" i="1"/>
  <c r="G753" i="1"/>
  <c r="G758" i="1"/>
  <c r="G760" i="1"/>
  <c r="G769" i="1"/>
  <c r="G776" i="1"/>
  <c r="I149" i="11"/>
  <c r="I148" i="11"/>
  <c r="I147" i="11"/>
  <c r="I146" i="11"/>
  <c r="I145" i="11"/>
  <c r="I144" i="11"/>
  <c r="I143" i="11"/>
  <c r="I142" i="11"/>
  <c r="I141" i="11"/>
  <c r="I140" i="11"/>
  <c r="I138" i="11"/>
  <c r="I137" i="11"/>
  <c r="I136" i="11"/>
  <c r="I135" i="11"/>
  <c r="I134" i="11"/>
  <c r="I133" i="11"/>
  <c r="I132" i="11"/>
  <c r="I131" i="11"/>
  <c r="I130" i="11"/>
  <c r="I129" i="11"/>
  <c r="C534" i="6"/>
  <c r="D534" i="6" s="1"/>
  <c r="C535" i="6"/>
  <c r="D535" i="6" s="1"/>
  <c r="C536" i="6"/>
  <c r="D536" i="6" s="1"/>
  <c r="C537" i="6"/>
  <c r="D537" i="6" s="1"/>
  <c r="C538" i="6"/>
  <c r="D538" i="6" s="1"/>
  <c r="C539" i="6"/>
  <c r="D539" i="6" s="1"/>
  <c r="C540" i="6"/>
  <c r="D540" i="6" s="1"/>
  <c r="C541" i="6"/>
  <c r="D541" i="6" s="1"/>
  <c r="C542" i="6"/>
  <c r="D542" i="6" s="1"/>
  <c r="C543" i="6"/>
  <c r="D543" i="6" s="1"/>
  <c r="C544" i="6"/>
  <c r="D544" i="6" s="1"/>
  <c r="C545" i="6"/>
  <c r="D545" i="6" s="1"/>
  <c r="C546" i="6"/>
  <c r="D546" i="6" s="1"/>
  <c r="C547" i="6"/>
  <c r="D547" i="6" s="1"/>
  <c r="C548" i="6"/>
  <c r="D548" i="6" s="1"/>
  <c r="C549" i="6"/>
  <c r="D549" i="6" s="1"/>
  <c r="C550" i="6"/>
  <c r="D550" i="6" s="1"/>
  <c r="C551" i="6"/>
  <c r="D551" i="6" s="1"/>
  <c r="C552" i="6"/>
  <c r="D552" i="6" s="1"/>
  <c r="C553" i="6"/>
  <c r="D553" i="6" s="1"/>
  <c r="C554" i="6"/>
  <c r="D554" i="6" s="1"/>
  <c r="C555" i="6"/>
  <c r="D555" i="6" s="1"/>
  <c r="C556" i="6"/>
  <c r="D556" i="6" s="1"/>
  <c r="C557" i="6"/>
  <c r="D557" i="6" s="1"/>
  <c r="C558" i="6"/>
  <c r="D558" i="6" s="1"/>
  <c r="C559" i="6"/>
  <c r="D559" i="6" s="1"/>
  <c r="C560" i="6"/>
  <c r="D560" i="6" s="1"/>
  <c r="C561" i="6"/>
  <c r="D561" i="6" s="1"/>
  <c r="C562" i="6"/>
  <c r="D562" i="6" s="1"/>
  <c r="C563" i="6"/>
  <c r="D563" i="6" s="1"/>
  <c r="C564" i="6"/>
  <c r="D564" i="6" s="1"/>
  <c r="C565" i="6"/>
  <c r="D565" i="6" s="1"/>
  <c r="C566" i="6"/>
  <c r="D566" i="6" s="1"/>
  <c r="C567" i="6"/>
  <c r="D567" i="6" s="1"/>
  <c r="C568" i="6"/>
  <c r="D568" i="6" s="1"/>
  <c r="C569" i="6"/>
  <c r="D569" i="6" s="1"/>
  <c r="C570" i="6"/>
  <c r="D570" i="6" s="1"/>
  <c r="C571" i="6"/>
  <c r="D571" i="6" s="1"/>
  <c r="C572" i="6"/>
  <c r="D572" i="6" s="1"/>
  <c r="C533" i="6"/>
  <c r="D533" i="6" s="1"/>
  <c r="C493" i="6"/>
  <c r="D493" i="6" s="1"/>
  <c r="C494" i="6"/>
  <c r="D494" i="6" s="1"/>
  <c r="C495" i="6"/>
  <c r="D495" i="6" s="1"/>
  <c r="C496" i="6"/>
  <c r="D496" i="6" s="1"/>
  <c r="C497" i="6"/>
  <c r="D497" i="6" s="1"/>
  <c r="C498" i="6"/>
  <c r="D498" i="6" s="1"/>
  <c r="C499" i="6"/>
  <c r="D499" i="6" s="1"/>
  <c r="C500" i="6"/>
  <c r="D500" i="6" s="1"/>
  <c r="C501" i="6"/>
  <c r="D501" i="6" s="1"/>
  <c r="C502" i="6"/>
  <c r="D502" i="6" s="1"/>
  <c r="C503" i="6"/>
  <c r="D503" i="6" s="1"/>
  <c r="C504" i="6"/>
  <c r="D504" i="6" s="1"/>
  <c r="C505" i="6"/>
  <c r="D505" i="6" s="1"/>
  <c r="C506" i="6"/>
  <c r="D506" i="6" s="1"/>
  <c r="C507" i="6"/>
  <c r="D507" i="6" s="1"/>
  <c r="C508" i="6"/>
  <c r="D508" i="6" s="1"/>
  <c r="C509" i="6"/>
  <c r="D509" i="6" s="1"/>
  <c r="C510" i="6"/>
  <c r="D510" i="6" s="1"/>
  <c r="C511" i="6"/>
  <c r="D511" i="6" s="1"/>
  <c r="C512" i="6"/>
  <c r="D512" i="6" s="1"/>
  <c r="C513" i="6"/>
  <c r="D513" i="6" s="1"/>
  <c r="C514" i="6"/>
  <c r="D514" i="6" s="1"/>
  <c r="C515" i="6"/>
  <c r="D515" i="6" s="1"/>
  <c r="C516" i="6"/>
  <c r="D516" i="6" s="1"/>
  <c r="C517" i="6"/>
  <c r="D517" i="6" s="1"/>
  <c r="C518" i="6"/>
  <c r="D518" i="6" s="1"/>
  <c r="C519" i="6"/>
  <c r="D519" i="6" s="1"/>
  <c r="C520" i="6"/>
  <c r="D520" i="6" s="1"/>
  <c r="C521" i="6"/>
  <c r="D521" i="6" s="1"/>
  <c r="C522" i="6"/>
  <c r="D522" i="6" s="1"/>
  <c r="C523" i="6"/>
  <c r="D523" i="6" s="1"/>
  <c r="C524" i="6"/>
  <c r="D524" i="6" s="1"/>
  <c r="C525" i="6"/>
  <c r="D525" i="6" s="1"/>
  <c r="C526" i="6"/>
  <c r="D526" i="6" s="1"/>
  <c r="C527" i="6"/>
  <c r="D527" i="6" s="1"/>
  <c r="C528" i="6"/>
  <c r="D528" i="6" s="1"/>
  <c r="C529" i="6"/>
  <c r="D529" i="6" s="1"/>
  <c r="C530" i="6"/>
  <c r="D530" i="6" s="1"/>
  <c r="C531" i="6"/>
  <c r="D531" i="6" s="1"/>
  <c r="C492" i="6"/>
  <c r="D492" i="6" s="1"/>
  <c r="C488" i="6"/>
  <c r="F729" i="1"/>
  <c r="E729" i="1"/>
  <c r="F728" i="1"/>
  <c r="G728" i="1" s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G696" i="1" s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G681" i="1" s="1"/>
  <c r="F680" i="1"/>
  <c r="E680" i="1"/>
  <c r="F677" i="1"/>
  <c r="E677" i="1"/>
  <c r="F676" i="1"/>
  <c r="E676" i="1"/>
  <c r="F675" i="1"/>
  <c r="E675" i="1"/>
  <c r="G675" i="1" s="1"/>
  <c r="F674" i="1"/>
  <c r="E674" i="1"/>
  <c r="F673" i="1"/>
  <c r="E673" i="1"/>
  <c r="G673" i="1" s="1"/>
  <c r="F672" i="1"/>
  <c r="E672" i="1"/>
  <c r="F671" i="1"/>
  <c r="E671" i="1"/>
  <c r="G671" i="1" s="1"/>
  <c r="F670" i="1"/>
  <c r="E670" i="1"/>
  <c r="F669" i="1"/>
  <c r="E669" i="1"/>
  <c r="G669" i="1" s="1"/>
  <c r="F668" i="1"/>
  <c r="E668" i="1"/>
  <c r="F667" i="1"/>
  <c r="E667" i="1"/>
  <c r="G667" i="1" s="1"/>
  <c r="F666" i="1"/>
  <c r="E666" i="1"/>
  <c r="F665" i="1"/>
  <c r="E665" i="1"/>
  <c r="G665" i="1" s="1"/>
  <c r="F664" i="1"/>
  <c r="E664" i="1"/>
  <c r="F663" i="1"/>
  <c r="E663" i="1"/>
  <c r="G663" i="1" s="1"/>
  <c r="F662" i="1"/>
  <c r="E662" i="1"/>
  <c r="F661" i="1"/>
  <c r="E661" i="1"/>
  <c r="F660" i="1"/>
  <c r="E660" i="1"/>
  <c r="F659" i="1"/>
  <c r="E659" i="1"/>
  <c r="G659" i="1" s="1"/>
  <c r="F658" i="1"/>
  <c r="E658" i="1"/>
  <c r="F657" i="1"/>
  <c r="E657" i="1"/>
  <c r="G657" i="1" s="1"/>
  <c r="F656" i="1"/>
  <c r="E656" i="1"/>
  <c r="F655" i="1"/>
  <c r="E655" i="1"/>
  <c r="G655" i="1" s="1"/>
  <c r="F654" i="1"/>
  <c r="E654" i="1"/>
  <c r="F653" i="1"/>
  <c r="E653" i="1"/>
  <c r="G653" i="1" s="1"/>
  <c r="F652" i="1"/>
  <c r="E652" i="1"/>
  <c r="F651" i="1"/>
  <c r="E651" i="1"/>
  <c r="G651" i="1" s="1"/>
  <c r="F650" i="1"/>
  <c r="E650" i="1"/>
  <c r="F649" i="1"/>
  <c r="E649" i="1"/>
  <c r="G649" i="1" s="1"/>
  <c r="F648" i="1"/>
  <c r="E648" i="1"/>
  <c r="F647" i="1"/>
  <c r="E647" i="1"/>
  <c r="G647" i="1" s="1"/>
  <c r="F646" i="1"/>
  <c r="E646" i="1"/>
  <c r="F645" i="1"/>
  <c r="E645" i="1"/>
  <c r="G645" i="1" s="1"/>
  <c r="F644" i="1"/>
  <c r="E644" i="1"/>
  <c r="F643" i="1"/>
  <c r="E643" i="1"/>
  <c r="G643" i="1" s="1"/>
  <c r="F642" i="1"/>
  <c r="E642" i="1"/>
  <c r="F641" i="1"/>
  <c r="E641" i="1"/>
  <c r="G641" i="1" s="1"/>
  <c r="F640" i="1"/>
  <c r="E640" i="1"/>
  <c r="F639" i="1"/>
  <c r="E639" i="1"/>
  <c r="G639" i="1" s="1"/>
  <c r="F638" i="1"/>
  <c r="E638" i="1"/>
  <c r="F637" i="1"/>
  <c r="E637" i="1"/>
  <c r="G637" i="1" s="1"/>
  <c r="F636" i="1"/>
  <c r="E636" i="1"/>
  <c r="F635" i="1"/>
  <c r="E635" i="1"/>
  <c r="G635" i="1" s="1"/>
  <c r="F634" i="1"/>
  <c r="E634" i="1"/>
  <c r="F633" i="1"/>
  <c r="E633" i="1"/>
  <c r="G633" i="1" s="1"/>
  <c r="F632" i="1"/>
  <c r="E632" i="1"/>
  <c r="F631" i="1"/>
  <c r="E631" i="1"/>
  <c r="G631" i="1" s="1"/>
  <c r="F630" i="1"/>
  <c r="E630" i="1"/>
  <c r="F629" i="1"/>
  <c r="E629" i="1"/>
  <c r="G629" i="1" s="1"/>
  <c r="F628" i="1"/>
  <c r="E628" i="1"/>
  <c r="L135" i="11" l="1"/>
  <c r="P135" i="11" s="1"/>
  <c r="Q135" i="11" s="1"/>
  <c r="R135" i="11"/>
  <c r="L148" i="11"/>
  <c r="P148" i="11" s="1"/>
  <c r="Q148" i="11" s="1"/>
  <c r="R148" i="11"/>
  <c r="L132" i="11"/>
  <c r="P132" i="11" s="1"/>
  <c r="Q132" i="11" s="1"/>
  <c r="R132" i="11"/>
  <c r="L136" i="11"/>
  <c r="P136" i="11" s="1"/>
  <c r="Q136" i="11" s="1"/>
  <c r="R136" i="11"/>
  <c r="L141" i="11"/>
  <c r="P141" i="11" s="1"/>
  <c r="Q141" i="11" s="1"/>
  <c r="R141" i="11"/>
  <c r="L145" i="11"/>
  <c r="P145" i="11" s="1"/>
  <c r="Q145" i="11" s="1"/>
  <c r="R145" i="11"/>
  <c r="L149" i="11"/>
  <c r="P149" i="11" s="1"/>
  <c r="Q149" i="11" s="1"/>
  <c r="R149" i="11"/>
  <c r="L140" i="11"/>
  <c r="P140" i="11" s="1"/>
  <c r="Q140" i="11" s="1"/>
  <c r="R140" i="11"/>
  <c r="L129" i="11"/>
  <c r="P129" i="11" s="1"/>
  <c r="Q129" i="11" s="1"/>
  <c r="R129" i="11"/>
  <c r="L133" i="11"/>
  <c r="P133" i="11" s="1"/>
  <c r="Q133" i="11" s="1"/>
  <c r="R133" i="11"/>
  <c r="L137" i="11"/>
  <c r="P137" i="11" s="1"/>
  <c r="Q137" i="11" s="1"/>
  <c r="R137" i="11"/>
  <c r="L142" i="11"/>
  <c r="P142" i="11" s="1"/>
  <c r="Q142" i="11" s="1"/>
  <c r="R142" i="11"/>
  <c r="L146" i="11"/>
  <c r="P146" i="11" s="1"/>
  <c r="Q146" i="11" s="1"/>
  <c r="R146" i="11"/>
  <c r="L131" i="11"/>
  <c r="P131" i="11" s="1"/>
  <c r="Q131" i="11" s="1"/>
  <c r="R131" i="11"/>
  <c r="L144" i="11"/>
  <c r="P144" i="11" s="1"/>
  <c r="Q144" i="11" s="1"/>
  <c r="R144" i="11"/>
  <c r="L130" i="11"/>
  <c r="P130" i="11" s="1"/>
  <c r="Q130" i="11" s="1"/>
  <c r="R130" i="11"/>
  <c r="L134" i="11"/>
  <c r="P134" i="11" s="1"/>
  <c r="Q134" i="11" s="1"/>
  <c r="R134" i="11"/>
  <c r="L138" i="11"/>
  <c r="P138" i="11" s="1"/>
  <c r="Q138" i="11" s="1"/>
  <c r="R138" i="11"/>
  <c r="L143" i="11"/>
  <c r="P143" i="11" s="1"/>
  <c r="Q143" i="11" s="1"/>
  <c r="R143" i="11"/>
  <c r="L147" i="11"/>
  <c r="P147" i="11" s="1"/>
  <c r="Q147" i="11" s="1"/>
  <c r="R147" i="11"/>
  <c r="G713" i="1"/>
  <c r="G628" i="1"/>
  <c r="G630" i="1"/>
  <c r="G632" i="1"/>
  <c r="G636" i="1"/>
  <c r="G638" i="1"/>
  <c r="G640" i="1"/>
  <c r="G642" i="1"/>
  <c r="G644" i="1"/>
  <c r="G648" i="1"/>
  <c r="G650" i="1"/>
  <c r="G652" i="1"/>
  <c r="G654" i="1"/>
  <c r="G656" i="1"/>
  <c r="G660" i="1"/>
  <c r="G664" i="1"/>
  <c r="G666" i="1"/>
  <c r="G668" i="1"/>
  <c r="G670" i="1"/>
  <c r="G672" i="1"/>
  <c r="G674" i="1"/>
  <c r="G684" i="1"/>
  <c r="G686" i="1"/>
  <c r="G688" i="1"/>
  <c r="G690" i="1"/>
  <c r="G708" i="1"/>
  <c r="G716" i="1"/>
  <c r="G720" i="1"/>
  <c r="G714" i="1"/>
  <c r="G729" i="1"/>
  <c r="G725" i="1"/>
  <c r="G724" i="1"/>
  <c r="G722" i="1"/>
  <c r="G721" i="1"/>
  <c r="G719" i="1"/>
  <c r="G718" i="1"/>
  <c r="G712" i="1"/>
  <c r="G709" i="1"/>
  <c r="G706" i="1"/>
  <c r="G705" i="1"/>
  <c r="G704" i="1"/>
  <c r="G703" i="1"/>
  <c r="G702" i="1"/>
  <c r="G700" i="1"/>
  <c r="G698" i="1"/>
  <c r="G697" i="1"/>
  <c r="G693" i="1"/>
  <c r="G692" i="1"/>
  <c r="G689" i="1"/>
  <c r="G687" i="1"/>
  <c r="G682" i="1"/>
  <c r="G680" i="1"/>
  <c r="G723" i="1"/>
  <c r="G695" i="1"/>
  <c r="G711" i="1"/>
  <c r="G727" i="1"/>
  <c r="G691" i="1"/>
  <c r="G707" i="1"/>
  <c r="G683" i="1"/>
  <c r="G685" i="1"/>
  <c r="G694" i="1"/>
  <c r="G699" i="1"/>
  <c r="G701" i="1"/>
  <c r="G710" i="1"/>
  <c r="G715" i="1"/>
  <c r="G717" i="1"/>
  <c r="G726" i="1"/>
  <c r="G677" i="1"/>
  <c r="G676" i="1"/>
  <c r="G662" i="1"/>
  <c r="G661" i="1"/>
  <c r="G658" i="1"/>
  <c r="G646" i="1"/>
  <c r="G634" i="1"/>
  <c r="I127" i="11"/>
  <c r="I126" i="11"/>
  <c r="I125" i="11"/>
  <c r="I124" i="11"/>
  <c r="I123" i="11"/>
  <c r="I122" i="11"/>
  <c r="I121" i="11"/>
  <c r="I120" i="11"/>
  <c r="I119" i="11"/>
  <c r="I118" i="11"/>
  <c r="C410" i="6"/>
  <c r="D410" i="6" s="1"/>
  <c r="C409" i="6"/>
  <c r="D409" i="6" s="1"/>
  <c r="C408" i="6"/>
  <c r="D408" i="6" s="1"/>
  <c r="C407" i="6"/>
  <c r="D407" i="6" s="1"/>
  <c r="C446" i="6"/>
  <c r="D446" i="6" s="1"/>
  <c r="C450" i="6"/>
  <c r="D450" i="6" s="1"/>
  <c r="C451" i="6"/>
  <c r="D451" i="6" s="1"/>
  <c r="C452" i="6"/>
  <c r="D452" i="6" s="1"/>
  <c r="C453" i="6"/>
  <c r="D453" i="6" s="1"/>
  <c r="C454" i="6"/>
  <c r="D454" i="6" s="1"/>
  <c r="C455" i="6"/>
  <c r="D455" i="6" s="1"/>
  <c r="C456" i="6"/>
  <c r="D456" i="6" s="1"/>
  <c r="C457" i="6"/>
  <c r="D457" i="6" s="1"/>
  <c r="C458" i="6"/>
  <c r="D458" i="6" s="1"/>
  <c r="C459" i="6"/>
  <c r="D459" i="6" s="1"/>
  <c r="C460" i="6"/>
  <c r="D460" i="6" s="1"/>
  <c r="C461" i="6"/>
  <c r="D461" i="6" s="1"/>
  <c r="C462" i="6"/>
  <c r="D462" i="6" s="1"/>
  <c r="C463" i="6"/>
  <c r="D463" i="6" s="1"/>
  <c r="C464" i="6"/>
  <c r="D464" i="6" s="1"/>
  <c r="C465" i="6"/>
  <c r="D465" i="6" s="1"/>
  <c r="C466" i="6"/>
  <c r="D466" i="6" s="1"/>
  <c r="C467" i="6"/>
  <c r="D467" i="6" s="1"/>
  <c r="C468" i="6"/>
  <c r="D468" i="6" s="1"/>
  <c r="C469" i="6"/>
  <c r="D469" i="6" s="1"/>
  <c r="C470" i="6"/>
  <c r="D470" i="6" s="1"/>
  <c r="C471" i="6"/>
  <c r="D471" i="6" s="1"/>
  <c r="C472" i="6"/>
  <c r="D472" i="6" s="1"/>
  <c r="C473" i="6"/>
  <c r="D473" i="6" s="1"/>
  <c r="C474" i="6"/>
  <c r="D474" i="6" s="1"/>
  <c r="C475" i="6"/>
  <c r="D475" i="6" s="1"/>
  <c r="C476" i="6"/>
  <c r="D476" i="6" s="1"/>
  <c r="C477" i="6"/>
  <c r="D477" i="6" s="1"/>
  <c r="C478" i="6"/>
  <c r="D478" i="6" s="1"/>
  <c r="C479" i="6"/>
  <c r="D479" i="6" s="1"/>
  <c r="C480" i="6"/>
  <c r="D480" i="6" s="1"/>
  <c r="C481" i="6"/>
  <c r="D481" i="6" s="1"/>
  <c r="C482" i="6"/>
  <c r="D482" i="6" s="1"/>
  <c r="C483" i="6"/>
  <c r="D483" i="6" s="1"/>
  <c r="C484" i="6"/>
  <c r="D484" i="6" s="1"/>
  <c r="C485" i="6"/>
  <c r="D485" i="6" s="1"/>
  <c r="C486" i="6"/>
  <c r="D486" i="6" s="1"/>
  <c r="C487" i="6"/>
  <c r="D487" i="6" s="1"/>
  <c r="D488" i="6"/>
  <c r="C449" i="6"/>
  <c r="D449" i="6" s="1"/>
  <c r="F625" i="1"/>
  <c r="E625" i="1"/>
  <c r="G625" i="1" s="1"/>
  <c r="F624" i="1"/>
  <c r="E624" i="1"/>
  <c r="F623" i="1"/>
  <c r="E623" i="1"/>
  <c r="F622" i="1"/>
  <c r="E622" i="1"/>
  <c r="F621" i="1"/>
  <c r="E621" i="1"/>
  <c r="G621" i="1" s="1"/>
  <c r="F620" i="1"/>
  <c r="E620" i="1"/>
  <c r="F619" i="1"/>
  <c r="E619" i="1"/>
  <c r="G619" i="1" s="1"/>
  <c r="F618" i="1"/>
  <c r="E618" i="1"/>
  <c r="F617" i="1"/>
  <c r="E617" i="1"/>
  <c r="G617" i="1" s="1"/>
  <c r="F616" i="1"/>
  <c r="E616" i="1"/>
  <c r="F615" i="1"/>
  <c r="E615" i="1"/>
  <c r="G615" i="1" s="1"/>
  <c r="F614" i="1"/>
  <c r="E614" i="1"/>
  <c r="F613" i="1"/>
  <c r="E613" i="1"/>
  <c r="G613" i="1" s="1"/>
  <c r="F612" i="1"/>
  <c r="E612" i="1"/>
  <c r="F611" i="1"/>
  <c r="E611" i="1"/>
  <c r="G611" i="1" s="1"/>
  <c r="F610" i="1"/>
  <c r="E610" i="1"/>
  <c r="F609" i="1"/>
  <c r="E609" i="1"/>
  <c r="G609" i="1" s="1"/>
  <c r="F608" i="1"/>
  <c r="E608" i="1"/>
  <c r="F607" i="1"/>
  <c r="E607" i="1"/>
  <c r="G607" i="1" s="1"/>
  <c r="F606" i="1"/>
  <c r="E606" i="1"/>
  <c r="F605" i="1"/>
  <c r="E605" i="1"/>
  <c r="G605" i="1" s="1"/>
  <c r="F604" i="1"/>
  <c r="E604" i="1"/>
  <c r="F603" i="1"/>
  <c r="E603" i="1"/>
  <c r="G603" i="1" s="1"/>
  <c r="F602" i="1"/>
  <c r="E602" i="1"/>
  <c r="F601" i="1"/>
  <c r="E601" i="1"/>
  <c r="G601" i="1" s="1"/>
  <c r="F600" i="1"/>
  <c r="E600" i="1"/>
  <c r="F599" i="1"/>
  <c r="E599" i="1"/>
  <c r="G599" i="1" s="1"/>
  <c r="F598" i="1"/>
  <c r="E598" i="1"/>
  <c r="F597" i="1"/>
  <c r="E597" i="1"/>
  <c r="G597" i="1" s="1"/>
  <c r="F596" i="1"/>
  <c r="E596" i="1"/>
  <c r="F595" i="1"/>
  <c r="E595" i="1"/>
  <c r="G595" i="1" s="1"/>
  <c r="F594" i="1"/>
  <c r="E594" i="1"/>
  <c r="F593" i="1"/>
  <c r="E593" i="1"/>
  <c r="G593" i="1" s="1"/>
  <c r="F592" i="1"/>
  <c r="E592" i="1"/>
  <c r="F591" i="1"/>
  <c r="E591" i="1"/>
  <c r="G591" i="1" s="1"/>
  <c r="F590" i="1"/>
  <c r="E590" i="1"/>
  <c r="F589" i="1"/>
  <c r="E589" i="1"/>
  <c r="G589" i="1" s="1"/>
  <c r="F588" i="1"/>
  <c r="E588" i="1"/>
  <c r="F587" i="1"/>
  <c r="E587" i="1"/>
  <c r="G587" i="1" s="1"/>
  <c r="F586" i="1"/>
  <c r="E586" i="1"/>
  <c r="F585" i="1"/>
  <c r="E585" i="1"/>
  <c r="G585" i="1" s="1"/>
  <c r="F584" i="1"/>
  <c r="E584" i="1"/>
  <c r="F583" i="1"/>
  <c r="E583" i="1"/>
  <c r="G583" i="1" s="1"/>
  <c r="F582" i="1"/>
  <c r="E582" i="1"/>
  <c r="F581" i="1"/>
  <c r="E581" i="1"/>
  <c r="G581" i="1" s="1"/>
  <c r="F580" i="1"/>
  <c r="E580" i="1"/>
  <c r="F579" i="1"/>
  <c r="E579" i="1"/>
  <c r="G579" i="1" s="1"/>
  <c r="F578" i="1"/>
  <c r="E578" i="1"/>
  <c r="F577" i="1"/>
  <c r="E577" i="1"/>
  <c r="G577" i="1" s="1"/>
  <c r="F576" i="1"/>
  <c r="E576" i="1"/>
  <c r="L122" i="11" l="1"/>
  <c r="P122" i="11" s="1"/>
  <c r="Q122" i="11" s="1"/>
  <c r="R122" i="11"/>
  <c r="L123" i="11"/>
  <c r="P123" i="11" s="1"/>
  <c r="Q123" i="11" s="1"/>
  <c r="R123" i="11"/>
  <c r="L127" i="11"/>
  <c r="P127" i="11" s="1"/>
  <c r="Q127" i="11" s="1"/>
  <c r="R127" i="11"/>
  <c r="L118" i="11"/>
  <c r="P118" i="11" s="1"/>
  <c r="Q118" i="11" s="1"/>
  <c r="R118" i="11"/>
  <c r="L119" i="11"/>
  <c r="P119" i="11" s="1"/>
  <c r="Q119" i="11" s="1"/>
  <c r="R119" i="11"/>
  <c r="L120" i="11"/>
  <c r="P120" i="11" s="1"/>
  <c r="Q120" i="11" s="1"/>
  <c r="R120" i="11"/>
  <c r="L124" i="11"/>
  <c r="P124" i="11" s="1"/>
  <c r="Q124" i="11" s="1"/>
  <c r="R124" i="11"/>
  <c r="L126" i="11"/>
  <c r="P126" i="11" s="1"/>
  <c r="Q126" i="11" s="1"/>
  <c r="R126" i="11"/>
  <c r="L121" i="11"/>
  <c r="P121" i="11" s="1"/>
  <c r="Q121" i="11" s="1"/>
  <c r="R121" i="11"/>
  <c r="L125" i="11"/>
  <c r="P125" i="11" s="1"/>
  <c r="Q125" i="11" s="1"/>
  <c r="R125" i="11"/>
  <c r="G576" i="1"/>
  <c r="G578" i="1"/>
  <c r="G580" i="1"/>
  <c r="G582" i="1"/>
  <c r="G584" i="1"/>
  <c r="G586" i="1"/>
  <c r="G590" i="1"/>
  <c r="G592" i="1"/>
  <c r="G594" i="1"/>
  <c r="G598" i="1"/>
  <c r="G600" i="1"/>
  <c r="G602" i="1"/>
  <c r="G604" i="1"/>
  <c r="G606" i="1"/>
  <c r="G610" i="1"/>
  <c r="G612" i="1"/>
  <c r="G614" i="1"/>
  <c r="G616" i="1"/>
  <c r="G618" i="1"/>
  <c r="G620" i="1"/>
  <c r="G622" i="1"/>
  <c r="G624" i="1"/>
  <c r="G588" i="1"/>
  <c r="G623" i="1"/>
  <c r="G608" i="1"/>
  <c r="G596" i="1"/>
  <c r="I108" i="11"/>
  <c r="I109" i="11"/>
  <c r="I110" i="11"/>
  <c r="I111" i="11"/>
  <c r="I112" i="11"/>
  <c r="I113" i="11"/>
  <c r="I114" i="11"/>
  <c r="I115" i="11"/>
  <c r="R115" i="11" s="1"/>
  <c r="L115" i="11"/>
  <c r="P115" i="11" s="1"/>
  <c r="Q115" i="11" s="1"/>
  <c r="I116" i="11"/>
  <c r="I107" i="11"/>
  <c r="C416" i="6"/>
  <c r="D416" i="6" s="1"/>
  <c r="C412" i="6"/>
  <c r="D412" i="6" s="1"/>
  <c r="C413" i="6"/>
  <c r="D413" i="6" s="1"/>
  <c r="C414" i="6"/>
  <c r="D414" i="6" s="1"/>
  <c r="C415" i="6"/>
  <c r="D415" i="6" s="1"/>
  <c r="C417" i="6"/>
  <c r="D417" i="6" s="1"/>
  <c r="C418" i="6"/>
  <c r="D418" i="6" s="1"/>
  <c r="C419" i="6"/>
  <c r="D419" i="6" s="1"/>
  <c r="C420" i="6"/>
  <c r="D420" i="6" s="1"/>
  <c r="C421" i="6"/>
  <c r="D421" i="6" s="1"/>
  <c r="C422" i="6"/>
  <c r="D422" i="6" s="1"/>
  <c r="C423" i="6"/>
  <c r="D423" i="6" s="1"/>
  <c r="C424" i="6"/>
  <c r="D424" i="6" s="1"/>
  <c r="C425" i="6"/>
  <c r="D425" i="6" s="1"/>
  <c r="C426" i="6"/>
  <c r="D426" i="6" s="1"/>
  <c r="C427" i="6"/>
  <c r="D427" i="6" s="1"/>
  <c r="C428" i="6"/>
  <c r="D428" i="6" s="1"/>
  <c r="C429" i="6"/>
  <c r="D429" i="6" s="1"/>
  <c r="C430" i="6"/>
  <c r="D430" i="6" s="1"/>
  <c r="C431" i="6"/>
  <c r="D431" i="6" s="1"/>
  <c r="C432" i="6"/>
  <c r="D432" i="6" s="1"/>
  <c r="C433" i="6"/>
  <c r="D433" i="6" s="1"/>
  <c r="C434" i="6"/>
  <c r="D434" i="6" s="1"/>
  <c r="C435" i="6"/>
  <c r="D435" i="6" s="1"/>
  <c r="C436" i="6"/>
  <c r="D436" i="6" s="1"/>
  <c r="C437" i="6"/>
  <c r="D437" i="6" s="1"/>
  <c r="C438" i="6"/>
  <c r="D438" i="6" s="1"/>
  <c r="C439" i="6"/>
  <c r="D439" i="6" s="1"/>
  <c r="C440" i="6"/>
  <c r="D440" i="6" s="1"/>
  <c r="C441" i="6"/>
  <c r="D441" i="6" s="1"/>
  <c r="C442" i="6"/>
  <c r="D442" i="6" s="1"/>
  <c r="C443" i="6"/>
  <c r="D443" i="6" s="1"/>
  <c r="C444" i="6"/>
  <c r="D444" i="6" s="1"/>
  <c r="C445" i="6"/>
  <c r="D445" i="6" s="1"/>
  <c r="C411" i="6"/>
  <c r="D411" i="6" s="1"/>
  <c r="E543" i="1"/>
  <c r="F543" i="1"/>
  <c r="G543" i="1" s="1"/>
  <c r="F572" i="1"/>
  <c r="E572" i="1"/>
  <c r="F571" i="1"/>
  <c r="E571" i="1"/>
  <c r="F570" i="1"/>
  <c r="E570" i="1"/>
  <c r="G570" i="1" s="1"/>
  <c r="F569" i="1"/>
  <c r="E569" i="1"/>
  <c r="F568" i="1"/>
  <c r="E568" i="1"/>
  <c r="F567" i="1"/>
  <c r="E567" i="1"/>
  <c r="F566" i="1"/>
  <c r="E566" i="1"/>
  <c r="G566" i="1" s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G550" i="1" s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G537" i="1" s="1"/>
  <c r="F536" i="1"/>
  <c r="E536" i="1"/>
  <c r="F535" i="1"/>
  <c r="E535" i="1"/>
  <c r="F534" i="1"/>
  <c r="E534" i="1"/>
  <c r="F533" i="1"/>
  <c r="E533" i="1"/>
  <c r="G533" i="1" s="1"/>
  <c r="F532" i="1"/>
  <c r="E532" i="1"/>
  <c r="F531" i="1"/>
  <c r="E531" i="1"/>
  <c r="G531" i="1" s="1"/>
  <c r="F530" i="1"/>
  <c r="E530" i="1"/>
  <c r="F529" i="1"/>
  <c r="E529" i="1"/>
  <c r="G529" i="1" s="1"/>
  <c r="F528" i="1"/>
  <c r="E528" i="1"/>
  <c r="F527" i="1"/>
  <c r="E527" i="1"/>
  <c r="G527" i="1" s="1"/>
  <c r="F526" i="1"/>
  <c r="E526" i="1"/>
  <c r="F525" i="1"/>
  <c r="E525" i="1"/>
  <c r="F524" i="1"/>
  <c r="E524" i="1"/>
  <c r="F523" i="1"/>
  <c r="E523" i="1"/>
  <c r="L113" i="11" l="1"/>
  <c r="P113" i="11" s="1"/>
  <c r="Q113" i="11" s="1"/>
  <c r="R113" i="11"/>
  <c r="L112" i="11"/>
  <c r="P112" i="11" s="1"/>
  <c r="Q112" i="11" s="1"/>
  <c r="R112" i="11"/>
  <c r="L108" i="11"/>
  <c r="P108" i="11" s="1"/>
  <c r="Q108" i="11" s="1"/>
  <c r="R108" i="11"/>
  <c r="L109" i="11"/>
  <c r="P109" i="11" s="1"/>
  <c r="Q109" i="11" s="1"/>
  <c r="R109" i="11"/>
  <c r="L111" i="11"/>
  <c r="P111" i="11" s="1"/>
  <c r="Q111" i="11" s="1"/>
  <c r="R111" i="11"/>
  <c r="L116" i="11"/>
  <c r="P116" i="11" s="1"/>
  <c r="Q116" i="11" s="1"/>
  <c r="R116" i="11"/>
  <c r="L107" i="11"/>
  <c r="P107" i="11" s="1"/>
  <c r="Q107" i="11" s="1"/>
  <c r="R107" i="11"/>
  <c r="L114" i="11"/>
  <c r="P114" i="11" s="1"/>
  <c r="Q114" i="11" s="1"/>
  <c r="R114" i="11"/>
  <c r="L110" i="11"/>
  <c r="P110" i="11" s="1"/>
  <c r="Q110" i="11" s="1"/>
  <c r="R110" i="11"/>
  <c r="G538" i="1"/>
  <c r="G545" i="1"/>
  <c r="G547" i="1"/>
  <c r="G549" i="1"/>
  <c r="G571" i="1"/>
  <c r="G565" i="1"/>
  <c r="G564" i="1"/>
  <c r="G560" i="1"/>
  <c r="G557" i="1"/>
  <c r="G553" i="1"/>
  <c r="G554" i="1"/>
  <c r="G569" i="1"/>
  <c r="G534" i="1"/>
  <c r="G559" i="1"/>
  <c r="G561" i="1"/>
  <c r="G563" i="1"/>
  <c r="G548" i="1"/>
  <c r="G544" i="1"/>
  <c r="G541" i="1"/>
  <c r="G532" i="1"/>
  <c r="G528" i="1"/>
  <c r="G525" i="1"/>
  <c r="G536" i="1"/>
  <c r="G552" i="1"/>
  <c r="G523" i="1"/>
  <c r="G530" i="1"/>
  <c r="G539" i="1"/>
  <c r="G546" i="1"/>
  <c r="G555" i="1"/>
  <c r="G562" i="1"/>
  <c r="G568" i="1"/>
  <c r="G524" i="1"/>
  <c r="G526" i="1"/>
  <c r="G535" i="1"/>
  <c r="G540" i="1"/>
  <c r="G542" i="1"/>
  <c r="G551" i="1"/>
  <c r="G556" i="1"/>
  <c r="G558" i="1"/>
  <c r="G567" i="1"/>
  <c r="G572" i="1"/>
  <c r="I97" i="11"/>
  <c r="I98" i="11"/>
  <c r="R98" i="11" s="1"/>
  <c r="I99" i="11"/>
  <c r="I100" i="11"/>
  <c r="I101" i="11"/>
  <c r="I102" i="11"/>
  <c r="I103" i="11"/>
  <c r="I104" i="11"/>
  <c r="I105" i="11"/>
  <c r="I96" i="11"/>
  <c r="C367" i="6"/>
  <c r="D367" i="6" s="1"/>
  <c r="C368" i="6"/>
  <c r="D368" i="6" s="1"/>
  <c r="C369" i="6"/>
  <c r="D369" i="6" s="1"/>
  <c r="C370" i="6"/>
  <c r="D370" i="6" s="1"/>
  <c r="C371" i="6"/>
  <c r="D371" i="6" s="1"/>
  <c r="C372" i="6"/>
  <c r="D372" i="6" s="1"/>
  <c r="C373" i="6"/>
  <c r="D373" i="6" s="1"/>
  <c r="C374" i="6"/>
  <c r="D374" i="6" s="1"/>
  <c r="C375" i="6"/>
  <c r="D375" i="6" s="1"/>
  <c r="C376" i="6"/>
  <c r="D376" i="6" s="1"/>
  <c r="C377" i="6"/>
  <c r="D377" i="6" s="1"/>
  <c r="C378" i="6"/>
  <c r="D378" i="6" s="1"/>
  <c r="C379" i="6"/>
  <c r="D379" i="6" s="1"/>
  <c r="C380" i="6"/>
  <c r="D380" i="6" s="1"/>
  <c r="C381" i="6"/>
  <c r="D381" i="6" s="1"/>
  <c r="C382" i="6"/>
  <c r="D382" i="6" s="1"/>
  <c r="C383" i="6"/>
  <c r="D383" i="6" s="1"/>
  <c r="C384" i="6"/>
  <c r="D384" i="6" s="1"/>
  <c r="C385" i="6"/>
  <c r="D385" i="6" s="1"/>
  <c r="C386" i="6"/>
  <c r="D386" i="6" s="1"/>
  <c r="C387" i="6"/>
  <c r="D387" i="6" s="1"/>
  <c r="C388" i="6"/>
  <c r="D388" i="6" s="1"/>
  <c r="C389" i="6"/>
  <c r="D389" i="6" s="1"/>
  <c r="C390" i="6"/>
  <c r="D390" i="6" s="1"/>
  <c r="C391" i="6"/>
  <c r="D391" i="6" s="1"/>
  <c r="C392" i="6"/>
  <c r="D392" i="6" s="1"/>
  <c r="C393" i="6"/>
  <c r="D393" i="6" s="1"/>
  <c r="C394" i="6"/>
  <c r="D394" i="6" s="1"/>
  <c r="C395" i="6"/>
  <c r="D395" i="6" s="1"/>
  <c r="C396" i="6"/>
  <c r="D396" i="6" s="1"/>
  <c r="C397" i="6"/>
  <c r="D397" i="6" s="1"/>
  <c r="C398" i="6"/>
  <c r="D398" i="6" s="1"/>
  <c r="C399" i="6"/>
  <c r="D399" i="6" s="1"/>
  <c r="C400" i="6"/>
  <c r="D400" i="6" s="1"/>
  <c r="C401" i="6"/>
  <c r="D401" i="6" s="1"/>
  <c r="C402" i="6"/>
  <c r="D402" i="6" s="1"/>
  <c r="C403" i="6"/>
  <c r="D403" i="6" s="1"/>
  <c r="C404" i="6"/>
  <c r="D404" i="6" s="1"/>
  <c r="C405" i="6"/>
  <c r="D405" i="6" s="1"/>
  <c r="C366" i="6"/>
  <c r="D366" i="6" s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L97" i="11" l="1"/>
  <c r="P97" i="11" s="1"/>
  <c r="Q97" i="11" s="1"/>
  <c r="R97" i="11"/>
  <c r="L103" i="11"/>
  <c r="P103" i="11" s="1"/>
  <c r="Q103" i="11" s="1"/>
  <c r="R103" i="11"/>
  <c r="L99" i="11"/>
  <c r="P99" i="11" s="1"/>
  <c r="Q99" i="11" s="1"/>
  <c r="R99" i="11"/>
  <c r="L104" i="11"/>
  <c r="P104" i="11" s="1"/>
  <c r="Q104" i="11" s="1"/>
  <c r="R104" i="11"/>
  <c r="L96" i="11"/>
  <c r="P96" i="11" s="1"/>
  <c r="Q96" i="11" s="1"/>
  <c r="R96" i="11"/>
  <c r="L102" i="11"/>
  <c r="P102" i="11" s="1"/>
  <c r="Q102" i="11" s="1"/>
  <c r="R102" i="11"/>
  <c r="L98" i="11"/>
  <c r="P98" i="11" s="1"/>
  <c r="Q98" i="11" s="1"/>
  <c r="L100" i="11"/>
  <c r="P100" i="11" s="1"/>
  <c r="Q100" i="11" s="1"/>
  <c r="R100" i="11"/>
  <c r="L105" i="11"/>
  <c r="P105" i="11" s="1"/>
  <c r="Q105" i="11" s="1"/>
  <c r="R105" i="11"/>
  <c r="L101" i="11"/>
  <c r="P101" i="11" s="1"/>
  <c r="Q101" i="11" s="1"/>
  <c r="R101" i="11"/>
  <c r="G471" i="1"/>
  <c r="G473" i="1"/>
  <c r="G477" i="1"/>
  <c r="G479" i="1"/>
  <c r="G481" i="1"/>
  <c r="G485" i="1"/>
  <c r="G487" i="1"/>
  <c r="G489" i="1"/>
  <c r="G493" i="1"/>
  <c r="G495" i="1"/>
  <c r="G497" i="1"/>
  <c r="G501" i="1"/>
  <c r="G503" i="1"/>
  <c r="G505" i="1"/>
  <c r="G511" i="1"/>
  <c r="G513" i="1"/>
  <c r="G517" i="1"/>
  <c r="G519" i="1"/>
  <c r="G470" i="1"/>
  <c r="G478" i="1"/>
  <c r="G494" i="1"/>
  <c r="G502" i="1"/>
  <c r="G518" i="1"/>
  <c r="G516" i="1"/>
  <c r="G510" i="1"/>
  <c r="G509" i="1"/>
  <c r="G508" i="1"/>
  <c r="G500" i="1"/>
  <c r="G492" i="1"/>
  <c r="G486" i="1"/>
  <c r="G484" i="1"/>
  <c r="G476" i="1"/>
  <c r="G472" i="1"/>
  <c r="G474" i="1"/>
  <c r="G483" i="1"/>
  <c r="G488" i="1"/>
  <c r="G490" i="1"/>
  <c r="G499" i="1"/>
  <c r="G504" i="1"/>
  <c r="G506" i="1"/>
  <c r="G515" i="1"/>
  <c r="G475" i="1"/>
  <c r="G480" i="1"/>
  <c r="G482" i="1"/>
  <c r="G491" i="1"/>
  <c r="G496" i="1"/>
  <c r="G498" i="1"/>
  <c r="G507" i="1"/>
  <c r="G512" i="1"/>
  <c r="G514" i="1"/>
  <c r="L58" i="11"/>
  <c r="P58" i="11" s="1"/>
  <c r="Q58" i="11" s="1"/>
  <c r="L57" i="11"/>
  <c r="P57" i="11" s="1"/>
  <c r="Q57" i="11" s="1"/>
  <c r="L56" i="11"/>
  <c r="P56" i="11" s="1"/>
  <c r="Q56" i="11" s="1"/>
  <c r="L55" i="11"/>
  <c r="P55" i="11" s="1"/>
  <c r="Q55" i="11" s="1"/>
  <c r="L54" i="11"/>
  <c r="P54" i="11" s="1"/>
  <c r="Q54" i="11" s="1"/>
  <c r="D24" i="12"/>
  <c r="E24" i="12" s="1"/>
  <c r="F24" i="12" s="1"/>
  <c r="D25" i="12"/>
  <c r="E25" i="12"/>
  <c r="F25" i="12" s="1"/>
  <c r="D26" i="12"/>
  <c r="E26" i="12" s="1"/>
  <c r="F26" i="12" s="1"/>
  <c r="D27" i="12"/>
  <c r="E27" i="12"/>
  <c r="F27" i="12" s="1"/>
  <c r="D28" i="12"/>
  <c r="E28" i="12" s="1"/>
  <c r="F28" i="12" s="1"/>
  <c r="D29" i="12"/>
  <c r="E29" i="12" s="1"/>
  <c r="F29" i="12" s="1"/>
  <c r="D30" i="12"/>
  <c r="E30" i="12" s="1"/>
  <c r="F30" i="12" s="1"/>
  <c r="D31" i="12"/>
  <c r="E31" i="12"/>
  <c r="F31" i="12" s="1"/>
  <c r="D32" i="12"/>
  <c r="E32" i="12" s="1"/>
  <c r="F32" i="12" s="1"/>
  <c r="D33" i="12"/>
  <c r="E33" i="12"/>
  <c r="F33" i="12" s="1"/>
  <c r="D34" i="12"/>
  <c r="E34" i="12" s="1"/>
  <c r="F34" i="12" s="1"/>
  <c r="D35" i="12"/>
  <c r="E35" i="12"/>
  <c r="F35" i="12" s="1"/>
  <c r="D36" i="12"/>
  <c r="E36" i="12" s="1"/>
  <c r="F36" i="12" s="1"/>
  <c r="D37" i="12"/>
  <c r="E37" i="12"/>
  <c r="F37" i="12" s="1"/>
  <c r="D38" i="12"/>
  <c r="E38" i="12" s="1"/>
  <c r="F38" i="12" s="1"/>
  <c r="D39" i="12"/>
  <c r="E39" i="12"/>
  <c r="F39" i="12" s="1"/>
  <c r="D40" i="12"/>
  <c r="E40" i="12" s="1"/>
  <c r="F40" i="12" s="1"/>
  <c r="D41" i="12"/>
  <c r="E41" i="12"/>
  <c r="F41" i="12" s="1"/>
  <c r="D42" i="12"/>
  <c r="E42" i="12" s="1"/>
  <c r="F42" i="12" s="1"/>
  <c r="E23" i="12"/>
  <c r="F23" i="12" s="1"/>
  <c r="D23" i="12"/>
  <c r="E3" i="12"/>
  <c r="F3" i="12" s="1"/>
  <c r="E4" i="12"/>
  <c r="F4" i="12"/>
  <c r="E5" i="12"/>
  <c r="F5" i="12" s="1"/>
  <c r="E6" i="12"/>
  <c r="F6" i="12"/>
  <c r="E7" i="12"/>
  <c r="F7" i="12" s="1"/>
  <c r="E8" i="12"/>
  <c r="F8" i="12"/>
  <c r="E9" i="12"/>
  <c r="F9" i="12" s="1"/>
  <c r="E10" i="12"/>
  <c r="F10" i="12"/>
  <c r="E11" i="12"/>
  <c r="F11" i="12" s="1"/>
  <c r="E12" i="12"/>
  <c r="F12" i="12"/>
  <c r="E13" i="12"/>
  <c r="F13" i="12" s="1"/>
  <c r="E14" i="12"/>
  <c r="F14" i="12"/>
  <c r="E15" i="12"/>
  <c r="F15" i="12" s="1"/>
  <c r="E16" i="12"/>
  <c r="F16" i="12"/>
  <c r="E17" i="12"/>
  <c r="F17" i="12" s="1"/>
  <c r="E18" i="12"/>
  <c r="F18" i="12"/>
  <c r="E19" i="12"/>
  <c r="F19" i="12" s="1"/>
  <c r="E20" i="12"/>
  <c r="F20" i="12"/>
  <c r="E21" i="12"/>
  <c r="F21" i="12" s="1"/>
  <c r="F2" i="12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75" i="11"/>
  <c r="I45" i="11"/>
  <c r="I46" i="11"/>
  <c r="I47" i="11"/>
  <c r="I48" i="11"/>
  <c r="I49" i="11"/>
  <c r="I50" i="11"/>
  <c r="I51" i="11"/>
  <c r="I52" i="11"/>
  <c r="I53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44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3" i="11"/>
  <c r="L34" i="11" l="1"/>
  <c r="P34" i="11" s="1"/>
  <c r="Q34" i="11" s="1"/>
  <c r="R34" i="11"/>
  <c r="L22" i="11"/>
  <c r="P22" i="11" s="1"/>
  <c r="Q22" i="11" s="1"/>
  <c r="R22" i="11"/>
  <c r="L10" i="11"/>
  <c r="P10" i="11" s="1"/>
  <c r="Q10" i="11" s="1"/>
  <c r="R10" i="11"/>
  <c r="L69" i="11"/>
  <c r="P69" i="11" s="1"/>
  <c r="Q69" i="11" s="1"/>
  <c r="R69" i="11"/>
  <c r="L52" i="11"/>
  <c r="P52" i="11" s="1"/>
  <c r="Q52" i="11" s="1"/>
  <c r="R52" i="11"/>
  <c r="L75" i="11"/>
  <c r="P75" i="11" s="1"/>
  <c r="Q75" i="11" s="1"/>
  <c r="R75" i="11"/>
  <c r="L83" i="11"/>
  <c r="P83" i="11" s="1"/>
  <c r="Q83" i="11" s="1"/>
  <c r="R83" i="11"/>
  <c r="L41" i="11"/>
  <c r="P41" i="11" s="1"/>
  <c r="Q41" i="11" s="1"/>
  <c r="R41" i="11"/>
  <c r="L37" i="11"/>
  <c r="P37" i="11" s="1"/>
  <c r="Q37" i="11" s="1"/>
  <c r="R37" i="11"/>
  <c r="L33" i="11"/>
  <c r="P33" i="11" s="1"/>
  <c r="Q33" i="11" s="1"/>
  <c r="R33" i="11"/>
  <c r="L29" i="11"/>
  <c r="P29" i="11" s="1"/>
  <c r="Q29" i="11" s="1"/>
  <c r="R29" i="11"/>
  <c r="L25" i="11"/>
  <c r="P25" i="11" s="1"/>
  <c r="Q25" i="11" s="1"/>
  <c r="R25" i="11"/>
  <c r="L21" i="11"/>
  <c r="P21" i="11" s="1"/>
  <c r="Q21" i="11" s="1"/>
  <c r="R21" i="11"/>
  <c r="L17" i="11"/>
  <c r="P17" i="11" s="1"/>
  <c r="Q17" i="11" s="1"/>
  <c r="R17" i="11"/>
  <c r="L13" i="11"/>
  <c r="P13" i="11" s="1"/>
  <c r="Q13" i="11" s="1"/>
  <c r="R13" i="11"/>
  <c r="L9" i="11"/>
  <c r="P9" i="11" s="1"/>
  <c r="Q9" i="11" s="1"/>
  <c r="R9" i="11"/>
  <c r="L5" i="11"/>
  <c r="P5" i="11" s="1"/>
  <c r="Q5" i="11" s="1"/>
  <c r="R5" i="11"/>
  <c r="L72" i="11"/>
  <c r="P72" i="11" s="1"/>
  <c r="Q72" i="11" s="1"/>
  <c r="R72" i="11"/>
  <c r="L68" i="11"/>
  <c r="P68" i="11" s="1"/>
  <c r="Q68" i="11" s="1"/>
  <c r="R68" i="11"/>
  <c r="L64" i="11"/>
  <c r="P64" i="11" s="1"/>
  <c r="Q64" i="11" s="1"/>
  <c r="R64" i="11"/>
  <c r="L60" i="11"/>
  <c r="P60" i="11" s="1"/>
  <c r="Q60" i="11" s="1"/>
  <c r="R60" i="11"/>
  <c r="L51" i="11"/>
  <c r="P51" i="11" s="1"/>
  <c r="Q51" i="11" s="1"/>
  <c r="R51" i="11"/>
  <c r="L47" i="11"/>
  <c r="P47" i="11" s="1"/>
  <c r="Q47" i="11" s="1"/>
  <c r="R47" i="11"/>
  <c r="L94" i="11"/>
  <c r="P94" i="11" s="1"/>
  <c r="Q94" i="11" s="1"/>
  <c r="R94" i="11"/>
  <c r="L90" i="11"/>
  <c r="P90" i="11" s="1"/>
  <c r="Q90" i="11" s="1"/>
  <c r="R90" i="11"/>
  <c r="L86" i="11"/>
  <c r="P86" i="11" s="1"/>
  <c r="Q86" i="11" s="1"/>
  <c r="R86" i="11"/>
  <c r="L82" i="11"/>
  <c r="P82" i="11" s="1"/>
  <c r="Q82" i="11" s="1"/>
  <c r="R82" i="11"/>
  <c r="L78" i="11"/>
  <c r="P78" i="11" s="1"/>
  <c r="Q78" i="11" s="1"/>
  <c r="R78" i="11"/>
  <c r="L42" i="11"/>
  <c r="P42" i="11" s="1"/>
  <c r="Q42" i="11" s="1"/>
  <c r="R42" i="11"/>
  <c r="L30" i="11"/>
  <c r="P30" i="11" s="1"/>
  <c r="Q30" i="11" s="1"/>
  <c r="R30" i="11"/>
  <c r="L14" i="11"/>
  <c r="P14" i="11" s="1"/>
  <c r="Q14" i="11" s="1"/>
  <c r="R14" i="11"/>
  <c r="L73" i="11"/>
  <c r="P73" i="11" s="1"/>
  <c r="Q73" i="11" s="1"/>
  <c r="R73" i="11"/>
  <c r="L61" i="11"/>
  <c r="P61" i="11" s="1"/>
  <c r="Q61" i="11" s="1"/>
  <c r="R61" i="11"/>
  <c r="L91" i="11"/>
  <c r="P91" i="11" s="1"/>
  <c r="Q91" i="11" s="1"/>
  <c r="R91" i="11"/>
  <c r="L36" i="11"/>
  <c r="P36" i="11" s="1"/>
  <c r="Q36" i="11" s="1"/>
  <c r="R36" i="11"/>
  <c r="L32" i="11"/>
  <c r="P32" i="11" s="1"/>
  <c r="Q32" i="11" s="1"/>
  <c r="R32" i="11"/>
  <c r="L28" i="11"/>
  <c r="P28" i="11" s="1"/>
  <c r="Q28" i="11" s="1"/>
  <c r="R28" i="11"/>
  <c r="L24" i="11"/>
  <c r="P24" i="11" s="1"/>
  <c r="Q24" i="11" s="1"/>
  <c r="R24" i="11"/>
  <c r="L20" i="11"/>
  <c r="P20" i="11" s="1"/>
  <c r="Q20" i="11" s="1"/>
  <c r="R20" i="11"/>
  <c r="L16" i="11"/>
  <c r="P16" i="11" s="1"/>
  <c r="Q16" i="11" s="1"/>
  <c r="R16" i="11"/>
  <c r="L12" i="11"/>
  <c r="P12" i="11" s="1"/>
  <c r="Q12" i="11" s="1"/>
  <c r="L8" i="11"/>
  <c r="P8" i="11" s="1"/>
  <c r="Q8" i="11" s="1"/>
  <c r="R8" i="11"/>
  <c r="L4" i="11"/>
  <c r="P4" i="11" s="1"/>
  <c r="Q4" i="11" s="1"/>
  <c r="R4" i="11"/>
  <c r="L71" i="11"/>
  <c r="P71" i="11" s="1"/>
  <c r="Q71" i="11" s="1"/>
  <c r="R71" i="11"/>
  <c r="L67" i="11"/>
  <c r="P67" i="11" s="1"/>
  <c r="Q67" i="11" s="1"/>
  <c r="R67" i="11"/>
  <c r="L63" i="11"/>
  <c r="P63" i="11" s="1"/>
  <c r="Q63" i="11" s="1"/>
  <c r="R63" i="11"/>
  <c r="L59" i="11"/>
  <c r="P59" i="11" s="1"/>
  <c r="Q59" i="11" s="1"/>
  <c r="R59" i="11"/>
  <c r="L50" i="11"/>
  <c r="P50" i="11" s="1"/>
  <c r="Q50" i="11" s="1"/>
  <c r="R50" i="11"/>
  <c r="L46" i="11"/>
  <c r="P46" i="11" s="1"/>
  <c r="Q46" i="11" s="1"/>
  <c r="R46" i="11"/>
  <c r="L93" i="11"/>
  <c r="P93" i="11" s="1"/>
  <c r="Q93" i="11" s="1"/>
  <c r="R93" i="11"/>
  <c r="L89" i="11"/>
  <c r="P89" i="11" s="1"/>
  <c r="Q89" i="11" s="1"/>
  <c r="R89" i="11"/>
  <c r="L85" i="11"/>
  <c r="P85" i="11" s="1"/>
  <c r="Q85" i="11" s="1"/>
  <c r="R85" i="11"/>
  <c r="L81" i="11"/>
  <c r="P81" i="11" s="1"/>
  <c r="Q81" i="11" s="1"/>
  <c r="R81" i="11"/>
  <c r="L77" i="11"/>
  <c r="P77" i="11" s="1"/>
  <c r="Q77" i="11" s="1"/>
  <c r="R77" i="11"/>
  <c r="L38" i="11"/>
  <c r="P38" i="11" s="1"/>
  <c r="Q38" i="11" s="1"/>
  <c r="R38" i="11"/>
  <c r="L26" i="11"/>
  <c r="P26" i="11" s="1"/>
  <c r="Q26" i="11" s="1"/>
  <c r="R26" i="11"/>
  <c r="L18" i="11"/>
  <c r="P18" i="11" s="1"/>
  <c r="Q18" i="11" s="1"/>
  <c r="R18" i="11"/>
  <c r="L6" i="11"/>
  <c r="P6" i="11" s="1"/>
  <c r="Q6" i="11" s="1"/>
  <c r="R6" i="11"/>
  <c r="L65" i="11"/>
  <c r="P65" i="11" s="1"/>
  <c r="Q65" i="11" s="1"/>
  <c r="R65" i="11"/>
  <c r="L48" i="11"/>
  <c r="P48" i="11" s="1"/>
  <c r="Q48" i="11" s="1"/>
  <c r="R48" i="11"/>
  <c r="L87" i="11"/>
  <c r="P87" i="11" s="1"/>
  <c r="Q87" i="11" s="1"/>
  <c r="R87" i="11"/>
  <c r="L79" i="11"/>
  <c r="P79" i="11" s="1"/>
  <c r="Q79" i="11" s="1"/>
  <c r="R79" i="11"/>
  <c r="L40" i="11"/>
  <c r="P40" i="11" s="1"/>
  <c r="Q40" i="11" s="1"/>
  <c r="R40" i="11"/>
  <c r="L3" i="11"/>
  <c r="P3" i="11" s="1"/>
  <c r="Q3" i="11" s="1"/>
  <c r="R3" i="11"/>
  <c r="L39" i="11"/>
  <c r="P39" i="11" s="1"/>
  <c r="Q39" i="11" s="1"/>
  <c r="R39" i="11"/>
  <c r="L35" i="11"/>
  <c r="P35" i="11" s="1"/>
  <c r="Q35" i="11" s="1"/>
  <c r="R35" i="11"/>
  <c r="L31" i="11"/>
  <c r="P31" i="11" s="1"/>
  <c r="Q31" i="11" s="1"/>
  <c r="R31" i="11"/>
  <c r="L27" i="11"/>
  <c r="P27" i="11" s="1"/>
  <c r="Q27" i="11" s="1"/>
  <c r="R27" i="11"/>
  <c r="L23" i="11"/>
  <c r="P23" i="11" s="1"/>
  <c r="Q23" i="11" s="1"/>
  <c r="R23" i="11"/>
  <c r="L19" i="11"/>
  <c r="P19" i="11" s="1"/>
  <c r="Q19" i="11" s="1"/>
  <c r="R19" i="11"/>
  <c r="L15" i="11"/>
  <c r="P15" i="11" s="1"/>
  <c r="Q15" i="11" s="1"/>
  <c r="R15" i="11"/>
  <c r="L11" i="11"/>
  <c r="P11" i="11" s="1"/>
  <c r="Q11" i="11" s="1"/>
  <c r="R11" i="11"/>
  <c r="L7" i="11"/>
  <c r="P7" i="11" s="1"/>
  <c r="Q7" i="11" s="1"/>
  <c r="R7" i="11"/>
  <c r="L44" i="11"/>
  <c r="P44" i="11" s="1"/>
  <c r="Q44" i="11" s="1"/>
  <c r="R44" i="11"/>
  <c r="L70" i="11"/>
  <c r="P70" i="11" s="1"/>
  <c r="Q70" i="11" s="1"/>
  <c r="R70" i="11"/>
  <c r="L66" i="11"/>
  <c r="P66" i="11" s="1"/>
  <c r="Q66" i="11" s="1"/>
  <c r="R66" i="11"/>
  <c r="L62" i="11"/>
  <c r="P62" i="11" s="1"/>
  <c r="Q62" i="11" s="1"/>
  <c r="R62" i="11"/>
  <c r="L53" i="11"/>
  <c r="P53" i="11" s="1"/>
  <c r="Q53" i="11" s="1"/>
  <c r="R53" i="11"/>
  <c r="L49" i="11"/>
  <c r="P49" i="11" s="1"/>
  <c r="Q49" i="11" s="1"/>
  <c r="R49" i="11"/>
  <c r="L45" i="11"/>
  <c r="P45" i="11" s="1"/>
  <c r="Q45" i="11" s="1"/>
  <c r="R45" i="11"/>
  <c r="L92" i="11"/>
  <c r="P92" i="11" s="1"/>
  <c r="Q92" i="11" s="1"/>
  <c r="R92" i="11"/>
  <c r="L88" i="11"/>
  <c r="P88" i="11" s="1"/>
  <c r="Q88" i="11" s="1"/>
  <c r="R88" i="11"/>
  <c r="L84" i="11"/>
  <c r="P84" i="11" s="1"/>
  <c r="Q84" i="11" s="1"/>
  <c r="R84" i="11"/>
  <c r="L80" i="11"/>
  <c r="P80" i="11" s="1"/>
  <c r="Q80" i="11" s="1"/>
  <c r="R80" i="11"/>
  <c r="L76" i="11"/>
  <c r="P76" i="11" s="1"/>
  <c r="Q76" i="11" s="1"/>
  <c r="R76" i="11"/>
  <c r="C363" i="6"/>
  <c r="D363" i="6" s="1"/>
  <c r="C362" i="6"/>
  <c r="D362" i="6" s="1"/>
  <c r="C361" i="6"/>
  <c r="D361" i="6" s="1"/>
  <c r="C360" i="6"/>
  <c r="D360" i="6" s="1"/>
  <c r="C359" i="6"/>
  <c r="D359" i="6" s="1"/>
  <c r="C358" i="6"/>
  <c r="D358" i="6" s="1"/>
  <c r="C357" i="6"/>
  <c r="D357" i="6" s="1"/>
  <c r="C356" i="6"/>
  <c r="D356" i="6" s="1"/>
  <c r="C355" i="6"/>
  <c r="D355" i="6" s="1"/>
  <c r="C354" i="6"/>
  <c r="D354" i="6" s="1"/>
  <c r="C353" i="6"/>
  <c r="D353" i="6" s="1"/>
  <c r="C352" i="6"/>
  <c r="D352" i="6" s="1"/>
  <c r="C351" i="6"/>
  <c r="D351" i="6" s="1"/>
  <c r="C350" i="6"/>
  <c r="D350" i="6" s="1"/>
  <c r="C349" i="6"/>
  <c r="D349" i="6" s="1"/>
  <c r="C348" i="6"/>
  <c r="D348" i="6" s="1"/>
  <c r="C347" i="6"/>
  <c r="D347" i="6" s="1"/>
  <c r="C346" i="6"/>
  <c r="D346" i="6" s="1"/>
  <c r="C345" i="6"/>
  <c r="D345" i="6" s="1"/>
  <c r="C344" i="6"/>
  <c r="D344" i="6" s="1"/>
  <c r="C343" i="6"/>
  <c r="D343" i="6" s="1"/>
  <c r="C342" i="6"/>
  <c r="D342" i="6" s="1"/>
  <c r="C341" i="6"/>
  <c r="D341" i="6" s="1"/>
  <c r="C340" i="6"/>
  <c r="D340" i="6" s="1"/>
  <c r="C339" i="6"/>
  <c r="D339" i="6" s="1"/>
  <c r="C338" i="6"/>
  <c r="D338" i="6" s="1"/>
  <c r="C337" i="6"/>
  <c r="D337" i="6" s="1"/>
  <c r="C336" i="6"/>
  <c r="D336" i="6" s="1"/>
  <c r="C335" i="6"/>
  <c r="D335" i="6" s="1"/>
  <c r="C334" i="6"/>
  <c r="D334" i="6" s="1"/>
  <c r="C333" i="6"/>
  <c r="D333" i="6" s="1"/>
  <c r="C332" i="6"/>
  <c r="D332" i="6" s="1"/>
  <c r="C331" i="6"/>
  <c r="D331" i="6" s="1"/>
  <c r="C330" i="6"/>
  <c r="D330" i="6" s="1"/>
  <c r="C329" i="6"/>
  <c r="D329" i="6" s="1"/>
  <c r="C328" i="6"/>
  <c r="D328" i="6" s="1"/>
  <c r="C327" i="6"/>
  <c r="D327" i="6" s="1"/>
  <c r="C326" i="6"/>
  <c r="D326" i="6" s="1"/>
  <c r="C325" i="6"/>
  <c r="D325" i="6" s="1"/>
  <c r="C324" i="6"/>
  <c r="D324" i="6" s="1"/>
  <c r="C323" i="6"/>
  <c r="D323" i="6" s="1"/>
  <c r="C322" i="6"/>
  <c r="D322" i="6" s="1"/>
  <c r="C321" i="6"/>
  <c r="D321" i="6" s="1"/>
  <c r="C320" i="6"/>
  <c r="D320" i="6" s="1"/>
  <c r="C319" i="6"/>
  <c r="D319" i="6" s="1"/>
  <c r="C318" i="6"/>
  <c r="D318" i="6" s="1"/>
  <c r="C317" i="6"/>
  <c r="D317" i="6" s="1"/>
  <c r="C316" i="6"/>
  <c r="D316" i="6" s="1"/>
  <c r="C315" i="6"/>
  <c r="D315" i="6" s="1"/>
  <c r="C314" i="6"/>
  <c r="D314" i="6" s="1"/>
  <c r="C313" i="6"/>
  <c r="D313" i="6" s="1"/>
  <c r="C312" i="6"/>
  <c r="D312" i="6" s="1"/>
  <c r="C311" i="6"/>
  <c r="D311" i="6" s="1"/>
  <c r="C310" i="6"/>
  <c r="D310" i="6" s="1"/>
  <c r="C309" i="6"/>
  <c r="D309" i="6" s="1"/>
  <c r="C308" i="6"/>
  <c r="D308" i="6" s="1"/>
  <c r="C307" i="6"/>
  <c r="D307" i="6" s="1"/>
  <c r="C306" i="6"/>
  <c r="D306" i="6" s="1"/>
  <c r="C305" i="6"/>
  <c r="D305" i="6" s="1"/>
  <c r="C304" i="6"/>
  <c r="D304" i="6" s="1"/>
  <c r="C303" i="6"/>
  <c r="D303" i="6" s="1"/>
  <c r="C302" i="6"/>
  <c r="D302" i="6" s="1"/>
  <c r="C301" i="6"/>
  <c r="D301" i="6" s="1"/>
  <c r="C300" i="6"/>
  <c r="D300" i="6" s="1"/>
  <c r="C299" i="6"/>
  <c r="D299" i="6" s="1"/>
  <c r="C298" i="6"/>
  <c r="D298" i="6" s="1"/>
  <c r="C297" i="6"/>
  <c r="D297" i="6" s="1"/>
  <c r="C296" i="6"/>
  <c r="D296" i="6" s="1"/>
  <c r="C295" i="6"/>
  <c r="D295" i="6" s="1"/>
  <c r="C294" i="6"/>
  <c r="D294" i="6" s="1"/>
  <c r="C293" i="6"/>
  <c r="D293" i="6" s="1"/>
  <c r="C292" i="6"/>
  <c r="D292" i="6" s="1"/>
  <c r="C291" i="6"/>
  <c r="D291" i="6" s="1"/>
  <c r="C290" i="6"/>
  <c r="D290" i="6" s="1"/>
  <c r="C289" i="6"/>
  <c r="D289" i="6" s="1"/>
  <c r="C288" i="6"/>
  <c r="D288" i="6" s="1"/>
  <c r="C287" i="6"/>
  <c r="D287" i="6" s="1"/>
  <c r="C286" i="6"/>
  <c r="D286" i="6" s="1"/>
  <c r="C285" i="6"/>
  <c r="D285" i="6" s="1"/>
  <c r="C284" i="6"/>
  <c r="D284" i="6" s="1"/>
  <c r="C283" i="6"/>
  <c r="D283" i="6" s="1"/>
  <c r="C282" i="6"/>
  <c r="D282" i="6" s="1"/>
  <c r="C281" i="6"/>
  <c r="D281" i="6" s="1"/>
  <c r="C280" i="6"/>
  <c r="D280" i="6" s="1"/>
  <c r="C279" i="6"/>
  <c r="D279" i="6" s="1"/>
  <c r="C278" i="6"/>
  <c r="D278" i="6" s="1"/>
  <c r="C277" i="6"/>
  <c r="D277" i="6" s="1"/>
  <c r="C276" i="6"/>
  <c r="D276" i="6" s="1"/>
  <c r="C275" i="6"/>
  <c r="D275" i="6" s="1"/>
  <c r="C274" i="6"/>
  <c r="D274" i="6" s="1"/>
  <c r="C273" i="6"/>
  <c r="D273" i="6" s="1"/>
  <c r="C272" i="6"/>
  <c r="D272" i="6" s="1"/>
  <c r="C271" i="6"/>
  <c r="D271" i="6" s="1"/>
  <c r="C270" i="6"/>
  <c r="D270" i="6" s="1"/>
  <c r="C269" i="6"/>
  <c r="D269" i="6" s="1"/>
  <c r="C268" i="6"/>
  <c r="D268" i="6" s="1"/>
  <c r="C267" i="6"/>
  <c r="D267" i="6" s="1"/>
  <c r="C266" i="6"/>
  <c r="D266" i="6" s="1"/>
  <c r="C265" i="6"/>
  <c r="D265" i="6" s="1"/>
  <c r="C264" i="6"/>
  <c r="D264" i="6" s="1"/>
  <c r="C263" i="6"/>
  <c r="D263" i="6" s="1"/>
  <c r="C262" i="6"/>
  <c r="D262" i="6" s="1"/>
  <c r="C261" i="6"/>
  <c r="D261" i="6" s="1"/>
  <c r="C260" i="6"/>
  <c r="D260" i="6" s="1"/>
  <c r="C259" i="6"/>
  <c r="D259" i="6" s="1"/>
  <c r="C258" i="6"/>
  <c r="D258" i="6" s="1"/>
  <c r="C257" i="6"/>
  <c r="D257" i="6" s="1"/>
  <c r="C256" i="6"/>
  <c r="D256" i="6" s="1"/>
  <c r="C255" i="6"/>
  <c r="D255" i="6" s="1"/>
  <c r="C254" i="6"/>
  <c r="D254" i="6" s="1"/>
  <c r="C253" i="6"/>
  <c r="D253" i="6" s="1"/>
  <c r="C252" i="6"/>
  <c r="D252" i="6" s="1"/>
  <c r="C251" i="6"/>
  <c r="D251" i="6" s="1"/>
  <c r="C250" i="6"/>
  <c r="D250" i="6" s="1"/>
  <c r="C249" i="6"/>
  <c r="D249" i="6" s="1"/>
  <c r="C248" i="6"/>
  <c r="D248" i="6" s="1"/>
  <c r="C247" i="6"/>
  <c r="D247" i="6" s="1"/>
  <c r="C246" i="6"/>
  <c r="D246" i="6" s="1"/>
  <c r="C245" i="6"/>
  <c r="D245" i="6" s="1"/>
  <c r="C244" i="6"/>
  <c r="D244" i="6" s="1"/>
  <c r="C243" i="6"/>
  <c r="D243" i="6" s="1"/>
  <c r="C242" i="6"/>
  <c r="D242" i="6" s="1"/>
  <c r="C241" i="6"/>
  <c r="D241" i="6" s="1"/>
  <c r="C240" i="6"/>
  <c r="D240" i="6" s="1"/>
  <c r="C239" i="6"/>
  <c r="D239" i="6" s="1"/>
  <c r="C238" i="6"/>
  <c r="D238" i="6" s="1"/>
  <c r="C237" i="6"/>
  <c r="D237" i="6" s="1"/>
  <c r="C236" i="6"/>
  <c r="D236" i="6" s="1"/>
  <c r="C235" i="6"/>
  <c r="D235" i="6" s="1"/>
  <c r="C234" i="6"/>
  <c r="D234" i="6" s="1"/>
  <c r="C233" i="6"/>
  <c r="D233" i="6" s="1"/>
  <c r="C232" i="6"/>
  <c r="D232" i="6" s="1"/>
  <c r="C231" i="6"/>
  <c r="D231" i="6" s="1"/>
  <c r="C230" i="6"/>
  <c r="D230" i="6" s="1"/>
  <c r="C229" i="6"/>
  <c r="D229" i="6" s="1"/>
  <c r="C228" i="6"/>
  <c r="D228" i="6" s="1"/>
  <c r="C227" i="6"/>
  <c r="D227" i="6" s="1"/>
  <c r="C226" i="6"/>
  <c r="D226" i="6" s="1"/>
  <c r="C225" i="6"/>
  <c r="D225" i="6" s="1"/>
  <c r="C224" i="6"/>
  <c r="D224" i="6" s="1"/>
  <c r="C223" i="6"/>
  <c r="D223" i="6" s="1"/>
  <c r="C222" i="6"/>
  <c r="D222" i="6" s="1"/>
  <c r="C221" i="6"/>
  <c r="D221" i="6" s="1"/>
  <c r="C220" i="6"/>
  <c r="D220" i="6" s="1"/>
  <c r="C219" i="6"/>
  <c r="D219" i="6" s="1"/>
  <c r="C218" i="6"/>
  <c r="D218" i="6" s="1"/>
  <c r="C217" i="6"/>
  <c r="D217" i="6" s="1"/>
  <c r="C216" i="6"/>
  <c r="D216" i="6" s="1"/>
  <c r="C215" i="6"/>
  <c r="D215" i="6" s="1"/>
  <c r="C214" i="6"/>
  <c r="D214" i="6" s="1"/>
  <c r="C213" i="6"/>
  <c r="D213" i="6" s="1"/>
  <c r="C212" i="6"/>
  <c r="D212" i="6" s="1"/>
  <c r="C211" i="6"/>
  <c r="D211" i="6" s="1"/>
  <c r="C210" i="6"/>
  <c r="D210" i="6" s="1"/>
  <c r="C209" i="6"/>
  <c r="D209" i="6" s="1"/>
  <c r="C208" i="6"/>
  <c r="D208" i="6" s="1"/>
  <c r="C207" i="6"/>
  <c r="D207" i="6" s="1"/>
  <c r="C206" i="6"/>
  <c r="D206" i="6" s="1"/>
  <c r="C205" i="6"/>
  <c r="D205" i="6" s="1"/>
  <c r="C204" i="6"/>
  <c r="D204" i="6" s="1"/>
  <c r="C203" i="6"/>
  <c r="D203" i="6" s="1"/>
  <c r="C202" i="6"/>
  <c r="D202" i="6" s="1"/>
  <c r="C201" i="6"/>
  <c r="D201" i="6" s="1"/>
  <c r="C200" i="6"/>
  <c r="D200" i="6" s="1"/>
  <c r="C199" i="6"/>
  <c r="D199" i="6" s="1"/>
  <c r="C198" i="6"/>
  <c r="D198" i="6" s="1"/>
  <c r="C197" i="6"/>
  <c r="D197" i="6" s="1"/>
  <c r="C196" i="6"/>
  <c r="D196" i="6" s="1"/>
  <c r="C195" i="6"/>
  <c r="D195" i="6" s="1"/>
  <c r="C194" i="6"/>
  <c r="D194" i="6" s="1"/>
  <c r="C193" i="6"/>
  <c r="D193" i="6" s="1"/>
  <c r="C192" i="6"/>
  <c r="D192" i="6" s="1"/>
  <c r="C191" i="6"/>
  <c r="D191" i="6" s="1"/>
  <c r="C190" i="6"/>
  <c r="D190" i="6" s="1"/>
  <c r="C189" i="6"/>
  <c r="D189" i="6" s="1"/>
  <c r="C188" i="6"/>
  <c r="D188" i="6" s="1"/>
  <c r="C187" i="6"/>
  <c r="D187" i="6" s="1"/>
  <c r="C186" i="6"/>
  <c r="D186" i="6" s="1"/>
  <c r="C185" i="6"/>
  <c r="D185" i="6" s="1"/>
  <c r="C184" i="6"/>
  <c r="D184" i="6" s="1"/>
  <c r="C183" i="6"/>
  <c r="D183" i="6" s="1"/>
  <c r="C182" i="6"/>
  <c r="D182" i="6" s="1"/>
  <c r="C181" i="6"/>
  <c r="D181" i="6" s="1"/>
  <c r="C180" i="6"/>
  <c r="D180" i="6" s="1"/>
  <c r="C179" i="6"/>
  <c r="D179" i="6" s="1"/>
  <c r="C178" i="6"/>
  <c r="D178" i="6" s="1"/>
  <c r="C177" i="6"/>
  <c r="D177" i="6" s="1"/>
  <c r="C176" i="6"/>
  <c r="D176" i="6" s="1"/>
  <c r="C175" i="6"/>
  <c r="D175" i="6" s="1"/>
  <c r="C174" i="6"/>
  <c r="D174" i="6" s="1"/>
  <c r="C173" i="6"/>
  <c r="D173" i="6" s="1"/>
  <c r="C172" i="6"/>
  <c r="D172" i="6" s="1"/>
  <c r="C171" i="6"/>
  <c r="D171" i="6" s="1"/>
  <c r="C170" i="6"/>
  <c r="D170" i="6" s="1"/>
  <c r="C169" i="6"/>
  <c r="D169" i="6" s="1"/>
  <c r="C168" i="6"/>
  <c r="D168" i="6" s="1"/>
  <c r="C167" i="6"/>
  <c r="D167" i="6" s="1"/>
  <c r="C166" i="6"/>
  <c r="D166" i="6" s="1"/>
  <c r="C165" i="6"/>
  <c r="D165" i="6" s="1"/>
  <c r="C164" i="6"/>
  <c r="D164" i="6" s="1"/>
  <c r="C162" i="6"/>
  <c r="D162" i="6" s="1"/>
  <c r="C161" i="6"/>
  <c r="D161" i="6" s="1"/>
  <c r="C160" i="6"/>
  <c r="D160" i="6" s="1"/>
  <c r="C159" i="6"/>
  <c r="D159" i="6" s="1"/>
  <c r="C158" i="6"/>
  <c r="D158" i="6" s="1"/>
  <c r="C157" i="6"/>
  <c r="D157" i="6" s="1"/>
  <c r="C156" i="6"/>
  <c r="D156" i="6" s="1"/>
  <c r="C155" i="6"/>
  <c r="D155" i="6" s="1"/>
  <c r="C154" i="6"/>
  <c r="D154" i="6" s="1"/>
  <c r="C153" i="6"/>
  <c r="D153" i="6" s="1"/>
  <c r="C152" i="6"/>
  <c r="D152" i="6" s="1"/>
  <c r="C151" i="6"/>
  <c r="D151" i="6" s="1"/>
  <c r="C150" i="6"/>
  <c r="D150" i="6" s="1"/>
  <c r="C149" i="6"/>
  <c r="D149" i="6" s="1"/>
  <c r="C148" i="6"/>
  <c r="D148" i="6" s="1"/>
  <c r="C147" i="6"/>
  <c r="D147" i="6" s="1"/>
  <c r="C146" i="6"/>
  <c r="D146" i="6" s="1"/>
  <c r="C145" i="6"/>
  <c r="D145" i="6" s="1"/>
  <c r="C144" i="6"/>
  <c r="D144" i="6" s="1"/>
  <c r="C143" i="6"/>
  <c r="D143" i="6" s="1"/>
  <c r="C142" i="6"/>
  <c r="D142" i="6" s="1"/>
  <c r="C141" i="6"/>
  <c r="D141" i="6" s="1"/>
  <c r="C140" i="6"/>
  <c r="D140" i="6" s="1"/>
  <c r="C139" i="6"/>
  <c r="D139" i="6" s="1"/>
  <c r="C138" i="6"/>
  <c r="D138" i="6" s="1"/>
  <c r="C137" i="6"/>
  <c r="D137" i="6" s="1"/>
  <c r="C136" i="6"/>
  <c r="D136" i="6" s="1"/>
  <c r="C135" i="6"/>
  <c r="D135" i="6" s="1"/>
  <c r="C134" i="6"/>
  <c r="D134" i="6" s="1"/>
  <c r="C133" i="6"/>
  <c r="D133" i="6" s="1"/>
  <c r="C132" i="6"/>
  <c r="D132" i="6" s="1"/>
  <c r="C131" i="6"/>
  <c r="D131" i="6" s="1"/>
  <c r="C130" i="6"/>
  <c r="D130" i="6" s="1"/>
  <c r="C129" i="6"/>
  <c r="D129" i="6" s="1"/>
  <c r="C128" i="6"/>
  <c r="D128" i="6" s="1"/>
  <c r="C127" i="6"/>
  <c r="D127" i="6" s="1"/>
  <c r="C126" i="6"/>
  <c r="D126" i="6" s="1"/>
  <c r="C125" i="6"/>
  <c r="D125" i="6" s="1"/>
  <c r="C124" i="6"/>
  <c r="D124" i="6" s="1"/>
  <c r="C123" i="6"/>
  <c r="D123" i="6" s="1"/>
  <c r="C122" i="6"/>
  <c r="D122" i="6" s="1"/>
  <c r="C121" i="6"/>
  <c r="D121" i="6" s="1"/>
  <c r="C120" i="6"/>
  <c r="D120" i="6" s="1"/>
  <c r="C119" i="6"/>
  <c r="D119" i="6" s="1"/>
  <c r="C118" i="6"/>
  <c r="D118" i="6" s="1"/>
  <c r="C117" i="6"/>
  <c r="D117" i="6" s="1"/>
  <c r="C116" i="6"/>
  <c r="D116" i="6" s="1"/>
  <c r="C115" i="6"/>
  <c r="D115" i="6" s="1"/>
  <c r="C114" i="6"/>
  <c r="D114" i="6" s="1"/>
  <c r="C113" i="6"/>
  <c r="D113" i="6" s="1"/>
  <c r="C112" i="6"/>
  <c r="D112" i="6" s="1"/>
  <c r="C111" i="6"/>
  <c r="D111" i="6" s="1"/>
  <c r="C110" i="6"/>
  <c r="D110" i="6" s="1"/>
  <c r="C109" i="6"/>
  <c r="D109" i="6" s="1"/>
  <c r="C108" i="6"/>
  <c r="D108" i="6" s="1"/>
  <c r="C107" i="6"/>
  <c r="D107" i="6" s="1"/>
  <c r="C106" i="6"/>
  <c r="D106" i="6" s="1"/>
  <c r="C105" i="6"/>
  <c r="D105" i="6" s="1"/>
  <c r="C104" i="6"/>
  <c r="D104" i="6" s="1"/>
  <c r="C103" i="6"/>
  <c r="D103" i="6" s="1"/>
  <c r="C102" i="6"/>
  <c r="D102" i="6" s="1"/>
  <c r="C101" i="6"/>
  <c r="D101" i="6" s="1"/>
  <c r="C100" i="6"/>
  <c r="D100" i="6" s="1"/>
  <c r="C99" i="6"/>
  <c r="D99" i="6" s="1"/>
  <c r="C98" i="6"/>
  <c r="D98" i="6" s="1"/>
  <c r="C97" i="6"/>
  <c r="D97" i="6" s="1"/>
  <c r="C96" i="6"/>
  <c r="D96" i="6" s="1"/>
  <c r="C95" i="6"/>
  <c r="D95" i="6" s="1"/>
  <c r="C94" i="6"/>
  <c r="D94" i="6" s="1"/>
  <c r="C93" i="6"/>
  <c r="D93" i="6" s="1"/>
  <c r="C92" i="6"/>
  <c r="D92" i="6" s="1"/>
  <c r="C91" i="6"/>
  <c r="D91" i="6" s="1"/>
  <c r="C90" i="6"/>
  <c r="D90" i="6" s="1"/>
  <c r="C89" i="6"/>
  <c r="D89" i="6" s="1"/>
  <c r="C88" i="6"/>
  <c r="D88" i="6" s="1"/>
  <c r="C87" i="6"/>
  <c r="D87" i="6" s="1"/>
  <c r="C86" i="6"/>
  <c r="D86" i="6" s="1"/>
  <c r="C85" i="6"/>
  <c r="D85" i="6" s="1"/>
  <c r="C84" i="6"/>
  <c r="D84" i="6" s="1"/>
  <c r="C83" i="6"/>
  <c r="D83" i="6" s="1"/>
  <c r="C81" i="6"/>
  <c r="D81" i="6" s="1"/>
  <c r="C80" i="6"/>
  <c r="D80" i="6" s="1"/>
  <c r="C79" i="6"/>
  <c r="D79" i="6" s="1"/>
  <c r="C78" i="6"/>
  <c r="D78" i="6" s="1"/>
  <c r="C77" i="6"/>
  <c r="D77" i="6" s="1"/>
  <c r="C76" i="6"/>
  <c r="D76" i="6" s="1"/>
  <c r="C75" i="6"/>
  <c r="D75" i="6" s="1"/>
  <c r="C74" i="6"/>
  <c r="D74" i="6" s="1"/>
  <c r="C73" i="6"/>
  <c r="D73" i="6" s="1"/>
  <c r="C72" i="6"/>
  <c r="D72" i="6" s="1"/>
  <c r="C71" i="6"/>
  <c r="D71" i="6" s="1"/>
  <c r="C70" i="6"/>
  <c r="D70" i="6" s="1"/>
  <c r="C69" i="6"/>
  <c r="D69" i="6" s="1"/>
  <c r="C68" i="6"/>
  <c r="D68" i="6" s="1"/>
  <c r="C67" i="6"/>
  <c r="D67" i="6" s="1"/>
  <c r="C66" i="6"/>
  <c r="D66" i="6" s="1"/>
  <c r="C65" i="6"/>
  <c r="D65" i="6" s="1"/>
  <c r="C64" i="6"/>
  <c r="D64" i="6" s="1"/>
  <c r="C63" i="6"/>
  <c r="D63" i="6" s="1"/>
  <c r="C62" i="6"/>
  <c r="D62" i="6" s="1"/>
  <c r="C61" i="6"/>
  <c r="D61" i="6" s="1"/>
  <c r="C60" i="6"/>
  <c r="D60" i="6" s="1"/>
  <c r="C59" i="6"/>
  <c r="D59" i="6" s="1"/>
  <c r="C58" i="6"/>
  <c r="D58" i="6" s="1"/>
  <c r="C57" i="6"/>
  <c r="D57" i="6" s="1"/>
  <c r="C56" i="6"/>
  <c r="D56" i="6" s="1"/>
  <c r="C55" i="6"/>
  <c r="D55" i="6" s="1"/>
  <c r="C54" i="6"/>
  <c r="D54" i="6" s="1"/>
  <c r="C53" i="6"/>
  <c r="D53" i="6" s="1"/>
  <c r="C52" i="6"/>
  <c r="D52" i="6" s="1"/>
  <c r="C51" i="6"/>
  <c r="D51" i="6" s="1"/>
  <c r="C50" i="6"/>
  <c r="D50" i="6" s="1"/>
  <c r="C49" i="6"/>
  <c r="D49" i="6" s="1"/>
  <c r="C48" i="6"/>
  <c r="D48" i="6" s="1"/>
  <c r="C47" i="6"/>
  <c r="D47" i="6" s="1"/>
  <c r="C46" i="6"/>
  <c r="D46" i="6" s="1"/>
  <c r="C45" i="6"/>
  <c r="D45" i="6" s="1"/>
  <c r="C44" i="6"/>
  <c r="D44" i="6" s="1"/>
  <c r="C43" i="6"/>
  <c r="D43" i="6" s="1"/>
  <c r="C42" i="6"/>
  <c r="D42" i="6" s="1"/>
  <c r="C41" i="6"/>
  <c r="D41" i="6" s="1"/>
  <c r="C40" i="6"/>
  <c r="D40" i="6" s="1"/>
  <c r="C39" i="6"/>
  <c r="D39" i="6" s="1"/>
  <c r="C38" i="6"/>
  <c r="D38" i="6" s="1"/>
  <c r="C37" i="6"/>
  <c r="D37" i="6" s="1"/>
  <c r="C36" i="6"/>
  <c r="D36" i="6" s="1"/>
  <c r="C35" i="6"/>
  <c r="D35" i="6" s="1"/>
  <c r="C34" i="6"/>
  <c r="D34" i="6" s="1"/>
  <c r="C33" i="6"/>
  <c r="D33" i="6" s="1"/>
  <c r="C32" i="6"/>
  <c r="D32" i="6" s="1"/>
  <c r="C31" i="6"/>
  <c r="D31" i="6" s="1"/>
  <c r="C30" i="6"/>
  <c r="D30" i="6" s="1"/>
  <c r="C29" i="6"/>
  <c r="D29" i="6" s="1"/>
  <c r="C28" i="6"/>
  <c r="D28" i="6" s="1"/>
  <c r="C27" i="6"/>
  <c r="D27" i="6" s="1"/>
  <c r="C26" i="6"/>
  <c r="D26" i="6" s="1"/>
  <c r="C25" i="6"/>
  <c r="D25" i="6" s="1"/>
  <c r="C24" i="6"/>
  <c r="D24" i="6" s="1"/>
  <c r="C23" i="6"/>
  <c r="D23" i="6" s="1"/>
  <c r="C22" i="6"/>
  <c r="D22" i="6" s="1"/>
  <c r="C21" i="6"/>
  <c r="D21" i="6" s="1"/>
  <c r="C20" i="6"/>
  <c r="D20" i="6" s="1"/>
  <c r="C19" i="6"/>
  <c r="D19" i="6" s="1"/>
  <c r="C18" i="6"/>
  <c r="D18" i="6" s="1"/>
  <c r="C17" i="6"/>
  <c r="D17" i="6" s="1"/>
  <c r="C16" i="6"/>
  <c r="D16" i="6" s="1"/>
  <c r="C15" i="6"/>
  <c r="D15" i="6" s="1"/>
  <c r="C14" i="6"/>
  <c r="D14" i="6" s="1"/>
  <c r="C13" i="6"/>
  <c r="D13" i="6" s="1"/>
  <c r="C12" i="6"/>
  <c r="D12" i="6" s="1"/>
  <c r="C11" i="6"/>
  <c r="D11" i="6" s="1"/>
  <c r="C10" i="6"/>
  <c r="D10" i="6" s="1"/>
  <c r="C9" i="6"/>
  <c r="D9" i="6" s="1"/>
  <c r="C8" i="6"/>
  <c r="D8" i="6" s="1"/>
  <c r="C7" i="6"/>
  <c r="D7" i="6" s="1"/>
  <c r="C6" i="6"/>
  <c r="D6" i="6" s="1"/>
  <c r="C5" i="6"/>
  <c r="D5" i="6" s="1"/>
  <c r="C4" i="6"/>
  <c r="D4" i="6" s="1"/>
  <c r="C3" i="6"/>
  <c r="D3" i="6" s="1"/>
  <c r="C2" i="6"/>
  <c r="D2" i="6" s="1"/>
  <c r="J9" i="4" l="1"/>
  <c r="J10" i="4"/>
  <c r="J11" i="4"/>
  <c r="J12" i="4"/>
  <c r="J13" i="4"/>
  <c r="J8" i="4"/>
  <c r="I9" i="4"/>
  <c r="I10" i="4"/>
  <c r="I11" i="4"/>
  <c r="I12" i="4"/>
  <c r="I13" i="4"/>
  <c r="I8" i="4"/>
  <c r="B5" i="4"/>
  <c r="E466" i="1"/>
  <c r="F466" i="1"/>
  <c r="G466" i="1"/>
  <c r="E414" i="1"/>
  <c r="F414" i="1"/>
  <c r="G414" i="1" s="1"/>
  <c r="F465" i="1"/>
  <c r="E465" i="1"/>
  <c r="F464" i="1"/>
  <c r="E464" i="1"/>
  <c r="G464" i="1" s="1"/>
  <c r="F463" i="1"/>
  <c r="E463" i="1"/>
  <c r="F462" i="1"/>
  <c r="E462" i="1"/>
  <c r="G462" i="1" s="1"/>
  <c r="F461" i="1"/>
  <c r="E461" i="1"/>
  <c r="F460" i="1"/>
  <c r="E460" i="1"/>
  <c r="F459" i="1"/>
  <c r="E459" i="1"/>
  <c r="F458" i="1"/>
  <c r="E458" i="1"/>
  <c r="F457" i="1"/>
  <c r="E457" i="1"/>
  <c r="F456" i="1"/>
  <c r="E456" i="1"/>
  <c r="G456" i="1" s="1"/>
  <c r="F455" i="1"/>
  <c r="E455" i="1"/>
  <c r="F454" i="1"/>
  <c r="E454" i="1"/>
  <c r="G454" i="1" s="1"/>
  <c r="F453" i="1"/>
  <c r="E453" i="1"/>
  <c r="F452" i="1"/>
  <c r="E452" i="1"/>
  <c r="G452" i="1" s="1"/>
  <c r="F451" i="1"/>
  <c r="E451" i="1"/>
  <c r="F450" i="1"/>
  <c r="E450" i="1"/>
  <c r="G450" i="1" s="1"/>
  <c r="F449" i="1"/>
  <c r="E449" i="1"/>
  <c r="G449" i="1" s="1"/>
  <c r="F448" i="1"/>
  <c r="E448" i="1"/>
  <c r="F447" i="1"/>
  <c r="E447" i="1"/>
  <c r="G447" i="1" s="1"/>
  <c r="F446" i="1"/>
  <c r="E446" i="1"/>
  <c r="F445" i="1"/>
  <c r="E445" i="1"/>
  <c r="G445" i="1" s="1"/>
  <c r="F444" i="1"/>
  <c r="E444" i="1"/>
  <c r="F443" i="1"/>
  <c r="E443" i="1"/>
  <c r="F442" i="1"/>
  <c r="E442" i="1"/>
  <c r="F441" i="1"/>
  <c r="E441" i="1"/>
  <c r="G441" i="1" s="1"/>
  <c r="F440" i="1"/>
  <c r="E440" i="1"/>
  <c r="F439" i="1"/>
  <c r="E439" i="1"/>
  <c r="G439" i="1" s="1"/>
  <c r="F438" i="1"/>
  <c r="E438" i="1"/>
  <c r="F437" i="1"/>
  <c r="E437" i="1"/>
  <c r="G437" i="1" s="1"/>
  <c r="F436" i="1"/>
  <c r="E436" i="1"/>
  <c r="F435" i="1"/>
  <c r="E435" i="1"/>
  <c r="F434" i="1"/>
  <c r="E434" i="1"/>
  <c r="F433" i="1"/>
  <c r="E433" i="1"/>
  <c r="F432" i="1"/>
  <c r="E432" i="1"/>
  <c r="F431" i="1"/>
  <c r="E431" i="1"/>
  <c r="G431" i="1" s="1"/>
  <c r="F430" i="1"/>
  <c r="E430" i="1"/>
  <c r="F429" i="1"/>
  <c r="E429" i="1"/>
  <c r="G429" i="1" s="1"/>
  <c r="F428" i="1"/>
  <c r="E428" i="1"/>
  <c r="F427" i="1"/>
  <c r="E427" i="1"/>
  <c r="F426" i="1"/>
  <c r="E426" i="1"/>
  <c r="F425" i="1"/>
  <c r="E425" i="1"/>
  <c r="G425" i="1" s="1"/>
  <c r="F424" i="1"/>
  <c r="E424" i="1"/>
  <c r="F423" i="1"/>
  <c r="E423" i="1"/>
  <c r="G423" i="1" s="1"/>
  <c r="F422" i="1"/>
  <c r="E422" i="1"/>
  <c r="F421" i="1"/>
  <c r="E421" i="1"/>
  <c r="G421" i="1" s="1"/>
  <c r="F420" i="1"/>
  <c r="E420" i="1"/>
  <c r="F419" i="1"/>
  <c r="E419" i="1"/>
  <c r="F418" i="1"/>
  <c r="E418" i="1"/>
  <c r="F417" i="1"/>
  <c r="E417" i="1"/>
  <c r="E413" i="1"/>
  <c r="F413" i="1"/>
  <c r="F284" i="1"/>
  <c r="E284" i="1"/>
  <c r="F283" i="1"/>
  <c r="E283" i="1"/>
  <c r="F282" i="1"/>
  <c r="E282" i="1"/>
  <c r="F281" i="1"/>
  <c r="E281" i="1"/>
  <c r="F280" i="1"/>
  <c r="E280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G380" i="1" s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G350" i="1" s="1"/>
  <c r="F349" i="1"/>
  <c r="E349" i="1"/>
  <c r="F348" i="1"/>
  <c r="E348" i="1"/>
  <c r="F347" i="1"/>
  <c r="E347" i="1"/>
  <c r="F346" i="1"/>
  <c r="E346" i="1"/>
  <c r="G346" i="1" s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G338" i="1" s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G330" i="1" s="1"/>
  <c r="F329" i="1"/>
  <c r="E329" i="1"/>
  <c r="F328" i="1"/>
  <c r="E328" i="1"/>
  <c r="F327" i="1"/>
  <c r="E327" i="1"/>
  <c r="F324" i="1"/>
  <c r="E324" i="1"/>
  <c r="F323" i="1"/>
  <c r="E323" i="1"/>
  <c r="F322" i="1"/>
  <c r="E322" i="1"/>
  <c r="G322" i="1" s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G417" i="1" l="1"/>
  <c r="G413" i="1"/>
  <c r="G418" i="1"/>
  <c r="G420" i="1"/>
  <c r="G453" i="1"/>
  <c r="G455" i="1"/>
  <c r="G202" i="1"/>
  <c r="G204" i="1"/>
  <c r="G206" i="1"/>
  <c r="G222" i="1"/>
  <c r="G228" i="1"/>
  <c r="G230" i="1"/>
  <c r="G232" i="1"/>
  <c r="G234" i="1"/>
  <c r="G236" i="1"/>
  <c r="G238" i="1"/>
  <c r="G262" i="1"/>
  <c r="G264" i="1"/>
  <c r="G268" i="1"/>
  <c r="G270" i="1"/>
  <c r="G272" i="1"/>
  <c r="G276" i="1"/>
  <c r="G278" i="1"/>
  <c r="G289" i="1"/>
  <c r="G291" i="1"/>
  <c r="G293" i="1"/>
  <c r="G297" i="1"/>
  <c r="G301" i="1"/>
  <c r="G305" i="1"/>
  <c r="G307" i="1"/>
  <c r="G317" i="1"/>
  <c r="G375" i="1"/>
  <c r="G391" i="1"/>
  <c r="G284" i="1"/>
  <c r="G426" i="1"/>
  <c r="G428" i="1"/>
  <c r="G434" i="1"/>
  <c r="G436" i="1"/>
  <c r="G442" i="1"/>
  <c r="G444" i="1"/>
  <c r="G457" i="1"/>
  <c r="G459" i="1"/>
  <c r="G461" i="1"/>
  <c r="G463" i="1"/>
  <c r="G465" i="1"/>
  <c r="G460" i="1"/>
  <c r="G458" i="1"/>
  <c r="G451" i="1"/>
  <c r="G448" i="1"/>
  <c r="G446" i="1"/>
  <c r="G443" i="1"/>
  <c r="G440" i="1"/>
  <c r="G438" i="1"/>
  <c r="G435" i="1"/>
  <c r="G433" i="1"/>
  <c r="G432" i="1"/>
  <c r="G430" i="1"/>
  <c r="G427" i="1"/>
  <c r="G424" i="1"/>
  <c r="G422" i="1"/>
  <c r="G419" i="1"/>
  <c r="G360" i="1"/>
  <c r="G358" i="1"/>
  <c r="G342" i="1"/>
  <c r="G283" i="1"/>
  <c r="G279" i="1"/>
  <c r="G273" i="1"/>
  <c r="G370" i="1"/>
  <c r="G394" i="1"/>
  <c r="G402" i="1"/>
  <c r="G387" i="1"/>
  <c r="G407" i="1"/>
  <c r="G411" i="1"/>
  <c r="G280" i="1"/>
  <c r="G282" i="1"/>
  <c r="G329" i="1"/>
  <c r="G388" i="1"/>
  <c r="G203" i="1"/>
  <c r="G223" i="1"/>
  <c r="G227" i="1"/>
  <c r="G235" i="1"/>
  <c r="G306" i="1"/>
  <c r="G308" i="1"/>
  <c r="G314" i="1"/>
  <c r="G316" i="1"/>
  <c r="G333" i="1"/>
  <c r="G341" i="1"/>
  <c r="G353" i="1"/>
  <c r="G357" i="1"/>
  <c r="G359" i="1"/>
  <c r="G361" i="1"/>
  <c r="G365" i="1"/>
  <c r="G367" i="1"/>
  <c r="G371" i="1"/>
  <c r="G412" i="1"/>
  <c r="G281" i="1"/>
  <c r="G256" i="1"/>
  <c r="G247" i="1"/>
  <c r="G255" i="1"/>
  <c r="G263" i="1"/>
  <c r="G271" i="1"/>
  <c r="G217" i="1"/>
  <c r="G260" i="1"/>
  <c r="G299" i="1"/>
  <c r="G337" i="1"/>
  <c r="G352" i="1"/>
  <c r="G373" i="1"/>
  <c r="G378" i="1"/>
  <c r="G386" i="1"/>
  <c r="G396" i="1"/>
  <c r="G404" i="1"/>
  <c r="G239" i="1"/>
  <c r="G249" i="1"/>
  <c r="G309" i="1"/>
  <c r="G313" i="1"/>
  <c r="G315" i="1"/>
  <c r="G345" i="1"/>
  <c r="G379" i="1"/>
  <c r="G381" i="1"/>
  <c r="G383" i="1"/>
  <c r="G389" i="1"/>
  <c r="G210" i="1"/>
  <c r="G244" i="1"/>
  <c r="G246" i="1"/>
  <c r="G248" i="1"/>
  <c r="G252" i="1"/>
  <c r="G254" i="1"/>
  <c r="G257" i="1"/>
  <c r="G265" i="1"/>
  <c r="G290" i="1"/>
  <c r="G292" i="1"/>
  <c r="G298" i="1"/>
  <c r="G300" i="1"/>
  <c r="G321" i="1"/>
  <c r="G323" i="1"/>
  <c r="G334" i="1"/>
  <c r="G349" i="1"/>
  <c r="G351" i="1"/>
  <c r="G362" i="1"/>
  <c r="G372" i="1"/>
  <c r="G395" i="1"/>
  <c r="G397" i="1"/>
  <c r="G399" i="1"/>
  <c r="G403" i="1"/>
  <c r="G405" i="1"/>
  <c r="G410" i="1"/>
  <c r="G212" i="1"/>
  <c r="G214" i="1"/>
  <c r="G216" i="1"/>
  <c r="G218" i="1"/>
  <c r="G220" i="1"/>
  <c r="G233" i="1"/>
  <c r="G243" i="1"/>
  <c r="G250" i="1"/>
  <c r="G253" i="1"/>
  <c r="G259" i="1"/>
  <c r="G266" i="1"/>
  <c r="G269" i="1"/>
  <c r="G275" i="1"/>
  <c r="G288" i="1"/>
  <c r="G295" i="1"/>
  <c r="G302" i="1"/>
  <c r="G304" i="1"/>
  <c r="G311" i="1"/>
  <c r="G318" i="1"/>
  <c r="G320" i="1"/>
  <c r="G324" i="1"/>
  <c r="G328" i="1"/>
  <c r="G331" i="1"/>
  <c r="G336" i="1"/>
  <c r="G339" i="1"/>
  <c r="G344" i="1"/>
  <c r="G347" i="1"/>
  <c r="G354" i="1"/>
  <c r="G356" i="1"/>
  <c r="G369" i="1"/>
  <c r="G374" i="1"/>
  <c r="G376" i="1"/>
  <c r="G385" i="1"/>
  <c r="G390" i="1"/>
  <c r="G392" i="1"/>
  <c r="G401" i="1"/>
  <c r="G406" i="1"/>
  <c r="G408" i="1"/>
  <c r="G207" i="1"/>
  <c r="G211" i="1"/>
  <c r="G219" i="1"/>
  <c r="G226" i="1"/>
  <c r="G242" i="1"/>
  <c r="G245" i="1"/>
  <c r="G251" i="1"/>
  <c r="G258" i="1"/>
  <c r="G261" i="1"/>
  <c r="G267" i="1"/>
  <c r="G274" i="1"/>
  <c r="G277" i="1"/>
  <c r="G287" i="1"/>
  <c r="G294" i="1"/>
  <c r="G296" i="1"/>
  <c r="G303" i="1"/>
  <c r="G310" i="1"/>
  <c r="G312" i="1"/>
  <c r="G319" i="1"/>
  <c r="G327" i="1"/>
  <c r="G332" i="1"/>
  <c r="G335" i="1"/>
  <c r="G340" i="1"/>
  <c r="G343" i="1"/>
  <c r="G348" i="1"/>
  <c r="G355" i="1"/>
  <c r="G366" i="1"/>
  <c r="G368" i="1"/>
  <c r="G377" i="1"/>
  <c r="G382" i="1"/>
  <c r="G384" i="1"/>
  <c r="G393" i="1"/>
  <c r="G398" i="1"/>
  <c r="G400" i="1"/>
  <c r="G409" i="1"/>
  <c r="G237" i="1"/>
  <c r="G205" i="1"/>
  <c r="G221" i="1"/>
  <c r="G209" i="1"/>
  <c r="G225" i="1"/>
  <c r="G208" i="1"/>
  <c r="G213" i="1"/>
  <c r="G215" i="1"/>
  <c r="G224" i="1"/>
  <c r="G229" i="1"/>
  <c r="G231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99" i="1"/>
  <c r="E199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56" i="1"/>
  <c r="E156" i="1"/>
  <c r="F155" i="1"/>
  <c r="E155" i="1"/>
  <c r="F154" i="1"/>
  <c r="E154" i="1"/>
  <c r="F153" i="1"/>
  <c r="E153" i="1"/>
  <c r="F152" i="1"/>
  <c r="E152" i="1"/>
  <c r="F149" i="1"/>
  <c r="E149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56" i="1"/>
  <c r="E56" i="1"/>
  <c r="F55" i="1"/>
  <c r="E55" i="1"/>
  <c r="F54" i="1"/>
  <c r="E54" i="1"/>
  <c r="F53" i="1"/>
  <c r="E53" i="1"/>
  <c r="F52" i="1"/>
  <c r="E52" i="1"/>
  <c r="F49" i="1"/>
  <c r="E49" i="1"/>
  <c r="F62" i="1"/>
  <c r="E62" i="1"/>
  <c r="F61" i="1"/>
  <c r="E61" i="1"/>
  <c r="F60" i="1"/>
  <c r="E60" i="1"/>
  <c r="F59" i="1"/>
  <c r="E59" i="1"/>
  <c r="F58" i="1"/>
  <c r="E58" i="1"/>
  <c r="F57" i="1"/>
  <c r="E57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G66" i="1" l="1"/>
  <c r="G74" i="1"/>
  <c r="G154" i="1"/>
  <c r="G148" i="1"/>
  <c r="G164" i="1"/>
  <c r="G166" i="1"/>
  <c r="G172" i="1"/>
  <c r="G174" i="1"/>
  <c r="G15" i="1"/>
  <c r="G27" i="1"/>
  <c r="G29" i="1"/>
  <c r="G37" i="1"/>
  <c r="G39" i="1"/>
  <c r="G41" i="1"/>
  <c r="G43" i="1"/>
  <c r="G45" i="1"/>
  <c r="G49" i="1"/>
  <c r="G190" i="1"/>
  <c r="G192" i="1"/>
  <c r="G198" i="1"/>
  <c r="G110" i="1"/>
  <c r="G189" i="1"/>
  <c r="G191" i="1"/>
  <c r="G193" i="1"/>
  <c r="G197" i="1"/>
  <c r="G163" i="1"/>
  <c r="G165" i="1"/>
  <c r="G167" i="1"/>
  <c r="G171" i="1"/>
  <c r="G173" i="1"/>
  <c r="G175" i="1"/>
  <c r="G179" i="1"/>
  <c r="G181" i="1"/>
  <c r="G183" i="1"/>
  <c r="G199" i="1"/>
  <c r="G105" i="1"/>
  <c r="G107" i="1"/>
  <c r="G109" i="1"/>
  <c r="G113" i="1"/>
  <c r="G115" i="1"/>
  <c r="G117" i="1"/>
  <c r="G121" i="1"/>
  <c r="G123" i="1"/>
  <c r="G125" i="1"/>
  <c r="G129" i="1"/>
  <c r="G131" i="1"/>
  <c r="G133" i="1"/>
  <c r="G137" i="1"/>
  <c r="G139" i="1"/>
  <c r="G141" i="1"/>
  <c r="G59" i="1"/>
  <c r="G61" i="1"/>
  <c r="G53" i="1"/>
  <c r="G63" i="1"/>
  <c r="G65" i="1"/>
  <c r="G67" i="1"/>
  <c r="G71" i="1"/>
  <c r="G73" i="1"/>
  <c r="G75" i="1"/>
  <c r="G95" i="1"/>
  <c r="G97" i="1"/>
  <c r="G99" i="1"/>
  <c r="G91" i="1"/>
  <c r="G82" i="1"/>
  <c r="G90" i="1"/>
  <c r="G98" i="1"/>
  <c r="G108" i="1"/>
  <c r="G130" i="1"/>
  <c r="G132" i="1"/>
  <c r="G138" i="1"/>
  <c r="G159" i="1"/>
  <c r="G54" i="1"/>
  <c r="G68" i="1"/>
  <c r="G76" i="1"/>
  <c r="G84" i="1"/>
  <c r="G152" i="1"/>
  <c r="G146" i="1"/>
  <c r="G60" i="1"/>
  <c r="G52" i="1"/>
  <c r="G79" i="1"/>
  <c r="G81" i="1"/>
  <c r="G83" i="1"/>
  <c r="G87" i="1"/>
  <c r="G89" i="1"/>
  <c r="G92" i="1"/>
  <c r="G102" i="1"/>
  <c r="G114" i="1"/>
  <c r="G116" i="1"/>
  <c r="G122" i="1"/>
  <c r="G124" i="1"/>
  <c r="G153" i="1"/>
  <c r="G155" i="1"/>
  <c r="G143" i="1"/>
  <c r="G147" i="1"/>
  <c r="G157" i="1"/>
  <c r="G180" i="1"/>
  <c r="G182" i="1"/>
  <c r="G48" i="1"/>
  <c r="G44" i="1"/>
  <c r="G36" i="1"/>
  <c r="G32" i="1"/>
  <c r="G38" i="1"/>
  <c r="G62" i="1"/>
  <c r="G56" i="1"/>
  <c r="G69" i="1"/>
  <c r="G72" i="1"/>
  <c r="G78" i="1"/>
  <c r="G85" i="1"/>
  <c r="G88" i="1"/>
  <c r="G94" i="1"/>
  <c r="G103" i="1"/>
  <c r="G106" i="1"/>
  <c r="G112" i="1"/>
  <c r="G119" i="1"/>
  <c r="G126" i="1"/>
  <c r="G128" i="1"/>
  <c r="G135" i="1"/>
  <c r="G140" i="1"/>
  <c r="G142" i="1"/>
  <c r="G145" i="1"/>
  <c r="G158" i="1"/>
  <c r="G160" i="1"/>
  <c r="G162" i="1"/>
  <c r="G169" i="1"/>
  <c r="G176" i="1"/>
  <c r="G178" i="1"/>
  <c r="G185" i="1"/>
  <c r="G188" i="1"/>
  <c r="G195" i="1"/>
  <c r="G33" i="1"/>
  <c r="G57" i="1"/>
  <c r="G55" i="1"/>
  <c r="G64" i="1"/>
  <c r="G70" i="1"/>
  <c r="G77" i="1"/>
  <c r="G80" i="1"/>
  <c r="G86" i="1"/>
  <c r="G93" i="1"/>
  <c r="G96" i="1"/>
  <c r="G104" i="1"/>
  <c r="G111" i="1"/>
  <c r="G118" i="1"/>
  <c r="G120" i="1"/>
  <c r="G127" i="1"/>
  <c r="G134" i="1"/>
  <c r="G136" i="1"/>
  <c r="G149" i="1"/>
  <c r="G156" i="1"/>
  <c r="G144" i="1"/>
  <c r="G161" i="1"/>
  <c r="G168" i="1"/>
  <c r="G170" i="1"/>
  <c r="G177" i="1"/>
  <c r="G184" i="1"/>
  <c r="G186" i="1"/>
  <c r="G187" i="1"/>
  <c r="G194" i="1"/>
  <c r="G196" i="1"/>
  <c r="G25" i="1"/>
  <c r="G24" i="1"/>
  <c r="G22" i="1"/>
  <c r="G21" i="1"/>
  <c r="G20" i="1"/>
  <c r="G17" i="1"/>
  <c r="G16" i="1"/>
  <c r="G12" i="1"/>
  <c r="G9" i="1"/>
  <c r="G8" i="1"/>
  <c r="G6" i="1"/>
  <c r="G5" i="1"/>
  <c r="G4" i="1"/>
  <c r="G2" i="1"/>
  <c r="G3" i="1"/>
  <c r="G10" i="1"/>
  <c r="G13" i="1"/>
  <c r="G19" i="1"/>
  <c r="G26" i="1"/>
  <c r="G31" i="1"/>
  <c r="G34" i="1"/>
  <c r="G40" i="1"/>
  <c r="G47" i="1"/>
  <c r="G58" i="1"/>
  <c r="G7" i="1"/>
  <c r="G14" i="1"/>
  <c r="G23" i="1"/>
  <c r="G28" i="1"/>
  <c r="G35" i="1"/>
  <c r="G11" i="1"/>
  <c r="G18" i="1"/>
  <c r="G42" i="1"/>
  <c r="G30" i="1"/>
  <c r="G46" i="1"/>
</calcChain>
</file>

<file path=xl/comments1.xml><?xml version="1.0" encoding="utf-8"?>
<comments xmlns="http://schemas.openxmlformats.org/spreadsheetml/2006/main">
  <authors>
    <author>Kaizad Patel</author>
  </authors>
  <commentList>
    <comment ref="L2" authorId="0" shapeId="0">
      <text>
        <r>
          <rPr>
            <b/>
            <sz val="9"/>
            <color indexed="81"/>
            <rFont val="Tahoma"/>
            <charset val="1"/>
          </rPr>
          <t>Kaizad Patel:</t>
        </r>
        <r>
          <rPr>
            <sz val="9"/>
            <color indexed="81"/>
            <rFont val="Tahoma"/>
            <charset val="1"/>
          </rPr>
          <t xml:space="preserve">
nCO2 cm/10 min</t>
        </r>
      </text>
    </comment>
  </commentList>
</comments>
</file>

<file path=xl/comments2.xml><?xml version="1.0" encoding="utf-8"?>
<comments xmlns="http://schemas.openxmlformats.org/spreadsheetml/2006/main">
  <authors>
    <author>Kaizad Patel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Kaizad Patel:</t>
        </r>
        <r>
          <rPr>
            <sz val="9"/>
            <color indexed="81"/>
            <rFont val="Tahoma"/>
            <family val="2"/>
          </rPr>
          <t xml:space="preserve">
nCO2 cm/10 min</t>
        </r>
      </text>
    </comment>
  </commentList>
</comments>
</file>

<file path=xl/comments3.xml><?xml version="1.0" encoding="utf-8"?>
<comments xmlns="http://schemas.openxmlformats.org/spreadsheetml/2006/main">
  <authors>
    <author>Kaizad Patel</author>
  </authors>
  <commentList>
    <comment ref="F166" authorId="0" shapeId="0">
      <text>
        <r>
          <rPr>
            <b/>
            <sz val="9"/>
            <color indexed="81"/>
            <rFont val="Tahoma"/>
            <charset val="1"/>
          </rPr>
          <t>Kaizad Patel:</t>
        </r>
        <r>
          <rPr>
            <sz val="9"/>
            <color indexed="81"/>
            <rFont val="Tahoma"/>
            <charset val="1"/>
          </rPr>
          <t xml:space="preserve">
this number does not make sense</t>
        </r>
      </text>
    </comment>
  </commentList>
</comments>
</file>

<file path=xl/sharedStrings.xml><?xml version="1.0" encoding="utf-8"?>
<sst xmlns="http://schemas.openxmlformats.org/spreadsheetml/2006/main" count="5670" uniqueCount="359">
  <si>
    <t>Gas sample no.</t>
  </si>
  <si>
    <t>Reading 1
(2 mL)</t>
  </si>
  <si>
    <t>Reading 2
(2 mL)</t>
  </si>
  <si>
    <t>Additonal</t>
  </si>
  <si>
    <t>SD</t>
  </si>
  <si>
    <t>Mean</t>
  </si>
  <si>
    <t>CV</t>
  </si>
  <si>
    <t>Standard 1 mL</t>
  </si>
  <si>
    <t>Standard 2mL</t>
  </si>
  <si>
    <t>Standard 3 mL</t>
  </si>
  <si>
    <t>Standard 4 mL</t>
  </si>
  <si>
    <t>Standard 5 mL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</si>
  <si>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</si>
  <si>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</si>
  <si>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</si>
  <si>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</si>
  <si>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</si>
  <si>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</si>
  <si>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</si>
  <si>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</si>
  <si>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</si>
  <si>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</si>
  <si>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</si>
  <si>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</si>
  <si>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</si>
  <si>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</si>
  <si>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</si>
  <si>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</si>
  <si>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</si>
  <si>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</si>
  <si>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</si>
  <si>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</si>
  <si>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Standard 2 mL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</si>
  <si>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</si>
  <si>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</si>
  <si>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</si>
  <si>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</si>
  <si>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</si>
  <si>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</si>
  <si>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</si>
  <si>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</si>
  <si>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</si>
  <si>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</si>
  <si>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</si>
  <si>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</si>
  <si>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</si>
  <si>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</si>
  <si>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</si>
  <si>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</si>
  <si>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</si>
  <si>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</si>
  <si>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</si>
  <si>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</si>
  <si>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</si>
  <si>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</si>
  <si>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</si>
  <si>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</si>
  <si>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</si>
  <si>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</si>
  <si>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</si>
  <si>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</si>
  <si>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</si>
  <si>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</si>
  <si>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</si>
  <si>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</si>
  <si>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</si>
  <si>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</si>
  <si>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</si>
  <si>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</si>
  <si>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</si>
  <si>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</si>
  <si>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</si>
  <si>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</si>
  <si>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</si>
  <si>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</si>
  <si>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</si>
  <si>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</si>
  <si>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</si>
  <si>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</si>
  <si>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</si>
  <si>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</si>
  <si>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</si>
  <si>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</si>
  <si>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</si>
  <si>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</si>
  <si>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</si>
  <si>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</si>
  <si>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</si>
  <si>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</si>
  <si>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</si>
  <si>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</si>
  <si>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</si>
  <si>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</si>
  <si>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</si>
  <si>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</si>
  <si>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</si>
  <si>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</si>
  <si>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</si>
  <si>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</si>
  <si>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</si>
  <si>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</si>
  <si>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</si>
  <si>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</si>
  <si>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</si>
  <si>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</si>
  <si>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</si>
  <si>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</si>
  <si>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</si>
  <si>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</si>
  <si>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</si>
  <si>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</si>
  <si>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</si>
  <si>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</si>
  <si>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</si>
  <si>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</si>
  <si>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</si>
  <si>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</si>
  <si>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</si>
  <si>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</si>
  <si>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</si>
  <si>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</si>
  <si>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</si>
  <si>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</si>
  <si>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</si>
  <si>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</si>
  <si>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</si>
  <si>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</si>
  <si>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</si>
  <si>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</si>
  <si>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</si>
  <si>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</si>
  <si>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</si>
  <si>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</si>
  <si>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</si>
  <si>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</si>
  <si>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</si>
  <si>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</si>
  <si>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</si>
  <si>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</si>
  <si>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</si>
  <si>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</si>
  <si>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</si>
  <si>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</si>
  <si>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</si>
  <si>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</si>
  <si>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</si>
  <si>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</si>
  <si>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</si>
  <si>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</si>
  <si>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</si>
  <si>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</si>
  <si>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</si>
  <si>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</si>
  <si>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</si>
  <si>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</si>
  <si>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</si>
  <si>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</si>
  <si>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</si>
  <si>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</si>
  <si>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</si>
  <si>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</si>
  <si>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</si>
  <si>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</si>
  <si>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</si>
  <si>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</si>
  <si>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</si>
  <si>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</si>
  <si>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</si>
  <si>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</si>
  <si>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</si>
  <si>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</si>
  <si>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</si>
  <si>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</si>
  <si>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</si>
  <si>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</si>
  <si>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</si>
  <si>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</si>
  <si>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</si>
  <si>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</si>
  <si>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</si>
  <si>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</si>
  <si>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OTB corrected codes</t>
  </si>
  <si>
    <t>305 rep</t>
  </si>
  <si>
    <t>405 rep</t>
  </si>
  <si>
    <t>OTB-101</t>
  </si>
  <si>
    <t>OTB-102</t>
  </si>
  <si>
    <t>OTB-103</t>
  </si>
  <si>
    <t>OTB-104</t>
  </si>
  <si>
    <t>OTB-105</t>
  </si>
  <si>
    <t>OTB-201</t>
  </si>
  <si>
    <t>OTB-202</t>
  </si>
  <si>
    <t>OTB-203</t>
  </si>
  <si>
    <t>OTB-204</t>
  </si>
  <si>
    <t>OTB-205</t>
  </si>
  <si>
    <t>OTB-301</t>
  </si>
  <si>
    <t>OTB-302</t>
  </si>
  <si>
    <t>OTB-303</t>
  </si>
  <si>
    <t>OTB-304</t>
  </si>
  <si>
    <t>OTB-305</t>
  </si>
  <si>
    <t>OTB-401</t>
  </si>
  <si>
    <t>OTB-402</t>
  </si>
  <si>
    <t>OTB-403</t>
  </si>
  <si>
    <t>OTB-404</t>
  </si>
  <si>
    <t>OTB-405</t>
  </si>
  <si>
    <t>Constants</t>
  </si>
  <si>
    <t>P (atm)</t>
  </si>
  <si>
    <t>mol CO2 (ppm)</t>
  </si>
  <si>
    <t>R (atm L/mol K)</t>
  </si>
  <si>
    <t>T (K)</t>
  </si>
  <si>
    <t>Mean_Std</t>
  </si>
  <si>
    <t>Volume</t>
  </si>
  <si>
    <t>Mean_Sample</t>
  </si>
  <si>
    <t>nCO2 (mol)</t>
  </si>
  <si>
    <t>ngas (mol)=PV/RT</t>
  </si>
  <si>
    <t>nCO2 (mol)=ngas*2000</t>
  </si>
  <si>
    <t>0 min</t>
  </si>
  <si>
    <t>20 min</t>
  </si>
  <si>
    <t>40 min</t>
  </si>
  <si>
    <t>60 min</t>
  </si>
  <si>
    <t>Sample</t>
  </si>
  <si>
    <t>Sampling time</t>
  </si>
  <si>
    <t>Sampling Date</t>
  </si>
  <si>
    <t>Pre-incub</t>
  </si>
  <si>
    <t>Thaw 1</t>
  </si>
  <si>
    <t>Thaw 3</t>
  </si>
  <si>
    <t>OTO-101</t>
  </si>
  <si>
    <t>OTO-202</t>
  </si>
  <si>
    <t>OTO-303</t>
  </si>
  <si>
    <t>OTO-404</t>
  </si>
  <si>
    <t>OTO-102</t>
  </si>
  <si>
    <t>OTO-103</t>
  </si>
  <si>
    <t>OTO-104</t>
  </si>
  <si>
    <t>OTO-105</t>
  </si>
  <si>
    <t>OTO-201</t>
  </si>
  <si>
    <t>OTO-203</t>
  </si>
  <si>
    <t>OTO-204</t>
  </si>
  <si>
    <t>OTO-205</t>
  </si>
  <si>
    <t>OTO-301</t>
  </si>
  <si>
    <t>OTO-302</t>
  </si>
  <si>
    <t>OTO-304</t>
  </si>
  <si>
    <t>OTO-305</t>
  </si>
  <si>
    <t>OTO-401</t>
  </si>
  <si>
    <t>OTO-402</t>
  </si>
  <si>
    <t>OTO-403</t>
  </si>
  <si>
    <t>OTO-405</t>
  </si>
  <si>
    <t>Mean (2mL)</t>
  </si>
  <si>
    <t>Mean (1mL)</t>
  </si>
  <si>
    <t>nCO2 t0</t>
  </si>
  <si>
    <t>nCO2 t20</t>
  </si>
  <si>
    <t>nCO2 t40</t>
  </si>
  <si>
    <t>nCO2 t60</t>
  </si>
  <si>
    <t>Date</t>
  </si>
  <si>
    <t>Wt. Mason jar
g</t>
  </si>
  <si>
    <t>Vol. of soil
(weight of water)
mL, g</t>
  </si>
  <si>
    <t>Total volume in jar
(mL)</t>
  </si>
  <si>
    <t>Headspace
mL</t>
  </si>
  <si>
    <t>Headspace
L</t>
  </si>
  <si>
    <t>Area</t>
  </si>
  <si>
    <t>Area (m2)</t>
  </si>
  <si>
    <t>Headspace (L)</t>
  </si>
  <si>
    <t>Treatment</t>
  </si>
  <si>
    <t>0 thaws</t>
  </si>
  <si>
    <t>1 thaw</t>
  </si>
  <si>
    <t>10 thaws</t>
  </si>
  <si>
    <t>control</t>
  </si>
  <si>
    <t>Soil Type</t>
  </si>
  <si>
    <t>O</t>
  </si>
  <si>
    <t>B</t>
  </si>
  <si>
    <t>25C</t>
  </si>
  <si>
    <t>Time</t>
  </si>
  <si>
    <t>nCO2 moles</t>
  </si>
  <si>
    <t>mean</t>
  </si>
  <si>
    <t>Vial</t>
  </si>
  <si>
    <t>After 25C</t>
  </si>
  <si>
    <t>Thaw 6</t>
  </si>
  <si>
    <t>Thaw 7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</si>
  <si>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</si>
  <si>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</si>
  <si>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</si>
  <si>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</si>
  <si>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</si>
  <si>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</si>
  <si>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</si>
  <si>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</si>
  <si>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</si>
  <si>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</si>
  <si>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</si>
  <si>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</si>
  <si>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</si>
  <si>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</si>
  <si>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</si>
  <si>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</si>
  <si>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</si>
  <si>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</si>
  <si>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</si>
  <si>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</si>
  <si>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</si>
  <si>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</si>
  <si>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</si>
  <si>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</si>
  <si>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</si>
  <si>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</si>
  <si>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</si>
  <si>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</si>
  <si>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</si>
  <si>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</si>
  <si>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</si>
  <si>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</si>
  <si>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</si>
  <si>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</si>
  <si>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</si>
  <si>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</si>
  <si>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</si>
  <si>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</si>
  <si>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</si>
  <si>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</si>
  <si>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</si>
  <si>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</si>
  <si>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</si>
  <si>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</si>
  <si>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Post-freeze, 0 hrs</t>
  </si>
  <si>
    <t>Post-freeze, 6 hrs</t>
  </si>
  <si>
    <t>Post-freeze, 24 hrs</t>
  </si>
  <si>
    <t>Vol. of soil
(weight of water)
mL, g
POST-FREEZE</t>
  </si>
  <si>
    <t>Wt. jar
g</t>
  </si>
  <si>
    <t>Wt. jar + moist soil
g</t>
  </si>
  <si>
    <t>Moist soil
g</t>
  </si>
  <si>
    <t>Moisture
%</t>
  </si>
  <si>
    <t>Oven dry soil
g</t>
  </si>
  <si>
    <t>Post-incubation</t>
  </si>
  <si>
    <t>Flux moles CO2/m2-hr</t>
  </si>
  <si>
    <t>Flux moles CO2/m2-hr-g soil</t>
  </si>
  <si>
    <t>Flux mg C/m2-hr-g soil</t>
  </si>
  <si>
    <t>Flux mgC/hr-g soil</t>
  </si>
  <si>
    <t>Slope moles CO2/hr</t>
  </si>
  <si>
    <t>Tab Name</t>
  </si>
  <si>
    <t>Standard Curve</t>
  </si>
  <si>
    <t>Calculate standard curve for CO2 concentrations</t>
  </si>
  <si>
    <t>Raw data</t>
  </si>
  <si>
    <t>Data from LICOR</t>
  </si>
  <si>
    <t>CO2 concentrations</t>
  </si>
  <si>
    <t>CO2 concentrations as mols, using "raw data" and "standard curve" tabs</t>
  </si>
  <si>
    <t>Freeze/no</t>
  </si>
  <si>
    <t>Slope</t>
  </si>
  <si>
    <t>Freeze</t>
  </si>
  <si>
    <t>No</t>
  </si>
  <si>
    <t>Flux-uncorrected</t>
  </si>
  <si>
    <t>DO NOT USE. This includes slope calculations for *all* points, has not been corrected for slope</t>
  </si>
  <si>
    <t>Slope and flux-CORRECTED</t>
  </si>
  <si>
    <t>CO2 concentrations were plotted against time (0-60 min), and "erroneous" values were removed to get linear relationship. These values were then used to calculate SLOPE, and then FLUX.</t>
  </si>
  <si>
    <t>Flux calculated as (mol or mg) C/hr-g soil and (mol or mg) C/m2-hr-g soil</t>
  </si>
  <si>
    <t>Headspace</t>
  </si>
  <si>
    <t>Calculations for headspace volume</t>
  </si>
  <si>
    <t>Soil wt</t>
  </si>
  <si>
    <t>Calculations for air dry weight of soil in each Mason jar</t>
  </si>
  <si>
    <t>Kaizad Patel</t>
  </si>
  <si>
    <t>These are data for CO2 flux in the FREEZE-THAW LABORATORY EXPERIMENT</t>
  </si>
  <si>
    <t>Calculations are done only for the pre-incubation soils and post-incubation soils, O horizons only</t>
  </si>
  <si>
    <t>Use highlighted tabs to follow the calculations.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</si>
</sst>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Georgia"/>
      <family val="1"/>
    </font>
    <font>
      <sz val="11"/>
      <color theme="1"/>
      <name val="Georgia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Border="1" applyAlignment="1">
      <alignment vertical="top"/>
    </xf>
    <xf numFmtId="164" fontId="1" fillId="0" borderId="0" xfId="0" applyNumberFormat="1" applyFont="1" applyBorder="1" applyAlignment="1">
      <alignment vertical="top" wrapText="1"/>
    </xf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/>
    <xf numFmtId="2" fontId="0" fillId="0" borderId="0" xfId="0" applyNumberFormat="1"/>
    <xf numFmtId="2" fontId="0" fillId="0" borderId="0" xfId="0" applyNumberFormat="1" applyAlignment="1">
      <alignment horizontal="left"/>
    </xf>
    <xf numFmtId="2" fontId="0" fillId="2" borderId="0" xfId="0" applyNumberFormat="1" applyFill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2" fontId="0" fillId="3" borderId="0" xfId="0" applyNumberFormat="1" applyFill="1"/>
    <xf numFmtId="2" fontId="0" fillId="0" borderId="0" xfId="0" applyNumberFormat="1" applyFill="1"/>
    <xf numFmtId="0" fontId="0" fillId="0" borderId="0" xfId="0" applyFont="1"/>
    <xf numFmtId="2" fontId="0" fillId="0" borderId="0" xfId="0" applyNumberFormat="1" applyFont="1"/>
    <xf numFmtId="164" fontId="5" fillId="0" borderId="0" xfId="0" applyNumberFormat="1" applyFont="1" applyFill="1" applyBorder="1" applyAlignment="1">
      <alignment vertical="top" wrapText="1"/>
    </xf>
    <xf numFmtId="0" fontId="0" fillId="0" borderId="1" xfId="0" applyFont="1" applyBorder="1"/>
    <xf numFmtId="0" fontId="0" fillId="0" borderId="0" xfId="0" applyFont="1" applyBorder="1"/>
    <xf numFmtId="164" fontId="0" fillId="0" borderId="0" xfId="0" applyNumberFormat="1" applyFont="1" applyBorder="1"/>
    <xf numFmtId="0" fontId="5" fillId="0" borderId="0" xfId="0" applyFont="1" applyBorder="1" applyAlignment="1">
      <alignment vertical="top"/>
    </xf>
    <xf numFmtId="164" fontId="5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2" fontId="0" fillId="0" borderId="0" xfId="0" applyNumberFormat="1" applyFont="1" applyBorder="1"/>
    <xf numFmtId="0" fontId="0" fillId="0" borderId="0" xfId="0" applyNumberFormat="1" applyFont="1" applyBorder="1"/>
    <xf numFmtId="0" fontId="5" fillId="0" borderId="0" xfId="0" applyNumberFormat="1" applyFont="1" applyBorder="1" applyAlignment="1">
      <alignment vertical="top"/>
    </xf>
    <xf numFmtId="49" fontId="0" fillId="0" borderId="0" xfId="0" applyNumberFormat="1" applyFont="1" applyBorder="1"/>
    <xf numFmtId="49" fontId="0" fillId="0" borderId="0" xfId="0" applyNumberFormat="1" applyFont="1" applyBorder="1" applyAlignment="1">
      <alignment vertical="center" wrapText="1"/>
    </xf>
    <xf numFmtId="0" fontId="5" fillId="0" borderId="0" xfId="0" applyFont="1" applyBorder="1"/>
    <xf numFmtId="0" fontId="0" fillId="0" borderId="0" xfId="0" applyNumberFormat="1" applyFont="1" applyBorder="1" applyAlignment="1">
      <alignment vertical="top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165" fontId="0" fillId="0" borderId="0" xfId="0" applyNumberFormat="1" applyFont="1"/>
    <xf numFmtId="2" fontId="0" fillId="0" borderId="0" xfId="0" applyNumberFormat="1" applyFont="1" applyAlignment="1">
      <alignment wrapText="1"/>
    </xf>
    <xf numFmtId="14" fontId="0" fillId="0" borderId="0" xfId="0" applyNumberFormat="1" applyFont="1"/>
    <xf numFmtId="2" fontId="0" fillId="3" borderId="0" xfId="0" applyNumberFormat="1" applyFont="1" applyFill="1"/>
    <xf numFmtId="0" fontId="5" fillId="0" borderId="0" xfId="0" applyFont="1"/>
    <xf numFmtId="2" fontId="5" fillId="0" borderId="0" xfId="0" applyNumberFormat="1" applyFont="1"/>
    <xf numFmtId="2" fontId="5" fillId="0" borderId="0" xfId="0" applyNumberFormat="1" applyFont="1" applyFill="1"/>
    <xf numFmtId="166" fontId="5" fillId="0" borderId="0" xfId="0" applyNumberFormat="1" applyFont="1"/>
    <xf numFmtId="14" fontId="0" fillId="0" borderId="0" xfId="0" applyNumberFormat="1"/>
    <xf numFmtId="0" fontId="0" fillId="2" borderId="0" xfId="0" applyFill="1"/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curve'!$E$8:$E$13</c:f>
              <c:numCache>
                <c:formatCode>General</c:formatCode>
                <c:ptCount val="6"/>
                <c:pt idx="0">
                  <c:v>0</c:v>
                </c:pt>
                <c:pt idx="1">
                  <c:v>4.9757575757575752E-3</c:v>
                </c:pt>
                <c:pt idx="2">
                  <c:v>1.0603174603174604E-2</c:v>
                </c:pt>
                <c:pt idx="3">
                  <c:v>1.5115151515151515E-2</c:v>
                </c:pt>
                <c:pt idx="4">
                  <c:v>2.003333333333333E-2</c:v>
                </c:pt>
                <c:pt idx="5">
                  <c:v>2.4670909090909091E-2</c:v>
                </c:pt>
              </c:numCache>
            </c:numRef>
          </c:xVal>
          <c:yVal>
            <c:numRef>
              <c:f>'Standard curve'!$J$8:$J$13</c:f>
              <c:numCache>
                <c:formatCode>0.00</c:formatCode>
                <c:ptCount val="6"/>
                <c:pt idx="0">
                  <c:v>0</c:v>
                </c:pt>
                <c:pt idx="1">
                  <c:v>8.7627827092771574E-2</c:v>
                </c:pt>
                <c:pt idx="2">
                  <c:v>0.17525565418554315</c:v>
                </c:pt>
                <c:pt idx="3">
                  <c:v>0.26288348127831473</c:v>
                </c:pt>
                <c:pt idx="4">
                  <c:v>0.35051130837108629</c:v>
                </c:pt>
                <c:pt idx="5">
                  <c:v>0.43813913546385791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7-42A2-85C4-833DB5824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66751"/>
        <c:axId val="2027284303"/>
      </c:scatterChart>
      <c:valAx>
        <c:axId val="8986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284303"/>
        <c:crosses val="autoZero"/>
        <c:crossBetween val="midCat"/>
      </c:valAx>
      <c:valAx>
        <c:axId val="202728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6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14</xdr:row>
      <xdr:rowOff>123825</xdr:rowOff>
    </xdr:from>
    <xdr:to>
      <xdr:col>13</xdr:col>
      <xdr:colOff>23812</xdr:colOff>
      <xdr:row>29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A28C85-3BBF-4F00-8E52-A2FD0ADD6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7" sqref="C7"/>
    </sheetView>
  </sheetViews>
  <sheetFormatPr defaultRowHeight="15" x14ac:dyDescent="0.25"/>
  <cols>
    <col min="2" max="2" width="25" bestFit="1" customWidth="1"/>
    <col min="3" max="3" width="171.140625" bestFit="1" customWidth="1"/>
  </cols>
  <sheetData>
    <row r="1" spans="1:3" x14ac:dyDescent="0.25">
      <c r="A1" t="s">
        <v>356</v>
      </c>
    </row>
    <row r="5" spans="1:3" x14ac:dyDescent="0.25">
      <c r="B5" t="s">
        <v>335</v>
      </c>
    </row>
    <row r="7" spans="1:3" x14ac:dyDescent="0.25">
      <c r="B7" s="41" t="s">
        <v>336</v>
      </c>
      <c r="C7" t="s">
        <v>337</v>
      </c>
    </row>
    <row r="8" spans="1:3" x14ac:dyDescent="0.25">
      <c r="B8" t="s">
        <v>338</v>
      </c>
      <c r="C8" t="s">
        <v>339</v>
      </c>
    </row>
    <row r="9" spans="1:3" x14ac:dyDescent="0.25">
      <c r="B9" s="41" t="s">
        <v>340</v>
      </c>
      <c r="C9" t="s">
        <v>341</v>
      </c>
    </row>
    <row r="10" spans="1:3" x14ac:dyDescent="0.25">
      <c r="B10" t="s">
        <v>346</v>
      </c>
      <c r="C10" t="s">
        <v>347</v>
      </c>
    </row>
    <row r="11" spans="1:3" x14ac:dyDescent="0.25">
      <c r="B11" s="41" t="s">
        <v>348</v>
      </c>
      <c r="C11" t="s">
        <v>349</v>
      </c>
    </row>
    <row r="12" spans="1:3" x14ac:dyDescent="0.25">
      <c r="C12" t="s">
        <v>350</v>
      </c>
    </row>
    <row r="13" spans="1:3" x14ac:dyDescent="0.25">
      <c r="C13" t="s">
        <v>357</v>
      </c>
    </row>
    <row r="14" spans="1:3" x14ac:dyDescent="0.25">
      <c r="B14" t="s">
        <v>351</v>
      </c>
      <c r="C14" t="s">
        <v>352</v>
      </c>
    </row>
    <row r="15" spans="1:3" x14ac:dyDescent="0.25">
      <c r="B15" t="s">
        <v>353</v>
      </c>
      <c r="C15" t="s">
        <v>354</v>
      </c>
    </row>
    <row r="17" spans="1:2" x14ac:dyDescent="0.25">
      <c r="B17" t="s">
        <v>358</v>
      </c>
    </row>
    <row r="21" spans="1:2" x14ac:dyDescent="0.25">
      <c r="A21" s="40">
        <v>43165</v>
      </c>
      <c r="B21" t="s">
        <v>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3"/>
  <sheetViews>
    <sheetView workbookViewId="0">
      <selection activeCell="D7" sqref="D7"/>
    </sheetView>
  </sheetViews>
  <sheetFormatPr defaultRowHeight="15" x14ac:dyDescent="0.25"/>
  <cols>
    <col min="1" max="1" width="17.85546875" style="18" bestFit="1" customWidth="1"/>
    <col min="2" max="3" width="9.140625" style="18"/>
    <col min="4" max="4" width="16.28515625" style="18" bestFit="1" customWidth="1"/>
    <col min="5" max="5" width="11.140625" style="18" bestFit="1" customWidth="1"/>
    <col min="6" max="8" width="9.140625" style="18"/>
    <col min="9" max="9" width="16.85546875" style="18" bestFit="1" customWidth="1"/>
    <col min="10" max="10" width="21.42578125" style="18" bestFit="1" customWidth="1"/>
    <col min="11" max="16384" width="9.140625" style="18"/>
  </cols>
  <sheetData>
    <row r="1" spans="1:10" x14ac:dyDescent="0.25">
      <c r="A1" s="18" t="s">
        <v>204</v>
      </c>
      <c r="C1" s="19"/>
      <c r="D1" s="19"/>
    </row>
    <row r="2" spans="1:10" x14ac:dyDescent="0.25">
      <c r="A2" s="18" t="s">
        <v>205</v>
      </c>
      <c r="B2" s="18">
        <v>1</v>
      </c>
      <c r="C2" s="19"/>
      <c r="D2" s="19"/>
    </row>
    <row r="3" spans="1:10" x14ac:dyDescent="0.25">
      <c r="A3" s="18" t="s">
        <v>206</v>
      </c>
      <c r="B3" s="18">
        <v>2000</v>
      </c>
      <c r="C3" s="19"/>
      <c r="D3" s="19"/>
    </row>
    <row r="4" spans="1:10" x14ac:dyDescent="0.25">
      <c r="A4" s="18" t="s">
        <v>207</v>
      </c>
      <c r="B4" s="18">
        <v>8.2100000000000006E-2</v>
      </c>
      <c r="C4" s="19"/>
      <c r="D4" s="19"/>
    </row>
    <row r="5" spans="1:10" x14ac:dyDescent="0.25">
      <c r="A5" s="18" t="s">
        <v>208</v>
      </c>
      <c r="B5" s="18">
        <f>273+5</f>
        <v>278</v>
      </c>
      <c r="C5" s="19"/>
      <c r="D5" s="19"/>
    </row>
    <row r="6" spans="1:10" x14ac:dyDescent="0.25">
      <c r="B6" s="19"/>
      <c r="C6" s="19"/>
      <c r="D6" s="19"/>
    </row>
    <row r="7" spans="1:10" ht="45" x14ac:dyDescent="0.25">
      <c r="A7" s="20" t="s">
        <v>0</v>
      </c>
      <c r="B7" s="21" t="s">
        <v>1</v>
      </c>
      <c r="C7" s="21" t="s">
        <v>2</v>
      </c>
      <c r="D7" s="21" t="s">
        <v>3</v>
      </c>
      <c r="E7" s="22" t="s">
        <v>209</v>
      </c>
      <c r="F7" s="22" t="s">
        <v>210</v>
      </c>
      <c r="G7" s="16" t="s">
        <v>211</v>
      </c>
      <c r="H7" s="22" t="s">
        <v>212</v>
      </c>
      <c r="I7" s="23" t="s">
        <v>213</v>
      </c>
      <c r="J7" s="23" t="s">
        <v>214</v>
      </c>
    </row>
    <row r="8" spans="1:10" x14ac:dyDescent="0.25">
      <c r="A8" s="20"/>
      <c r="B8" s="21"/>
      <c r="C8" s="21"/>
      <c r="D8" s="21"/>
      <c r="E8" s="22">
        <v>0</v>
      </c>
      <c r="F8" s="22">
        <v>0</v>
      </c>
      <c r="G8" s="16"/>
      <c r="H8" s="22"/>
      <c r="I8" s="23">
        <f>(B$2*F8)/(B$4*B$5)</f>
        <v>0</v>
      </c>
      <c r="J8" s="23">
        <f>I8*2000</f>
        <v>0</v>
      </c>
    </row>
    <row r="9" spans="1:10" x14ac:dyDescent="0.25">
      <c r="A9" s="18" t="s">
        <v>7</v>
      </c>
      <c r="B9" s="19"/>
      <c r="C9" s="19">
        <v>5.3E-3</v>
      </c>
      <c r="D9" s="19">
        <v>5.7000000000000002E-3</v>
      </c>
      <c r="E9" s="24">
        <v>4.9757575757575752E-3</v>
      </c>
      <c r="F9" s="18">
        <v>1E-3</v>
      </c>
      <c r="I9" s="23">
        <f t="shared" ref="I9:I13" si="0">(B$2*F9)/(B$4*B$5)</f>
        <v>4.3813913546385785E-5</v>
      </c>
      <c r="J9" s="23">
        <f t="shared" ref="J9:J13" si="1">I9*2000</f>
        <v>8.7627827092771574E-2</v>
      </c>
    </row>
    <row r="10" spans="1:10" x14ac:dyDescent="0.25">
      <c r="A10" s="18" t="s">
        <v>8</v>
      </c>
      <c r="B10" s="19">
        <v>1.52E-2</v>
      </c>
      <c r="C10" s="19">
        <v>1.24E-2</v>
      </c>
      <c r="D10" s="19"/>
      <c r="E10" s="24">
        <v>1.0603174603174604E-2</v>
      </c>
      <c r="F10" s="18">
        <v>2E-3</v>
      </c>
      <c r="I10" s="23">
        <f t="shared" si="0"/>
        <v>8.762782709277157E-5</v>
      </c>
      <c r="J10" s="23">
        <f t="shared" si="1"/>
        <v>0.17525565418554315</v>
      </c>
    </row>
    <row r="11" spans="1:10" x14ac:dyDescent="0.25">
      <c r="A11" s="18" t="s">
        <v>9</v>
      </c>
      <c r="B11" s="19"/>
      <c r="C11" s="19">
        <v>1.66E-2</v>
      </c>
      <c r="D11" s="19">
        <v>2.1700000000000001E-2</v>
      </c>
      <c r="E11" s="24">
        <v>1.5115151515151515E-2</v>
      </c>
      <c r="F11" s="18">
        <v>3.0000000000000001E-3</v>
      </c>
      <c r="I11" s="23">
        <f t="shared" si="0"/>
        <v>1.3144174063915736E-4</v>
      </c>
      <c r="J11" s="23">
        <f t="shared" si="1"/>
        <v>0.26288348127831473</v>
      </c>
    </row>
    <row r="12" spans="1:10" x14ac:dyDescent="0.25">
      <c r="A12" s="18" t="s">
        <v>10</v>
      </c>
      <c r="B12" s="19"/>
      <c r="C12" s="19">
        <v>2.18E-2</v>
      </c>
      <c r="D12" s="19">
        <v>2.1499999999999998E-2</v>
      </c>
      <c r="E12" s="24">
        <v>2.003333333333333E-2</v>
      </c>
      <c r="F12" s="18">
        <v>4.0000000000000001E-3</v>
      </c>
      <c r="I12" s="23">
        <f t="shared" si="0"/>
        <v>1.7525565418554314E-4</v>
      </c>
      <c r="J12" s="23">
        <f t="shared" si="1"/>
        <v>0.35051130837108629</v>
      </c>
    </row>
    <row r="13" spans="1:10" x14ac:dyDescent="0.25">
      <c r="A13" s="18" t="s">
        <v>11</v>
      </c>
      <c r="B13" s="19">
        <v>2.8299999999999999E-2</v>
      </c>
      <c r="C13" s="19">
        <v>2.6200000000000001E-2</v>
      </c>
      <c r="D13" s="19"/>
      <c r="E13" s="24">
        <v>2.4670909090909091E-2</v>
      </c>
      <c r="F13" s="18">
        <v>5.0000000000000001E-3</v>
      </c>
      <c r="I13" s="23">
        <f t="shared" si="0"/>
        <v>2.1906956773192895E-4</v>
      </c>
      <c r="J13" s="23">
        <f t="shared" si="1"/>
        <v>0.43813913546385791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"/>
  <sheetViews>
    <sheetView zoomScale="85" zoomScaleNormal="85" workbookViewId="0">
      <pane ySplit="1" topLeftCell="A2" activePane="bottomLeft" state="frozen"/>
      <selection pane="bottomLeft" activeCell="A7" sqref="A1:XFD1048576"/>
    </sheetView>
  </sheetViews>
  <sheetFormatPr defaultColWidth="7.7109375" defaultRowHeight="14.25" x14ac:dyDescent="0.2"/>
  <cols>
    <col min="1" max="1" width="7.7109375" style="3"/>
    <col min="2" max="2" width="8.7109375" style="4" customWidth="1"/>
    <col min="3" max="3" width="8.85546875" style="4" customWidth="1"/>
    <col min="4" max="4" width="8.5703125" style="4" customWidth="1"/>
    <col min="5" max="16384" width="7.7109375" style="3"/>
  </cols>
  <sheetData>
    <row r="1" spans="1:44" ht="57" x14ac:dyDescent="0.2">
      <c r="A1" s="1" t="s">
        <v>0</v>
      </c>
      <c r="B1" s="2" t="s">
        <v>1</v>
      </c>
      <c r="C1" s="2" t="s">
        <v>2</v>
      </c>
      <c r="D1" s="2" t="s">
        <v>3</v>
      </c>
      <c r="J1" s="2" t="s">
        <v>1</v>
      </c>
      <c r="K1" s="2" t="s">
        <v>2</v>
      </c>
      <c r="L1" s="2" t="s">
        <v>3</v>
      </c>
      <c r="N1" s="2" t="s">
        <v>1</v>
      </c>
      <c r="O1" s="2" t="s">
        <v>2</v>
      </c>
      <c r="P1" s="2" t="s">
        <v>3</v>
      </c>
      <c r="AD1" s="2" t="s">
        <v>1</v>
      </c>
      <c r="AE1" s="2" t="s">
        <v>2</v>
      </c>
      <c r="AF1" s="2" t="s">
        <v>3</v>
      </c>
    </row>
    <row r="2" spans="1:44" x14ac:dyDescent="0.2">
      <c r="A2" s="3" t="s">
        <v>7</v>
      </c>
      <c r="B2" s="4">
        <v>4.4999999999999997E-3</v>
      </c>
      <c r="C2" s="4">
        <v>5.8999999999999999E-3</v>
      </c>
      <c r="D2" s="4">
        <v>5.5999999999999999E-3</v>
      </c>
      <c r="F2" s="3">
        <v>6.7999999999999996E-3</v>
      </c>
      <c r="G2" s="3">
        <v>5.8999999999999999E-3</v>
      </c>
      <c r="H2" s="3">
        <v>6.4999999999999997E-3</v>
      </c>
      <c r="J2" s="3">
        <v>5.1000000000000004E-3</v>
      </c>
      <c r="K2" s="3">
        <v>5.4000000000000003E-3</v>
      </c>
      <c r="N2" s="3">
        <v>5.7000000000000002E-3</v>
      </c>
      <c r="O2" s="3">
        <v>5.7999999999999996E-3</v>
      </c>
      <c r="R2" s="3">
        <v>4.1999999999999997E-3</v>
      </c>
      <c r="S2" s="3">
        <v>4.7000000000000002E-3</v>
      </c>
      <c r="V2" s="3">
        <v>4.7000000000000002E-3</v>
      </c>
      <c r="W2" s="3">
        <v>4.1999999999999997E-3</v>
      </c>
      <c r="Z2" s="3">
        <v>4.3E-3</v>
      </c>
      <c r="AA2" s="3">
        <v>5.0000000000000001E-3</v>
      </c>
      <c r="AD2" s="3">
        <v>5.3E-3</v>
      </c>
      <c r="AE2" s="3">
        <v>4.7000000000000002E-3</v>
      </c>
      <c r="AH2" s="3">
        <v>5.0000000000000001E-3</v>
      </c>
      <c r="AI2" s="3">
        <v>4.1999999999999997E-3</v>
      </c>
      <c r="AJ2" s="3">
        <v>4.5999999999999999E-3</v>
      </c>
      <c r="AL2" s="3">
        <v>1.1999999999999999E-3</v>
      </c>
      <c r="AM2" s="3">
        <v>2.8999999999999998E-3</v>
      </c>
      <c r="AN2" s="3">
        <v>5.1999999999999998E-3</v>
      </c>
      <c r="AP2" s="3">
        <v>5.7000000000000002E-3</v>
      </c>
      <c r="AQ2" s="3">
        <v>5.7999999999999996E-3</v>
      </c>
    </row>
    <row r="3" spans="1:44" x14ac:dyDescent="0.2">
      <c r="A3" s="3" t="s">
        <v>8</v>
      </c>
      <c r="B3" s="4">
        <v>1.04E-2</v>
      </c>
      <c r="C3" s="4">
        <v>1.04E-2</v>
      </c>
      <c r="F3" s="3">
        <v>1.23E-2</v>
      </c>
      <c r="G3" s="3">
        <v>1.23E-2</v>
      </c>
      <c r="J3" s="3">
        <v>1.12E-2</v>
      </c>
      <c r="K3" s="3">
        <v>1.15E-2</v>
      </c>
      <c r="N3" s="3">
        <v>1.11E-2</v>
      </c>
      <c r="O3" s="3">
        <v>1.18E-2</v>
      </c>
      <c r="R3" s="3">
        <v>1.0200000000000001E-2</v>
      </c>
      <c r="S3" s="3">
        <v>8.9999999999999993E-3</v>
      </c>
      <c r="T3" s="3">
        <v>9.4999999999999998E-3</v>
      </c>
      <c r="V3" s="3">
        <v>9.7000000000000003E-3</v>
      </c>
      <c r="W3" s="3">
        <v>1.03E-2</v>
      </c>
      <c r="Z3" s="3">
        <v>8.9999999999999993E-3</v>
      </c>
      <c r="AA3" s="3">
        <v>9.4999999999999998E-3</v>
      </c>
      <c r="AD3" s="3">
        <v>8.8000000000000005E-3</v>
      </c>
      <c r="AE3" s="3">
        <v>9.7999999999999997E-3</v>
      </c>
      <c r="AF3" s="3">
        <v>8.6999999999999994E-3</v>
      </c>
      <c r="AH3" s="3">
        <v>7.7999999999999996E-3</v>
      </c>
      <c r="AI3" s="3">
        <v>8.3999999999999995E-3</v>
      </c>
      <c r="AL3" s="3">
        <v>1.4200000000000001E-2</v>
      </c>
      <c r="AM3" s="3">
        <v>1.0800000000000001E-2</v>
      </c>
      <c r="AN3" s="3">
        <v>1.0999999999999999E-2</v>
      </c>
      <c r="AP3" s="3">
        <v>1.1299999999999999E-2</v>
      </c>
      <c r="AQ3" s="3">
        <v>1.1599999999999999E-2</v>
      </c>
    </row>
    <row r="4" spans="1:44" x14ac:dyDescent="0.2">
      <c r="A4" s="3" t="s">
        <v>9</v>
      </c>
      <c r="B4" s="4">
        <v>1.4200000000000001E-2</v>
      </c>
      <c r="C4" s="4">
        <v>1.54E-2</v>
      </c>
      <c r="D4" s="4">
        <v>1.4999999999999999E-2</v>
      </c>
      <c r="F4" s="3">
        <v>1.6500000000000001E-2</v>
      </c>
      <c r="G4" s="3">
        <v>1.6500000000000001E-2</v>
      </c>
      <c r="J4" s="3">
        <v>1.61E-2</v>
      </c>
      <c r="K4" s="3">
        <v>1.7899999999999999E-2</v>
      </c>
      <c r="L4" s="3">
        <v>1.6500000000000001E-2</v>
      </c>
      <c r="N4" s="3">
        <v>1.6299999999999999E-2</v>
      </c>
      <c r="O4" s="3">
        <v>1.7399999999999999E-2</v>
      </c>
      <c r="P4" s="3">
        <v>1.6299999999999999E-2</v>
      </c>
      <c r="R4" s="3">
        <v>1.9400000000000001E-2</v>
      </c>
      <c r="S4" s="3">
        <v>1.9E-2</v>
      </c>
      <c r="V4" s="3">
        <v>1.4200000000000001E-2</v>
      </c>
      <c r="W4" s="3">
        <v>1.37E-2</v>
      </c>
      <c r="Z4" s="3">
        <v>1.4E-2</v>
      </c>
      <c r="AA4" s="3">
        <v>1.3599999999999999E-2</v>
      </c>
      <c r="AD4" s="3">
        <v>1.2999999999999999E-2</v>
      </c>
      <c r="AE4" s="3">
        <v>1.26E-2</v>
      </c>
      <c r="AH4" s="3">
        <v>1.24E-2</v>
      </c>
      <c r="AI4" s="3">
        <v>1.3299999999999999E-2</v>
      </c>
      <c r="AJ4" s="3">
        <v>1.3899999999999999E-2</v>
      </c>
      <c r="AL4" s="3">
        <v>1.23E-2</v>
      </c>
      <c r="AM4" s="3">
        <v>1.23E-2</v>
      </c>
      <c r="AP4" s="3">
        <v>1.6400000000000001E-2</v>
      </c>
      <c r="AQ4" s="3">
        <v>1.5900000000000001E-2</v>
      </c>
    </row>
    <row r="5" spans="1:44" x14ac:dyDescent="0.2">
      <c r="A5" s="3" t="s">
        <v>10</v>
      </c>
      <c r="B5" s="4">
        <v>0.02</v>
      </c>
      <c r="C5" s="4">
        <v>1.89E-2</v>
      </c>
      <c r="D5" s="4">
        <v>1.8700000000000001E-2</v>
      </c>
      <c r="F5" s="3">
        <v>2.1100000000000001E-2</v>
      </c>
      <c r="G5" s="3">
        <v>2.1399999999999999E-2</v>
      </c>
      <c r="J5" s="3">
        <v>2.2200000000000001E-2</v>
      </c>
      <c r="K5" s="3">
        <v>2.2700000000000001E-2</v>
      </c>
      <c r="N5" s="3">
        <v>2.18E-2</v>
      </c>
      <c r="O5" s="3">
        <v>2.2100000000000002E-2</v>
      </c>
      <c r="R5" s="3">
        <v>1.9099999999999999E-2</v>
      </c>
      <c r="S5" s="3">
        <v>2.0299999999999999E-2</v>
      </c>
      <c r="T5" s="3">
        <v>1.7399999999999999E-2</v>
      </c>
      <c r="V5" s="3">
        <v>1.7999999999999999E-2</v>
      </c>
      <c r="W5" s="3">
        <v>1.8499999999999999E-2</v>
      </c>
      <c r="Z5" s="3">
        <v>1.77E-2</v>
      </c>
      <c r="AA5" s="3">
        <v>1.44E-2</v>
      </c>
      <c r="AB5" s="3">
        <v>1.9599999999999999E-2</v>
      </c>
      <c r="AD5" s="3">
        <v>1.6400000000000001E-2</v>
      </c>
      <c r="AE5" s="3">
        <v>1.6400000000000001E-2</v>
      </c>
      <c r="AH5" s="3">
        <v>1.78E-2</v>
      </c>
      <c r="AI5" s="3">
        <v>1.8200000000000001E-2</v>
      </c>
      <c r="AL5" s="3">
        <v>2.06E-2</v>
      </c>
      <c r="AM5" s="3">
        <v>2.1000000000000001E-2</v>
      </c>
      <c r="AP5" s="3">
        <v>2.52E-2</v>
      </c>
      <c r="AQ5" s="3">
        <v>2.6599999999999999E-2</v>
      </c>
    </row>
    <row r="6" spans="1:44" x14ac:dyDescent="0.2">
      <c r="A6" s="3" t="s">
        <v>11</v>
      </c>
      <c r="B6" s="4">
        <v>2.1399999999999999E-2</v>
      </c>
      <c r="C6" s="4">
        <v>2.3900000000000001E-2</v>
      </c>
      <c r="D6" s="4">
        <v>2.35E-2</v>
      </c>
      <c r="F6" s="3">
        <v>2.6200000000000001E-2</v>
      </c>
      <c r="G6" s="3">
        <v>2.86E-2</v>
      </c>
      <c r="H6" s="3">
        <v>2.5899999999999999E-2</v>
      </c>
      <c r="J6" s="3">
        <v>2.5100000000000001E-2</v>
      </c>
      <c r="K6" s="3">
        <v>2.47E-2</v>
      </c>
      <c r="N6" s="3">
        <v>2.53E-2</v>
      </c>
      <c r="O6" s="3">
        <v>2.76E-2</v>
      </c>
      <c r="P6" s="3">
        <v>2.52E-2</v>
      </c>
      <c r="R6" s="3">
        <v>2.7300000000000001E-2</v>
      </c>
      <c r="S6" s="3">
        <v>2.7300000000000001E-2</v>
      </c>
      <c r="V6" s="3">
        <v>2.1600000000000001E-2</v>
      </c>
      <c r="W6" s="3">
        <v>3.0499999999999999E-2</v>
      </c>
      <c r="X6" s="3">
        <v>3.0499999999999999E-2</v>
      </c>
      <c r="Z6" s="3">
        <v>2.0799999999999999E-2</v>
      </c>
      <c r="AA6" s="3">
        <v>2.12E-2</v>
      </c>
      <c r="AD6" s="3">
        <v>2.1499999999999998E-2</v>
      </c>
      <c r="AE6" s="3">
        <v>2.1899999999999999E-2</v>
      </c>
      <c r="AH6" s="3">
        <v>1.214E-2</v>
      </c>
      <c r="AI6" s="3">
        <v>2.0400000000000001E-2</v>
      </c>
      <c r="AJ6" s="3">
        <v>2.1000000000000001E-2</v>
      </c>
      <c r="AL6" s="3">
        <v>2.58E-2</v>
      </c>
      <c r="AM6" s="3">
        <v>2.7E-2</v>
      </c>
      <c r="AN6" s="3">
        <v>2.5600000000000001E-2</v>
      </c>
      <c r="AP6" s="3">
        <v>2.87E-2</v>
      </c>
      <c r="AQ6" s="3">
        <v>2.9499999999999998E-2</v>
      </c>
    </row>
    <row r="7" spans="1:44" x14ac:dyDescent="0.2">
      <c r="F7" s="4"/>
      <c r="G7" s="4"/>
      <c r="H7" s="4"/>
    </row>
    <row r="8" spans="1:44" x14ac:dyDescent="0.2">
      <c r="A8" s="3" t="s">
        <v>32</v>
      </c>
      <c r="B8" s="4">
        <v>1.35E-2</v>
      </c>
      <c r="C8" s="4">
        <v>1.3899999999999999E-2</v>
      </c>
      <c r="F8" s="3">
        <v>1.04E-2</v>
      </c>
      <c r="G8" s="3">
        <v>1.14E-2</v>
      </c>
      <c r="H8" s="3">
        <v>1.0699999999999999E-2</v>
      </c>
      <c r="J8" s="3">
        <v>1.1900000000000001E-2</v>
      </c>
      <c r="K8" s="3">
        <v>1.2E-2</v>
      </c>
      <c r="N8" s="3">
        <v>1.0500000000000001E-2</v>
      </c>
      <c r="O8" s="3">
        <v>1.04E-2</v>
      </c>
      <c r="R8" s="3">
        <v>9.4999999999999998E-3</v>
      </c>
      <c r="S8" s="3">
        <v>8.6999999999999994E-3</v>
      </c>
      <c r="T8" s="3">
        <v>8.6999999999999994E-3</v>
      </c>
      <c r="V8" s="3">
        <v>9.9000000000000008E-3</v>
      </c>
      <c r="W8" s="3">
        <v>9.7999999999999997E-3</v>
      </c>
      <c r="AD8" s="3">
        <v>1.3299999999999999E-2</v>
      </c>
      <c r="AE8" s="3">
        <v>8.6E-3</v>
      </c>
      <c r="AF8" s="3">
        <v>8.3000000000000001E-3</v>
      </c>
      <c r="AH8" s="3">
        <v>8.6999999999999994E-3</v>
      </c>
      <c r="AI8" s="3">
        <v>1.2999999999999999E-2</v>
      </c>
      <c r="AJ8" s="3">
        <v>1.0500000000000001E-2</v>
      </c>
      <c r="AL8" s="4">
        <v>9.5999999999999992E-3</v>
      </c>
      <c r="AM8" s="4">
        <v>9.1000000000000004E-3</v>
      </c>
      <c r="AN8" s="4"/>
      <c r="AP8" s="4">
        <v>1.17E-2</v>
      </c>
      <c r="AQ8" s="4">
        <v>1.1900000000000001E-2</v>
      </c>
      <c r="AR8" s="4"/>
    </row>
    <row r="9" spans="1:44" x14ac:dyDescent="0.2">
      <c r="B9" s="3"/>
      <c r="C9" s="3"/>
      <c r="D9" s="3"/>
      <c r="AD9" s="4"/>
      <c r="AE9" s="4"/>
      <c r="AF9" s="4"/>
    </row>
    <row r="10" spans="1:44" x14ac:dyDescent="0.2">
      <c r="B10" s="3"/>
      <c r="C10" s="3"/>
      <c r="D10" s="3"/>
    </row>
    <row r="11" spans="1:44" x14ac:dyDescent="0.2">
      <c r="B11" s="3"/>
      <c r="C11" s="3"/>
      <c r="D11" s="3"/>
    </row>
    <row r="12" spans="1:44" x14ac:dyDescent="0.2">
      <c r="B12" s="3"/>
      <c r="C12" s="3"/>
      <c r="D12" s="3"/>
    </row>
    <row r="13" spans="1:44" x14ac:dyDescent="0.2">
      <c r="B13" s="3"/>
      <c r="C13" s="3"/>
      <c r="D13" s="3"/>
    </row>
    <row r="14" spans="1:44" x14ac:dyDescent="0.2">
      <c r="B14" s="3"/>
      <c r="C14" s="3"/>
      <c r="D14" s="3"/>
    </row>
    <row r="15" spans="1:44" x14ac:dyDescent="0.2">
      <c r="B15" s="3"/>
      <c r="C15" s="3"/>
      <c r="D15" s="3"/>
    </row>
    <row r="16" spans="1:44" x14ac:dyDescent="0.2">
      <c r="B16" s="3"/>
      <c r="C16" s="3"/>
      <c r="D16" s="3"/>
    </row>
    <row r="17" spans="2:4" x14ac:dyDescent="0.2">
      <c r="B17" s="3"/>
      <c r="C17" s="3"/>
      <c r="D17" s="3"/>
    </row>
    <row r="18" spans="2:4" x14ac:dyDescent="0.2">
      <c r="B18" s="3"/>
      <c r="C18" s="3"/>
      <c r="D18" s="3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5"/>
  <sheetViews>
    <sheetView workbookViewId="0">
      <pane ySplit="1" topLeftCell="A2" activePane="bottomLeft" state="frozen"/>
      <selection pane="bottomLeft" activeCell="H30" sqref="H30"/>
    </sheetView>
  </sheetViews>
  <sheetFormatPr defaultRowHeight="15" x14ac:dyDescent="0.25"/>
  <cols>
    <col min="1" max="1" width="14.5703125" style="18" bestFit="1" customWidth="1"/>
    <col min="2" max="3" width="9.5703125" style="19" bestFit="1" customWidth="1"/>
    <col min="4" max="4" width="9.7109375" style="19" bestFit="1" customWidth="1"/>
    <col min="5" max="6" width="7.7109375" style="19" bestFit="1" customWidth="1"/>
    <col min="7" max="7" width="8.5703125" style="19" bestFit="1" customWidth="1"/>
    <col min="8" max="10" width="9.140625" style="18"/>
    <col min="11" max="11" width="19.28515625" style="18" bestFit="1" customWidth="1"/>
    <col min="12" max="12" width="8.28515625" style="18" bestFit="1" customWidth="1"/>
    <col min="13" max="16384" width="9.140625" style="18"/>
  </cols>
  <sheetData>
    <row r="1" spans="1:7" ht="30" x14ac:dyDescent="0.25">
      <c r="A1" s="20" t="s">
        <v>0</v>
      </c>
      <c r="B1" s="21" t="s">
        <v>1</v>
      </c>
      <c r="C1" s="21" t="s">
        <v>2</v>
      </c>
      <c r="D1" s="21" t="s">
        <v>3</v>
      </c>
      <c r="E1" s="19" t="s">
        <v>4</v>
      </c>
      <c r="F1" s="19" t="s">
        <v>5</v>
      </c>
      <c r="G1" s="19" t="s">
        <v>6</v>
      </c>
    </row>
    <row r="2" spans="1:7" x14ac:dyDescent="0.25">
      <c r="A2" s="18" t="s">
        <v>7</v>
      </c>
      <c r="B2" s="19">
        <v>4.4999999999999997E-3</v>
      </c>
      <c r="C2" s="19">
        <v>5.8999999999999999E-3</v>
      </c>
      <c r="D2" s="19">
        <v>5.5999999999999999E-3</v>
      </c>
      <c r="E2" s="19">
        <f>STDEV(B2:D2)</f>
        <v>7.3711147958319947E-4</v>
      </c>
      <c r="F2" s="19">
        <f>AVERAGE(B2:D2)</f>
        <v>5.3333333333333332E-3</v>
      </c>
      <c r="G2" s="19">
        <f>(E2/F2)*100</f>
        <v>13.820840242184989</v>
      </c>
    </row>
    <row r="3" spans="1:7" x14ac:dyDescent="0.25">
      <c r="A3" s="18" t="s">
        <v>32</v>
      </c>
      <c r="B3" s="19">
        <v>1.04E-2</v>
      </c>
      <c r="C3" s="19">
        <v>1.04E-2</v>
      </c>
      <c r="E3" s="19">
        <f t="shared" ref="E3:E62" si="0">STDEV(B3:D3)</f>
        <v>0</v>
      </c>
      <c r="F3" s="19">
        <f t="shared" ref="F3:F62" si="1">AVERAGE(B3:D3)</f>
        <v>1.04E-2</v>
      </c>
      <c r="G3" s="19">
        <f t="shared" ref="G3:G62" si="2">(E3/F3)*100</f>
        <v>0</v>
      </c>
    </row>
    <row r="4" spans="1:7" x14ac:dyDescent="0.25">
      <c r="A4" s="18" t="s">
        <v>9</v>
      </c>
      <c r="B4" s="19">
        <v>1.4200000000000001E-2</v>
      </c>
      <c r="C4" s="19">
        <v>1.54E-2</v>
      </c>
      <c r="D4" s="19">
        <v>1.4999999999999999E-2</v>
      </c>
      <c r="E4" s="19">
        <f t="shared" si="0"/>
        <v>6.110100926607784E-4</v>
      </c>
      <c r="F4" s="19">
        <f t="shared" si="1"/>
        <v>1.4866666666666667E-2</v>
      </c>
      <c r="G4" s="19">
        <f t="shared" si="2"/>
        <v>4.1099333587047875</v>
      </c>
    </row>
    <row r="5" spans="1:7" x14ac:dyDescent="0.25">
      <c r="A5" s="18" t="s">
        <v>10</v>
      </c>
      <c r="B5" s="19">
        <v>0.02</v>
      </c>
      <c r="C5" s="19">
        <v>1.89E-2</v>
      </c>
      <c r="D5" s="19">
        <v>1.8700000000000001E-2</v>
      </c>
      <c r="E5" s="19">
        <f t="shared" si="0"/>
        <v>6.9999999999999967E-4</v>
      </c>
      <c r="F5" s="19">
        <f t="shared" si="1"/>
        <v>1.9200000000000002E-2</v>
      </c>
      <c r="G5" s="19">
        <f t="shared" si="2"/>
        <v>3.6458333333333313</v>
      </c>
    </row>
    <row r="6" spans="1:7" x14ac:dyDescent="0.25">
      <c r="A6" s="18" t="s">
        <v>11</v>
      </c>
      <c r="B6" s="19">
        <v>2.1399999999999999E-2</v>
      </c>
      <c r="C6" s="19">
        <v>2.3900000000000001E-2</v>
      </c>
      <c r="D6" s="19">
        <v>2.35E-2</v>
      </c>
      <c r="E6" s="19">
        <f t="shared" si="0"/>
        <v>1.3428824718989135E-3</v>
      </c>
      <c r="F6" s="19">
        <f t="shared" si="1"/>
        <v>2.2933333333333333E-2</v>
      </c>
      <c r="G6" s="19">
        <f t="shared" si="2"/>
        <v>5.8555921739778212</v>
      </c>
    </row>
    <row r="7" spans="1:7" x14ac:dyDescent="0.25">
      <c r="A7" s="18" t="s">
        <v>12</v>
      </c>
      <c r="B7" s="19">
        <v>3.8300000000000001E-2</v>
      </c>
      <c r="C7" s="19">
        <v>3.8300000000000001E-2</v>
      </c>
      <c r="E7" s="19">
        <f t="shared" si="0"/>
        <v>0</v>
      </c>
      <c r="F7" s="19">
        <f t="shared" si="1"/>
        <v>3.8300000000000001E-2</v>
      </c>
      <c r="G7" s="19">
        <f t="shared" si="2"/>
        <v>0</v>
      </c>
    </row>
    <row r="8" spans="1:7" x14ac:dyDescent="0.25">
      <c r="A8" s="18" t="s">
        <v>13</v>
      </c>
      <c r="B8" s="19">
        <v>5.91E-2</v>
      </c>
      <c r="C8" s="19">
        <v>5.9200000000000003E-2</v>
      </c>
      <c r="E8" s="19">
        <f t="shared" si="0"/>
        <v>7.0710678118656773E-5</v>
      </c>
      <c r="F8" s="19">
        <f t="shared" si="1"/>
        <v>5.9150000000000001E-2</v>
      </c>
      <c r="G8" s="19">
        <f t="shared" si="2"/>
        <v>0.11954467982866741</v>
      </c>
    </row>
    <row r="9" spans="1:7" x14ac:dyDescent="0.25">
      <c r="A9" s="18" t="s">
        <v>14</v>
      </c>
      <c r="B9" s="19">
        <v>6.0699999999999997E-2</v>
      </c>
      <c r="C9" s="19">
        <v>6.0199999999999997E-2</v>
      </c>
      <c r="E9" s="19">
        <f t="shared" si="0"/>
        <v>3.5355339059327408E-4</v>
      </c>
      <c r="F9" s="19">
        <f t="shared" si="1"/>
        <v>6.0449999999999997E-2</v>
      </c>
      <c r="G9" s="19">
        <f t="shared" si="2"/>
        <v>0.5848691324950771</v>
      </c>
    </row>
    <row r="10" spans="1:7" x14ac:dyDescent="0.25">
      <c r="A10" s="18" t="s">
        <v>15</v>
      </c>
      <c r="B10" s="19">
        <v>5.9700000000000003E-2</v>
      </c>
      <c r="C10" s="19">
        <v>5.8900000000000001E-2</v>
      </c>
      <c r="D10" s="19">
        <v>5.8999999999999997E-2</v>
      </c>
      <c r="E10" s="19">
        <f t="shared" si="0"/>
        <v>4.358898943540695E-4</v>
      </c>
      <c r="F10" s="19">
        <f t="shared" si="1"/>
        <v>5.9200000000000003E-2</v>
      </c>
      <c r="G10" s="19">
        <f t="shared" si="2"/>
        <v>0.73630049721971202</v>
      </c>
    </row>
    <row r="11" spans="1:7" x14ac:dyDescent="0.25">
      <c r="A11" s="18" t="s">
        <v>16</v>
      </c>
      <c r="B11" s="19">
        <v>3.1099999999999999E-2</v>
      </c>
      <c r="C11" s="19">
        <v>2.9899999999999999E-2</v>
      </c>
      <c r="E11" s="19">
        <f t="shared" si="0"/>
        <v>8.4852813742385678E-4</v>
      </c>
      <c r="F11" s="19">
        <f t="shared" si="1"/>
        <v>3.0499999999999999E-2</v>
      </c>
      <c r="G11" s="19">
        <f t="shared" si="2"/>
        <v>2.7820594669634651</v>
      </c>
    </row>
    <row r="12" spans="1:7" x14ac:dyDescent="0.25">
      <c r="A12" s="18" t="s">
        <v>17</v>
      </c>
      <c r="B12" s="19">
        <v>4.7199999999999999E-2</v>
      </c>
      <c r="C12" s="19">
        <v>4.7E-2</v>
      </c>
      <c r="E12" s="19">
        <f t="shared" si="0"/>
        <v>1.4142135623730864E-4</v>
      </c>
      <c r="F12" s="19">
        <f t="shared" si="1"/>
        <v>4.7100000000000003E-2</v>
      </c>
      <c r="G12" s="19">
        <f t="shared" si="2"/>
        <v>0.30025765655479536</v>
      </c>
    </row>
    <row r="13" spans="1:7" x14ac:dyDescent="0.25">
      <c r="A13" s="18" t="s">
        <v>18</v>
      </c>
      <c r="B13" s="19">
        <v>4.2599999999999999E-2</v>
      </c>
      <c r="C13" s="19">
        <v>4.3799999999999999E-2</v>
      </c>
      <c r="D13" s="19">
        <v>4.3900000000000002E-2</v>
      </c>
      <c r="E13" s="19">
        <f t="shared" si="0"/>
        <v>7.2341781380702423E-4</v>
      </c>
      <c r="F13" s="19">
        <f t="shared" si="1"/>
        <v>4.3433333333333331E-2</v>
      </c>
      <c r="G13" s="19">
        <f t="shared" si="2"/>
        <v>1.6655820732318287</v>
      </c>
    </row>
    <row r="14" spans="1:7" x14ac:dyDescent="0.25">
      <c r="A14" s="18" t="s">
        <v>19</v>
      </c>
      <c r="B14" s="19">
        <v>3.9800000000000002E-2</v>
      </c>
      <c r="C14" s="19">
        <v>3.9800000000000002E-2</v>
      </c>
      <c r="E14" s="19">
        <f t="shared" si="0"/>
        <v>0</v>
      </c>
      <c r="F14" s="19">
        <f t="shared" si="1"/>
        <v>3.9800000000000002E-2</v>
      </c>
      <c r="G14" s="19">
        <f t="shared" si="2"/>
        <v>0</v>
      </c>
    </row>
    <row r="15" spans="1:7" x14ac:dyDescent="0.25">
      <c r="A15" s="18" t="s">
        <v>20</v>
      </c>
      <c r="B15" s="19">
        <v>5.0200000000000002E-2</v>
      </c>
      <c r="C15" s="19">
        <v>5.0099999999999999E-2</v>
      </c>
      <c r="E15" s="19">
        <f t="shared" si="0"/>
        <v>7.0710678118656773E-5</v>
      </c>
      <c r="F15" s="19">
        <f t="shared" si="1"/>
        <v>5.015E-2</v>
      </c>
      <c r="G15" s="19">
        <f t="shared" si="2"/>
        <v>0.140998361153852</v>
      </c>
    </row>
    <row r="16" spans="1:7" x14ac:dyDescent="0.25">
      <c r="A16" s="18" t="s">
        <v>21</v>
      </c>
      <c r="B16" s="19">
        <v>6.6699999999999995E-2</v>
      </c>
      <c r="C16" s="19">
        <v>6.6900000000000001E-2</v>
      </c>
      <c r="E16" s="19">
        <f t="shared" si="0"/>
        <v>1.4142135623731355E-4</v>
      </c>
      <c r="F16" s="19">
        <f t="shared" si="1"/>
        <v>6.6799999999999998E-2</v>
      </c>
      <c r="G16" s="19">
        <f t="shared" si="2"/>
        <v>0.21170861712172689</v>
      </c>
    </row>
    <row r="17" spans="1:7" x14ac:dyDescent="0.25">
      <c r="A17" s="18" t="s">
        <v>22</v>
      </c>
      <c r="B17" s="19">
        <v>7.0400000000000004E-2</v>
      </c>
      <c r="C17" s="19">
        <v>7.0599999999999996E-2</v>
      </c>
      <c r="E17" s="19">
        <f t="shared" si="0"/>
        <v>1.4142135623730373E-4</v>
      </c>
      <c r="F17" s="19">
        <f t="shared" si="1"/>
        <v>7.0500000000000007E-2</v>
      </c>
      <c r="G17" s="19">
        <f t="shared" si="2"/>
        <v>0.2005976684217074</v>
      </c>
    </row>
    <row r="18" spans="1:7" x14ac:dyDescent="0.25">
      <c r="A18" s="18" t="s">
        <v>23</v>
      </c>
      <c r="B18" s="19">
        <v>6.8500000000000005E-2</v>
      </c>
      <c r="C18" s="19">
        <v>6.8099999999999994E-2</v>
      </c>
      <c r="E18" s="19">
        <f t="shared" si="0"/>
        <v>2.8284271247462709E-4</v>
      </c>
      <c r="F18" s="19">
        <f t="shared" si="1"/>
        <v>6.83E-2</v>
      </c>
      <c r="G18" s="19">
        <f t="shared" si="2"/>
        <v>0.41411817346211877</v>
      </c>
    </row>
    <row r="19" spans="1:7" x14ac:dyDescent="0.25">
      <c r="A19" s="18" t="s">
        <v>24</v>
      </c>
      <c r="B19" s="19">
        <v>0.1007</v>
      </c>
      <c r="C19" s="19">
        <v>0.1017</v>
      </c>
      <c r="D19" s="19">
        <v>9.9099999999999994E-2</v>
      </c>
      <c r="E19" s="19">
        <f t="shared" si="0"/>
        <v>1.3114877048604028E-3</v>
      </c>
      <c r="F19" s="19">
        <f t="shared" si="1"/>
        <v>0.10049999999999999</v>
      </c>
      <c r="G19" s="19">
        <f t="shared" si="2"/>
        <v>1.304962890408361</v>
      </c>
    </row>
    <row r="20" spans="1:7" x14ac:dyDescent="0.25">
      <c r="A20" s="18" t="s">
        <v>25</v>
      </c>
      <c r="B20" s="19">
        <v>0.1081</v>
      </c>
      <c r="C20" s="19">
        <v>1.7899999999999999E-2</v>
      </c>
      <c r="E20" s="19">
        <f t="shared" si="0"/>
        <v>6.3781031663026594E-2</v>
      </c>
      <c r="F20" s="19">
        <f t="shared" si="1"/>
        <v>6.3E-2</v>
      </c>
      <c r="G20" s="19">
        <f t="shared" si="2"/>
        <v>101.23973279845491</v>
      </c>
    </row>
    <row r="21" spans="1:7" x14ac:dyDescent="0.25">
      <c r="A21" s="18" t="s">
        <v>26</v>
      </c>
      <c r="B21" s="19">
        <v>0.11169999999999999</v>
      </c>
      <c r="C21" s="19">
        <v>0.10929999999999999</v>
      </c>
      <c r="D21" s="19">
        <v>0.109</v>
      </c>
      <c r="E21" s="19">
        <f t="shared" si="0"/>
        <v>1.4798648586948722E-3</v>
      </c>
      <c r="F21" s="19">
        <f t="shared" si="1"/>
        <v>0.10999999999999999</v>
      </c>
      <c r="G21" s="19">
        <f t="shared" si="2"/>
        <v>1.3453316897226113</v>
      </c>
    </row>
    <row r="22" spans="1:7" x14ac:dyDescent="0.25">
      <c r="A22" s="18" t="s">
        <v>27</v>
      </c>
      <c r="B22" s="19">
        <v>0.1023</v>
      </c>
      <c r="C22" s="19">
        <v>0.107</v>
      </c>
      <c r="D22" s="19">
        <v>0.1075</v>
      </c>
      <c r="E22" s="19">
        <f t="shared" si="0"/>
        <v>2.868797657556208E-3</v>
      </c>
      <c r="F22" s="19">
        <f t="shared" si="1"/>
        <v>0.10559999999999999</v>
      </c>
      <c r="G22" s="19">
        <f t="shared" si="2"/>
        <v>2.7166644484433791</v>
      </c>
    </row>
    <row r="23" spans="1:7" x14ac:dyDescent="0.25">
      <c r="A23" s="18" t="s">
        <v>28</v>
      </c>
      <c r="B23" s="19">
        <v>2.5899999999999999E-2</v>
      </c>
      <c r="C23" s="19">
        <v>2.5999999999999999E-2</v>
      </c>
      <c r="E23" s="19">
        <f t="shared" si="0"/>
        <v>7.071067811865432E-5</v>
      </c>
      <c r="F23" s="19">
        <f t="shared" si="1"/>
        <v>2.5950000000000001E-2</v>
      </c>
      <c r="G23" s="19">
        <f t="shared" si="2"/>
        <v>0.27248816230695305</v>
      </c>
    </row>
    <row r="24" spans="1:7" x14ac:dyDescent="0.25">
      <c r="A24" s="18" t="s">
        <v>29</v>
      </c>
      <c r="B24" s="19">
        <v>5.8299999999999998E-2</v>
      </c>
      <c r="C24" s="19">
        <v>5.8400000000000001E-2</v>
      </c>
      <c r="E24" s="19">
        <f t="shared" si="0"/>
        <v>7.0710678118656773E-5</v>
      </c>
      <c r="F24" s="19">
        <f t="shared" si="1"/>
        <v>5.8349999999999999E-2</v>
      </c>
      <c r="G24" s="19">
        <f t="shared" si="2"/>
        <v>0.12118368143728667</v>
      </c>
    </row>
    <row r="25" spans="1:7" x14ac:dyDescent="0.25">
      <c r="A25" s="18" t="s">
        <v>30</v>
      </c>
      <c r="B25" s="19">
        <v>6.3299999999999995E-2</v>
      </c>
      <c r="C25" s="19">
        <v>6.3299999999999995E-2</v>
      </c>
      <c r="E25" s="19">
        <f t="shared" si="0"/>
        <v>0</v>
      </c>
      <c r="F25" s="19">
        <f t="shared" si="1"/>
        <v>6.3299999999999995E-2</v>
      </c>
      <c r="G25" s="19">
        <f t="shared" si="2"/>
        <v>0</v>
      </c>
    </row>
    <row r="26" spans="1:7" x14ac:dyDescent="0.25">
      <c r="A26" s="18" t="s">
        <v>31</v>
      </c>
      <c r="B26" s="19">
        <v>6.1800000000000001E-2</v>
      </c>
      <c r="C26" s="19">
        <v>6.1600000000000002E-2</v>
      </c>
      <c r="E26" s="19">
        <f t="shared" si="0"/>
        <v>1.4142135623730864E-4</v>
      </c>
      <c r="F26" s="19">
        <f t="shared" si="1"/>
        <v>6.1700000000000005E-2</v>
      </c>
      <c r="G26" s="19">
        <f t="shared" si="2"/>
        <v>0.22920803279952778</v>
      </c>
    </row>
    <row r="27" spans="1:7" x14ac:dyDescent="0.25">
      <c r="A27" s="18" t="s">
        <v>33</v>
      </c>
      <c r="B27" s="19">
        <v>2.5399999999999999E-2</v>
      </c>
      <c r="C27" s="19">
        <v>2.3699999999999999E-2</v>
      </c>
      <c r="D27" s="19">
        <v>2.3800000000000002E-2</v>
      </c>
      <c r="E27" s="19">
        <f t="shared" si="0"/>
        <v>9.5393920141694497E-4</v>
      </c>
      <c r="F27" s="19">
        <f t="shared" si="1"/>
        <v>2.4299999999999999E-2</v>
      </c>
      <c r="G27" s="19">
        <f t="shared" si="2"/>
        <v>3.9256757259956587</v>
      </c>
    </row>
    <row r="28" spans="1:7" x14ac:dyDescent="0.25">
      <c r="A28" s="18" t="s">
        <v>34</v>
      </c>
      <c r="B28" s="19">
        <v>5.1999999999999998E-2</v>
      </c>
      <c r="C28" s="19">
        <v>5.2400000000000002E-2</v>
      </c>
      <c r="E28" s="19">
        <f t="shared" si="0"/>
        <v>2.8284271247462221E-4</v>
      </c>
      <c r="F28" s="19">
        <f t="shared" si="1"/>
        <v>5.2199999999999996E-2</v>
      </c>
      <c r="G28" s="19">
        <f t="shared" si="2"/>
        <v>0.54184427677130698</v>
      </c>
    </row>
    <row r="29" spans="1:7" x14ac:dyDescent="0.25">
      <c r="A29" s="18" t="s">
        <v>35</v>
      </c>
      <c r="B29" s="19">
        <v>5.5199999999999999E-2</v>
      </c>
      <c r="C29" s="19">
        <v>5.3699999999999998E-2</v>
      </c>
      <c r="D29" s="19">
        <v>5.3900000000000003E-2</v>
      </c>
      <c r="E29" s="19">
        <f t="shared" si="0"/>
        <v>8.1445278152470727E-4</v>
      </c>
      <c r="F29" s="19">
        <f t="shared" si="1"/>
        <v>5.4266666666666664E-2</v>
      </c>
      <c r="G29" s="19">
        <f t="shared" si="2"/>
        <v>1.5008343639890183</v>
      </c>
    </row>
    <row r="30" spans="1:7" x14ac:dyDescent="0.25">
      <c r="A30" s="18" t="s">
        <v>36</v>
      </c>
      <c r="B30" s="19">
        <v>5.5100000000000003E-2</v>
      </c>
      <c r="C30" s="19">
        <v>5.4899999999999997E-2</v>
      </c>
      <c r="E30" s="19">
        <f t="shared" si="0"/>
        <v>1.4142135623731355E-4</v>
      </c>
      <c r="F30" s="19">
        <f t="shared" si="1"/>
        <v>5.5E-2</v>
      </c>
      <c r="G30" s="19">
        <f t="shared" si="2"/>
        <v>0.25712973861329735</v>
      </c>
    </row>
    <row r="31" spans="1:7" x14ac:dyDescent="0.25">
      <c r="A31" s="18" t="s">
        <v>37</v>
      </c>
      <c r="B31" s="19">
        <v>1.8800000000000001E-2</v>
      </c>
      <c r="C31" s="19">
        <v>1.8800000000000001E-2</v>
      </c>
      <c r="E31" s="19">
        <f t="shared" si="0"/>
        <v>0</v>
      </c>
      <c r="F31" s="19">
        <f t="shared" si="1"/>
        <v>1.8800000000000001E-2</v>
      </c>
      <c r="G31" s="19">
        <f t="shared" si="2"/>
        <v>0</v>
      </c>
    </row>
    <row r="32" spans="1:7" x14ac:dyDescent="0.25">
      <c r="A32" s="18" t="s">
        <v>38</v>
      </c>
      <c r="B32" s="19">
        <v>4.7300000000000002E-2</v>
      </c>
      <c r="C32" s="19">
        <v>4.6699999999999998E-2</v>
      </c>
      <c r="E32" s="19">
        <f t="shared" si="0"/>
        <v>4.2426406871193083E-4</v>
      </c>
      <c r="F32" s="19">
        <f t="shared" si="1"/>
        <v>4.7E-2</v>
      </c>
      <c r="G32" s="19">
        <f t="shared" si="2"/>
        <v>0.90268950789772517</v>
      </c>
    </row>
    <row r="33" spans="1:7" x14ac:dyDescent="0.25">
      <c r="A33" s="18" t="s">
        <v>39</v>
      </c>
      <c r="B33" s="19">
        <v>4.7800000000000002E-2</v>
      </c>
      <c r="C33" s="19">
        <v>4.8000000000000001E-2</v>
      </c>
      <c r="E33" s="19">
        <f t="shared" si="0"/>
        <v>1.4142135623730864E-4</v>
      </c>
      <c r="F33" s="19">
        <f t="shared" si="1"/>
        <v>4.7899999999999998E-2</v>
      </c>
      <c r="G33" s="19">
        <f t="shared" si="2"/>
        <v>0.29524291490043558</v>
      </c>
    </row>
    <row r="34" spans="1:7" x14ac:dyDescent="0.25">
      <c r="A34" s="18" t="s">
        <v>40</v>
      </c>
      <c r="B34" s="19">
        <v>4.9599999999999998E-2</v>
      </c>
      <c r="C34" s="19">
        <v>4.9799999999999997E-2</v>
      </c>
      <c r="E34" s="19">
        <f t="shared" si="0"/>
        <v>1.4142135623730864E-4</v>
      </c>
      <c r="F34" s="19">
        <f t="shared" si="1"/>
        <v>4.9699999999999994E-2</v>
      </c>
      <c r="G34" s="19">
        <f t="shared" si="2"/>
        <v>0.28455001254991685</v>
      </c>
    </row>
    <row r="35" spans="1:7" x14ac:dyDescent="0.25">
      <c r="A35" s="18" t="s">
        <v>41</v>
      </c>
      <c r="B35" s="19">
        <v>9.7699999999999995E-2</v>
      </c>
      <c r="C35" s="19">
        <v>0.1004</v>
      </c>
      <c r="D35" s="19">
        <v>0.1008</v>
      </c>
      <c r="E35" s="19">
        <f t="shared" si="0"/>
        <v>1.686218649325569E-3</v>
      </c>
      <c r="F35" s="19">
        <f t="shared" si="1"/>
        <v>9.9633333333333338E-2</v>
      </c>
      <c r="G35" s="19">
        <f t="shared" si="2"/>
        <v>1.6924242047429598</v>
      </c>
    </row>
    <row r="36" spans="1:7" x14ac:dyDescent="0.25">
      <c r="A36" s="18" t="s">
        <v>42</v>
      </c>
      <c r="B36" s="19">
        <v>0.1053</v>
      </c>
      <c r="C36" s="19">
        <v>0.1033</v>
      </c>
      <c r="D36" s="19">
        <v>0.10349999999999999</v>
      </c>
      <c r="E36" s="19">
        <f t="shared" si="0"/>
        <v>1.1015141094572235E-3</v>
      </c>
      <c r="F36" s="19">
        <f t="shared" si="1"/>
        <v>0.10403333333333332</v>
      </c>
      <c r="G36" s="19">
        <f t="shared" si="2"/>
        <v>1.0588088203690069</v>
      </c>
    </row>
    <row r="37" spans="1:7" x14ac:dyDescent="0.25">
      <c r="A37" s="18" t="s">
        <v>43</v>
      </c>
      <c r="B37" s="19">
        <v>0.11070000000000001</v>
      </c>
      <c r="C37" s="19">
        <v>0.11070000000000001</v>
      </c>
      <c r="E37" s="19">
        <f t="shared" si="0"/>
        <v>0</v>
      </c>
      <c r="F37" s="19">
        <f t="shared" si="1"/>
        <v>0.11070000000000001</v>
      </c>
      <c r="G37" s="19">
        <f t="shared" si="2"/>
        <v>0</v>
      </c>
    </row>
    <row r="38" spans="1:7" x14ac:dyDescent="0.25">
      <c r="A38" s="18" t="s">
        <v>44</v>
      </c>
      <c r="B38" s="19">
        <v>0.1171</v>
      </c>
      <c r="C38" s="19">
        <v>0.10589999999999999</v>
      </c>
      <c r="D38" s="19">
        <v>0.106</v>
      </c>
      <c r="E38" s="19">
        <f t="shared" si="0"/>
        <v>6.437649674635405E-3</v>
      </c>
      <c r="F38" s="19">
        <f t="shared" si="1"/>
        <v>0.10966666666666665</v>
      </c>
      <c r="G38" s="19">
        <f t="shared" si="2"/>
        <v>5.8701972717040176</v>
      </c>
    </row>
    <row r="39" spans="1:7" x14ac:dyDescent="0.25">
      <c r="A39" s="18" t="s">
        <v>45</v>
      </c>
      <c r="B39" s="19">
        <v>8.72E-2</v>
      </c>
      <c r="C39" s="19">
        <v>8.6999999999999994E-2</v>
      </c>
      <c r="E39" s="19">
        <f t="shared" si="0"/>
        <v>1.4142135623731355E-4</v>
      </c>
      <c r="F39" s="19">
        <f t="shared" si="1"/>
        <v>8.7099999999999997E-2</v>
      </c>
      <c r="G39" s="19">
        <f t="shared" si="2"/>
        <v>0.1623666546926677</v>
      </c>
    </row>
    <row r="40" spans="1:7" x14ac:dyDescent="0.25">
      <c r="A40" s="18" t="s">
        <v>46</v>
      </c>
      <c r="B40" s="19">
        <v>9.2600000000000002E-2</v>
      </c>
      <c r="C40" s="19">
        <v>9.2100000000000001E-2</v>
      </c>
      <c r="E40" s="19">
        <f t="shared" si="0"/>
        <v>3.5355339059327408E-4</v>
      </c>
      <c r="F40" s="19">
        <f t="shared" si="1"/>
        <v>9.2350000000000002E-2</v>
      </c>
      <c r="G40" s="19">
        <f t="shared" si="2"/>
        <v>0.3828407044864906</v>
      </c>
    </row>
    <row r="41" spans="1:7" x14ac:dyDescent="0.25">
      <c r="A41" s="18" t="s">
        <v>47</v>
      </c>
      <c r="B41" s="19">
        <v>9.35E-2</v>
      </c>
      <c r="C41" s="19">
        <v>9.2899999999999996E-2</v>
      </c>
      <c r="E41" s="19">
        <f t="shared" si="0"/>
        <v>4.2426406871193083E-4</v>
      </c>
      <c r="F41" s="19">
        <f t="shared" si="1"/>
        <v>9.3200000000000005E-2</v>
      </c>
      <c r="G41" s="19">
        <f t="shared" si="2"/>
        <v>0.45521895784541933</v>
      </c>
    </row>
    <row r="42" spans="1:7" x14ac:dyDescent="0.25">
      <c r="A42" s="18" t="s">
        <v>48</v>
      </c>
      <c r="B42" s="19">
        <v>9.2799999999999994E-2</v>
      </c>
      <c r="C42" s="19">
        <v>9.2100000000000001E-2</v>
      </c>
      <c r="E42" s="19">
        <f t="shared" si="0"/>
        <v>4.9497474683057776E-4</v>
      </c>
      <c r="F42" s="19">
        <f t="shared" si="1"/>
        <v>9.2450000000000004E-2</v>
      </c>
      <c r="G42" s="19">
        <f t="shared" si="2"/>
        <v>0.53539723832404296</v>
      </c>
    </row>
    <row r="43" spans="1:7" x14ac:dyDescent="0.25">
      <c r="A43" s="18" t="s">
        <v>49</v>
      </c>
      <c r="B43" s="19">
        <v>4.2200000000000001E-2</v>
      </c>
      <c r="C43" s="19">
        <v>4.2200000000000001E-2</v>
      </c>
      <c r="E43" s="19">
        <f t="shared" si="0"/>
        <v>0</v>
      </c>
      <c r="F43" s="19">
        <f t="shared" si="1"/>
        <v>4.2200000000000001E-2</v>
      </c>
      <c r="G43" s="19">
        <f t="shared" si="2"/>
        <v>0</v>
      </c>
    </row>
    <row r="44" spans="1:7" x14ac:dyDescent="0.25">
      <c r="A44" s="18" t="s">
        <v>50</v>
      </c>
      <c r="B44" s="19">
        <v>5.8000000000000003E-2</v>
      </c>
      <c r="C44" s="19">
        <v>5.8500000000000003E-2</v>
      </c>
      <c r="E44" s="19">
        <f t="shared" si="0"/>
        <v>3.5355339059327408E-4</v>
      </c>
      <c r="F44" s="19">
        <f t="shared" si="1"/>
        <v>5.8250000000000003E-2</v>
      </c>
      <c r="G44" s="19">
        <f t="shared" si="2"/>
        <v>0.60695861046055632</v>
      </c>
    </row>
    <row r="45" spans="1:7" x14ac:dyDescent="0.25">
      <c r="A45" s="18" t="s">
        <v>51</v>
      </c>
      <c r="B45" s="19">
        <v>5.8500000000000003E-2</v>
      </c>
      <c r="C45" s="19">
        <v>5.8799999999999998E-2</v>
      </c>
      <c r="E45" s="19">
        <f t="shared" si="0"/>
        <v>2.1213203435596054E-4</v>
      </c>
      <c r="F45" s="19">
        <f t="shared" si="1"/>
        <v>5.8650000000000001E-2</v>
      </c>
      <c r="G45" s="19">
        <f t="shared" si="2"/>
        <v>0.36169144817725585</v>
      </c>
    </row>
    <row r="46" spans="1:7" x14ac:dyDescent="0.25">
      <c r="A46" s="18" t="s">
        <v>52</v>
      </c>
      <c r="B46" s="19">
        <v>6.0900000000000003E-2</v>
      </c>
      <c r="C46" s="19">
        <v>6.13E-2</v>
      </c>
      <c r="E46" s="19">
        <f t="shared" si="0"/>
        <v>2.8284271247461728E-4</v>
      </c>
      <c r="F46" s="19">
        <f t="shared" si="1"/>
        <v>6.1100000000000002E-2</v>
      </c>
      <c r="G46" s="19">
        <f t="shared" si="2"/>
        <v>0.46291769635780244</v>
      </c>
    </row>
    <row r="47" spans="1:7" x14ac:dyDescent="0.25">
      <c r="A47" s="18" t="s">
        <v>53</v>
      </c>
      <c r="B47" s="19">
        <v>3.5999999999999997E-2</v>
      </c>
      <c r="C47" s="19">
        <v>3.4500000000000003E-2</v>
      </c>
      <c r="D47" s="19">
        <v>3.4000000000000002E-2</v>
      </c>
      <c r="E47" s="19">
        <f t="shared" si="0"/>
        <v>1.0408329997330635E-3</v>
      </c>
      <c r="F47" s="19">
        <f t="shared" si="1"/>
        <v>3.4833333333333334E-2</v>
      </c>
      <c r="G47" s="19">
        <f t="shared" si="2"/>
        <v>2.9880373198078374</v>
      </c>
    </row>
    <row r="48" spans="1:7" x14ac:dyDescent="0.25">
      <c r="A48" s="18" t="s">
        <v>54</v>
      </c>
      <c r="B48" s="19">
        <v>4.3400000000000001E-2</v>
      </c>
      <c r="C48" s="19">
        <v>4.2999999999999997E-2</v>
      </c>
      <c r="E48" s="19">
        <f t="shared" si="0"/>
        <v>2.8284271247462221E-4</v>
      </c>
      <c r="F48" s="19">
        <f t="shared" si="1"/>
        <v>4.3200000000000002E-2</v>
      </c>
      <c r="G48" s="19">
        <f t="shared" si="2"/>
        <v>0.65472850109866243</v>
      </c>
    </row>
    <row r="49" spans="1:7" x14ac:dyDescent="0.25">
      <c r="A49" s="18" t="s">
        <v>32</v>
      </c>
      <c r="B49" s="19">
        <v>1.35E-2</v>
      </c>
      <c r="C49" s="19">
        <v>1.3899999999999999E-2</v>
      </c>
      <c r="E49" s="19">
        <f>STDEV(B49:D49)</f>
        <v>2.8284271247461853E-4</v>
      </c>
      <c r="F49" s="19">
        <f>AVERAGE(B49:D49)</f>
        <v>1.37E-2</v>
      </c>
      <c r="G49" s="19">
        <f>(E49/F49)*100</f>
        <v>2.0645453465300623</v>
      </c>
    </row>
    <row r="51" spans="1:7" ht="30" x14ac:dyDescent="0.25">
      <c r="A51" s="20" t="s">
        <v>0</v>
      </c>
      <c r="B51" s="21" t="s">
        <v>1</v>
      </c>
      <c r="C51" s="21" t="s">
        <v>2</v>
      </c>
      <c r="D51" s="21" t="s">
        <v>3</v>
      </c>
    </row>
    <row r="52" spans="1:7" x14ac:dyDescent="0.25">
      <c r="A52" s="18" t="s">
        <v>7</v>
      </c>
      <c r="B52" s="19">
        <v>6.7999999999999996E-3</v>
      </c>
      <c r="C52" s="19">
        <v>5.8999999999999999E-3</v>
      </c>
      <c r="D52" s="19">
        <v>6.4999999999999997E-3</v>
      </c>
      <c r="E52" s="19">
        <f>STDEV(B52:D52)</f>
        <v>4.5825756949558388E-4</v>
      </c>
      <c r="F52" s="19">
        <f>AVERAGE(B52:D52)</f>
        <v>6.3999999999999994E-3</v>
      </c>
      <c r="G52" s="19">
        <f>(E52/F52)*100</f>
        <v>7.1602745233684981</v>
      </c>
    </row>
    <row r="53" spans="1:7" x14ac:dyDescent="0.25">
      <c r="A53" s="18" t="s">
        <v>32</v>
      </c>
      <c r="B53" s="19">
        <v>1.23E-2</v>
      </c>
      <c r="C53" s="19">
        <v>1.23E-2</v>
      </c>
      <c r="E53" s="19">
        <f>STDEV(B53:D53)</f>
        <v>0</v>
      </c>
      <c r="F53" s="19">
        <f>AVERAGE(B53:D53)</f>
        <v>1.23E-2</v>
      </c>
      <c r="G53" s="19">
        <f>(E53/F53)*100</f>
        <v>0</v>
      </c>
    </row>
    <row r="54" spans="1:7" x14ac:dyDescent="0.25">
      <c r="A54" s="18" t="s">
        <v>9</v>
      </c>
      <c r="B54" s="19">
        <v>1.6500000000000001E-2</v>
      </c>
      <c r="C54" s="19">
        <v>1.6500000000000001E-2</v>
      </c>
      <c r="E54" s="19">
        <f>STDEV(B54:D54)</f>
        <v>0</v>
      </c>
      <c r="F54" s="19">
        <f>AVERAGE(B54:D54)</f>
        <v>1.6500000000000001E-2</v>
      </c>
      <c r="G54" s="19">
        <f>(E54/F54)*100</f>
        <v>0</v>
      </c>
    </row>
    <row r="55" spans="1:7" x14ac:dyDescent="0.25">
      <c r="A55" s="18" t="s">
        <v>10</v>
      </c>
      <c r="B55" s="19">
        <v>2.1100000000000001E-2</v>
      </c>
      <c r="C55" s="19">
        <v>2.1399999999999999E-2</v>
      </c>
      <c r="E55" s="19">
        <f>STDEV(B55:D55)</f>
        <v>2.1213203435596297E-4</v>
      </c>
      <c r="F55" s="19">
        <f>AVERAGE(B55:D55)</f>
        <v>2.1249999999999998E-2</v>
      </c>
      <c r="G55" s="19">
        <f>(E55/F55)*100</f>
        <v>0.99826839696923764</v>
      </c>
    </row>
    <row r="56" spans="1:7" x14ac:dyDescent="0.25">
      <c r="A56" s="18" t="s">
        <v>11</v>
      </c>
      <c r="B56" s="19">
        <v>2.6200000000000001E-2</v>
      </c>
      <c r="C56" s="19">
        <v>2.86E-2</v>
      </c>
      <c r="D56" s="19">
        <v>2.5899999999999999E-2</v>
      </c>
      <c r="E56" s="19">
        <f>STDEV(B56:D56)</f>
        <v>1.4798648586948743E-3</v>
      </c>
      <c r="F56" s="19">
        <f>AVERAGE(B56:D56)</f>
        <v>2.6899999999999997E-2</v>
      </c>
      <c r="G56" s="19">
        <f>(E56/F56)*100</f>
        <v>5.5013563520255557</v>
      </c>
    </row>
    <row r="57" spans="1:7" x14ac:dyDescent="0.25">
      <c r="A57" s="18" t="s">
        <v>55</v>
      </c>
      <c r="B57" s="19">
        <v>4.3099999999999999E-2</v>
      </c>
      <c r="C57" s="19">
        <v>4.4400000000000002E-2</v>
      </c>
      <c r="D57" s="19">
        <v>4.4600000000000001E-2</v>
      </c>
      <c r="E57" s="19">
        <f t="shared" si="0"/>
        <v>8.1445278152470879E-4</v>
      </c>
      <c r="F57" s="19">
        <f t="shared" si="1"/>
        <v>4.4033333333333334E-2</v>
      </c>
      <c r="G57" s="19">
        <f t="shared" si="2"/>
        <v>1.8496278157260608</v>
      </c>
    </row>
    <row r="58" spans="1:7" x14ac:dyDescent="0.25">
      <c r="A58" s="18" t="s">
        <v>56</v>
      </c>
      <c r="B58" s="19">
        <v>4.4200000000000003E-2</v>
      </c>
      <c r="C58" s="19">
        <v>4.4200000000000003E-2</v>
      </c>
      <c r="E58" s="19">
        <f t="shared" si="0"/>
        <v>0</v>
      </c>
      <c r="F58" s="19">
        <f t="shared" si="1"/>
        <v>4.4200000000000003E-2</v>
      </c>
      <c r="G58" s="19">
        <f t="shared" si="2"/>
        <v>0</v>
      </c>
    </row>
    <row r="59" spans="1:7" x14ac:dyDescent="0.25">
      <c r="A59" s="18" t="s">
        <v>57</v>
      </c>
      <c r="B59" s="19">
        <v>6.93E-2</v>
      </c>
      <c r="C59" s="19">
        <v>6.9699999999999998E-2</v>
      </c>
      <c r="E59" s="19">
        <f t="shared" si="0"/>
        <v>2.8284271247461728E-4</v>
      </c>
      <c r="F59" s="19">
        <f t="shared" si="1"/>
        <v>6.9500000000000006E-2</v>
      </c>
      <c r="G59" s="19">
        <f t="shared" si="2"/>
        <v>0.40696793161815431</v>
      </c>
    </row>
    <row r="60" spans="1:7" x14ac:dyDescent="0.25">
      <c r="A60" s="18" t="s">
        <v>58</v>
      </c>
      <c r="B60" s="19">
        <v>7.6700000000000004E-2</v>
      </c>
      <c r="C60" s="19">
        <v>7.6499999999999999E-2</v>
      </c>
      <c r="E60" s="19">
        <f t="shared" si="0"/>
        <v>1.4142135623731355E-4</v>
      </c>
      <c r="F60" s="19">
        <f t="shared" si="1"/>
        <v>7.6600000000000001E-2</v>
      </c>
      <c r="G60" s="19">
        <f t="shared" si="2"/>
        <v>0.18462318046646675</v>
      </c>
    </row>
    <row r="61" spans="1:7" x14ac:dyDescent="0.25">
      <c r="A61" s="18" t="s">
        <v>59</v>
      </c>
      <c r="B61" s="19">
        <v>7.6499999999999999E-2</v>
      </c>
      <c r="C61" s="19">
        <v>7.6999999999999999E-2</v>
      </c>
      <c r="E61" s="19">
        <f t="shared" si="0"/>
        <v>3.5355339059327408E-4</v>
      </c>
      <c r="F61" s="19">
        <f t="shared" si="1"/>
        <v>7.6749999999999999E-2</v>
      </c>
      <c r="G61" s="19">
        <f t="shared" si="2"/>
        <v>0.46065588350915188</v>
      </c>
    </row>
    <row r="62" spans="1:7" x14ac:dyDescent="0.25">
      <c r="A62" s="18" t="s">
        <v>60</v>
      </c>
      <c r="B62" s="19">
        <v>7.8299999999999995E-2</v>
      </c>
      <c r="C62" s="19">
        <v>7.8100000000000003E-2</v>
      </c>
      <c r="E62" s="19">
        <f t="shared" si="0"/>
        <v>1.4142135623730373E-4</v>
      </c>
      <c r="F62" s="19">
        <f t="shared" si="1"/>
        <v>7.8199999999999992E-2</v>
      </c>
      <c r="G62" s="19">
        <f t="shared" si="2"/>
        <v>0.18084572408862373</v>
      </c>
    </row>
    <row r="63" spans="1:7" x14ac:dyDescent="0.25">
      <c r="A63" s="18" t="s">
        <v>61</v>
      </c>
      <c r="B63" s="19">
        <v>3.3000000000000002E-2</v>
      </c>
      <c r="C63" s="19">
        <v>3.0499999999999999E-2</v>
      </c>
      <c r="D63" s="19">
        <v>3.0300000000000001E-2</v>
      </c>
      <c r="E63" s="19">
        <f t="shared" ref="E63:E99" si="3">STDEV(B63:D63)</f>
        <v>1.5044378795195687E-3</v>
      </c>
      <c r="F63" s="19">
        <f t="shared" ref="F63:F99" si="4">AVERAGE(B63:D63)</f>
        <v>3.1266666666666665E-2</v>
      </c>
      <c r="G63" s="19">
        <f t="shared" ref="G63:G99" si="5">(E63/F63)*100</f>
        <v>4.8116350091244202</v>
      </c>
    </row>
    <row r="64" spans="1:7" x14ac:dyDescent="0.25">
      <c r="A64" s="18" t="s">
        <v>62</v>
      </c>
      <c r="B64" s="19">
        <v>5.1499999999999997E-2</v>
      </c>
      <c r="C64" s="19">
        <v>5.0099999999999999E-2</v>
      </c>
      <c r="E64" s="19">
        <f t="shared" si="3"/>
        <v>9.899494936611655E-4</v>
      </c>
      <c r="F64" s="19">
        <f t="shared" si="4"/>
        <v>5.0799999999999998E-2</v>
      </c>
      <c r="G64" s="19">
        <f t="shared" si="5"/>
        <v>1.9487194757109558</v>
      </c>
    </row>
    <row r="65" spans="1:7" x14ac:dyDescent="0.25">
      <c r="A65" s="18" t="s">
        <v>63</v>
      </c>
      <c r="B65" s="19">
        <v>5.04E-2</v>
      </c>
      <c r="C65" s="19">
        <v>5.0700000000000002E-2</v>
      </c>
      <c r="E65" s="19">
        <f t="shared" si="3"/>
        <v>2.1213203435596541E-4</v>
      </c>
      <c r="F65" s="19">
        <f t="shared" si="4"/>
        <v>5.0549999999999998E-2</v>
      </c>
      <c r="G65" s="19">
        <f t="shared" si="5"/>
        <v>0.41964794135700378</v>
      </c>
    </row>
    <row r="66" spans="1:7" x14ac:dyDescent="0.25">
      <c r="A66" s="18" t="s">
        <v>64</v>
      </c>
      <c r="B66" s="19">
        <v>5.2299999999999999E-2</v>
      </c>
      <c r="C66" s="19">
        <v>5.1799999999999999E-2</v>
      </c>
      <c r="E66" s="19">
        <f t="shared" si="3"/>
        <v>3.5355339059327408E-4</v>
      </c>
      <c r="F66" s="19">
        <f t="shared" si="4"/>
        <v>5.2049999999999999E-2</v>
      </c>
      <c r="G66" s="19">
        <f t="shared" si="5"/>
        <v>0.6792572345692105</v>
      </c>
    </row>
    <row r="67" spans="1:7" x14ac:dyDescent="0.25">
      <c r="A67" s="18" t="s">
        <v>65</v>
      </c>
      <c r="B67" s="19">
        <v>3.3500000000000002E-2</v>
      </c>
      <c r="C67" s="19">
        <v>2.8000000000000001E-2</v>
      </c>
      <c r="D67" s="19">
        <v>2.8000000000000001E-2</v>
      </c>
      <c r="E67" s="19">
        <f t="shared" si="3"/>
        <v>3.1754264805429425E-3</v>
      </c>
      <c r="F67" s="19">
        <f t="shared" si="4"/>
        <v>2.9833333333333333E-2</v>
      </c>
      <c r="G67" s="19">
        <f t="shared" si="5"/>
        <v>10.643887644278021</v>
      </c>
    </row>
    <row r="68" spans="1:7" x14ac:dyDescent="0.25">
      <c r="A68" s="18" t="s">
        <v>66</v>
      </c>
      <c r="B68" s="19">
        <v>5.28E-2</v>
      </c>
      <c r="C68" s="19">
        <v>5.3100000000000001E-2</v>
      </c>
      <c r="E68" s="19">
        <f t="shared" si="3"/>
        <v>2.1213203435596541E-4</v>
      </c>
      <c r="F68" s="19">
        <f t="shared" si="4"/>
        <v>5.2949999999999997E-2</v>
      </c>
      <c r="G68" s="19">
        <f t="shared" si="5"/>
        <v>0.40062707149379684</v>
      </c>
    </row>
    <row r="69" spans="1:7" x14ac:dyDescent="0.25">
      <c r="A69" s="18" t="s">
        <v>67</v>
      </c>
      <c r="B69" s="19">
        <v>5.5899999999999998E-2</v>
      </c>
      <c r="C69" s="19">
        <v>5.5199999999999999E-2</v>
      </c>
      <c r="E69" s="19">
        <f t="shared" si="3"/>
        <v>4.9497474683058275E-4</v>
      </c>
      <c r="F69" s="19">
        <f t="shared" si="4"/>
        <v>5.5550000000000002E-2</v>
      </c>
      <c r="G69" s="19">
        <f t="shared" si="5"/>
        <v>0.89104364865991492</v>
      </c>
    </row>
    <row r="70" spans="1:7" x14ac:dyDescent="0.25">
      <c r="A70" s="18" t="s">
        <v>68</v>
      </c>
      <c r="B70" s="19">
        <v>5.6500000000000002E-2</v>
      </c>
      <c r="C70" s="19">
        <v>5.6300000000000003E-2</v>
      </c>
      <c r="E70" s="19">
        <f t="shared" si="3"/>
        <v>1.4142135623730864E-4</v>
      </c>
      <c r="F70" s="19">
        <f t="shared" si="4"/>
        <v>5.6400000000000006E-2</v>
      </c>
      <c r="G70" s="19">
        <f t="shared" si="5"/>
        <v>0.25074708552714298</v>
      </c>
    </row>
    <row r="71" spans="1:7" x14ac:dyDescent="0.25">
      <c r="A71" s="18" t="s">
        <v>69</v>
      </c>
      <c r="B71" s="19">
        <v>2.1700000000000001E-2</v>
      </c>
      <c r="C71" s="19">
        <v>2.01E-2</v>
      </c>
      <c r="D71" s="19">
        <v>1.9900000000000001E-2</v>
      </c>
      <c r="E71" s="19">
        <f t="shared" si="3"/>
        <v>9.8657657246324962E-4</v>
      </c>
      <c r="F71" s="19">
        <f t="shared" si="4"/>
        <v>2.0566666666666667E-2</v>
      </c>
      <c r="G71" s="19">
        <f t="shared" si="5"/>
        <v>4.7969687477953791</v>
      </c>
    </row>
    <row r="72" spans="1:7" x14ac:dyDescent="0.25">
      <c r="A72" s="18" t="s">
        <v>70</v>
      </c>
      <c r="B72" s="19">
        <v>4.8599999999999997E-2</v>
      </c>
      <c r="C72" s="19">
        <v>4.8800000000000003E-2</v>
      </c>
      <c r="E72" s="19">
        <f t="shared" si="3"/>
        <v>1.4142135623731355E-4</v>
      </c>
      <c r="F72" s="19">
        <f t="shared" si="4"/>
        <v>4.87E-2</v>
      </c>
      <c r="G72" s="19">
        <f t="shared" si="5"/>
        <v>0.29039292861871363</v>
      </c>
    </row>
    <row r="73" spans="1:7" x14ac:dyDescent="0.25">
      <c r="A73" s="18" t="s">
        <v>71</v>
      </c>
      <c r="B73" s="19">
        <v>5.0700000000000002E-2</v>
      </c>
      <c r="C73" s="19">
        <v>5.0700000000000002E-2</v>
      </c>
      <c r="E73" s="19">
        <f t="shared" si="3"/>
        <v>0</v>
      </c>
      <c r="F73" s="19">
        <f t="shared" si="4"/>
        <v>5.0700000000000002E-2</v>
      </c>
      <c r="G73" s="19">
        <f t="shared" si="5"/>
        <v>0</v>
      </c>
    </row>
    <row r="74" spans="1:7" x14ac:dyDescent="0.25">
      <c r="A74" s="18" t="s">
        <v>72</v>
      </c>
      <c r="B74" s="19">
        <v>5.1499999999999997E-2</v>
      </c>
      <c r="C74" s="19">
        <v>5.1200000000000002E-2</v>
      </c>
      <c r="E74" s="19">
        <f t="shared" si="3"/>
        <v>2.1213203435596054E-4</v>
      </c>
      <c r="F74" s="19">
        <f t="shared" si="4"/>
        <v>5.135E-2</v>
      </c>
      <c r="G74" s="19">
        <f t="shared" si="5"/>
        <v>0.4131100961167683</v>
      </c>
    </row>
    <row r="75" spans="1:7" x14ac:dyDescent="0.25">
      <c r="A75" s="18" t="s">
        <v>73</v>
      </c>
      <c r="B75" s="19">
        <v>9.6799999999999997E-2</v>
      </c>
      <c r="C75" s="19">
        <v>9.8400000000000001E-2</v>
      </c>
      <c r="D75" s="19">
        <v>9.6000000000000002E-2</v>
      </c>
      <c r="E75" s="19">
        <f t="shared" si="3"/>
        <v>1.2220201853215575E-3</v>
      </c>
      <c r="F75" s="19">
        <f t="shared" si="4"/>
        <v>9.7066666666666676E-2</v>
      </c>
      <c r="G75" s="19">
        <f t="shared" si="5"/>
        <v>1.2589493667461098</v>
      </c>
    </row>
    <row r="76" spans="1:7" x14ac:dyDescent="0.25">
      <c r="A76" s="18" t="s">
        <v>74</v>
      </c>
      <c r="B76" s="19">
        <v>0.1027</v>
      </c>
      <c r="C76" s="19">
        <v>0.1012</v>
      </c>
      <c r="D76" s="19">
        <v>0.1016</v>
      </c>
      <c r="E76" s="19">
        <f t="shared" si="3"/>
        <v>7.7674534651540395E-4</v>
      </c>
      <c r="F76" s="19">
        <f t="shared" si="4"/>
        <v>0.10183333333333333</v>
      </c>
      <c r="G76" s="19">
        <f t="shared" si="5"/>
        <v>0.76276138774016755</v>
      </c>
    </row>
    <row r="77" spans="1:7" x14ac:dyDescent="0.25">
      <c r="A77" s="18" t="s">
        <v>75</v>
      </c>
      <c r="B77" s="19">
        <v>0.10059999999999999</v>
      </c>
      <c r="C77" s="19">
        <v>0.1003</v>
      </c>
      <c r="E77" s="19">
        <f t="shared" si="3"/>
        <v>2.1213203435596054E-4</v>
      </c>
      <c r="F77" s="19">
        <f t="shared" si="4"/>
        <v>0.10045</v>
      </c>
      <c r="G77" s="19">
        <f t="shared" si="5"/>
        <v>0.21118171663112051</v>
      </c>
    </row>
    <row r="78" spans="1:7" x14ac:dyDescent="0.25">
      <c r="A78" s="18" t="s">
        <v>76</v>
      </c>
      <c r="B78" s="19">
        <v>0.1</v>
      </c>
      <c r="C78" s="19">
        <v>9.8100000000000007E-2</v>
      </c>
      <c r="D78" s="19">
        <v>9.8100000000000007E-2</v>
      </c>
      <c r="E78" s="19">
        <f t="shared" si="3"/>
        <v>1.0969655114602885E-3</v>
      </c>
      <c r="F78" s="19">
        <f t="shared" si="4"/>
        <v>9.873333333333334E-2</v>
      </c>
      <c r="G78" s="19">
        <f t="shared" si="5"/>
        <v>1.1110386679206161</v>
      </c>
    </row>
    <row r="79" spans="1:7" x14ac:dyDescent="0.25">
      <c r="A79" s="18" t="s">
        <v>77</v>
      </c>
      <c r="B79" s="19">
        <v>1.7299999999999999E-2</v>
      </c>
      <c r="C79" s="19">
        <v>1.7500000000000002E-2</v>
      </c>
      <c r="E79" s="19">
        <f t="shared" si="3"/>
        <v>1.4142135623731111E-4</v>
      </c>
      <c r="F79" s="19">
        <f t="shared" si="4"/>
        <v>1.7399999999999999E-2</v>
      </c>
      <c r="G79" s="19">
        <f t="shared" si="5"/>
        <v>0.81276641515696035</v>
      </c>
    </row>
    <row r="80" spans="1:7" x14ac:dyDescent="0.25">
      <c r="A80" s="18" t="s">
        <v>78</v>
      </c>
      <c r="B80" s="19">
        <v>4.3400000000000001E-2</v>
      </c>
      <c r="C80" s="19">
        <v>4.4400000000000002E-2</v>
      </c>
      <c r="D80" s="19">
        <v>4.3400000000000001E-2</v>
      </c>
      <c r="E80" s="19">
        <f t="shared" si="3"/>
        <v>5.7735026918962634E-4</v>
      </c>
      <c r="F80" s="19">
        <f t="shared" si="4"/>
        <v>4.3733333333333339E-2</v>
      </c>
      <c r="G80" s="19">
        <f t="shared" si="5"/>
        <v>1.3201606765006697</v>
      </c>
    </row>
    <row r="81" spans="1:7" x14ac:dyDescent="0.25">
      <c r="A81" s="18" t="s">
        <v>79</v>
      </c>
      <c r="B81" s="19">
        <v>4.53E-2</v>
      </c>
      <c r="C81" s="19">
        <v>4.4999999999999998E-2</v>
      </c>
      <c r="E81" s="19">
        <f t="shared" si="3"/>
        <v>2.1213203435596541E-4</v>
      </c>
      <c r="F81" s="19">
        <f t="shared" si="4"/>
        <v>4.5149999999999996E-2</v>
      </c>
      <c r="G81" s="19">
        <f t="shared" si="5"/>
        <v>0.46983839281498441</v>
      </c>
    </row>
    <row r="82" spans="1:7" x14ac:dyDescent="0.25">
      <c r="A82" s="18" t="s">
        <v>80</v>
      </c>
      <c r="B82" s="19">
        <v>4.8300000000000003E-2</v>
      </c>
      <c r="C82" s="19">
        <v>4.8500000000000001E-2</v>
      </c>
      <c r="E82" s="19">
        <f t="shared" si="3"/>
        <v>1.4142135623730864E-4</v>
      </c>
      <c r="F82" s="19">
        <f t="shared" si="4"/>
        <v>4.8399999999999999E-2</v>
      </c>
      <c r="G82" s="19">
        <f t="shared" si="5"/>
        <v>0.29219288478782779</v>
      </c>
    </row>
    <row r="83" spans="1:7" x14ac:dyDescent="0.25">
      <c r="A83" s="18" t="s">
        <v>81</v>
      </c>
      <c r="B83" s="19">
        <v>2.1499999999999998E-2</v>
      </c>
      <c r="C83" s="19">
        <v>2.0500000000000001E-2</v>
      </c>
      <c r="D83" s="19">
        <v>1.9900000000000001E-2</v>
      </c>
      <c r="E83" s="19">
        <f t="shared" si="3"/>
        <v>8.0829037686547462E-4</v>
      </c>
      <c r="F83" s="19">
        <f t="shared" si="4"/>
        <v>2.0633333333333333E-2</v>
      </c>
      <c r="G83" s="19">
        <f t="shared" si="5"/>
        <v>3.9174008571832371</v>
      </c>
    </row>
    <row r="84" spans="1:7" x14ac:dyDescent="0.25">
      <c r="A84" s="18" t="s">
        <v>82</v>
      </c>
      <c r="B84" s="19">
        <v>5.0999999999999997E-2</v>
      </c>
      <c r="C84" s="19">
        <v>5.0999999999999997E-2</v>
      </c>
      <c r="E84" s="19">
        <f t="shared" si="3"/>
        <v>0</v>
      </c>
      <c r="F84" s="19">
        <f t="shared" si="4"/>
        <v>5.0999999999999997E-2</v>
      </c>
      <c r="G84" s="19">
        <f t="shared" si="5"/>
        <v>0</v>
      </c>
    </row>
    <row r="85" spans="1:7" x14ac:dyDescent="0.25">
      <c r="A85" s="18" t="s">
        <v>83</v>
      </c>
      <c r="B85" s="19">
        <v>5.1900000000000002E-2</v>
      </c>
      <c r="C85" s="19">
        <v>5.21E-2</v>
      </c>
      <c r="E85" s="19">
        <f t="shared" si="3"/>
        <v>1.4142135623730864E-4</v>
      </c>
      <c r="F85" s="19">
        <f t="shared" si="4"/>
        <v>5.2000000000000005E-2</v>
      </c>
      <c r="G85" s="19">
        <f t="shared" si="5"/>
        <v>0.2719641466102089</v>
      </c>
    </row>
    <row r="86" spans="1:7" x14ac:dyDescent="0.25">
      <c r="A86" s="18" t="s">
        <v>84</v>
      </c>
      <c r="B86" s="19">
        <v>5.3800000000000001E-2</v>
      </c>
      <c r="C86" s="19">
        <v>5.3800000000000001E-2</v>
      </c>
      <c r="E86" s="19">
        <f t="shared" si="3"/>
        <v>0</v>
      </c>
      <c r="F86" s="19">
        <f t="shared" si="4"/>
        <v>5.3800000000000001E-2</v>
      </c>
      <c r="G86" s="19">
        <f t="shared" si="5"/>
        <v>0</v>
      </c>
    </row>
    <row r="87" spans="1:7" x14ac:dyDescent="0.25">
      <c r="A87" s="18" t="s">
        <v>85</v>
      </c>
      <c r="B87" s="19">
        <v>2.8899999999999999E-2</v>
      </c>
      <c r="C87" s="19">
        <v>2.8799999999999999E-2</v>
      </c>
      <c r="E87" s="19">
        <f t="shared" si="3"/>
        <v>7.071067811865432E-5</v>
      </c>
      <c r="F87" s="19">
        <f t="shared" si="4"/>
        <v>2.8850000000000001E-2</v>
      </c>
      <c r="G87" s="19">
        <f t="shared" si="5"/>
        <v>0.24509767112185205</v>
      </c>
    </row>
    <row r="88" spans="1:7" x14ac:dyDescent="0.25">
      <c r="A88" s="18" t="s">
        <v>86</v>
      </c>
      <c r="B88" s="19">
        <v>5.1900000000000002E-2</v>
      </c>
      <c r="C88" s="19">
        <v>5.2299999999999999E-2</v>
      </c>
      <c r="E88" s="19">
        <f t="shared" si="3"/>
        <v>2.8284271247461728E-4</v>
      </c>
      <c r="F88" s="19">
        <f t="shared" si="4"/>
        <v>5.21E-2</v>
      </c>
      <c r="G88" s="19">
        <f t="shared" si="5"/>
        <v>0.54288428498007157</v>
      </c>
    </row>
    <row r="89" spans="1:7" x14ac:dyDescent="0.25">
      <c r="A89" s="18" t="s">
        <v>87</v>
      </c>
      <c r="B89" s="19">
        <v>5.4600000000000003E-2</v>
      </c>
      <c r="C89" s="19">
        <v>5.6000000000000001E-2</v>
      </c>
      <c r="D89" s="19">
        <v>5.5500000000000001E-2</v>
      </c>
      <c r="E89" s="19">
        <f t="shared" si="3"/>
        <v>7.0945988845975787E-4</v>
      </c>
      <c r="F89" s="19">
        <f t="shared" si="4"/>
        <v>5.5366666666666668E-2</v>
      </c>
      <c r="G89" s="19">
        <f t="shared" si="5"/>
        <v>1.2813845065498335</v>
      </c>
    </row>
    <row r="90" spans="1:7" x14ac:dyDescent="0.25">
      <c r="A90" s="18" t="s">
        <v>88</v>
      </c>
      <c r="B90" s="19">
        <v>5.62E-2</v>
      </c>
      <c r="C90" s="19">
        <v>5.6800000000000003E-2</v>
      </c>
      <c r="E90" s="19">
        <f t="shared" si="3"/>
        <v>4.2426406871193083E-4</v>
      </c>
      <c r="F90" s="19">
        <f t="shared" si="4"/>
        <v>5.6500000000000002E-2</v>
      </c>
      <c r="G90" s="19">
        <f t="shared" si="5"/>
        <v>0.7509098561273112</v>
      </c>
    </row>
    <row r="91" spans="1:7" x14ac:dyDescent="0.25">
      <c r="A91" s="18" t="s">
        <v>89</v>
      </c>
      <c r="B91" s="19">
        <v>2.6200000000000001E-2</v>
      </c>
      <c r="C91" s="19">
        <v>2.4500000000000001E-2</v>
      </c>
      <c r="D91" s="19">
        <v>2.47E-2</v>
      </c>
      <c r="E91" s="19">
        <f t="shared" si="3"/>
        <v>9.2915732431775723E-4</v>
      </c>
      <c r="F91" s="19">
        <f t="shared" si="4"/>
        <v>2.513333333333333E-2</v>
      </c>
      <c r="G91" s="19">
        <f t="shared" si="5"/>
        <v>3.696912430972509</v>
      </c>
    </row>
    <row r="92" spans="1:7" x14ac:dyDescent="0.25">
      <c r="A92" s="18" t="s">
        <v>90</v>
      </c>
      <c r="B92" s="19">
        <v>4.8300000000000003E-2</v>
      </c>
      <c r="C92" s="19">
        <v>4.8500000000000001E-2</v>
      </c>
      <c r="E92" s="19">
        <f t="shared" si="3"/>
        <v>1.4142135623730864E-4</v>
      </c>
      <c r="F92" s="19">
        <f t="shared" si="4"/>
        <v>4.8399999999999999E-2</v>
      </c>
      <c r="G92" s="19">
        <f t="shared" si="5"/>
        <v>0.29219288478782779</v>
      </c>
    </row>
    <row r="93" spans="1:7" x14ac:dyDescent="0.25">
      <c r="A93" s="18" t="s">
        <v>91</v>
      </c>
      <c r="B93" s="19">
        <v>5.0500000000000003E-2</v>
      </c>
      <c r="C93" s="19">
        <v>5.0599999999999999E-2</v>
      </c>
      <c r="E93" s="19">
        <f t="shared" si="3"/>
        <v>7.0710678118651867E-5</v>
      </c>
      <c r="F93" s="19">
        <f t="shared" si="4"/>
        <v>5.0549999999999998E-2</v>
      </c>
      <c r="G93" s="19">
        <f t="shared" si="5"/>
        <v>0.13988264711899479</v>
      </c>
    </row>
    <row r="94" spans="1:7" x14ac:dyDescent="0.25">
      <c r="A94" s="18" t="s">
        <v>92</v>
      </c>
      <c r="B94" s="19">
        <v>5.1299999999999998E-2</v>
      </c>
      <c r="C94" s="19">
        <v>5.16E-2</v>
      </c>
      <c r="E94" s="19">
        <f t="shared" si="3"/>
        <v>2.1213203435596541E-4</v>
      </c>
      <c r="F94" s="19">
        <f t="shared" si="4"/>
        <v>5.1449999999999996E-2</v>
      </c>
      <c r="G94" s="19">
        <f t="shared" si="5"/>
        <v>0.41230716104172099</v>
      </c>
    </row>
    <row r="95" spans="1:7" x14ac:dyDescent="0.25">
      <c r="A95" s="18" t="s">
        <v>93</v>
      </c>
      <c r="B95" s="19">
        <v>5.4300000000000001E-2</v>
      </c>
      <c r="C95" s="19">
        <v>5.45E-2</v>
      </c>
      <c r="E95" s="19">
        <f t="shared" si="3"/>
        <v>1.4142135623730864E-4</v>
      </c>
      <c r="F95" s="19">
        <f t="shared" si="4"/>
        <v>5.4400000000000004E-2</v>
      </c>
      <c r="G95" s="19">
        <f t="shared" si="5"/>
        <v>0.25996572837740561</v>
      </c>
    </row>
    <row r="96" spans="1:7" x14ac:dyDescent="0.25">
      <c r="A96" s="18" t="s">
        <v>94</v>
      </c>
      <c r="B96" s="19">
        <v>5.0299999999999997E-2</v>
      </c>
      <c r="C96" s="19">
        <v>5.16E-2</v>
      </c>
      <c r="D96" s="19">
        <v>4.99E-2</v>
      </c>
      <c r="E96" s="19">
        <f t="shared" si="3"/>
        <v>8.8881944173155943E-4</v>
      </c>
      <c r="F96" s="19">
        <f t="shared" si="4"/>
        <v>5.0599999999999999E-2</v>
      </c>
      <c r="G96" s="19">
        <f t="shared" si="5"/>
        <v>1.756560161524821</v>
      </c>
    </row>
    <row r="97" spans="1:12" x14ac:dyDescent="0.25">
      <c r="A97" s="18" t="s">
        <v>95</v>
      </c>
      <c r="B97" s="19">
        <v>1.24E-2</v>
      </c>
      <c r="C97" s="19">
        <v>1.23E-2</v>
      </c>
      <c r="E97" s="19">
        <f t="shared" si="3"/>
        <v>7.071067811865432E-5</v>
      </c>
      <c r="F97" s="19">
        <f t="shared" si="4"/>
        <v>1.235E-2</v>
      </c>
      <c r="G97" s="19">
        <f t="shared" si="5"/>
        <v>0.57255609812675556</v>
      </c>
    </row>
    <row r="98" spans="1:12" x14ac:dyDescent="0.25">
      <c r="A98" s="18" t="s">
        <v>96</v>
      </c>
      <c r="B98" s="19">
        <v>1.0800000000000001E-2</v>
      </c>
      <c r="C98" s="19">
        <v>1.09E-2</v>
      </c>
      <c r="E98" s="19">
        <f t="shared" si="3"/>
        <v>7.071067811865432E-5</v>
      </c>
      <c r="F98" s="19">
        <f t="shared" si="4"/>
        <v>1.085E-2</v>
      </c>
      <c r="G98" s="19">
        <f t="shared" si="5"/>
        <v>0.65171131906593838</v>
      </c>
    </row>
    <row r="99" spans="1:12" x14ac:dyDescent="0.25">
      <c r="A99" s="18" t="s">
        <v>32</v>
      </c>
      <c r="B99" s="19">
        <v>1.04E-2</v>
      </c>
      <c r="C99" s="19">
        <v>1.14E-2</v>
      </c>
      <c r="D99" s="19">
        <v>1.0699999999999999E-2</v>
      </c>
      <c r="E99" s="19">
        <f t="shared" si="3"/>
        <v>5.1316014394468888E-4</v>
      </c>
      <c r="F99" s="19">
        <f t="shared" si="4"/>
        <v>1.0833333333333334E-2</v>
      </c>
      <c r="G99" s="19">
        <f t="shared" si="5"/>
        <v>4.7368628671817428</v>
      </c>
    </row>
    <row r="101" spans="1:12" ht="30" x14ac:dyDescent="0.25">
      <c r="A101" s="20" t="s">
        <v>0</v>
      </c>
      <c r="B101" s="21" t="s">
        <v>1</v>
      </c>
      <c r="C101" s="21" t="s">
        <v>2</v>
      </c>
      <c r="D101" s="21" t="s">
        <v>3</v>
      </c>
      <c r="E101" s="19" t="s">
        <v>4</v>
      </c>
      <c r="F101" s="19" t="s">
        <v>5</v>
      </c>
      <c r="G101" s="19" t="s">
        <v>6</v>
      </c>
      <c r="K101" s="28" t="s">
        <v>181</v>
      </c>
      <c r="L101" s="28"/>
    </row>
    <row r="102" spans="1:12" x14ac:dyDescent="0.25">
      <c r="A102" s="18" t="s">
        <v>7</v>
      </c>
      <c r="B102" s="19">
        <v>5.1000000000000004E-3</v>
      </c>
      <c r="C102" s="19">
        <v>5.4000000000000003E-3</v>
      </c>
      <c r="E102" s="19">
        <f t="shared" ref="E102:E149" si="6">STDEV(B102:D102)</f>
        <v>2.1213203435596419E-4</v>
      </c>
      <c r="F102" s="19">
        <f t="shared" ref="F102:F149" si="7">AVERAGE(B102:D102)</f>
        <v>5.2500000000000003E-3</v>
      </c>
      <c r="G102" s="19">
        <f t="shared" ref="G102:G149" si="8">(E102/F102)*100</f>
        <v>4.0406101782088415</v>
      </c>
      <c r="K102" s="28">
        <v>132</v>
      </c>
      <c r="L102" s="28" t="s">
        <v>184</v>
      </c>
    </row>
    <row r="103" spans="1:12" x14ac:dyDescent="0.25">
      <c r="A103" s="18" t="s">
        <v>32</v>
      </c>
      <c r="B103" s="19">
        <v>1.12E-2</v>
      </c>
      <c r="C103" s="19">
        <v>1.15E-2</v>
      </c>
      <c r="E103" s="19">
        <f t="shared" si="6"/>
        <v>2.1213203435596422E-4</v>
      </c>
      <c r="F103" s="19">
        <f t="shared" si="7"/>
        <v>1.1349999999999999E-2</v>
      </c>
      <c r="G103" s="19">
        <f t="shared" si="8"/>
        <v>1.8690047079820638</v>
      </c>
      <c r="K103" s="28">
        <v>128</v>
      </c>
      <c r="L103" s="28" t="s">
        <v>185</v>
      </c>
    </row>
    <row r="104" spans="1:12" x14ac:dyDescent="0.25">
      <c r="A104" s="18" t="s">
        <v>9</v>
      </c>
      <c r="B104" s="19">
        <v>1.61E-2</v>
      </c>
      <c r="C104" s="19">
        <v>1.7899999999999999E-2</v>
      </c>
      <c r="D104" s="19">
        <v>1.6500000000000001E-2</v>
      </c>
      <c r="E104" s="19">
        <f t="shared" si="6"/>
        <v>9.4516312525052117E-4</v>
      </c>
      <c r="F104" s="19">
        <f t="shared" si="7"/>
        <v>1.6833333333333336E-2</v>
      </c>
      <c r="G104" s="19">
        <f t="shared" si="8"/>
        <v>5.6148304470327979</v>
      </c>
      <c r="K104" s="28">
        <v>124</v>
      </c>
      <c r="L104" s="28" t="s">
        <v>186</v>
      </c>
    </row>
    <row r="105" spans="1:12" x14ac:dyDescent="0.25">
      <c r="A105" s="18" t="s">
        <v>10</v>
      </c>
      <c r="B105" s="19">
        <v>2.2200000000000001E-2</v>
      </c>
      <c r="C105" s="19">
        <v>2.2700000000000001E-2</v>
      </c>
      <c r="E105" s="19">
        <f t="shared" si="6"/>
        <v>3.5355339059327408E-4</v>
      </c>
      <c r="F105" s="19">
        <f t="shared" si="7"/>
        <v>2.2450000000000001E-2</v>
      </c>
      <c r="G105" s="19">
        <f t="shared" si="8"/>
        <v>1.574848065003448</v>
      </c>
      <c r="K105" s="28">
        <v>120</v>
      </c>
      <c r="L105" s="28" t="s">
        <v>187</v>
      </c>
    </row>
    <row r="106" spans="1:12" x14ac:dyDescent="0.25">
      <c r="A106" s="18" t="s">
        <v>11</v>
      </c>
      <c r="B106" s="19">
        <v>2.5100000000000001E-2</v>
      </c>
      <c r="C106" s="19">
        <v>2.47E-2</v>
      </c>
      <c r="E106" s="19">
        <f t="shared" si="6"/>
        <v>2.8284271247461977E-4</v>
      </c>
      <c r="F106" s="19">
        <f t="shared" si="7"/>
        <v>2.4899999999999999E-2</v>
      </c>
      <c r="G106" s="19">
        <f t="shared" si="8"/>
        <v>1.1359145079302</v>
      </c>
      <c r="K106" s="28">
        <v>116</v>
      </c>
      <c r="L106" s="28" t="s">
        <v>188</v>
      </c>
    </row>
    <row r="107" spans="1:12" x14ac:dyDescent="0.25">
      <c r="A107" s="18" t="s">
        <v>97</v>
      </c>
      <c r="B107" s="19">
        <v>1.2800000000000001E-2</v>
      </c>
      <c r="C107" s="19">
        <v>1.2699999999999999E-2</v>
      </c>
      <c r="E107" s="19">
        <f t="shared" si="6"/>
        <v>7.0710678118655554E-5</v>
      </c>
      <c r="F107" s="19">
        <f t="shared" si="7"/>
        <v>1.2750000000000001E-2</v>
      </c>
      <c r="G107" s="19">
        <f t="shared" si="8"/>
        <v>0.5545935538718082</v>
      </c>
      <c r="K107" s="28">
        <v>112</v>
      </c>
      <c r="L107" s="28" t="s">
        <v>189</v>
      </c>
    </row>
    <row r="108" spans="1:12" x14ac:dyDescent="0.25">
      <c r="A108" s="18" t="s">
        <v>98</v>
      </c>
      <c r="B108" s="19">
        <v>1.7899999999999999E-2</v>
      </c>
      <c r="C108" s="19">
        <v>1.8100000000000002E-2</v>
      </c>
      <c r="E108" s="19">
        <f t="shared" si="6"/>
        <v>1.4142135623731111E-4</v>
      </c>
      <c r="F108" s="19">
        <f t="shared" si="7"/>
        <v>1.8000000000000002E-2</v>
      </c>
      <c r="G108" s="19">
        <f t="shared" si="8"/>
        <v>0.78567420131839483</v>
      </c>
      <c r="K108" s="28">
        <v>108</v>
      </c>
      <c r="L108" s="28" t="s">
        <v>190</v>
      </c>
    </row>
    <row r="109" spans="1:12" x14ac:dyDescent="0.25">
      <c r="A109" s="18" t="s">
        <v>99</v>
      </c>
      <c r="B109" s="19">
        <v>1.89E-2</v>
      </c>
      <c r="C109" s="19">
        <v>1.8800000000000001E-2</v>
      </c>
      <c r="E109" s="19">
        <f t="shared" si="6"/>
        <v>7.071067811865432E-5</v>
      </c>
      <c r="F109" s="19">
        <f t="shared" si="7"/>
        <v>1.8849999999999999E-2</v>
      </c>
      <c r="G109" s="19">
        <f t="shared" si="8"/>
        <v>0.37512296084166752</v>
      </c>
      <c r="K109" s="28">
        <v>104</v>
      </c>
      <c r="L109" s="28" t="s">
        <v>191</v>
      </c>
    </row>
    <row r="110" spans="1:12" x14ac:dyDescent="0.25">
      <c r="A110" s="18" t="s">
        <v>100</v>
      </c>
      <c r="B110" s="19">
        <v>1.8499999999999999E-2</v>
      </c>
      <c r="C110" s="19">
        <v>1.8100000000000002E-2</v>
      </c>
      <c r="E110" s="19">
        <f t="shared" si="6"/>
        <v>2.8284271247461728E-4</v>
      </c>
      <c r="F110" s="19">
        <f t="shared" si="7"/>
        <v>1.83E-2</v>
      </c>
      <c r="G110" s="19">
        <f t="shared" si="8"/>
        <v>1.5455885927574715</v>
      </c>
      <c r="K110" s="28">
        <v>100</v>
      </c>
      <c r="L110" s="28" t="s">
        <v>192</v>
      </c>
    </row>
    <row r="111" spans="1:12" x14ac:dyDescent="0.25">
      <c r="A111" s="18" t="s">
        <v>101</v>
      </c>
      <c r="B111" s="19">
        <v>1.12E-2</v>
      </c>
      <c r="C111" s="19">
        <v>1.09E-2</v>
      </c>
      <c r="E111" s="19">
        <f t="shared" si="6"/>
        <v>2.1213203435596422E-4</v>
      </c>
      <c r="F111" s="19">
        <f t="shared" si="7"/>
        <v>1.1050000000000001E-2</v>
      </c>
      <c r="G111" s="19">
        <f t="shared" si="8"/>
        <v>1.9197469172485448</v>
      </c>
      <c r="K111" s="28">
        <v>96</v>
      </c>
      <c r="L111" s="28" t="s">
        <v>193</v>
      </c>
    </row>
    <row r="112" spans="1:12" x14ac:dyDescent="0.25">
      <c r="A112" s="18" t="s">
        <v>102</v>
      </c>
      <c r="B112" s="19">
        <v>1.5800000000000002E-2</v>
      </c>
      <c r="C112" s="19">
        <v>1.5800000000000002E-2</v>
      </c>
      <c r="E112" s="19">
        <f t="shared" si="6"/>
        <v>0</v>
      </c>
      <c r="F112" s="19">
        <f t="shared" si="7"/>
        <v>1.5800000000000002E-2</v>
      </c>
      <c r="G112" s="19">
        <f t="shared" si="8"/>
        <v>0</v>
      </c>
      <c r="K112" s="28">
        <v>92</v>
      </c>
      <c r="L112" s="28" t="s">
        <v>194</v>
      </c>
    </row>
    <row r="113" spans="1:12" x14ac:dyDescent="0.25">
      <c r="A113" s="18" t="s">
        <v>103</v>
      </c>
      <c r="B113" s="19">
        <v>1.72E-2</v>
      </c>
      <c r="C113" s="19">
        <v>1.6899999999999998E-2</v>
      </c>
      <c r="E113" s="19">
        <f t="shared" si="6"/>
        <v>2.1213203435596541E-4</v>
      </c>
      <c r="F113" s="19">
        <f t="shared" si="7"/>
        <v>1.7049999999999999E-2</v>
      </c>
      <c r="G113" s="19">
        <f t="shared" si="8"/>
        <v>1.2441761545804424</v>
      </c>
      <c r="K113" s="28">
        <v>88</v>
      </c>
      <c r="L113" s="28" t="s">
        <v>195</v>
      </c>
    </row>
    <row r="114" spans="1:12" x14ac:dyDescent="0.25">
      <c r="A114" s="18" t="s">
        <v>104</v>
      </c>
      <c r="B114" s="19">
        <v>1.7500000000000002E-2</v>
      </c>
      <c r="C114" s="19">
        <v>1.7100000000000001E-2</v>
      </c>
      <c r="E114" s="19">
        <f t="shared" si="6"/>
        <v>2.8284271247461977E-4</v>
      </c>
      <c r="F114" s="19">
        <f t="shared" si="7"/>
        <v>1.7300000000000003E-2</v>
      </c>
      <c r="G114" s="19">
        <f t="shared" si="8"/>
        <v>1.6349289738417327</v>
      </c>
      <c r="K114" s="28">
        <v>166</v>
      </c>
      <c r="L114" s="28" t="s">
        <v>196</v>
      </c>
    </row>
    <row r="115" spans="1:12" x14ac:dyDescent="0.25">
      <c r="A115" s="18" t="s">
        <v>105</v>
      </c>
      <c r="B115" s="19">
        <v>1.0699999999999999E-2</v>
      </c>
      <c r="C115" s="19">
        <v>1.03E-2</v>
      </c>
      <c r="E115" s="19">
        <f t="shared" si="6"/>
        <v>2.8284271247461853E-4</v>
      </c>
      <c r="F115" s="19">
        <f t="shared" si="7"/>
        <v>1.0499999999999999E-2</v>
      </c>
      <c r="G115" s="19">
        <f t="shared" si="8"/>
        <v>2.6937401188058914</v>
      </c>
      <c r="K115" s="28">
        <v>165</v>
      </c>
      <c r="L115" s="28" t="s">
        <v>197</v>
      </c>
    </row>
    <row r="116" spans="1:12" x14ac:dyDescent="0.25">
      <c r="A116" s="18" t="s">
        <v>106</v>
      </c>
      <c r="B116" s="19">
        <v>1.5299999999999999E-2</v>
      </c>
      <c r="C116" s="19">
        <v>1.5299999999999999E-2</v>
      </c>
      <c r="E116" s="19">
        <f t="shared" si="6"/>
        <v>0</v>
      </c>
      <c r="F116" s="19">
        <f t="shared" si="7"/>
        <v>1.5299999999999999E-2</v>
      </c>
      <c r="G116" s="19">
        <f t="shared" si="8"/>
        <v>0</v>
      </c>
      <c r="K116" s="28">
        <v>161</v>
      </c>
      <c r="L116" s="28" t="s">
        <v>198</v>
      </c>
    </row>
    <row r="117" spans="1:12" x14ac:dyDescent="0.25">
      <c r="A117" s="18" t="s">
        <v>107</v>
      </c>
      <c r="B117" s="19">
        <v>1.5900000000000001E-2</v>
      </c>
      <c r="C117" s="19">
        <v>1.6E-2</v>
      </c>
      <c r="E117" s="19">
        <f t="shared" si="6"/>
        <v>7.071067811865432E-5</v>
      </c>
      <c r="F117" s="19">
        <f t="shared" si="7"/>
        <v>1.5949999999999999E-2</v>
      </c>
      <c r="G117" s="19">
        <f t="shared" si="8"/>
        <v>0.44332713554015252</v>
      </c>
      <c r="K117" s="28">
        <v>157</v>
      </c>
      <c r="L117" s="28" t="s">
        <v>199</v>
      </c>
    </row>
    <row r="118" spans="1:12" x14ac:dyDescent="0.25">
      <c r="A118" s="18" t="s">
        <v>108</v>
      </c>
      <c r="B118" s="19">
        <v>1.7600000000000001E-2</v>
      </c>
      <c r="C118" s="19">
        <v>1.7399999999999999E-2</v>
      </c>
      <c r="E118" s="19">
        <f t="shared" si="6"/>
        <v>1.4142135623731111E-4</v>
      </c>
      <c r="F118" s="19">
        <f t="shared" si="7"/>
        <v>1.7500000000000002E-2</v>
      </c>
      <c r="G118" s="19">
        <f t="shared" si="8"/>
        <v>0.80812203564177776</v>
      </c>
      <c r="K118" s="28">
        <v>156</v>
      </c>
      <c r="L118" s="28" t="s">
        <v>200</v>
      </c>
    </row>
    <row r="119" spans="1:12" x14ac:dyDescent="0.25">
      <c r="A119" s="18" t="s">
        <v>109</v>
      </c>
      <c r="B119" s="19">
        <v>1.0699999999999999E-2</v>
      </c>
      <c r="C119" s="19">
        <v>1.2699999999999999E-2</v>
      </c>
      <c r="D119" s="19">
        <v>1.04E-2</v>
      </c>
      <c r="E119" s="19">
        <f t="shared" si="6"/>
        <v>1.2503332889007368E-3</v>
      </c>
      <c r="F119" s="19">
        <f t="shared" si="7"/>
        <v>1.1266666666666666E-2</v>
      </c>
      <c r="G119" s="19">
        <f t="shared" si="8"/>
        <v>11.097632741722517</v>
      </c>
      <c r="K119" s="28">
        <v>152</v>
      </c>
      <c r="L119" s="28" t="s">
        <v>201</v>
      </c>
    </row>
    <row r="120" spans="1:12" x14ac:dyDescent="0.25">
      <c r="A120" s="18" t="s">
        <v>110</v>
      </c>
      <c r="B120" s="19">
        <v>1.5900000000000001E-2</v>
      </c>
      <c r="C120" s="19">
        <v>1.6E-2</v>
      </c>
      <c r="E120" s="19">
        <f t="shared" si="6"/>
        <v>7.071067811865432E-5</v>
      </c>
      <c r="F120" s="19">
        <f t="shared" si="7"/>
        <v>1.5949999999999999E-2</v>
      </c>
      <c r="G120" s="19">
        <f t="shared" si="8"/>
        <v>0.44332713554015252</v>
      </c>
      <c r="K120" s="28">
        <v>148</v>
      </c>
      <c r="L120" s="28" t="s">
        <v>202</v>
      </c>
    </row>
    <row r="121" spans="1:12" x14ac:dyDescent="0.25">
      <c r="A121" s="18" t="s">
        <v>111</v>
      </c>
      <c r="B121" s="19">
        <v>1.7000000000000001E-2</v>
      </c>
      <c r="C121" s="19">
        <v>1.6799999999999999E-2</v>
      </c>
      <c r="E121" s="19">
        <f t="shared" si="6"/>
        <v>1.4142135623731111E-4</v>
      </c>
      <c r="F121" s="19">
        <f t="shared" si="7"/>
        <v>1.6899999999999998E-2</v>
      </c>
      <c r="G121" s="19">
        <f t="shared" si="8"/>
        <v>0.83681275880065753</v>
      </c>
      <c r="K121" s="28">
        <v>144</v>
      </c>
      <c r="L121" s="28" t="s">
        <v>203</v>
      </c>
    </row>
    <row r="122" spans="1:12" x14ac:dyDescent="0.25">
      <c r="A122" s="18" t="s">
        <v>112</v>
      </c>
      <c r="B122" s="19">
        <v>1.7999999999999999E-2</v>
      </c>
      <c r="C122" s="19">
        <v>1.8200000000000001E-2</v>
      </c>
      <c r="E122" s="19">
        <f t="shared" si="6"/>
        <v>1.4142135623731111E-4</v>
      </c>
      <c r="F122" s="19">
        <f t="shared" si="7"/>
        <v>1.8099999999999998E-2</v>
      </c>
      <c r="G122" s="19">
        <f t="shared" si="8"/>
        <v>0.78133345987464708</v>
      </c>
      <c r="K122" s="28">
        <v>136</v>
      </c>
      <c r="L122" s="28" t="s">
        <v>182</v>
      </c>
    </row>
    <row r="123" spans="1:12" x14ac:dyDescent="0.25">
      <c r="A123" s="18" t="s">
        <v>113</v>
      </c>
      <c r="B123" s="19">
        <v>1.0800000000000001E-2</v>
      </c>
      <c r="C123" s="19">
        <v>1.14E-2</v>
      </c>
      <c r="E123" s="19">
        <f t="shared" si="6"/>
        <v>4.2426406871192839E-4</v>
      </c>
      <c r="F123" s="19">
        <f t="shared" si="7"/>
        <v>1.11E-2</v>
      </c>
      <c r="G123" s="19">
        <f t="shared" si="8"/>
        <v>3.8221988172245798</v>
      </c>
      <c r="K123" s="28">
        <v>140</v>
      </c>
      <c r="L123" s="28" t="s">
        <v>183</v>
      </c>
    </row>
    <row r="124" spans="1:12" x14ac:dyDescent="0.25">
      <c r="A124" s="18" t="s">
        <v>114</v>
      </c>
      <c r="B124" s="19">
        <v>1.46E-2</v>
      </c>
      <c r="C124" s="19">
        <v>1.4500000000000001E-2</v>
      </c>
      <c r="E124" s="19">
        <f t="shared" si="6"/>
        <v>7.071067811865432E-5</v>
      </c>
      <c r="F124" s="19">
        <f t="shared" si="7"/>
        <v>1.455E-2</v>
      </c>
      <c r="G124" s="19">
        <f t="shared" si="8"/>
        <v>0.48598404205260703</v>
      </c>
    </row>
    <row r="125" spans="1:12" x14ac:dyDescent="0.25">
      <c r="A125" s="18" t="s">
        <v>115</v>
      </c>
      <c r="B125" s="19">
        <v>1.6899999999999998E-2</v>
      </c>
      <c r="C125" s="19">
        <v>1.5800000000000002E-2</v>
      </c>
      <c r="D125" s="19">
        <v>1.5699999999999999E-2</v>
      </c>
      <c r="E125" s="19">
        <f t="shared" si="6"/>
        <v>6.6583281184793848E-4</v>
      </c>
      <c r="F125" s="19">
        <f t="shared" si="7"/>
        <v>1.6133333333333333E-2</v>
      </c>
      <c r="G125" s="19">
        <f t="shared" si="8"/>
        <v>4.1270628833549905</v>
      </c>
    </row>
    <row r="126" spans="1:12" x14ac:dyDescent="0.25">
      <c r="A126" s="18" t="s">
        <v>116</v>
      </c>
      <c r="B126" s="19">
        <v>1.9400000000000001E-2</v>
      </c>
      <c r="C126" s="19">
        <v>1.9099999999999999E-2</v>
      </c>
      <c r="E126" s="19">
        <f t="shared" si="6"/>
        <v>2.1213203435596541E-4</v>
      </c>
      <c r="F126" s="19">
        <f t="shared" si="7"/>
        <v>1.925E-2</v>
      </c>
      <c r="G126" s="19">
        <f t="shared" si="8"/>
        <v>1.101984594056963</v>
      </c>
    </row>
    <row r="127" spans="1:12" x14ac:dyDescent="0.25">
      <c r="A127" s="18" t="s">
        <v>117</v>
      </c>
      <c r="B127" s="19">
        <v>1.29E-2</v>
      </c>
      <c r="C127" s="19">
        <v>1.2500000000000001E-2</v>
      </c>
      <c r="E127" s="19">
        <f t="shared" si="6"/>
        <v>2.8284271247461853E-4</v>
      </c>
      <c r="F127" s="19">
        <f t="shared" si="7"/>
        <v>1.2699999999999999E-2</v>
      </c>
      <c r="G127" s="19">
        <f t="shared" si="8"/>
        <v>2.2271079722410909</v>
      </c>
    </row>
    <row r="128" spans="1:12" x14ac:dyDescent="0.25">
      <c r="A128" s="18" t="s">
        <v>118</v>
      </c>
      <c r="B128" s="19">
        <v>1.5800000000000002E-2</v>
      </c>
      <c r="C128" s="19">
        <v>1.61E-2</v>
      </c>
      <c r="E128" s="19">
        <f t="shared" si="6"/>
        <v>2.1213203435596297E-4</v>
      </c>
      <c r="F128" s="19">
        <f t="shared" si="7"/>
        <v>1.5949999999999999E-2</v>
      </c>
      <c r="G128" s="19">
        <f t="shared" si="8"/>
        <v>1.3299814066204576</v>
      </c>
    </row>
    <row r="129" spans="1:7" x14ac:dyDescent="0.25">
      <c r="A129" s="18" t="s">
        <v>119</v>
      </c>
      <c r="B129" s="19">
        <v>1.72E-2</v>
      </c>
      <c r="C129" s="19">
        <v>1.7100000000000001E-2</v>
      </c>
      <c r="E129" s="19">
        <f t="shared" si="6"/>
        <v>7.071067811865432E-5</v>
      </c>
      <c r="F129" s="19">
        <f t="shared" si="7"/>
        <v>1.7149999999999999E-2</v>
      </c>
      <c r="G129" s="19">
        <f t="shared" si="8"/>
        <v>0.41230716104171622</v>
      </c>
    </row>
    <row r="130" spans="1:7" x14ac:dyDescent="0.25">
      <c r="A130" s="18" t="s">
        <v>120</v>
      </c>
      <c r="B130" s="19">
        <v>1.9E-2</v>
      </c>
      <c r="C130" s="19">
        <v>1.89E-2</v>
      </c>
      <c r="E130" s="19">
        <f t="shared" si="6"/>
        <v>7.071067811865432E-5</v>
      </c>
      <c r="F130" s="19">
        <f t="shared" si="7"/>
        <v>1.8950000000000002E-2</v>
      </c>
      <c r="G130" s="19">
        <f t="shared" si="8"/>
        <v>0.3731434201512101</v>
      </c>
    </row>
    <row r="131" spans="1:7" x14ac:dyDescent="0.25">
      <c r="A131" s="18" t="s">
        <v>121</v>
      </c>
      <c r="B131" s="19">
        <v>1.2999999999999999E-2</v>
      </c>
      <c r="C131" s="19">
        <v>1.29E-2</v>
      </c>
      <c r="E131" s="19">
        <f t="shared" si="6"/>
        <v>7.071067811865432E-5</v>
      </c>
      <c r="F131" s="19">
        <f t="shared" si="7"/>
        <v>1.295E-2</v>
      </c>
      <c r="G131" s="19">
        <f t="shared" si="8"/>
        <v>0.5460284024606511</v>
      </c>
    </row>
    <row r="132" spans="1:7" x14ac:dyDescent="0.25">
      <c r="A132" s="18" t="s">
        <v>122</v>
      </c>
      <c r="B132" s="19">
        <v>1.8800000000000001E-2</v>
      </c>
      <c r="C132" s="19">
        <v>1.8599999999999998E-2</v>
      </c>
      <c r="E132" s="19">
        <f t="shared" si="6"/>
        <v>1.4142135623731111E-4</v>
      </c>
      <c r="F132" s="19">
        <f t="shared" si="7"/>
        <v>1.8700000000000001E-2</v>
      </c>
      <c r="G132" s="19">
        <f t="shared" si="8"/>
        <v>0.75626393709792039</v>
      </c>
    </row>
    <row r="133" spans="1:7" x14ac:dyDescent="0.25">
      <c r="A133" s="18" t="s">
        <v>123</v>
      </c>
      <c r="B133" s="19">
        <v>1.9400000000000001E-2</v>
      </c>
      <c r="C133" s="19">
        <v>1.9E-2</v>
      </c>
      <c r="E133" s="19">
        <f t="shared" si="6"/>
        <v>2.8284271247461977E-4</v>
      </c>
      <c r="F133" s="19">
        <f t="shared" si="7"/>
        <v>1.9200000000000002E-2</v>
      </c>
      <c r="G133" s="19">
        <f t="shared" si="8"/>
        <v>1.4731391274719778</v>
      </c>
    </row>
    <row r="134" spans="1:7" x14ac:dyDescent="0.25">
      <c r="A134" s="18" t="s">
        <v>124</v>
      </c>
      <c r="B134" s="19">
        <v>1.6400000000000001E-2</v>
      </c>
      <c r="C134" s="19">
        <v>1.6400000000000001E-2</v>
      </c>
      <c r="E134" s="19">
        <f t="shared" si="6"/>
        <v>0</v>
      </c>
      <c r="F134" s="19">
        <f t="shared" si="7"/>
        <v>1.6400000000000001E-2</v>
      </c>
      <c r="G134" s="19">
        <f t="shared" si="8"/>
        <v>0</v>
      </c>
    </row>
    <row r="135" spans="1:7" x14ac:dyDescent="0.25">
      <c r="A135" s="18" t="s">
        <v>125</v>
      </c>
      <c r="B135" s="19">
        <v>1.2800000000000001E-2</v>
      </c>
      <c r="C135" s="19">
        <v>1.2800000000000001E-2</v>
      </c>
      <c r="E135" s="19">
        <f t="shared" si="6"/>
        <v>0</v>
      </c>
      <c r="F135" s="19">
        <f t="shared" si="7"/>
        <v>1.2800000000000001E-2</v>
      </c>
      <c r="G135" s="19">
        <f t="shared" si="8"/>
        <v>0</v>
      </c>
    </row>
    <row r="136" spans="1:7" x14ac:dyDescent="0.25">
      <c r="A136" s="18" t="s">
        <v>126</v>
      </c>
      <c r="B136" s="19">
        <v>1.77E-2</v>
      </c>
      <c r="C136" s="19">
        <v>1.7399999999999999E-2</v>
      </c>
      <c r="E136" s="19">
        <f t="shared" si="6"/>
        <v>2.1213203435596541E-4</v>
      </c>
      <c r="F136" s="19">
        <f t="shared" si="7"/>
        <v>1.755E-2</v>
      </c>
      <c r="G136" s="19">
        <f t="shared" si="8"/>
        <v>1.2087295404898315</v>
      </c>
    </row>
    <row r="137" spans="1:7" x14ac:dyDescent="0.25">
      <c r="A137" s="18" t="s">
        <v>127</v>
      </c>
      <c r="B137" s="19">
        <v>1.8700000000000001E-2</v>
      </c>
      <c r="C137" s="19">
        <v>1.83E-2</v>
      </c>
      <c r="E137" s="19">
        <f t="shared" si="6"/>
        <v>2.8284271247461977E-4</v>
      </c>
      <c r="F137" s="19">
        <f t="shared" si="7"/>
        <v>1.8500000000000003E-2</v>
      </c>
      <c r="G137" s="19">
        <f t="shared" si="8"/>
        <v>1.5288795268898365</v>
      </c>
    </row>
    <row r="138" spans="1:7" x14ac:dyDescent="0.25">
      <c r="A138" s="18" t="s">
        <v>128</v>
      </c>
      <c r="B138" s="19">
        <v>1.5900000000000001E-2</v>
      </c>
      <c r="C138" s="19">
        <v>1.5699999999999999E-2</v>
      </c>
      <c r="E138" s="19">
        <f t="shared" si="6"/>
        <v>1.4142135623731111E-4</v>
      </c>
      <c r="F138" s="19">
        <f t="shared" si="7"/>
        <v>1.5800000000000002E-2</v>
      </c>
      <c r="G138" s="19">
        <f t="shared" si="8"/>
        <v>0.89507187491969042</v>
      </c>
    </row>
    <row r="139" spans="1:7" x14ac:dyDescent="0.25">
      <c r="A139" s="18" t="s">
        <v>129</v>
      </c>
      <c r="B139" s="19">
        <v>1.15E-2</v>
      </c>
      <c r="C139" s="19">
        <v>1.18E-2</v>
      </c>
      <c r="E139" s="19">
        <f t="shared" si="6"/>
        <v>2.1213203435596422E-4</v>
      </c>
      <c r="F139" s="19">
        <f t="shared" si="7"/>
        <v>1.1650000000000001E-2</v>
      </c>
      <c r="G139" s="19">
        <f t="shared" si="8"/>
        <v>1.8208758313816669</v>
      </c>
    </row>
    <row r="140" spans="1:7" x14ac:dyDescent="0.25">
      <c r="A140" s="18" t="s">
        <v>130</v>
      </c>
      <c r="B140" s="19">
        <v>1.72E-2</v>
      </c>
      <c r="C140" s="19">
        <v>1.7399999999999999E-2</v>
      </c>
      <c r="E140" s="19">
        <f t="shared" si="6"/>
        <v>1.4142135623730864E-4</v>
      </c>
      <c r="F140" s="19">
        <f t="shared" si="7"/>
        <v>1.7299999999999999E-2</v>
      </c>
      <c r="G140" s="19">
        <f t="shared" si="8"/>
        <v>0.81746448692085927</v>
      </c>
    </row>
    <row r="141" spans="1:7" x14ac:dyDescent="0.25">
      <c r="A141" s="18" t="s">
        <v>131</v>
      </c>
      <c r="B141" s="19">
        <v>1.7999999999999999E-2</v>
      </c>
      <c r="C141" s="19">
        <v>1.84E-2</v>
      </c>
      <c r="E141" s="19">
        <f t="shared" si="6"/>
        <v>2.8284271247461977E-4</v>
      </c>
      <c r="F141" s="19">
        <f t="shared" si="7"/>
        <v>1.8200000000000001E-2</v>
      </c>
      <c r="G141" s="19">
        <f t="shared" si="8"/>
        <v>1.5540808377726361</v>
      </c>
    </row>
    <row r="142" spans="1:7" x14ac:dyDescent="0.25">
      <c r="A142" s="18" t="s">
        <v>132</v>
      </c>
      <c r="B142" s="19">
        <v>1.7899999999999999E-2</v>
      </c>
      <c r="C142" s="19">
        <v>1.7899999999999999E-2</v>
      </c>
      <c r="E142" s="19">
        <f t="shared" si="6"/>
        <v>0</v>
      </c>
      <c r="F142" s="19">
        <f t="shared" si="7"/>
        <v>1.7899999999999999E-2</v>
      </c>
      <c r="G142" s="19">
        <f t="shared" si="8"/>
        <v>0</v>
      </c>
    </row>
    <row r="143" spans="1:7" x14ac:dyDescent="0.25">
      <c r="A143" s="18" t="s">
        <v>133</v>
      </c>
      <c r="B143" s="19">
        <v>1.21E-2</v>
      </c>
      <c r="C143" s="19">
        <v>1.18E-2</v>
      </c>
      <c r="E143" s="19">
        <f t="shared" ref="E143:E148" si="9">STDEV(B143:D143)</f>
        <v>2.1213203435596422E-4</v>
      </c>
      <c r="F143" s="19">
        <f t="shared" ref="F143:F148" si="10">AVERAGE(B143:D143)</f>
        <v>1.1949999999999999E-2</v>
      </c>
      <c r="G143" s="19">
        <f t="shared" ref="G143:G148" si="11">(E143/F143)*100</f>
        <v>1.7751634674139267</v>
      </c>
    </row>
    <row r="144" spans="1:7" x14ac:dyDescent="0.25">
      <c r="A144" s="18" t="s">
        <v>134</v>
      </c>
      <c r="B144" s="19">
        <v>1.61E-2</v>
      </c>
      <c r="C144" s="19">
        <v>1.6500000000000001E-2</v>
      </c>
      <c r="E144" s="19">
        <f t="shared" si="9"/>
        <v>2.8284271247461977E-4</v>
      </c>
      <c r="F144" s="19">
        <f t="shared" si="10"/>
        <v>1.6300000000000002E-2</v>
      </c>
      <c r="G144" s="19">
        <f t="shared" si="11"/>
        <v>1.7352313648749678</v>
      </c>
    </row>
    <row r="145" spans="1:7" x14ac:dyDescent="0.25">
      <c r="A145" s="18" t="s">
        <v>135</v>
      </c>
      <c r="B145" s="19">
        <v>1.7000000000000001E-2</v>
      </c>
      <c r="C145" s="19">
        <v>1.7000000000000001E-2</v>
      </c>
      <c r="E145" s="19">
        <f t="shared" si="9"/>
        <v>0</v>
      </c>
      <c r="F145" s="19">
        <f t="shared" si="10"/>
        <v>1.7000000000000001E-2</v>
      </c>
      <c r="G145" s="19">
        <f t="shared" si="11"/>
        <v>0</v>
      </c>
    </row>
    <row r="146" spans="1:7" x14ac:dyDescent="0.25">
      <c r="A146" s="18" t="s">
        <v>136</v>
      </c>
      <c r="B146" s="19">
        <v>1.6199999999999999E-2</v>
      </c>
      <c r="C146" s="19">
        <v>1.5900000000000001E-2</v>
      </c>
      <c r="E146" s="19">
        <f t="shared" si="9"/>
        <v>2.1213203435596297E-4</v>
      </c>
      <c r="F146" s="19">
        <f t="shared" si="10"/>
        <v>1.6050000000000002E-2</v>
      </c>
      <c r="G146" s="19">
        <f t="shared" si="11"/>
        <v>1.3216949181056881</v>
      </c>
    </row>
    <row r="147" spans="1:7" x14ac:dyDescent="0.25">
      <c r="A147" s="18" t="s">
        <v>137</v>
      </c>
      <c r="B147" s="19">
        <v>1.35E-2</v>
      </c>
      <c r="C147" s="19">
        <v>1.3100000000000001E-2</v>
      </c>
      <c r="E147" s="19">
        <f t="shared" si="9"/>
        <v>2.8284271247461853E-4</v>
      </c>
      <c r="F147" s="19">
        <f t="shared" si="10"/>
        <v>1.3299999999999999E-2</v>
      </c>
      <c r="G147" s="19">
        <f t="shared" si="11"/>
        <v>2.1266369358993877</v>
      </c>
    </row>
    <row r="148" spans="1:7" x14ac:dyDescent="0.25">
      <c r="A148" s="18" t="s">
        <v>138</v>
      </c>
      <c r="B148" s="19">
        <v>1.6199999999999999E-2</v>
      </c>
      <c r="C148" s="19">
        <v>1.5900000000000001E-2</v>
      </c>
      <c r="E148" s="19">
        <f t="shared" si="9"/>
        <v>2.1213203435596297E-4</v>
      </c>
      <c r="F148" s="19">
        <f t="shared" si="10"/>
        <v>1.6050000000000002E-2</v>
      </c>
      <c r="G148" s="19">
        <f t="shared" si="11"/>
        <v>1.3216949181056881</v>
      </c>
    </row>
    <row r="149" spans="1:7" x14ac:dyDescent="0.25">
      <c r="A149" s="18" t="s">
        <v>32</v>
      </c>
      <c r="B149" s="19">
        <v>1.1900000000000001E-2</v>
      </c>
      <c r="C149" s="19">
        <v>1.2E-2</v>
      </c>
      <c r="E149" s="19">
        <f t="shared" si="6"/>
        <v>7.071067811865432E-5</v>
      </c>
      <c r="F149" s="19">
        <f t="shared" si="7"/>
        <v>1.1950000000000001E-2</v>
      </c>
      <c r="G149" s="19">
        <f t="shared" si="8"/>
        <v>0.59172115580463869</v>
      </c>
    </row>
    <row r="151" spans="1:7" ht="30" x14ac:dyDescent="0.25">
      <c r="A151" s="20" t="s">
        <v>0</v>
      </c>
      <c r="B151" s="21" t="s">
        <v>1</v>
      </c>
      <c r="C151" s="21" t="s">
        <v>2</v>
      </c>
      <c r="D151" s="21" t="s">
        <v>3</v>
      </c>
      <c r="E151" s="19" t="s">
        <v>4</v>
      </c>
      <c r="F151" s="19" t="s">
        <v>5</v>
      </c>
      <c r="G151" s="19" t="s">
        <v>6</v>
      </c>
    </row>
    <row r="152" spans="1:7" x14ac:dyDescent="0.25">
      <c r="A152" s="18" t="s">
        <v>7</v>
      </c>
      <c r="B152" s="19">
        <v>5.7000000000000002E-3</v>
      </c>
      <c r="C152" s="19">
        <v>5.7999999999999996E-3</v>
      </c>
      <c r="E152" s="19">
        <f t="shared" ref="E152:E199" si="12">STDEV(B152:D152)</f>
        <v>7.071067811865432E-5</v>
      </c>
      <c r="F152" s="19">
        <f t="shared" ref="F152:F199" si="13">AVERAGE(B152:D152)</f>
        <v>5.7499999999999999E-3</v>
      </c>
      <c r="G152" s="19">
        <f t="shared" ref="G152:G199" si="14">(E152/F152)*100</f>
        <v>1.2297509238026838</v>
      </c>
    </row>
    <row r="153" spans="1:7" x14ac:dyDescent="0.25">
      <c r="A153" s="18" t="s">
        <v>32</v>
      </c>
      <c r="B153" s="19">
        <v>1.11E-2</v>
      </c>
      <c r="C153" s="19">
        <v>1.18E-2</v>
      </c>
      <c r="E153" s="19">
        <f t="shared" si="12"/>
        <v>4.9497474683058275E-4</v>
      </c>
      <c r="F153" s="19">
        <f t="shared" si="13"/>
        <v>1.145E-2</v>
      </c>
      <c r="G153" s="19">
        <f t="shared" si="14"/>
        <v>4.3229235531055261</v>
      </c>
    </row>
    <row r="154" spans="1:7" x14ac:dyDescent="0.25">
      <c r="A154" s="18" t="s">
        <v>9</v>
      </c>
      <c r="B154" s="19">
        <v>1.6299999999999999E-2</v>
      </c>
      <c r="C154" s="19">
        <v>1.7399999999999999E-2</v>
      </c>
      <c r="D154" s="19">
        <v>1.6299999999999999E-2</v>
      </c>
      <c r="E154" s="19">
        <f t="shared" si="12"/>
        <v>6.3508529610858857E-4</v>
      </c>
      <c r="F154" s="19">
        <f t="shared" si="13"/>
        <v>1.6666666666666663E-2</v>
      </c>
      <c r="G154" s="19">
        <f t="shared" si="14"/>
        <v>3.8105117766515324</v>
      </c>
    </row>
    <row r="155" spans="1:7" x14ac:dyDescent="0.25">
      <c r="A155" s="18" t="s">
        <v>10</v>
      </c>
      <c r="B155" s="19">
        <v>2.18E-2</v>
      </c>
      <c r="C155" s="19">
        <v>2.2100000000000002E-2</v>
      </c>
      <c r="E155" s="19">
        <f t="shared" si="12"/>
        <v>2.1213203435596541E-4</v>
      </c>
      <c r="F155" s="19">
        <f t="shared" si="13"/>
        <v>2.1950000000000001E-2</v>
      </c>
      <c r="G155" s="19">
        <f t="shared" si="14"/>
        <v>0.96643295834152809</v>
      </c>
    </row>
    <row r="156" spans="1:7" x14ac:dyDescent="0.25">
      <c r="A156" s="18" t="s">
        <v>11</v>
      </c>
      <c r="B156" s="19">
        <v>2.53E-2</v>
      </c>
      <c r="C156" s="19">
        <v>2.76E-2</v>
      </c>
      <c r="D156" s="19">
        <v>2.52E-2</v>
      </c>
      <c r="E156" s="19">
        <f t="shared" si="12"/>
        <v>1.3576941236277532E-3</v>
      </c>
      <c r="F156" s="19">
        <f t="shared" si="13"/>
        <v>2.6033333333333335E-2</v>
      </c>
      <c r="G156" s="19">
        <f t="shared" si="14"/>
        <v>5.2152143033076301</v>
      </c>
    </row>
    <row r="157" spans="1:7" x14ac:dyDescent="0.25">
      <c r="A157" s="18" t="s">
        <v>139</v>
      </c>
      <c r="B157" s="19">
        <v>1.67E-2</v>
      </c>
      <c r="C157" s="19">
        <v>1.6799999999999999E-2</v>
      </c>
      <c r="E157" s="19">
        <f t="shared" si="12"/>
        <v>7.071067811865432E-5</v>
      </c>
      <c r="F157" s="19">
        <f t="shared" si="13"/>
        <v>1.6750000000000001E-2</v>
      </c>
      <c r="G157" s="19">
        <f t="shared" si="14"/>
        <v>0.42215330220092123</v>
      </c>
    </row>
    <row r="158" spans="1:7" x14ac:dyDescent="0.25">
      <c r="A158" s="18" t="s">
        <v>140</v>
      </c>
      <c r="B158" s="19">
        <v>1.6799999999999999E-2</v>
      </c>
      <c r="C158" s="19">
        <v>1.7100000000000001E-2</v>
      </c>
      <c r="E158" s="19">
        <f t="shared" si="12"/>
        <v>2.1213203435596541E-4</v>
      </c>
      <c r="F158" s="19">
        <f t="shared" si="13"/>
        <v>1.695E-2</v>
      </c>
      <c r="G158" s="19">
        <f t="shared" si="14"/>
        <v>1.2515164268788519</v>
      </c>
    </row>
    <row r="159" spans="1:7" x14ac:dyDescent="0.25">
      <c r="A159" s="18" t="s">
        <v>141</v>
      </c>
      <c r="B159" s="19">
        <v>1.32E-2</v>
      </c>
      <c r="C159" s="19">
        <v>1.3100000000000001E-2</v>
      </c>
      <c r="E159" s="19">
        <f t="shared" si="12"/>
        <v>7.071067811865432E-5</v>
      </c>
      <c r="F159" s="19">
        <f t="shared" si="13"/>
        <v>1.315E-2</v>
      </c>
      <c r="G159" s="19">
        <f t="shared" si="14"/>
        <v>0.53772378797455755</v>
      </c>
    </row>
    <row r="160" spans="1:7" x14ac:dyDescent="0.25">
      <c r="A160" s="18" t="s">
        <v>142</v>
      </c>
      <c r="B160" s="19">
        <v>1.6799999999999999E-2</v>
      </c>
      <c r="C160" s="19">
        <v>1.66E-2</v>
      </c>
      <c r="E160" s="19">
        <f t="shared" si="12"/>
        <v>1.4142135623730864E-4</v>
      </c>
      <c r="F160" s="19">
        <f t="shared" si="13"/>
        <v>1.67E-2</v>
      </c>
      <c r="G160" s="19">
        <f t="shared" si="14"/>
        <v>0.84683446848687804</v>
      </c>
    </row>
    <row r="161" spans="1:7" x14ac:dyDescent="0.25">
      <c r="A161" s="18" t="s">
        <v>143</v>
      </c>
      <c r="B161" s="19">
        <v>1.8800000000000001E-2</v>
      </c>
      <c r="C161" s="19">
        <v>1.8599999999999998E-2</v>
      </c>
      <c r="E161" s="19">
        <f t="shared" si="12"/>
        <v>1.4142135623731111E-4</v>
      </c>
      <c r="F161" s="19">
        <f t="shared" si="13"/>
        <v>1.8700000000000001E-2</v>
      </c>
      <c r="G161" s="19">
        <f t="shared" si="14"/>
        <v>0.75626393709792039</v>
      </c>
    </row>
    <row r="162" spans="1:7" x14ac:dyDescent="0.25">
      <c r="A162" s="18" t="s">
        <v>144</v>
      </c>
      <c r="B162" s="19">
        <v>1.8800000000000001E-2</v>
      </c>
      <c r="C162" s="19">
        <v>1.8499999999999999E-2</v>
      </c>
      <c r="E162" s="19">
        <f t="shared" si="12"/>
        <v>2.1213203435596541E-4</v>
      </c>
      <c r="F162" s="19">
        <f t="shared" si="13"/>
        <v>1.865E-2</v>
      </c>
      <c r="G162" s="19">
        <f t="shared" si="14"/>
        <v>1.1374371815333266</v>
      </c>
    </row>
    <row r="163" spans="1:7" x14ac:dyDescent="0.25">
      <c r="A163" s="18" t="s">
        <v>145</v>
      </c>
      <c r="B163" s="19">
        <v>1.2999999999999999E-2</v>
      </c>
      <c r="C163" s="19">
        <v>1.2500000000000001E-2</v>
      </c>
      <c r="E163" s="19">
        <f t="shared" si="12"/>
        <v>3.5355339059327283E-4</v>
      </c>
      <c r="F163" s="19">
        <f t="shared" si="13"/>
        <v>1.2750000000000001E-2</v>
      </c>
      <c r="G163" s="19">
        <f t="shared" si="14"/>
        <v>2.7729677693590022</v>
      </c>
    </row>
    <row r="164" spans="1:7" x14ac:dyDescent="0.25">
      <c r="A164" s="18" t="s">
        <v>146</v>
      </c>
      <c r="B164" s="19">
        <v>1.5699999999999999E-2</v>
      </c>
      <c r="C164" s="19">
        <v>1.5900000000000001E-2</v>
      </c>
      <c r="E164" s="19">
        <f t="shared" si="12"/>
        <v>1.4142135623731111E-4</v>
      </c>
      <c r="F164" s="19">
        <f t="shared" si="13"/>
        <v>1.5800000000000002E-2</v>
      </c>
      <c r="G164" s="19">
        <f t="shared" si="14"/>
        <v>0.89507187491969042</v>
      </c>
    </row>
    <row r="165" spans="1:7" x14ac:dyDescent="0.25">
      <c r="A165" s="18" t="s">
        <v>147</v>
      </c>
      <c r="B165" s="19">
        <v>1.6500000000000001E-2</v>
      </c>
      <c r="C165" s="19">
        <v>1.6799999999999999E-2</v>
      </c>
      <c r="E165" s="19">
        <f t="shared" si="12"/>
        <v>2.1213203435596297E-4</v>
      </c>
      <c r="F165" s="19">
        <f t="shared" si="13"/>
        <v>1.6649999999999998E-2</v>
      </c>
      <c r="G165" s="19">
        <f t="shared" si="14"/>
        <v>1.2740662724081862</v>
      </c>
    </row>
    <row r="166" spans="1:7" x14ac:dyDescent="0.25">
      <c r="A166" s="18" t="s">
        <v>148</v>
      </c>
      <c r="B166" s="19">
        <v>1.9300000000000001E-2</v>
      </c>
      <c r="C166" s="19">
        <v>1.8599999999999998E-2</v>
      </c>
      <c r="D166" s="19">
        <v>1.8200000000000001E-2</v>
      </c>
      <c r="E166" s="19">
        <f t="shared" si="12"/>
        <v>5.567764362830026E-4</v>
      </c>
      <c r="F166" s="19">
        <f t="shared" si="13"/>
        <v>1.8700000000000001E-2</v>
      </c>
      <c r="G166" s="19">
        <f t="shared" si="14"/>
        <v>2.9774140977700672</v>
      </c>
    </row>
    <row r="167" spans="1:7" x14ac:dyDescent="0.25">
      <c r="A167" s="18" t="s">
        <v>149</v>
      </c>
      <c r="B167" s="19">
        <v>1.34E-2</v>
      </c>
      <c r="C167" s="19">
        <v>1.3299999999999999E-2</v>
      </c>
      <c r="E167" s="19">
        <f t="shared" si="12"/>
        <v>7.0710678118655554E-5</v>
      </c>
      <c r="F167" s="19">
        <f t="shared" si="13"/>
        <v>1.3350000000000001E-2</v>
      </c>
      <c r="G167" s="19">
        <f t="shared" si="14"/>
        <v>0.52966800088880561</v>
      </c>
    </row>
    <row r="168" spans="1:7" x14ac:dyDescent="0.25">
      <c r="A168" s="18" t="s">
        <v>150</v>
      </c>
      <c r="B168" s="19">
        <v>1.6500000000000001E-2</v>
      </c>
      <c r="C168" s="19">
        <v>1.6500000000000001E-2</v>
      </c>
      <c r="E168" s="19">
        <f t="shared" si="12"/>
        <v>0</v>
      </c>
      <c r="F168" s="19">
        <f t="shared" si="13"/>
        <v>1.6500000000000001E-2</v>
      </c>
      <c r="G168" s="19">
        <f t="shared" si="14"/>
        <v>0</v>
      </c>
    </row>
    <row r="169" spans="1:7" x14ac:dyDescent="0.25">
      <c r="A169" s="18" t="s">
        <v>151</v>
      </c>
      <c r="B169" s="19">
        <v>1.7100000000000001E-2</v>
      </c>
      <c r="C169" s="19">
        <v>1.67E-2</v>
      </c>
      <c r="E169" s="19">
        <f t="shared" si="12"/>
        <v>2.8284271247461977E-4</v>
      </c>
      <c r="F169" s="19">
        <f t="shared" si="13"/>
        <v>1.6899999999999998E-2</v>
      </c>
      <c r="G169" s="19">
        <f t="shared" si="14"/>
        <v>1.6736255176013004</v>
      </c>
    </row>
    <row r="170" spans="1:7" x14ac:dyDescent="0.25">
      <c r="A170" s="18" t="s">
        <v>152</v>
      </c>
      <c r="B170" s="19">
        <v>1.7899999999999999E-2</v>
      </c>
      <c r="C170" s="19">
        <v>1.7600000000000001E-2</v>
      </c>
      <c r="E170" s="19">
        <f t="shared" si="12"/>
        <v>2.1213203435596297E-4</v>
      </c>
      <c r="F170" s="19">
        <f t="shared" si="13"/>
        <v>1.7750000000000002E-2</v>
      </c>
      <c r="G170" s="19">
        <f t="shared" si="14"/>
        <v>1.1951100527096505</v>
      </c>
    </row>
    <row r="171" spans="1:7" x14ac:dyDescent="0.25">
      <c r="A171" s="18" t="s">
        <v>153</v>
      </c>
      <c r="B171" s="19">
        <v>1.35E-2</v>
      </c>
      <c r="C171" s="19">
        <v>1.34E-2</v>
      </c>
      <c r="E171" s="19">
        <f t="shared" si="12"/>
        <v>7.071067811865432E-5</v>
      </c>
      <c r="F171" s="19">
        <f t="shared" si="13"/>
        <v>1.345E-2</v>
      </c>
      <c r="G171" s="19">
        <f t="shared" si="14"/>
        <v>0.52572994883757862</v>
      </c>
    </row>
    <row r="172" spans="1:7" x14ac:dyDescent="0.25">
      <c r="A172" s="18" t="s">
        <v>154</v>
      </c>
      <c r="B172" s="19">
        <v>1.7999999999999999E-2</v>
      </c>
      <c r="C172" s="19">
        <v>1.8599999999999998E-2</v>
      </c>
      <c r="E172" s="19">
        <f t="shared" si="12"/>
        <v>4.2426406871192844E-4</v>
      </c>
      <c r="F172" s="19">
        <f t="shared" si="13"/>
        <v>1.8299999999999997E-2</v>
      </c>
      <c r="G172" s="19">
        <f t="shared" si="14"/>
        <v>2.3183828891362213</v>
      </c>
    </row>
    <row r="173" spans="1:7" x14ac:dyDescent="0.25">
      <c r="A173" s="18" t="s">
        <v>155</v>
      </c>
      <c r="B173" s="19">
        <v>1.8599999999999998E-2</v>
      </c>
      <c r="C173" s="19">
        <v>1.9E-2</v>
      </c>
      <c r="E173" s="19">
        <f t="shared" si="12"/>
        <v>2.8284271247461977E-4</v>
      </c>
      <c r="F173" s="19">
        <f t="shared" si="13"/>
        <v>1.8799999999999997E-2</v>
      </c>
      <c r="G173" s="19">
        <f t="shared" si="14"/>
        <v>1.5044825131628714</v>
      </c>
    </row>
    <row r="174" spans="1:7" x14ac:dyDescent="0.25">
      <c r="A174" s="18" t="s">
        <v>156</v>
      </c>
      <c r="B174" s="19">
        <v>1.83E-2</v>
      </c>
      <c r="C174" s="19">
        <v>1.8700000000000001E-2</v>
      </c>
      <c r="E174" s="19">
        <f t="shared" si="12"/>
        <v>2.8284271247461977E-4</v>
      </c>
      <c r="F174" s="19">
        <f t="shared" si="13"/>
        <v>1.8500000000000003E-2</v>
      </c>
      <c r="G174" s="19">
        <f t="shared" si="14"/>
        <v>1.5288795268898365</v>
      </c>
    </row>
    <row r="175" spans="1:7" x14ac:dyDescent="0.25">
      <c r="A175" s="18" t="s">
        <v>157</v>
      </c>
      <c r="B175" s="19">
        <v>1.34E-2</v>
      </c>
      <c r="C175" s="19">
        <v>1.37E-2</v>
      </c>
      <c r="E175" s="19">
        <f t="shared" si="12"/>
        <v>2.1213203435596422E-4</v>
      </c>
      <c r="F175" s="19">
        <f t="shared" si="13"/>
        <v>1.355E-2</v>
      </c>
      <c r="G175" s="19">
        <f t="shared" si="14"/>
        <v>1.5655500690477064</v>
      </c>
    </row>
    <row r="176" spans="1:7" x14ac:dyDescent="0.25">
      <c r="A176" s="18" t="s">
        <v>158</v>
      </c>
      <c r="B176" s="19">
        <v>1.49E-2</v>
      </c>
      <c r="C176" s="19">
        <v>1.66E-2</v>
      </c>
      <c r="E176" s="19">
        <f t="shared" si="12"/>
        <v>1.2020815280171309E-3</v>
      </c>
      <c r="F176" s="19">
        <f t="shared" si="13"/>
        <v>1.575E-2</v>
      </c>
      <c r="G176" s="19">
        <f t="shared" si="14"/>
        <v>7.6322636699500377</v>
      </c>
    </row>
    <row r="177" spans="1:7" x14ac:dyDescent="0.25">
      <c r="A177" s="18" t="s">
        <v>159</v>
      </c>
      <c r="B177" s="19">
        <v>1.7999999999999999E-2</v>
      </c>
      <c r="C177" s="19">
        <v>1.8100000000000002E-2</v>
      </c>
      <c r="E177" s="19">
        <f t="shared" si="12"/>
        <v>7.0710678118656773E-5</v>
      </c>
      <c r="F177" s="19">
        <f t="shared" si="13"/>
        <v>1.805E-2</v>
      </c>
      <c r="G177" s="19">
        <f t="shared" si="14"/>
        <v>0.39174890924463585</v>
      </c>
    </row>
    <row r="178" spans="1:7" x14ac:dyDescent="0.25">
      <c r="A178" s="18" t="s">
        <v>160</v>
      </c>
      <c r="B178" s="19">
        <v>1.7999999999999999E-2</v>
      </c>
      <c r="C178" s="19">
        <v>1.77E-2</v>
      </c>
      <c r="E178" s="19">
        <f t="shared" si="12"/>
        <v>2.1213203435596297E-4</v>
      </c>
      <c r="F178" s="19">
        <f t="shared" si="13"/>
        <v>1.7849999999999998E-2</v>
      </c>
      <c r="G178" s="19">
        <f t="shared" si="14"/>
        <v>1.1884147582967115</v>
      </c>
    </row>
    <row r="179" spans="1:7" x14ac:dyDescent="0.25">
      <c r="A179" s="18" t="s">
        <v>161</v>
      </c>
      <c r="B179" s="19">
        <v>1.38E-2</v>
      </c>
      <c r="C179" s="19">
        <v>1.38E-2</v>
      </c>
      <c r="E179" s="19">
        <f t="shared" si="12"/>
        <v>0</v>
      </c>
      <c r="F179" s="19">
        <f t="shared" si="13"/>
        <v>1.38E-2</v>
      </c>
      <c r="G179" s="19">
        <f t="shared" si="14"/>
        <v>0</v>
      </c>
    </row>
    <row r="180" spans="1:7" x14ac:dyDescent="0.25">
      <c r="A180" s="18" t="s">
        <v>162</v>
      </c>
      <c r="B180" s="19">
        <v>1.6E-2</v>
      </c>
      <c r="C180" s="19">
        <v>1.5900000000000001E-2</v>
      </c>
      <c r="E180" s="19">
        <f t="shared" si="12"/>
        <v>7.071067811865432E-5</v>
      </c>
      <c r="F180" s="19">
        <f t="shared" si="13"/>
        <v>1.5949999999999999E-2</v>
      </c>
      <c r="G180" s="19">
        <f t="shared" si="14"/>
        <v>0.44332713554015252</v>
      </c>
    </row>
    <row r="181" spans="1:7" x14ac:dyDescent="0.25">
      <c r="A181" s="18" t="s">
        <v>163</v>
      </c>
      <c r="B181" s="19">
        <v>1.7100000000000001E-2</v>
      </c>
      <c r="C181" s="19">
        <v>1.6E-2</v>
      </c>
      <c r="D181" s="19">
        <v>1.5599999999999999E-2</v>
      </c>
      <c r="E181" s="19">
        <f t="shared" si="12"/>
        <v>7.7674534651540352E-4</v>
      </c>
      <c r="F181" s="19">
        <f t="shared" si="13"/>
        <v>1.6233333333333336E-2</v>
      </c>
      <c r="G181" s="19">
        <f t="shared" si="14"/>
        <v>4.7848789313063866</v>
      </c>
    </row>
    <row r="182" spans="1:7" x14ac:dyDescent="0.25">
      <c r="A182" s="18" t="s">
        <v>164</v>
      </c>
      <c r="B182" s="19">
        <v>1.8499999999999999E-2</v>
      </c>
      <c r="C182" s="19">
        <v>1.77E-2</v>
      </c>
      <c r="E182" s="19">
        <f t="shared" si="12"/>
        <v>5.6568542494923706E-4</v>
      </c>
      <c r="F182" s="19">
        <f t="shared" si="13"/>
        <v>1.8099999999999998E-2</v>
      </c>
      <c r="G182" s="19">
        <f t="shared" si="14"/>
        <v>3.1253338394985475</v>
      </c>
    </row>
    <row r="183" spans="1:7" x14ac:dyDescent="0.25">
      <c r="A183" s="18" t="s">
        <v>165</v>
      </c>
      <c r="B183" s="19">
        <v>1.5599999999999999E-2</v>
      </c>
      <c r="C183" s="19">
        <v>1.47E-2</v>
      </c>
      <c r="D183" s="19">
        <v>1.55E-2</v>
      </c>
      <c r="E183" s="19">
        <f t="shared" si="12"/>
        <v>4.932882862316247E-4</v>
      </c>
      <c r="F183" s="19">
        <f t="shared" si="13"/>
        <v>1.5266666666666666E-2</v>
      </c>
      <c r="G183" s="19">
        <f t="shared" si="14"/>
        <v>3.2311459796831308</v>
      </c>
    </row>
    <row r="184" spans="1:7" x14ac:dyDescent="0.25">
      <c r="A184" s="18" t="s">
        <v>166</v>
      </c>
      <c r="B184" s="19">
        <v>1.7299999999999999E-2</v>
      </c>
      <c r="C184" s="19">
        <v>1.77E-2</v>
      </c>
      <c r="E184" s="19">
        <f t="shared" si="12"/>
        <v>2.8284271247461977E-4</v>
      </c>
      <c r="F184" s="19">
        <f t="shared" si="13"/>
        <v>1.7500000000000002E-2</v>
      </c>
      <c r="G184" s="19">
        <f t="shared" si="14"/>
        <v>1.6162440712835415</v>
      </c>
    </row>
    <row r="185" spans="1:7" x14ac:dyDescent="0.25">
      <c r="A185" s="18" t="s">
        <v>167</v>
      </c>
      <c r="B185" s="19">
        <v>1.8200000000000001E-2</v>
      </c>
      <c r="C185" s="19">
        <v>1.8700000000000001E-2</v>
      </c>
      <c r="E185" s="19">
        <f t="shared" si="12"/>
        <v>3.5355339059327408E-4</v>
      </c>
      <c r="F185" s="19">
        <f t="shared" si="13"/>
        <v>1.8450000000000001E-2</v>
      </c>
      <c r="G185" s="19">
        <f t="shared" si="14"/>
        <v>1.9162785398009432</v>
      </c>
    </row>
    <row r="186" spans="1:7" x14ac:dyDescent="0.25">
      <c r="A186" s="18" t="s">
        <v>168</v>
      </c>
      <c r="B186" s="19">
        <v>1.8200000000000001E-2</v>
      </c>
      <c r="C186" s="19">
        <v>1.7000000000000001E-2</v>
      </c>
      <c r="D186" s="19">
        <v>1.7500000000000002E-2</v>
      </c>
      <c r="E186" s="19">
        <f t="shared" si="12"/>
        <v>6.0277137733417063E-4</v>
      </c>
      <c r="F186" s="19">
        <f t="shared" si="13"/>
        <v>1.7566666666666668E-2</v>
      </c>
      <c r="G186" s="19">
        <f t="shared" si="14"/>
        <v>3.4313361138567586</v>
      </c>
    </row>
    <row r="187" spans="1:7" x14ac:dyDescent="0.25">
      <c r="A187" s="18" t="s">
        <v>169</v>
      </c>
      <c r="B187" s="19">
        <v>1.6799999999999999E-2</v>
      </c>
      <c r="C187" s="19">
        <v>1.7000000000000001E-2</v>
      </c>
      <c r="E187" s="19">
        <f t="shared" ref="E187:E198" si="15">STDEV(B187:D187)</f>
        <v>1.4142135623731111E-4</v>
      </c>
      <c r="F187" s="19">
        <f t="shared" ref="F187:F198" si="16">AVERAGE(B187:D187)</f>
        <v>1.6899999999999998E-2</v>
      </c>
      <c r="G187" s="19">
        <f t="shared" ref="G187:G198" si="17">(E187/F187)*100</f>
        <v>0.83681275880065753</v>
      </c>
    </row>
    <row r="188" spans="1:7" x14ac:dyDescent="0.25">
      <c r="A188" s="18" t="s">
        <v>170</v>
      </c>
      <c r="B188" s="19">
        <v>1.4200000000000001E-2</v>
      </c>
      <c r="C188" s="19">
        <v>1.46E-2</v>
      </c>
      <c r="E188" s="19">
        <f t="shared" si="15"/>
        <v>2.8284271247461853E-4</v>
      </c>
      <c r="F188" s="19">
        <f t="shared" si="16"/>
        <v>1.44E-2</v>
      </c>
      <c r="G188" s="19">
        <f t="shared" si="17"/>
        <v>1.9641855032959621</v>
      </c>
    </row>
    <row r="189" spans="1:7" x14ac:dyDescent="0.25">
      <c r="A189" s="18" t="s">
        <v>171</v>
      </c>
      <c r="B189" s="19">
        <v>1.6E-2</v>
      </c>
      <c r="C189" s="19">
        <v>1.6500000000000001E-2</v>
      </c>
      <c r="E189" s="19">
        <f t="shared" si="15"/>
        <v>3.5355339059327408E-4</v>
      </c>
      <c r="F189" s="19">
        <f t="shared" si="16"/>
        <v>1.6250000000000001E-2</v>
      </c>
      <c r="G189" s="19">
        <f t="shared" si="17"/>
        <v>2.1757131728816868</v>
      </c>
    </row>
    <row r="190" spans="1:7" x14ac:dyDescent="0.25">
      <c r="A190" s="18" t="s">
        <v>172</v>
      </c>
      <c r="B190" s="19">
        <v>1.89E-2</v>
      </c>
      <c r="C190" s="19">
        <v>2.1100000000000001E-2</v>
      </c>
      <c r="D190" s="19">
        <v>1.7399999999999999E-2</v>
      </c>
      <c r="E190" s="19">
        <f t="shared" si="15"/>
        <v>1.8610033136277153E-3</v>
      </c>
      <c r="F190" s="19">
        <f t="shared" si="16"/>
        <v>1.9133333333333332E-2</v>
      </c>
      <c r="G190" s="19">
        <f t="shared" si="17"/>
        <v>9.7264981548486862</v>
      </c>
    </row>
    <row r="191" spans="1:7" x14ac:dyDescent="0.25">
      <c r="A191" s="18" t="s">
        <v>173</v>
      </c>
      <c r="B191" s="19">
        <v>1.8599999999999998E-2</v>
      </c>
      <c r="C191" s="19">
        <v>1.9E-2</v>
      </c>
      <c r="E191" s="19">
        <f t="shared" si="15"/>
        <v>2.8284271247461977E-4</v>
      </c>
      <c r="F191" s="19">
        <f t="shared" si="16"/>
        <v>1.8799999999999997E-2</v>
      </c>
      <c r="G191" s="19">
        <f t="shared" si="17"/>
        <v>1.5044825131628714</v>
      </c>
    </row>
    <row r="192" spans="1:7" x14ac:dyDescent="0.25">
      <c r="A192" s="18" t="s">
        <v>174</v>
      </c>
      <c r="B192" s="19">
        <v>1.5599999999999999E-2</v>
      </c>
      <c r="C192" s="19">
        <v>1.5800000000000002E-2</v>
      </c>
      <c r="E192" s="19">
        <f t="shared" si="15"/>
        <v>1.4142135623731111E-4</v>
      </c>
      <c r="F192" s="19">
        <f t="shared" si="16"/>
        <v>1.5699999999999999E-2</v>
      </c>
      <c r="G192" s="19">
        <f t="shared" si="17"/>
        <v>0.90077296966440212</v>
      </c>
    </row>
    <row r="193" spans="1:7" x14ac:dyDescent="0.25">
      <c r="A193" s="18" t="s">
        <v>175</v>
      </c>
      <c r="B193" s="19">
        <v>1.83E-2</v>
      </c>
      <c r="C193" s="19">
        <v>1.8200000000000001E-2</v>
      </c>
      <c r="E193" s="19">
        <f t="shared" si="15"/>
        <v>7.071067811865432E-5</v>
      </c>
      <c r="F193" s="19">
        <f t="shared" si="16"/>
        <v>1.8250000000000002E-2</v>
      </c>
      <c r="G193" s="19">
        <f t="shared" si="17"/>
        <v>0.38745577051317431</v>
      </c>
    </row>
    <row r="194" spans="1:7" x14ac:dyDescent="0.25">
      <c r="A194" s="18" t="s">
        <v>176</v>
      </c>
      <c r="B194" s="19">
        <v>2.01E-2</v>
      </c>
      <c r="C194" s="19">
        <v>1.9800000000000002E-2</v>
      </c>
      <c r="E194" s="19">
        <f t="shared" si="15"/>
        <v>2.1213203435596297E-4</v>
      </c>
      <c r="F194" s="19">
        <f t="shared" si="16"/>
        <v>1.9950000000000002E-2</v>
      </c>
      <c r="G194" s="19">
        <f t="shared" si="17"/>
        <v>1.063318467949689</v>
      </c>
    </row>
    <row r="195" spans="1:7" x14ac:dyDescent="0.25">
      <c r="A195" s="18" t="s">
        <v>177</v>
      </c>
      <c r="B195" s="19">
        <v>1.7399999999999999E-2</v>
      </c>
      <c r="C195" s="19">
        <v>1.7299999999999999E-2</v>
      </c>
      <c r="E195" s="19">
        <f t="shared" si="15"/>
        <v>7.071067811865432E-5</v>
      </c>
      <c r="F195" s="19">
        <f t="shared" si="16"/>
        <v>1.7349999999999997E-2</v>
      </c>
      <c r="G195" s="19">
        <f t="shared" si="17"/>
        <v>0.40755434074152352</v>
      </c>
    </row>
    <row r="196" spans="1:7" x14ac:dyDescent="0.25">
      <c r="A196" s="18" t="s">
        <v>178</v>
      </c>
      <c r="B196" s="19">
        <v>1.4999999999999999E-2</v>
      </c>
      <c r="C196" s="19">
        <v>1.3299999999999999E-2</v>
      </c>
      <c r="D196" s="19">
        <v>1.38E-2</v>
      </c>
      <c r="E196" s="19">
        <f t="shared" si="15"/>
        <v>8.7368949480541049E-4</v>
      </c>
      <c r="F196" s="19">
        <f t="shared" si="16"/>
        <v>1.4033333333333333E-2</v>
      </c>
      <c r="G196" s="19">
        <f t="shared" si="17"/>
        <v>6.2258158774732344</v>
      </c>
    </row>
    <row r="197" spans="1:7" x14ac:dyDescent="0.25">
      <c r="A197" s="18" t="s">
        <v>179</v>
      </c>
      <c r="B197" s="19">
        <v>0.01</v>
      </c>
      <c r="C197" s="19">
        <v>9.4000000000000004E-3</v>
      </c>
      <c r="D197" s="19">
        <v>9.2999999999999992E-3</v>
      </c>
      <c r="E197" s="19">
        <f t="shared" si="15"/>
        <v>3.7859388972001857E-4</v>
      </c>
      <c r="F197" s="19">
        <f t="shared" si="16"/>
        <v>9.566666666666666E-3</v>
      </c>
      <c r="G197" s="19">
        <f t="shared" si="17"/>
        <v>3.9574274186761524</v>
      </c>
    </row>
    <row r="198" spans="1:7" x14ac:dyDescent="0.25">
      <c r="A198" s="18" t="s">
        <v>180</v>
      </c>
      <c r="B198" s="19">
        <v>9.9000000000000008E-3</v>
      </c>
      <c r="C198" s="19">
        <v>9.2999999999999992E-3</v>
      </c>
      <c r="E198" s="19">
        <f t="shared" si="15"/>
        <v>4.2426406871192958E-4</v>
      </c>
      <c r="F198" s="19">
        <f t="shared" si="16"/>
        <v>9.6000000000000009E-3</v>
      </c>
      <c r="G198" s="19">
        <f t="shared" si="17"/>
        <v>4.4194173824159328</v>
      </c>
    </row>
    <row r="199" spans="1:7" x14ac:dyDescent="0.25">
      <c r="A199" s="18" t="s">
        <v>32</v>
      </c>
      <c r="B199" s="19">
        <v>1.0500000000000001E-2</v>
      </c>
      <c r="C199" s="19">
        <v>1.04E-2</v>
      </c>
      <c r="E199" s="19">
        <f t="shared" si="12"/>
        <v>7.0710678118655554E-5</v>
      </c>
      <c r="F199" s="19">
        <f t="shared" si="13"/>
        <v>1.0450000000000001E-2</v>
      </c>
      <c r="G199" s="19">
        <f t="shared" si="14"/>
        <v>0.67665720687708664</v>
      </c>
    </row>
    <row r="201" spans="1:7" ht="30" x14ac:dyDescent="0.25">
      <c r="A201" s="20" t="s">
        <v>0</v>
      </c>
      <c r="B201" s="21" t="s">
        <v>1</v>
      </c>
      <c r="C201" s="21" t="s">
        <v>2</v>
      </c>
      <c r="D201" s="21" t="s">
        <v>3</v>
      </c>
      <c r="E201" s="19" t="s">
        <v>4</v>
      </c>
      <c r="F201" s="19" t="s">
        <v>5</v>
      </c>
      <c r="G201" s="19" t="s">
        <v>6</v>
      </c>
    </row>
    <row r="202" spans="1:7" x14ac:dyDescent="0.25">
      <c r="A202" s="18" t="s">
        <v>7</v>
      </c>
      <c r="B202" s="19">
        <v>4.1999999999999997E-3</v>
      </c>
      <c r="C202" s="19">
        <v>4.7000000000000002E-3</v>
      </c>
      <c r="E202" s="19">
        <f t="shared" ref="E202:E239" si="18">STDEV(B202:D202)</f>
        <v>3.5355339059327408E-4</v>
      </c>
      <c r="F202" s="19">
        <f t="shared" ref="F202:F239" si="19">AVERAGE(B202:D202)</f>
        <v>4.45E-3</v>
      </c>
      <c r="G202" s="19">
        <f t="shared" ref="G202:G239" si="20">(E202/F202)*100</f>
        <v>7.9450200133320017</v>
      </c>
    </row>
    <row r="203" spans="1:7" x14ac:dyDescent="0.25">
      <c r="A203" s="18" t="s">
        <v>32</v>
      </c>
      <c r="B203" s="19">
        <v>1.0200000000000001E-2</v>
      </c>
      <c r="C203" s="19">
        <v>8.9999999999999993E-3</v>
      </c>
      <c r="D203" s="19">
        <v>9.4999999999999998E-3</v>
      </c>
      <c r="E203" s="19">
        <f t="shared" si="18"/>
        <v>6.027713773341715E-4</v>
      </c>
      <c r="F203" s="19">
        <f t="shared" si="19"/>
        <v>9.5666666666666678E-3</v>
      </c>
      <c r="G203" s="19">
        <f t="shared" si="20"/>
        <v>6.3007461045383764</v>
      </c>
    </row>
    <row r="204" spans="1:7" x14ac:dyDescent="0.25">
      <c r="A204" s="18" t="s">
        <v>9</v>
      </c>
      <c r="B204" s="19">
        <v>1.9400000000000001E-2</v>
      </c>
      <c r="C204" s="19">
        <v>1.9E-2</v>
      </c>
      <c r="E204" s="19">
        <f t="shared" si="18"/>
        <v>2.8284271247461977E-4</v>
      </c>
      <c r="F204" s="19">
        <f t="shared" si="19"/>
        <v>1.9200000000000002E-2</v>
      </c>
      <c r="G204" s="19">
        <f t="shared" si="20"/>
        <v>1.4731391274719778</v>
      </c>
    </row>
    <row r="205" spans="1:7" x14ac:dyDescent="0.25">
      <c r="A205" s="18" t="s">
        <v>10</v>
      </c>
      <c r="B205" s="19">
        <v>1.9099999999999999E-2</v>
      </c>
      <c r="C205" s="19">
        <v>2.0299999999999999E-2</v>
      </c>
      <c r="D205" s="19">
        <v>1.7399999999999999E-2</v>
      </c>
      <c r="E205" s="19">
        <f t="shared" si="18"/>
        <v>1.4571661996262929E-3</v>
      </c>
      <c r="F205" s="19">
        <f t="shared" si="19"/>
        <v>1.8933333333333333E-2</v>
      </c>
      <c r="G205" s="19">
        <f t="shared" si="20"/>
        <v>7.6963003501388707</v>
      </c>
    </row>
    <row r="206" spans="1:7" x14ac:dyDescent="0.25">
      <c r="A206" s="18" t="s">
        <v>11</v>
      </c>
      <c r="B206" s="19">
        <v>2.7300000000000001E-2</v>
      </c>
      <c r="C206" s="19">
        <v>2.7300000000000001E-2</v>
      </c>
      <c r="E206" s="19">
        <f t="shared" si="18"/>
        <v>0</v>
      </c>
      <c r="F206" s="19">
        <f t="shared" si="19"/>
        <v>2.7300000000000001E-2</v>
      </c>
      <c r="G206" s="19">
        <f t="shared" si="20"/>
        <v>0</v>
      </c>
    </row>
    <row r="207" spans="1:7" x14ac:dyDescent="0.25">
      <c r="A207" s="18">
        <v>169</v>
      </c>
      <c r="B207" s="19">
        <v>7.1000000000000004E-3</v>
      </c>
      <c r="C207" s="19">
        <v>7.0000000000000001E-3</v>
      </c>
      <c r="E207" s="19">
        <f t="shared" si="18"/>
        <v>7.0710678118654944E-5</v>
      </c>
      <c r="F207" s="19">
        <f t="shared" si="19"/>
        <v>7.0500000000000007E-3</v>
      </c>
      <c r="G207" s="19">
        <f t="shared" si="20"/>
        <v>1.0029883421085806</v>
      </c>
    </row>
    <row r="208" spans="1:7" x14ac:dyDescent="0.25">
      <c r="A208" s="18">
        <v>170</v>
      </c>
      <c r="B208" s="19">
        <v>1.0699999999999999E-2</v>
      </c>
      <c r="C208" s="19">
        <v>1.0999999999999999E-2</v>
      </c>
      <c r="E208" s="19">
        <f t="shared" si="18"/>
        <v>2.1213203435596422E-4</v>
      </c>
      <c r="F208" s="19">
        <f t="shared" si="19"/>
        <v>1.0849999999999999E-2</v>
      </c>
      <c r="G208" s="19">
        <f t="shared" si="20"/>
        <v>1.9551339571978272</v>
      </c>
    </row>
    <row r="209" spans="1:7" x14ac:dyDescent="0.25">
      <c r="A209" s="18">
        <v>171</v>
      </c>
      <c r="B209" s="19">
        <v>1.35E-2</v>
      </c>
      <c r="C209" s="19">
        <v>1.2999999999999999E-2</v>
      </c>
      <c r="E209" s="19">
        <f t="shared" si="18"/>
        <v>3.5355339059327408E-4</v>
      </c>
      <c r="F209" s="19">
        <f t="shared" si="19"/>
        <v>1.325E-2</v>
      </c>
      <c r="G209" s="19">
        <f t="shared" si="20"/>
        <v>2.6683274761756537</v>
      </c>
    </row>
    <row r="210" spans="1:7" x14ac:dyDescent="0.25">
      <c r="A210" s="18">
        <v>172</v>
      </c>
      <c r="B210" s="19">
        <v>1.5100000000000001E-2</v>
      </c>
      <c r="C210" s="19">
        <v>1.6E-2</v>
      </c>
      <c r="D210" s="19">
        <v>1.55E-2</v>
      </c>
      <c r="E210" s="19">
        <f t="shared" si="18"/>
        <v>4.5092497528228934E-4</v>
      </c>
      <c r="F210" s="19">
        <f t="shared" si="19"/>
        <v>1.5533333333333335E-2</v>
      </c>
      <c r="G210" s="19">
        <f t="shared" si="20"/>
        <v>2.9029504846499314</v>
      </c>
    </row>
    <row r="211" spans="1:7" x14ac:dyDescent="0.25">
      <c r="A211" s="18">
        <v>173</v>
      </c>
      <c r="B211" s="19">
        <v>7.7999999999999996E-3</v>
      </c>
      <c r="C211" s="19">
        <v>7.1999999999999998E-3</v>
      </c>
      <c r="E211" s="19">
        <f t="shared" si="18"/>
        <v>4.2426406871192839E-4</v>
      </c>
      <c r="F211" s="19">
        <f t="shared" si="19"/>
        <v>7.4999999999999997E-3</v>
      </c>
      <c r="G211" s="19">
        <f t="shared" si="20"/>
        <v>5.6568542494923788</v>
      </c>
    </row>
    <row r="212" spans="1:7" x14ac:dyDescent="0.25">
      <c r="A212" s="18">
        <v>174</v>
      </c>
      <c r="B212" s="19">
        <v>1.0800000000000001E-2</v>
      </c>
      <c r="C212" s="19">
        <v>1.1299999999999999E-2</v>
      </c>
      <c r="E212" s="19">
        <f t="shared" si="18"/>
        <v>3.5355339059327283E-4</v>
      </c>
      <c r="F212" s="19">
        <f t="shared" si="19"/>
        <v>1.1050000000000001E-2</v>
      </c>
      <c r="G212" s="19">
        <f t="shared" si="20"/>
        <v>3.1995781954142335</v>
      </c>
    </row>
    <row r="213" spans="1:7" x14ac:dyDescent="0.25">
      <c r="A213" s="18">
        <v>175</v>
      </c>
      <c r="B213" s="19">
        <v>1.35E-2</v>
      </c>
      <c r="C213" s="19">
        <v>1.38E-2</v>
      </c>
      <c r="E213" s="19">
        <f t="shared" si="18"/>
        <v>2.1213203435596422E-4</v>
      </c>
      <c r="F213" s="19">
        <f t="shared" si="19"/>
        <v>1.3649999999999999E-2</v>
      </c>
      <c r="G213" s="19">
        <f t="shared" si="20"/>
        <v>1.5540808377726316</v>
      </c>
    </row>
    <row r="214" spans="1:7" x14ac:dyDescent="0.25">
      <c r="A214" s="18">
        <v>176</v>
      </c>
      <c r="B214" s="19">
        <v>1.6799999999999999E-2</v>
      </c>
      <c r="C214" s="19">
        <v>1.67E-2</v>
      </c>
      <c r="E214" s="19">
        <f t="shared" si="18"/>
        <v>7.071067811865432E-5</v>
      </c>
      <c r="F214" s="19">
        <f t="shared" si="19"/>
        <v>1.6750000000000001E-2</v>
      </c>
      <c r="G214" s="19">
        <f t="shared" si="20"/>
        <v>0.42215330220092123</v>
      </c>
    </row>
    <row r="215" spans="1:7" x14ac:dyDescent="0.25">
      <c r="A215" s="18">
        <v>177</v>
      </c>
      <c r="B215" s="19">
        <v>7.4000000000000003E-3</v>
      </c>
      <c r="C215" s="19">
        <v>7.1000000000000004E-3</v>
      </c>
      <c r="E215" s="19">
        <f t="shared" si="18"/>
        <v>2.1213203435596419E-4</v>
      </c>
      <c r="F215" s="19">
        <f t="shared" si="19"/>
        <v>7.2500000000000004E-3</v>
      </c>
      <c r="G215" s="19">
        <f t="shared" si="20"/>
        <v>2.9259590945650236</v>
      </c>
    </row>
    <row r="216" spans="1:7" x14ac:dyDescent="0.25">
      <c r="A216" s="18">
        <v>178</v>
      </c>
      <c r="B216" s="19">
        <v>1.0999999999999999E-2</v>
      </c>
      <c r="C216" s="19">
        <v>1.0999999999999999E-2</v>
      </c>
      <c r="E216" s="19">
        <f t="shared" si="18"/>
        <v>0</v>
      </c>
      <c r="F216" s="19">
        <f t="shared" si="19"/>
        <v>1.0999999999999999E-2</v>
      </c>
      <c r="G216" s="19">
        <f t="shared" si="20"/>
        <v>0</v>
      </c>
    </row>
    <row r="217" spans="1:7" x14ac:dyDescent="0.25">
      <c r="A217" s="18">
        <v>179</v>
      </c>
      <c r="B217" s="19">
        <v>1.3299999999999999E-2</v>
      </c>
      <c r="C217" s="19">
        <v>1.44E-2</v>
      </c>
      <c r="D217" s="19">
        <v>1.3599999999999999E-2</v>
      </c>
      <c r="E217" s="19">
        <f t="shared" si="18"/>
        <v>5.6862407030773294E-4</v>
      </c>
      <c r="F217" s="19">
        <f t="shared" si="19"/>
        <v>1.3766666666666665E-2</v>
      </c>
      <c r="G217" s="19">
        <f t="shared" si="20"/>
        <v>4.1304411886760271</v>
      </c>
    </row>
    <row r="218" spans="1:7" x14ac:dyDescent="0.25">
      <c r="A218" s="18">
        <v>180</v>
      </c>
      <c r="B218" s="19">
        <v>1.5900000000000001E-2</v>
      </c>
      <c r="C218" s="19">
        <v>1.5699999999999999E-2</v>
      </c>
      <c r="E218" s="19">
        <f t="shared" si="18"/>
        <v>1.4142135623731111E-4</v>
      </c>
      <c r="F218" s="19">
        <f t="shared" si="19"/>
        <v>1.5800000000000002E-2</v>
      </c>
      <c r="G218" s="19">
        <f t="shared" si="20"/>
        <v>0.89507187491969042</v>
      </c>
    </row>
    <row r="219" spans="1:7" x14ac:dyDescent="0.25">
      <c r="A219" s="18">
        <v>181</v>
      </c>
      <c r="B219" s="19">
        <v>9.4000000000000004E-3</v>
      </c>
      <c r="C219" s="19">
        <v>9.4000000000000004E-3</v>
      </c>
      <c r="E219" s="19">
        <f t="shared" si="18"/>
        <v>0</v>
      </c>
      <c r="F219" s="19">
        <f t="shared" si="19"/>
        <v>9.4000000000000004E-3</v>
      </c>
      <c r="G219" s="19">
        <f t="shared" si="20"/>
        <v>0</v>
      </c>
    </row>
    <row r="220" spans="1:7" x14ac:dyDescent="0.25">
      <c r="A220" s="18">
        <v>182</v>
      </c>
      <c r="B220" s="19">
        <v>1.2E-2</v>
      </c>
      <c r="C220" s="19">
        <v>1.1599999999999999E-2</v>
      </c>
      <c r="E220" s="19">
        <f t="shared" si="18"/>
        <v>2.8284271247461977E-4</v>
      </c>
      <c r="F220" s="19">
        <f t="shared" si="19"/>
        <v>1.18E-2</v>
      </c>
      <c r="G220" s="19">
        <f t="shared" si="20"/>
        <v>2.3969721396154222</v>
      </c>
    </row>
    <row r="221" spans="1:7" x14ac:dyDescent="0.25">
      <c r="A221" s="18">
        <v>183</v>
      </c>
      <c r="B221" s="19">
        <v>1.43E-2</v>
      </c>
      <c r="C221" s="19">
        <v>1.54E-2</v>
      </c>
      <c r="D221" s="19">
        <v>1.52E-2</v>
      </c>
      <c r="E221" s="19">
        <f t="shared" si="18"/>
        <v>5.8594652770823155E-4</v>
      </c>
      <c r="F221" s="19">
        <f t="shared" si="19"/>
        <v>1.4966666666666668E-2</v>
      </c>
      <c r="G221" s="19">
        <f t="shared" si="20"/>
        <v>3.9150102074046651</v>
      </c>
    </row>
    <row r="222" spans="1:7" x14ac:dyDescent="0.25">
      <c r="A222" s="18">
        <v>184</v>
      </c>
      <c r="B222" s="19">
        <v>1.7299999999999999E-2</v>
      </c>
      <c r="C222" s="19">
        <v>1.7000000000000001E-2</v>
      </c>
      <c r="E222" s="19">
        <f t="shared" si="18"/>
        <v>2.1213203435596297E-4</v>
      </c>
      <c r="F222" s="19">
        <f t="shared" si="19"/>
        <v>1.7149999999999999E-2</v>
      </c>
      <c r="G222" s="19">
        <f t="shared" si="20"/>
        <v>1.2369214831251485</v>
      </c>
    </row>
    <row r="223" spans="1:7" x14ac:dyDescent="0.25">
      <c r="A223" s="18">
        <v>185</v>
      </c>
      <c r="B223" s="19">
        <v>8.5000000000000006E-3</v>
      </c>
      <c r="C223" s="19">
        <v>8.2000000000000007E-3</v>
      </c>
      <c r="E223" s="19">
        <f t="shared" si="18"/>
        <v>2.1213203435596422E-4</v>
      </c>
      <c r="F223" s="19">
        <f t="shared" si="19"/>
        <v>8.3499999999999998E-3</v>
      </c>
      <c r="G223" s="19">
        <f t="shared" si="20"/>
        <v>2.5405034054606492</v>
      </c>
    </row>
    <row r="224" spans="1:7" x14ac:dyDescent="0.25">
      <c r="A224" s="18">
        <v>186</v>
      </c>
      <c r="B224" s="19">
        <v>1.18E-2</v>
      </c>
      <c r="C224" s="19">
        <v>1.1900000000000001E-2</v>
      </c>
      <c r="E224" s="19">
        <f t="shared" si="18"/>
        <v>7.0710678118655554E-5</v>
      </c>
      <c r="F224" s="19">
        <f t="shared" si="19"/>
        <v>1.1849999999999999E-2</v>
      </c>
      <c r="G224" s="19">
        <f t="shared" si="20"/>
        <v>0.59671458327979376</v>
      </c>
    </row>
    <row r="225" spans="1:7" x14ac:dyDescent="0.25">
      <c r="A225" s="18">
        <v>187</v>
      </c>
      <c r="B225" s="19">
        <v>1.49E-2</v>
      </c>
      <c r="C225" s="19">
        <v>1.44E-2</v>
      </c>
      <c r="E225" s="19">
        <f t="shared" si="18"/>
        <v>3.5355339059327408E-4</v>
      </c>
      <c r="F225" s="19">
        <f t="shared" si="19"/>
        <v>1.465E-2</v>
      </c>
      <c r="G225" s="19">
        <f t="shared" si="20"/>
        <v>2.4133337241861712</v>
      </c>
    </row>
    <row r="226" spans="1:7" x14ac:dyDescent="0.25">
      <c r="A226" s="18">
        <v>188</v>
      </c>
      <c r="B226" s="19">
        <v>1.67E-2</v>
      </c>
      <c r="C226" s="19">
        <v>1.7000000000000001E-2</v>
      </c>
      <c r="E226" s="19">
        <f t="shared" si="18"/>
        <v>2.1213203435596541E-4</v>
      </c>
      <c r="F226" s="19">
        <f t="shared" si="19"/>
        <v>1.685E-2</v>
      </c>
      <c r="G226" s="19">
        <f t="shared" si="20"/>
        <v>1.2589438240710114</v>
      </c>
    </row>
    <row r="227" spans="1:7" x14ac:dyDescent="0.25">
      <c r="A227" s="18">
        <v>189</v>
      </c>
      <c r="B227" s="19">
        <v>8.3000000000000001E-3</v>
      </c>
      <c r="C227" s="19">
        <v>7.7000000000000002E-3</v>
      </c>
      <c r="E227" s="19">
        <f t="shared" si="18"/>
        <v>4.2426406871192839E-4</v>
      </c>
      <c r="F227" s="19">
        <f t="shared" si="19"/>
        <v>8.0000000000000002E-3</v>
      </c>
      <c r="G227" s="19">
        <f t="shared" si="20"/>
        <v>5.3033008588991049</v>
      </c>
    </row>
    <row r="228" spans="1:7" x14ac:dyDescent="0.25">
      <c r="A228" s="18">
        <v>190</v>
      </c>
      <c r="B228" s="19">
        <v>1.2200000000000001E-2</v>
      </c>
      <c r="C228" s="19">
        <v>1.18E-2</v>
      </c>
      <c r="E228" s="19">
        <f t="shared" si="18"/>
        <v>2.8284271247461977E-4</v>
      </c>
      <c r="F228" s="19">
        <f t="shared" si="19"/>
        <v>1.2E-2</v>
      </c>
      <c r="G228" s="19">
        <f t="shared" si="20"/>
        <v>2.3570226039551647</v>
      </c>
    </row>
    <row r="229" spans="1:7" x14ac:dyDescent="0.25">
      <c r="A229" s="18">
        <v>191</v>
      </c>
      <c r="B229" s="19">
        <v>1.4500000000000001E-2</v>
      </c>
      <c r="C229" s="19">
        <v>1.4800000000000001E-2</v>
      </c>
      <c r="E229" s="19">
        <f t="shared" si="18"/>
        <v>2.1213203435596422E-4</v>
      </c>
      <c r="F229" s="19">
        <f t="shared" si="19"/>
        <v>1.465E-2</v>
      </c>
      <c r="G229" s="19">
        <f t="shared" si="20"/>
        <v>1.4480002345117011</v>
      </c>
    </row>
    <row r="230" spans="1:7" x14ac:dyDescent="0.25">
      <c r="A230" s="18">
        <v>192</v>
      </c>
      <c r="B230" s="19">
        <v>1.7299999999999999E-2</v>
      </c>
      <c r="C230" s="19">
        <v>1.7500000000000002E-2</v>
      </c>
      <c r="E230" s="19">
        <f t="shared" si="18"/>
        <v>1.4142135623731111E-4</v>
      </c>
      <c r="F230" s="19">
        <f t="shared" si="19"/>
        <v>1.7399999999999999E-2</v>
      </c>
      <c r="G230" s="19">
        <f t="shared" si="20"/>
        <v>0.81276641515696035</v>
      </c>
    </row>
    <row r="231" spans="1:7" x14ac:dyDescent="0.25">
      <c r="A231" s="18">
        <v>193</v>
      </c>
      <c r="B231" s="19">
        <v>9.2999999999999992E-3</v>
      </c>
      <c r="C231" s="19">
        <v>8.3000000000000001E-3</v>
      </c>
      <c r="D231" s="19">
        <v>8.6999999999999994E-3</v>
      </c>
      <c r="E231" s="19">
        <f t="shared" si="18"/>
        <v>5.0332229568471624E-4</v>
      </c>
      <c r="F231" s="19">
        <f t="shared" si="19"/>
        <v>8.7666666666666657E-3</v>
      </c>
      <c r="G231" s="19">
        <f t="shared" si="20"/>
        <v>5.741318962183076</v>
      </c>
    </row>
    <row r="232" spans="1:7" x14ac:dyDescent="0.25">
      <c r="A232" s="18">
        <v>194</v>
      </c>
      <c r="B232" s="19">
        <v>1.18E-2</v>
      </c>
      <c r="C232" s="19">
        <v>1.18E-2</v>
      </c>
      <c r="E232" s="19">
        <f t="shared" si="18"/>
        <v>0</v>
      </c>
      <c r="F232" s="19">
        <f t="shared" si="19"/>
        <v>1.18E-2</v>
      </c>
      <c r="G232" s="19">
        <f t="shared" si="20"/>
        <v>0</v>
      </c>
    </row>
    <row r="233" spans="1:7" x14ac:dyDescent="0.25">
      <c r="A233" s="18">
        <v>195</v>
      </c>
      <c r="B233" s="19">
        <v>1.44E-2</v>
      </c>
      <c r="C233" s="19">
        <v>1.4500000000000001E-2</v>
      </c>
      <c r="E233" s="19">
        <f t="shared" si="18"/>
        <v>7.0710678118655554E-5</v>
      </c>
      <c r="F233" s="19">
        <f t="shared" si="19"/>
        <v>1.4450000000000001E-2</v>
      </c>
      <c r="G233" s="19">
        <f t="shared" si="20"/>
        <v>0.48934725341630136</v>
      </c>
    </row>
    <row r="234" spans="1:7" x14ac:dyDescent="0.25">
      <c r="A234" s="18">
        <v>196</v>
      </c>
      <c r="B234" s="19">
        <v>1.6899999999999998E-2</v>
      </c>
      <c r="C234" s="19">
        <v>1.6899999999999998E-2</v>
      </c>
      <c r="E234" s="19">
        <f t="shared" si="18"/>
        <v>0</v>
      </c>
      <c r="F234" s="19">
        <f t="shared" si="19"/>
        <v>1.6899999999999998E-2</v>
      </c>
      <c r="G234" s="19">
        <f t="shared" si="20"/>
        <v>0</v>
      </c>
    </row>
    <row r="235" spans="1:7" x14ac:dyDescent="0.25">
      <c r="A235" s="18">
        <v>197</v>
      </c>
      <c r="B235" s="19">
        <v>8.6E-3</v>
      </c>
      <c r="C235" s="19">
        <v>1.15E-2</v>
      </c>
      <c r="D235" s="19">
        <v>9.1000000000000004E-3</v>
      </c>
      <c r="E235" s="19">
        <f t="shared" si="18"/>
        <v>1.5502687938977978E-3</v>
      </c>
      <c r="F235" s="19">
        <f t="shared" si="19"/>
        <v>9.7333333333333334E-3</v>
      </c>
      <c r="G235" s="19">
        <f t="shared" si="20"/>
        <v>15.927419115388334</v>
      </c>
    </row>
    <row r="236" spans="1:7" x14ac:dyDescent="0.25">
      <c r="A236" s="18">
        <v>198</v>
      </c>
      <c r="B236" s="19">
        <v>1.1900000000000001E-2</v>
      </c>
      <c r="C236" s="19">
        <v>1.3100000000000001E-2</v>
      </c>
      <c r="D236" s="19">
        <v>1.18E-2</v>
      </c>
      <c r="E236" s="19">
        <f t="shared" si="18"/>
        <v>7.2341781380702368E-4</v>
      </c>
      <c r="F236" s="19">
        <f t="shared" si="19"/>
        <v>1.2266666666666667E-2</v>
      </c>
      <c r="G236" s="19">
        <f t="shared" si="20"/>
        <v>5.8974278299485619</v>
      </c>
    </row>
    <row r="237" spans="1:7" x14ac:dyDescent="0.25">
      <c r="A237" s="18">
        <v>199</v>
      </c>
      <c r="B237" s="19">
        <v>1.49E-2</v>
      </c>
      <c r="C237" s="19">
        <v>1.44E-2</v>
      </c>
      <c r="E237" s="19">
        <f t="shared" si="18"/>
        <v>3.5355339059327408E-4</v>
      </c>
      <c r="F237" s="19">
        <f t="shared" si="19"/>
        <v>1.465E-2</v>
      </c>
      <c r="G237" s="19">
        <f t="shared" si="20"/>
        <v>2.4133337241861712</v>
      </c>
    </row>
    <row r="238" spans="1:7" x14ac:dyDescent="0.25">
      <c r="A238" s="18">
        <v>200</v>
      </c>
      <c r="B238" s="19">
        <v>1.8200000000000001E-2</v>
      </c>
      <c r="C238" s="19">
        <v>1.78E-2</v>
      </c>
      <c r="E238" s="19">
        <f t="shared" si="18"/>
        <v>2.8284271247461977E-4</v>
      </c>
      <c r="F238" s="19">
        <f t="shared" si="19"/>
        <v>1.8000000000000002E-2</v>
      </c>
      <c r="G238" s="19">
        <f t="shared" si="20"/>
        <v>1.5713484026367761</v>
      </c>
    </row>
    <row r="239" spans="1:7" x14ac:dyDescent="0.25">
      <c r="A239" s="18" t="s">
        <v>32</v>
      </c>
      <c r="B239" s="19">
        <v>9.4999999999999998E-3</v>
      </c>
      <c r="C239" s="19">
        <v>8.6999999999999994E-3</v>
      </c>
      <c r="D239" s="19">
        <v>8.6999999999999994E-3</v>
      </c>
      <c r="E239" s="19">
        <f t="shared" si="18"/>
        <v>4.6188021535170079E-4</v>
      </c>
      <c r="F239" s="19">
        <f t="shared" si="19"/>
        <v>8.9666666666666662E-3</v>
      </c>
      <c r="G239" s="19">
        <f t="shared" si="20"/>
        <v>5.1510804686063292</v>
      </c>
    </row>
    <row r="241" spans="1:7" ht="30" x14ac:dyDescent="0.25">
      <c r="A241" s="20" t="s">
        <v>0</v>
      </c>
      <c r="B241" s="21" t="s">
        <v>1</v>
      </c>
      <c r="C241" s="21" t="s">
        <v>2</v>
      </c>
      <c r="D241" s="21" t="s">
        <v>3</v>
      </c>
      <c r="E241" s="19" t="s">
        <v>4</v>
      </c>
      <c r="F241" s="19" t="s">
        <v>5</v>
      </c>
      <c r="G241" s="19" t="s">
        <v>6</v>
      </c>
    </row>
    <row r="242" spans="1:7" x14ac:dyDescent="0.25">
      <c r="A242" s="18" t="s">
        <v>7</v>
      </c>
      <c r="B242" s="19">
        <v>4.7000000000000002E-3</v>
      </c>
      <c r="C242" s="19">
        <v>4.1999999999999997E-3</v>
      </c>
      <c r="E242" s="19">
        <f t="shared" ref="E242:E284" si="21">STDEV(B242:D242)</f>
        <v>3.5355339059327408E-4</v>
      </c>
      <c r="F242" s="19">
        <f t="shared" ref="F242:F284" si="22">AVERAGE(B242:D242)</f>
        <v>4.45E-3</v>
      </c>
      <c r="G242" s="19">
        <f t="shared" ref="G242:G284" si="23">(E242/F242)*100</f>
        <v>7.9450200133320017</v>
      </c>
    </row>
    <row r="243" spans="1:7" x14ac:dyDescent="0.25">
      <c r="A243" s="18" t="s">
        <v>32</v>
      </c>
      <c r="B243" s="19">
        <v>9.7000000000000003E-3</v>
      </c>
      <c r="C243" s="19">
        <v>1.03E-2</v>
      </c>
      <c r="E243" s="19">
        <f t="shared" si="21"/>
        <v>4.2426406871192839E-4</v>
      </c>
      <c r="F243" s="19">
        <f t="shared" si="22"/>
        <v>0.01</v>
      </c>
      <c r="G243" s="19">
        <f t="shared" si="23"/>
        <v>4.2426406871192839</v>
      </c>
    </row>
    <row r="244" spans="1:7" x14ac:dyDescent="0.25">
      <c r="A244" s="18" t="s">
        <v>9</v>
      </c>
      <c r="B244" s="19">
        <v>1.4200000000000001E-2</v>
      </c>
      <c r="C244" s="19">
        <v>1.37E-2</v>
      </c>
      <c r="E244" s="19">
        <f t="shared" si="21"/>
        <v>3.5355339059327408E-4</v>
      </c>
      <c r="F244" s="19">
        <f t="shared" si="22"/>
        <v>1.3950000000000001E-2</v>
      </c>
      <c r="G244" s="19">
        <f t="shared" si="23"/>
        <v>2.5344329074786671</v>
      </c>
    </row>
    <row r="245" spans="1:7" x14ac:dyDescent="0.25">
      <c r="A245" s="18" t="s">
        <v>10</v>
      </c>
      <c r="B245" s="19">
        <v>1.7999999999999999E-2</v>
      </c>
      <c r="C245" s="19">
        <v>1.8499999999999999E-2</v>
      </c>
      <c r="E245" s="19">
        <f t="shared" si="21"/>
        <v>3.5355339059327408E-4</v>
      </c>
      <c r="F245" s="19">
        <f t="shared" si="22"/>
        <v>1.8249999999999999E-2</v>
      </c>
      <c r="G245" s="19">
        <f t="shared" si="23"/>
        <v>1.9372788525658855</v>
      </c>
    </row>
    <row r="246" spans="1:7" x14ac:dyDescent="0.25">
      <c r="A246" s="18" t="s">
        <v>11</v>
      </c>
      <c r="B246" s="19">
        <v>2.1600000000000001E-2</v>
      </c>
      <c r="C246" s="19">
        <v>3.0499999999999999E-2</v>
      </c>
      <c r="D246" s="19">
        <v>3.0499999999999999E-2</v>
      </c>
      <c r="E246" s="19">
        <f t="shared" si="21"/>
        <v>5.1384173957876684E-3</v>
      </c>
      <c r="F246" s="19">
        <f t="shared" si="22"/>
        <v>2.7533333333333337E-2</v>
      </c>
      <c r="G246" s="19">
        <f t="shared" si="23"/>
        <v>18.662532914483055</v>
      </c>
    </row>
    <row r="247" spans="1:7" x14ac:dyDescent="0.25">
      <c r="A247" s="18">
        <v>201</v>
      </c>
      <c r="B247" s="19">
        <v>9.5999999999999992E-3</v>
      </c>
      <c r="C247" s="19">
        <v>9.7000000000000003E-3</v>
      </c>
      <c r="E247" s="19">
        <f t="shared" si="21"/>
        <v>7.0710678118655554E-5</v>
      </c>
      <c r="F247" s="19">
        <f t="shared" si="22"/>
        <v>9.6499999999999989E-3</v>
      </c>
      <c r="G247" s="19">
        <f t="shared" si="23"/>
        <v>0.73275314112596435</v>
      </c>
    </row>
    <row r="248" spans="1:7" x14ac:dyDescent="0.25">
      <c r="A248" s="18">
        <v>202</v>
      </c>
      <c r="B248" s="19">
        <v>1.2999999999999999E-2</v>
      </c>
      <c r="C248" s="19">
        <v>1.3299999999999999E-2</v>
      </c>
      <c r="E248" s="19">
        <f t="shared" si="21"/>
        <v>2.1213203435596422E-4</v>
      </c>
      <c r="F248" s="19">
        <f t="shared" si="22"/>
        <v>1.3149999999999998E-2</v>
      </c>
      <c r="G248" s="19">
        <f t="shared" si="23"/>
        <v>1.6131713639236827</v>
      </c>
    </row>
    <row r="249" spans="1:7" x14ac:dyDescent="0.25">
      <c r="A249" s="18">
        <v>203</v>
      </c>
      <c r="B249" s="19">
        <v>1.5299999999999999E-2</v>
      </c>
      <c r="C249" s="19">
        <v>1.5699999999999999E-2</v>
      </c>
      <c r="E249" s="19">
        <f t="shared" si="21"/>
        <v>2.8284271247461853E-4</v>
      </c>
      <c r="F249" s="19">
        <f t="shared" si="22"/>
        <v>1.55E-2</v>
      </c>
      <c r="G249" s="19">
        <f t="shared" si="23"/>
        <v>1.8247916933846358</v>
      </c>
    </row>
    <row r="250" spans="1:7" x14ac:dyDescent="0.25">
      <c r="A250" s="18">
        <v>204</v>
      </c>
      <c r="B250" s="19">
        <v>1.8100000000000002E-2</v>
      </c>
      <c r="C250" s="19">
        <v>1.7000000000000001E-2</v>
      </c>
      <c r="D250" s="19">
        <v>1.7299999999999999E-2</v>
      </c>
      <c r="E250" s="19">
        <f t="shared" si="21"/>
        <v>5.6862407030773316E-4</v>
      </c>
      <c r="F250" s="19">
        <f t="shared" si="22"/>
        <v>1.7466666666666669E-2</v>
      </c>
      <c r="G250" s="19">
        <f t="shared" si="23"/>
        <v>3.2554813185557236</v>
      </c>
    </row>
    <row r="251" spans="1:7" x14ac:dyDescent="0.25">
      <c r="A251" s="18">
        <v>205</v>
      </c>
      <c r="B251" s="19">
        <v>9.5999999999999992E-3</v>
      </c>
      <c r="C251" s="19">
        <v>9.7999999999999997E-3</v>
      </c>
      <c r="E251" s="19">
        <f t="shared" si="21"/>
        <v>1.4142135623730989E-4</v>
      </c>
      <c r="F251" s="19">
        <f t="shared" si="22"/>
        <v>9.7000000000000003E-3</v>
      </c>
      <c r="G251" s="19">
        <f t="shared" si="23"/>
        <v>1.4579521261578339</v>
      </c>
    </row>
    <row r="252" spans="1:7" x14ac:dyDescent="0.25">
      <c r="A252" s="18">
        <v>206</v>
      </c>
      <c r="B252" s="19">
        <v>1.5699999999999999E-2</v>
      </c>
      <c r="C252" s="19">
        <v>1.32E-2</v>
      </c>
      <c r="D252" s="19">
        <v>1.29E-2</v>
      </c>
      <c r="E252" s="19">
        <f t="shared" si="21"/>
        <v>1.5373136743466933E-3</v>
      </c>
      <c r="F252" s="19">
        <f t="shared" si="22"/>
        <v>1.3933333333333332E-2</v>
      </c>
      <c r="G252" s="19">
        <f t="shared" si="23"/>
        <v>11.033351729760957</v>
      </c>
    </row>
    <row r="253" spans="1:7" x14ac:dyDescent="0.25">
      <c r="A253" s="18">
        <v>207</v>
      </c>
      <c r="B253" s="19">
        <v>1.6E-2</v>
      </c>
      <c r="C253" s="19">
        <v>1.5699999999999999E-2</v>
      </c>
      <c r="E253" s="19">
        <f t="shared" si="21"/>
        <v>2.1213203435596541E-4</v>
      </c>
      <c r="F253" s="19">
        <f t="shared" si="22"/>
        <v>1.585E-2</v>
      </c>
      <c r="G253" s="19">
        <f t="shared" si="23"/>
        <v>1.3383724565045136</v>
      </c>
    </row>
    <row r="254" spans="1:7" x14ac:dyDescent="0.25">
      <c r="A254" s="18">
        <v>208</v>
      </c>
      <c r="B254" s="19">
        <v>1.8599999999999998E-2</v>
      </c>
      <c r="C254" s="19">
        <v>1.89E-2</v>
      </c>
      <c r="E254" s="19">
        <f t="shared" si="21"/>
        <v>2.1213203435596541E-4</v>
      </c>
      <c r="F254" s="19">
        <f t="shared" si="22"/>
        <v>1.8749999999999999E-2</v>
      </c>
      <c r="G254" s="19">
        <f t="shared" si="23"/>
        <v>1.1313708498984822</v>
      </c>
    </row>
    <row r="255" spans="1:7" x14ac:dyDescent="0.25">
      <c r="A255" s="18">
        <v>209</v>
      </c>
      <c r="B255" s="19">
        <v>8.6E-3</v>
      </c>
      <c r="C255" s="19">
        <v>8.0999999999999996E-3</v>
      </c>
      <c r="E255" s="19">
        <f t="shared" si="21"/>
        <v>3.5355339059327408E-4</v>
      </c>
      <c r="F255" s="19">
        <f t="shared" si="22"/>
        <v>8.3499999999999998E-3</v>
      </c>
      <c r="G255" s="19">
        <f t="shared" si="23"/>
        <v>4.2341723424344204</v>
      </c>
    </row>
    <row r="256" spans="1:7" x14ac:dyDescent="0.25">
      <c r="A256" s="18">
        <v>210</v>
      </c>
      <c r="B256" s="19">
        <v>9.7999999999999997E-3</v>
      </c>
      <c r="C256" s="19">
        <v>0.01</v>
      </c>
      <c r="E256" s="19">
        <f t="shared" si="21"/>
        <v>1.4142135623730989E-4</v>
      </c>
      <c r="F256" s="19">
        <f t="shared" si="22"/>
        <v>9.8999999999999991E-3</v>
      </c>
      <c r="G256" s="19">
        <f t="shared" si="23"/>
        <v>1.4284985478516152</v>
      </c>
    </row>
    <row r="257" spans="1:7" x14ac:dyDescent="0.25">
      <c r="A257" s="18">
        <v>211</v>
      </c>
      <c r="B257" s="19">
        <v>1.0999999999999999E-2</v>
      </c>
      <c r="C257" s="19">
        <v>1.14E-2</v>
      </c>
      <c r="E257" s="19">
        <f t="shared" si="21"/>
        <v>2.8284271247461977E-4</v>
      </c>
      <c r="F257" s="19">
        <f t="shared" si="22"/>
        <v>1.12E-2</v>
      </c>
      <c r="G257" s="19">
        <f t="shared" si="23"/>
        <v>2.5253813613805338</v>
      </c>
    </row>
    <row r="258" spans="1:7" x14ac:dyDescent="0.25">
      <c r="A258" s="18">
        <v>212</v>
      </c>
      <c r="B258" s="19">
        <v>1.2200000000000001E-2</v>
      </c>
      <c r="C258" s="19">
        <v>1.26E-2</v>
      </c>
      <c r="E258" s="19">
        <f t="shared" si="21"/>
        <v>2.8284271247461853E-4</v>
      </c>
      <c r="F258" s="19">
        <f t="shared" si="22"/>
        <v>1.2400000000000001E-2</v>
      </c>
      <c r="G258" s="19">
        <f t="shared" si="23"/>
        <v>2.2809896167307944</v>
      </c>
    </row>
    <row r="259" spans="1:7" x14ac:dyDescent="0.25">
      <c r="A259" s="18">
        <v>213</v>
      </c>
      <c r="B259" s="19">
        <v>8.9999999999999993E-3</v>
      </c>
      <c r="C259" s="19">
        <v>8.6999999999999994E-3</v>
      </c>
      <c r="E259" s="19">
        <f t="shared" si="21"/>
        <v>2.1213203435596422E-4</v>
      </c>
      <c r="F259" s="19">
        <f t="shared" si="22"/>
        <v>8.8500000000000002E-3</v>
      </c>
      <c r="G259" s="19">
        <f t="shared" si="23"/>
        <v>2.3969721396154147</v>
      </c>
    </row>
    <row r="260" spans="1:7" x14ac:dyDescent="0.25">
      <c r="A260" s="18">
        <v>214</v>
      </c>
      <c r="B260" s="19">
        <v>9.9000000000000008E-3</v>
      </c>
      <c r="C260" s="19">
        <v>9.7000000000000003E-3</v>
      </c>
      <c r="E260" s="19">
        <f t="shared" si="21"/>
        <v>1.4142135623730989E-4</v>
      </c>
      <c r="F260" s="19">
        <f t="shared" si="22"/>
        <v>9.7999999999999997E-3</v>
      </c>
      <c r="G260" s="19">
        <f t="shared" si="23"/>
        <v>1.4430750636460192</v>
      </c>
    </row>
    <row r="261" spans="1:7" x14ac:dyDescent="0.25">
      <c r="A261" s="18">
        <v>215</v>
      </c>
      <c r="B261" s="19">
        <v>1.1299999999999999E-2</v>
      </c>
      <c r="C261" s="19">
        <v>1.0999999999999999E-2</v>
      </c>
      <c r="E261" s="19">
        <f t="shared" si="21"/>
        <v>2.1213203435596422E-4</v>
      </c>
      <c r="F261" s="19">
        <f t="shared" si="22"/>
        <v>1.115E-2</v>
      </c>
      <c r="G261" s="19">
        <f t="shared" si="23"/>
        <v>1.9025294561073023</v>
      </c>
    </row>
    <row r="262" spans="1:7" x14ac:dyDescent="0.25">
      <c r="A262" s="18">
        <v>216</v>
      </c>
      <c r="B262" s="19">
        <v>1.2800000000000001E-2</v>
      </c>
      <c r="C262" s="19">
        <v>1.23E-2</v>
      </c>
      <c r="E262" s="19">
        <f t="shared" si="21"/>
        <v>3.5355339059327408E-4</v>
      </c>
      <c r="F262" s="19">
        <f t="shared" si="22"/>
        <v>1.255E-2</v>
      </c>
      <c r="G262" s="19">
        <f t="shared" si="23"/>
        <v>2.81715849078306</v>
      </c>
    </row>
    <row r="263" spans="1:7" x14ac:dyDescent="0.25">
      <c r="A263" s="18">
        <v>217</v>
      </c>
      <c r="B263" s="19">
        <v>8.8999999999999999E-3</v>
      </c>
      <c r="C263" s="19">
        <v>8.6E-3</v>
      </c>
      <c r="E263" s="19">
        <f t="shared" si="21"/>
        <v>2.1213203435596422E-4</v>
      </c>
      <c r="F263" s="19">
        <f t="shared" si="22"/>
        <v>8.7500000000000008E-3</v>
      </c>
      <c r="G263" s="19">
        <f t="shared" si="23"/>
        <v>2.4243661069253051</v>
      </c>
    </row>
    <row r="264" spans="1:7" x14ac:dyDescent="0.25">
      <c r="A264" s="18">
        <v>218</v>
      </c>
      <c r="B264" s="19">
        <v>1.11E-2</v>
      </c>
      <c r="C264" s="19">
        <v>1.0800000000000001E-2</v>
      </c>
      <c r="E264" s="19">
        <f t="shared" si="21"/>
        <v>2.1213203435596422E-4</v>
      </c>
      <c r="F264" s="19">
        <f t="shared" si="22"/>
        <v>1.0950000000000001E-2</v>
      </c>
      <c r="G264" s="19">
        <f t="shared" si="23"/>
        <v>1.9372788525658831</v>
      </c>
    </row>
    <row r="265" spans="1:7" x14ac:dyDescent="0.25">
      <c r="A265" s="18">
        <v>219</v>
      </c>
      <c r="B265" s="19">
        <v>1.1900000000000001E-2</v>
      </c>
      <c r="C265" s="19">
        <v>1.2699999999999999E-2</v>
      </c>
      <c r="D265" s="19">
        <v>1.3299999999999999E-2</v>
      </c>
      <c r="E265" s="19">
        <f t="shared" si="21"/>
        <v>7.0237691685684847E-4</v>
      </c>
      <c r="F265" s="19">
        <f t="shared" si="22"/>
        <v>1.2633333333333335E-2</v>
      </c>
      <c r="G265" s="19">
        <f t="shared" si="23"/>
        <v>5.5597117429301983</v>
      </c>
    </row>
    <row r="266" spans="1:7" x14ac:dyDescent="0.25">
      <c r="A266" s="18">
        <v>220</v>
      </c>
      <c r="B266" s="19">
        <v>1.35E-2</v>
      </c>
      <c r="C266" s="19">
        <v>1.2999999999999999E-2</v>
      </c>
      <c r="E266" s="19">
        <f t="shared" si="21"/>
        <v>3.5355339059327408E-4</v>
      </c>
      <c r="F266" s="19">
        <f t="shared" si="22"/>
        <v>1.325E-2</v>
      </c>
      <c r="G266" s="19">
        <f t="shared" si="23"/>
        <v>2.6683274761756537</v>
      </c>
    </row>
    <row r="267" spans="1:7" x14ac:dyDescent="0.25">
      <c r="A267" s="18">
        <v>221</v>
      </c>
      <c r="B267" s="19">
        <v>9.1000000000000004E-3</v>
      </c>
      <c r="C267" s="19">
        <v>8.9999999999999993E-3</v>
      </c>
      <c r="E267" s="19">
        <f t="shared" si="21"/>
        <v>7.0710678118655554E-5</v>
      </c>
      <c r="F267" s="19">
        <f t="shared" si="22"/>
        <v>9.049999999999999E-3</v>
      </c>
      <c r="G267" s="19">
        <f t="shared" si="23"/>
        <v>0.78133345987464708</v>
      </c>
    </row>
    <row r="268" spans="1:7" x14ac:dyDescent="0.25">
      <c r="A268" s="18">
        <v>222</v>
      </c>
      <c r="B268" s="19">
        <v>1.04E-2</v>
      </c>
      <c r="C268" s="19">
        <v>1.06E-2</v>
      </c>
      <c r="E268" s="19">
        <f t="shared" si="21"/>
        <v>1.4142135623730989E-4</v>
      </c>
      <c r="F268" s="19">
        <f t="shared" si="22"/>
        <v>1.0499999999999999E-2</v>
      </c>
      <c r="G268" s="19">
        <f t="shared" si="23"/>
        <v>1.3468700594029515</v>
      </c>
    </row>
    <row r="269" spans="1:7" x14ac:dyDescent="0.25">
      <c r="A269" s="18">
        <v>223</v>
      </c>
      <c r="B269" s="19">
        <v>1.23E-2</v>
      </c>
      <c r="C269" s="19">
        <v>1.2E-2</v>
      </c>
      <c r="E269" s="19">
        <f t="shared" si="21"/>
        <v>2.1213203435596422E-4</v>
      </c>
      <c r="F269" s="19">
        <f t="shared" si="22"/>
        <v>1.2150000000000001E-2</v>
      </c>
      <c r="G269" s="19">
        <f t="shared" si="23"/>
        <v>1.7459426695964131</v>
      </c>
    </row>
    <row r="270" spans="1:7" x14ac:dyDescent="0.25">
      <c r="A270" s="18">
        <v>224</v>
      </c>
      <c r="B270" s="19">
        <v>1.3100000000000001E-2</v>
      </c>
      <c r="C270" s="19">
        <v>1.3299999999999999E-2</v>
      </c>
      <c r="E270" s="19">
        <f t="shared" si="21"/>
        <v>1.4142135623730864E-4</v>
      </c>
      <c r="F270" s="19">
        <f t="shared" si="22"/>
        <v>1.32E-2</v>
      </c>
      <c r="G270" s="19">
        <f t="shared" si="23"/>
        <v>1.0713739108887019</v>
      </c>
    </row>
    <row r="271" spans="1:7" x14ac:dyDescent="0.25">
      <c r="A271" s="18">
        <v>225</v>
      </c>
      <c r="B271" s="19">
        <v>8.6999999999999994E-3</v>
      </c>
      <c r="C271" s="19">
        <v>8.6999999999999994E-3</v>
      </c>
      <c r="E271" s="19">
        <f t="shared" si="21"/>
        <v>0</v>
      </c>
      <c r="F271" s="19">
        <f t="shared" si="22"/>
        <v>8.6999999999999994E-3</v>
      </c>
      <c r="G271" s="19">
        <f t="shared" si="23"/>
        <v>0</v>
      </c>
    </row>
    <row r="272" spans="1:7" x14ac:dyDescent="0.25">
      <c r="A272" s="18">
        <v>226</v>
      </c>
      <c r="B272" s="19">
        <v>1.12E-2</v>
      </c>
      <c r="C272" s="19">
        <v>1.0699999999999999E-2</v>
      </c>
      <c r="E272" s="19">
        <f t="shared" si="21"/>
        <v>3.5355339059327408E-4</v>
      </c>
      <c r="F272" s="19">
        <f t="shared" si="22"/>
        <v>1.095E-2</v>
      </c>
      <c r="G272" s="19">
        <f t="shared" si="23"/>
        <v>3.228798087609809</v>
      </c>
    </row>
    <row r="273" spans="1:7" x14ac:dyDescent="0.25">
      <c r="A273" s="18">
        <v>227</v>
      </c>
      <c r="B273" s="19">
        <v>1.2500000000000001E-2</v>
      </c>
      <c r="C273" s="19">
        <v>1.23E-2</v>
      </c>
      <c r="E273" s="19">
        <f t="shared" si="21"/>
        <v>1.4142135623730989E-4</v>
      </c>
      <c r="F273" s="19">
        <f t="shared" si="22"/>
        <v>1.2400000000000001E-2</v>
      </c>
      <c r="G273" s="19">
        <f t="shared" si="23"/>
        <v>1.1404948083654023</v>
      </c>
    </row>
    <row r="274" spans="1:7" x14ac:dyDescent="0.25">
      <c r="A274" s="18">
        <v>228</v>
      </c>
      <c r="B274" s="19">
        <v>1.32E-2</v>
      </c>
      <c r="C274" s="19">
        <v>1.35E-2</v>
      </c>
      <c r="E274" s="19">
        <f t="shared" si="21"/>
        <v>2.1213203435596422E-4</v>
      </c>
      <c r="F274" s="19">
        <f t="shared" si="22"/>
        <v>1.3350000000000001E-2</v>
      </c>
      <c r="G274" s="19">
        <f t="shared" si="23"/>
        <v>1.5890040026663985</v>
      </c>
    </row>
    <row r="275" spans="1:7" x14ac:dyDescent="0.25">
      <c r="A275" s="18">
        <v>229</v>
      </c>
      <c r="B275" s="19">
        <v>1.7399999999999999E-2</v>
      </c>
      <c r="C275" s="19">
        <v>1.7100000000000001E-2</v>
      </c>
      <c r="E275" s="19">
        <f t="shared" si="21"/>
        <v>2.1213203435596297E-4</v>
      </c>
      <c r="F275" s="19">
        <f t="shared" si="22"/>
        <v>1.7250000000000001E-2</v>
      </c>
      <c r="G275" s="19">
        <f t="shared" si="23"/>
        <v>1.2297509238026838</v>
      </c>
    </row>
    <row r="276" spans="1:7" x14ac:dyDescent="0.25">
      <c r="A276" s="18">
        <v>230</v>
      </c>
      <c r="B276" s="19">
        <v>1.4E-2</v>
      </c>
      <c r="C276" s="19">
        <v>1.3599999999999999E-2</v>
      </c>
      <c r="E276" s="19">
        <f t="shared" si="21"/>
        <v>2.8284271247461977E-4</v>
      </c>
      <c r="F276" s="19">
        <f t="shared" si="22"/>
        <v>1.38E-2</v>
      </c>
      <c r="G276" s="19">
        <f t="shared" si="23"/>
        <v>2.0495848730044912</v>
      </c>
    </row>
    <row r="277" spans="1:7" x14ac:dyDescent="0.25">
      <c r="A277" s="18">
        <v>231</v>
      </c>
      <c r="B277" s="19">
        <v>9.4999999999999998E-3</v>
      </c>
      <c r="C277" s="19">
        <v>9.5999999999999992E-3</v>
      </c>
      <c r="E277" s="19">
        <f t="shared" si="21"/>
        <v>7.071067811865432E-5</v>
      </c>
      <c r="F277" s="19">
        <f t="shared" si="22"/>
        <v>9.5499999999999995E-3</v>
      </c>
      <c r="G277" s="19">
        <f t="shared" si="23"/>
        <v>0.74042594888643276</v>
      </c>
    </row>
    <row r="278" spans="1:7" x14ac:dyDescent="0.25">
      <c r="A278" s="18">
        <v>232</v>
      </c>
      <c r="B278" s="19">
        <v>9.2999999999999992E-3</v>
      </c>
      <c r="C278" s="19">
        <v>1.0200000000000001E-2</v>
      </c>
      <c r="D278" s="19">
        <v>9.7000000000000003E-3</v>
      </c>
      <c r="E278" s="19">
        <f t="shared" si="21"/>
        <v>4.5092497528229016E-4</v>
      </c>
      <c r="F278" s="19">
        <f t="shared" si="22"/>
        <v>9.7333333333333334E-3</v>
      </c>
      <c r="G278" s="19">
        <f t="shared" si="23"/>
        <v>4.6327908419413371</v>
      </c>
    </row>
    <row r="279" spans="1:7" x14ac:dyDescent="0.25">
      <c r="A279" s="18" t="s">
        <v>32</v>
      </c>
      <c r="B279" s="19">
        <v>9.9000000000000008E-3</v>
      </c>
      <c r="C279" s="19">
        <v>9.7999999999999997E-3</v>
      </c>
      <c r="E279" s="19">
        <f t="shared" si="21"/>
        <v>7.0710678118655554E-5</v>
      </c>
      <c r="F279" s="19">
        <f t="shared" si="22"/>
        <v>9.8500000000000011E-3</v>
      </c>
      <c r="G279" s="19">
        <f t="shared" si="23"/>
        <v>0.71787490475792437</v>
      </c>
    </row>
    <row r="280" spans="1:7" x14ac:dyDescent="0.25">
      <c r="A280" s="18" t="s">
        <v>7</v>
      </c>
      <c r="B280" s="19">
        <v>4.3E-3</v>
      </c>
      <c r="C280" s="19">
        <v>5.0000000000000001E-3</v>
      </c>
      <c r="E280" s="19">
        <f t="shared" si="21"/>
        <v>4.949747468305834E-4</v>
      </c>
      <c r="F280" s="19">
        <f t="shared" si="22"/>
        <v>4.6499999999999996E-3</v>
      </c>
      <c r="G280" s="19">
        <f t="shared" si="23"/>
        <v>10.644618211410396</v>
      </c>
    </row>
    <row r="281" spans="1:7" x14ac:dyDescent="0.25">
      <c r="A281" s="18" t="s">
        <v>32</v>
      </c>
      <c r="B281" s="19">
        <v>8.9999999999999993E-3</v>
      </c>
      <c r="C281" s="19">
        <v>9.4999999999999998E-3</v>
      </c>
      <c r="E281" s="19">
        <f t="shared" si="21"/>
        <v>3.5355339059327408E-4</v>
      </c>
      <c r="F281" s="19">
        <f t="shared" si="22"/>
        <v>9.2499999999999995E-3</v>
      </c>
      <c r="G281" s="19">
        <f t="shared" si="23"/>
        <v>3.8221988172245847</v>
      </c>
    </row>
    <row r="282" spans="1:7" x14ac:dyDescent="0.25">
      <c r="A282" s="18" t="s">
        <v>9</v>
      </c>
      <c r="B282" s="19">
        <v>1.4E-2</v>
      </c>
      <c r="C282" s="19">
        <v>1.3599999999999999E-2</v>
      </c>
      <c r="E282" s="19">
        <f t="shared" si="21"/>
        <v>2.8284271247461977E-4</v>
      </c>
      <c r="F282" s="19">
        <f t="shared" si="22"/>
        <v>1.38E-2</v>
      </c>
      <c r="G282" s="19">
        <f t="shared" si="23"/>
        <v>2.0495848730044912</v>
      </c>
    </row>
    <row r="283" spans="1:7" x14ac:dyDescent="0.25">
      <c r="A283" s="18" t="s">
        <v>10</v>
      </c>
      <c r="B283" s="19">
        <v>1.77E-2</v>
      </c>
      <c r="C283" s="19">
        <v>1.44E-2</v>
      </c>
      <c r="D283" s="19">
        <v>1.9599999999999999E-2</v>
      </c>
      <c r="E283" s="19">
        <f t="shared" si="21"/>
        <v>2.6312227829154516E-3</v>
      </c>
      <c r="F283" s="19">
        <f t="shared" si="22"/>
        <v>1.7233333333333333E-2</v>
      </c>
      <c r="G283" s="19">
        <f t="shared" si="23"/>
        <v>15.268217308987147</v>
      </c>
    </row>
    <row r="284" spans="1:7" x14ac:dyDescent="0.25">
      <c r="A284" s="18" t="s">
        <v>11</v>
      </c>
      <c r="B284" s="19">
        <v>2.0799999999999999E-2</v>
      </c>
      <c r="C284" s="19">
        <v>2.12E-2</v>
      </c>
      <c r="E284" s="19">
        <f t="shared" si="21"/>
        <v>2.8284271247461977E-4</v>
      </c>
      <c r="F284" s="19">
        <f t="shared" si="22"/>
        <v>2.0999999999999998E-2</v>
      </c>
      <c r="G284" s="19">
        <f t="shared" si="23"/>
        <v>1.3468700594029515</v>
      </c>
    </row>
    <row r="286" spans="1:7" ht="30" x14ac:dyDescent="0.25">
      <c r="A286" s="20" t="s">
        <v>0</v>
      </c>
      <c r="B286" s="21" t="s">
        <v>1</v>
      </c>
      <c r="C286" s="21" t="s">
        <v>2</v>
      </c>
      <c r="D286" s="21" t="s">
        <v>3</v>
      </c>
      <c r="E286" s="19" t="s">
        <v>4</v>
      </c>
      <c r="F286" s="19" t="s">
        <v>5</v>
      </c>
      <c r="G286" s="19" t="s">
        <v>6</v>
      </c>
    </row>
    <row r="287" spans="1:7" x14ac:dyDescent="0.25">
      <c r="A287" s="18" t="s">
        <v>7</v>
      </c>
      <c r="B287" s="19">
        <v>5.3E-3</v>
      </c>
      <c r="C287" s="19">
        <v>4.7000000000000002E-3</v>
      </c>
      <c r="E287" s="19">
        <f t="shared" ref="E287:E324" si="24">STDEV(B287:D287)</f>
        <v>4.2426406871192839E-4</v>
      </c>
      <c r="F287" s="19">
        <f t="shared" ref="F287:F324" si="25">AVERAGE(B287:D287)</f>
        <v>5.0000000000000001E-3</v>
      </c>
      <c r="G287" s="19">
        <f t="shared" ref="G287:G324" si="26">(E287/F287)*100</f>
        <v>8.4852813742385678</v>
      </c>
    </row>
    <row r="288" spans="1:7" x14ac:dyDescent="0.25">
      <c r="A288" s="18" t="s">
        <v>32</v>
      </c>
      <c r="B288" s="19">
        <v>8.8000000000000005E-3</v>
      </c>
      <c r="C288" s="19">
        <v>9.7999999999999997E-3</v>
      </c>
      <c r="D288" s="19">
        <v>8.6999999999999994E-3</v>
      </c>
      <c r="E288" s="19">
        <f t="shared" si="24"/>
        <v>6.0827625302982186E-4</v>
      </c>
      <c r="F288" s="19">
        <f t="shared" si="25"/>
        <v>9.0999999999999987E-3</v>
      </c>
      <c r="G288" s="19">
        <f t="shared" si="26"/>
        <v>6.6843544288991419</v>
      </c>
    </row>
    <row r="289" spans="1:7" x14ac:dyDescent="0.25">
      <c r="A289" s="18" t="s">
        <v>9</v>
      </c>
      <c r="B289" s="19">
        <v>1.2999999999999999E-2</v>
      </c>
      <c r="C289" s="19">
        <v>1.26E-2</v>
      </c>
      <c r="E289" s="19">
        <f t="shared" si="24"/>
        <v>2.8284271247461853E-4</v>
      </c>
      <c r="F289" s="19">
        <f t="shared" si="25"/>
        <v>1.2799999999999999E-2</v>
      </c>
      <c r="G289" s="19">
        <f t="shared" si="26"/>
        <v>2.2097086912079575</v>
      </c>
    </row>
    <row r="290" spans="1:7" x14ac:dyDescent="0.25">
      <c r="A290" s="18" t="s">
        <v>10</v>
      </c>
      <c r="B290" s="19">
        <v>1.6400000000000001E-2</v>
      </c>
      <c r="C290" s="19">
        <v>1.6400000000000001E-2</v>
      </c>
      <c r="E290" s="19">
        <f t="shared" si="24"/>
        <v>0</v>
      </c>
      <c r="F290" s="19">
        <f t="shared" si="25"/>
        <v>1.6400000000000001E-2</v>
      </c>
      <c r="G290" s="19">
        <f t="shared" si="26"/>
        <v>0</v>
      </c>
    </row>
    <row r="291" spans="1:7" x14ac:dyDescent="0.25">
      <c r="A291" s="18" t="s">
        <v>11</v>
      </c>
      <c r="B291" s="19">
        <v>2.1499999999999998E-2</v>
      </c>
      <c r="C291" s="19">
        <v>2.1899999999999999E-2</v>
      </c>
      <c r="E291" s="19">
        <f t="shared" si="24"/>
        <v>2.8284271247461977E-4</v>
      </c>
      <c r="F291" s="19">
        <f t="shared" si="25"/>
        <v>2.1699999999999997E-2</v>
      </c>
      <c r="G291" s="19">
        <f t="shared" si="26"/>
        <v>1.3034226381318885</v>
      </c>
    </row>
    <row r="292" spans="1:7" x14ac:dyDescent="0.25">
      <c r="A292" s="18">
        <v>233</v>
      </c>
      <c r="B292" s="19">
        <v>9.7000000000000003E-3</v>
      </c>
      <c r="C292" s="19">
        <v>9.4000000000000004E-3</v>
      </c>
      <c r="E292" s="19">
        <f t="shared" si="24"/>
        <v>2.1213203435596422E-4</v>
      </c>
      <c r="F292" s="19">
        <f t="shared" si="25"/>
        <v>9.5499999999999995E-3</v>
      </c>
      <c r="G292" s="19">
        <f t="shared" si="26"/>
        <v>2.2212778466593113</v>
      </c>
    </row>
    <row r="293" spans="1:7" x14ac:dyDescent="0.25">
      <c r="A293" s="18">
        <v>234</v>
      </c>
      <c r="B293" s="19">
        <v>1.06E-2</v>
      </c>
      <c r="C293" s="19">
        <v>1.11E-2</v>
      </c>
      <c r="E293" s="19">
        <f t="shared" si="24"/>
        <v>3.5355339059327408E-4</v>
      </c>
      <c r="F293" s="19">
        <f t="shared" si="25"/>
        <v>1.085E-2</v>
      </c>
      <c r="G293" s="19">
        <f t="shared" si="26"/>
        <v>3.2585565953297149</v>
      </c>
    </row>
    <row r="294" spans="1:7" x14ac:dyDescent="0.25">
      <c r="A294" s="18">
        <v>235</v>
      </c>
      <c r="B294" s="19">
        <v>1.1599999999999999E-2</v>
      </c>
      <c r="C294" s="19">
        <v>1.21E-2</v>
      </c>
      <c r="E294" s="19">
        <f t="shared" si="24"/>
        <v>3.5355339059327408E-4</v>
      </c>
      <c r="F294" s="19">
        <f t="shared" si="25"/>
        <v>1.1849999999999999E-2</v>
      </c>
      <c r="G294" s="19">
        <f t="shared" si="26"/>
        <v>2.9835729163989377</v>
      </c>
    </row>
    <row r="295" spans="1:7" x14ac:dyDescent="0.25">
      <c r="A295" s="18">
        <v>236</v>
      </c>
      <c r="B295" s="19">
        <v>1.41E-2</v>
      </c>
      <c r="C295" s="19">
        <v>1.35E-2</v>
      </c>
      <c r="E295" s="19">
        <f t="shared" si="24"/>
        <v>4.2426406871192839E-4</v>
      </c>
      <c r="F295" s="19">
        <f t="shared" si="25"/>
        <v>1.38E-2</v>
      </c>
      <c r="G295" s="19">
        <f t="shared" si="26"/>
        <v>3.0743773095067275</v>
      </c>
    </row>
    <row r="296" spans="1:7" x14ac:dyDescent="0.25">
      <c r="A296" s="18">
        <v>237</v>
      </c>
      <c r="B296" s="19">
        <v>1.03E-2</v>
      </c>
      <c r="C296" s="19">
        <v>1.04E-2</v>
      </c>
      <c r="E296" s="19">
        <f t="shared" si="24"/>
        <v>7.071067811865432E-5</v>
      </c>
      <c r="F296" s="19">
        <f t="shared" si="25"/>
        <v>1.035E-2</v>
      </c>
      <c r="G296" s="19">
        <f t="shared" si="26"/>
        <v>0.68319495766815774</v>
      </c>
    </row>
    <row r="297" spans="1:7" x14ac:dyDescent="0.25">
      <c r="A297" s="18">
        <v>238</v>
      </c>
      <c r="B297" s="19">
        <v>1.2500000000000001E-2</v>
      </c>
      <c r="C297" s="19">
        <v>1.2E-2</v>
      </c>
      <c r="E297" s="19">
        <f t="shared" si="24"/>
        <v>3.5355339059327408E-4</v>
      </c>
      <c r="F297" s="19">
        <f t="shared" si="25"/>
        <v>1.225E-2</v>
      </c>
      <c r="G297" s="19">
        <f t="shared" si="26"/>
        <v>2.8861501272920331</v>
      </c>
    </row>
    <row r="298" spans="1:7" x14ac:dyDescent="0.25">
      <c r="A298" s="18">
        <v>239</v>
      </c>
      <c r="B298" s="19">
        <v>1.3299999999999999E-2</v>
      </c>
      <c r="C298" s="19">
        <v>1.2200000000000001E-2</v>
      </c>
      <c r="D298" s="19">
        <v>1.2800000000000001E-2</v>
      </c>
      <c r="E298" s="19">
        <f t="shared" si="24"/>
        <v>5.5075705472860947E-4</v>
      </c>
      <c r="F298" s="19">
        <f t="shared" si="25"/>
        <v>1.2766666666666667E-2</v>
      </c>
      <c r="G298" s="19">
        <f t="shared" si="26"/>
        <v>4.314023927378142</v>
      </c>
    </row>
    <row r="299" spans="1:7" x14ac:dyDescent="0.25">
      <c r="A299" s="18">
        <v>240</v>
      </c>
      <c r="B299" s="19">
        <v>1.3599999999999999E-2</v>
      </c>
      <c r="C299" s="19">
        <v>1.3100000000000001E-2</v>
      </c>
      <c r="E299" s="19">
        <f t="shared" si="24"/>
        <v>3.5355339059327283E-4</v>
      </c>
      <c r="F299" s="19">
        <f t="shared" si="25"/>
        <v>1.3350000000000001E-2</v>
      </c>
      <c r="G299" s="19">
        <f t="shared" si="26"/>
        <v>2.6483400044439911</v>
      </c>
    </row>
    <row r="300" spans="1:7" x14ac:dyDescent="0.25">
      <c r="A300" s="18">
        <v>241</v>
      </c>
      <c r="B300" s="19">
        <v>1.01E-2</v>
      </c>
      <c r="C300" s="19">
        <v>9.9000000000000008E-3</v>
      </c>
      <c r="E300" s="19">
        <f t="shared" si="24"/>
        <v>1.4142135623730864E-4</v>
      </c>
      <c r="F300" s="19">
        <f t="shared" si="25"/>
        <v>0.01</v>
      </c>
      <c r="G300" s="19">
        <f t="shared" si="26"/>
        <v>1.4142135623730865</v>
      </c>
    </row>
    <row r="301" spans="1:7" x14ac:dyDescent="0.25">
      <c r="A301" s="18">
        <v>242</v>
      </c>
      <c r="B301" s="19">
        <v>1.2200000000000001E-2</v>
      </c>
      <c r="C301" s="19">
        <v>1.18E-2</v>
      </c>
      <c r="E301" s="19">
        <f t="shared" si="24"/>
        <v>2.8284271247461977E-4</v>
      </c>
      <c r="F301" s="19">
        <f t="shared" si="25"/>
        <v>1.2E-2</v>
      </c>
      <c r="G301" s="19">
        <f t="shared" si="26"/>
        <v>2.3570226039551647</v>
      </c>
    </row>
    <row r="302" spans="1:7" x14ac:dyDescent="0.25">
      <c r="A302" s="18">
        <v>243</v>
      </c>
      <c r="B302" s="19">
        <v>1.2999999999999999E-2</v>
      </c>
      <c r="C302" s="19">
        <v>1.3299999999999999E-2</v>
      </c>
      <c r="E302" s="19">
        <f t="shared" si="24"/>
        <v>2.1213203435596422E-4</v>
      </c>
      <c r="F302" s="19">
        <f t="shared" si="25"/>
        <v>1.3149999999999998E-2</v>
      </c>
      <c r="G302" s="19">
        <f t="shared" si="26"/>
        <v>1.6131713639236827</v>
      </c>
    </row>
    <row r="303" spans="1:7" x14ac:dyDescent="0.25">
      <c r="A303" s="18">
        <v>244</v>
      </c>
      <c r="B303" s="19">
        <v>1.4200000000000001E-2</v>
      </c>
      <c r="C303" s="19">
        <v>1.44E-2</v>
      </c>
      <c r="E303" s="19">
        <f t="shared" si="24"/>
        <v>1.4142135623730864E-4</v>
      </c>
      <c r="F303" s="19">
        <f t="shared" si="25"/>
        <v>1.43E-2</v>
      </c>
      <c r="G303" s="19">
        <f t="shared" si="26"/>
        <v>0.98896053312803234</v>
      </c>
    </row>
    <row r="304" spans="1:7" x14ac:dyDescent="0.25">
      <c r="A304" s="18">
        <v>245</v>
      </c>
      <c r="B304" s="19">
        <v>1.09E-2</v>
      </c>
      <c r="C304" s="19">
        <v>1.0500000000000001E-2</v>
      </c>
      <c r="E304" s="19">
        <f t="shared" si="24"/>
        <v>2.8284271247461853E-4</v>
      </c>
      <c r="F304" s="19">
        <f t="shared" si="25"/>
        <v>1.0700000000000001E-2</v>
      </c>
      <c r="G304" s="19">
        <f t="shared" si="26"/>
        <v>2.6433898362113877</v>
      </c>
    </row>
    <row r="305" spans="1:7" x14ac:dyDescent="0.25">
      <c r="A305" s="18">
        <v>246</v>
      </c>
      <c r="B305" s="19">
        <v>1.2999999999999999E-2</v>
      </c>
      <c r="C305" s="19">
        <v>1.2E-2</v>
      </c>
      <c r="D305" s="19">
        <v>1.24E-2</v>
      </c>
      <c r="E305" s="19">
        <f t="shared" si="24"/>
        <v>5.0332229568471624E-4</v>
      </c>
      <c r="F305" s="19">
        <f t="shared" si="25"/>
        <v>1.2466666666666668E-2</v>
      </c>
      <c r="G305" s="19">
        <f t="shared" si="26"/>
        <v>4.0373446177918408</v>
      </c>
    </row>
    <row r="306" spans="1:7" x14ac:dyDescent="0.25">
      <c r="A306" s="18">
        <v>247</v>
      </c>
      <c r="B306" s="19">
        <v>1.23E-2</v>
      </c>
      <c r="C306" s="19">
        <v>1.21E-2</v>
      </c>
      <c r="E306" s="19">
        <f t="shared" si="24"/>
        <v>1.4142135623730989E-4</v>
      </c>
      <c r="F306" s="19">
        <f t="shared" si="25"/>
        <v>1.2199999999999999E-2</v>
      </c>
      <c r="G306" s="19">
        <f t="shared" si="26"/>
        <v>1.159191444568114</v>
      </c>
    </row>
    <row r="307" spans="1:7" x14ac:dyDescent="0.25">
      <c r="A307" s="18">
        <v>248</v>
      </c>
      <c r="B307" s="19">
        <v>1.3599999999999999E-2</v>
      </c>
      <c r="C307" s="19">
        <v>1.2699999999999999E-2</v>
      </c>
      <c r="D307" s="19">
        <v>1.2999999999999999E-2</v>
      </c>
      <c r="E307" s="19">
        <f t="shared" si="24"/>
        <v>4.5825756949558388E-4</v>
      </c>
      <c r="F307" s="19">
        <f t="shared" si="25"/>
        <v>1.3099999999999999E-2</v>
      </c>
      <c r="G307" s="19">
        <f t="shared" si="26"/>
        <v>3.4981493854624728</v>
      </c>
    </row>
    <row r="308" spans="1:7" x14ac:dyDescent="0.25">
      <c r="A308" s="18">
        <v>249</v>
      </c>
      <c r="B308" s="19">
        <v>9.7000000000000003E-3</v>
      </c>
      <c r="C308" s="19">
        <v>9.7999999999999997E-3</v>
      </c>
      <c r="E308" s="19">
        <f t="shared" si="24"/>
        <v>7.071067811865432E-5</v>
      </c>
      <c r="F308" s="19">
        <f t="shared" si="25"/>
        <v>9.75E-3</v>
      </c>
      <c r="G308" s="19">
        <f t="shared" si="26"/>
        <v>0.72523772429389055</v>
      </c>
    </row>
    <row r="309" spans="1:7" x14ac:dyDescent="0.25">
      <c r="A309" s="18">
        <v>250</v>
      </c>
      <c r="B309" s="19">
        <v>1.0500000000000001E-2</v>
      </c>
      <c r="C309" s="19">
        <v>1.0699999999999999E-2</v>
      </c>
      <c r="E309" s="19">
        <f t="shared" si="24"/>
        <v>1.4142135623730864E-4</v>
      </c>
      <c r="F309" s="19">
        <f t="shared" si="25"/>
        <v>1.06E-2</v>
      </c>
      <c r="G309" s="19">
        <f t="shared" si="26"/>
        <v>1.3341637380878175</v>
      </c>
    </row>
    <row r="310" spans="1:7" x14ac:dyDescent="0.25">
      <c r="A310" s="18">
        <v>251</v>
      </c>
      <c r="B310" s="19">
        <v>1.1599999999999999E-2</v>
      </c>
      <c r="C310" s="19">
        <v>1.24E-2</v>
      </c>
      <c r="D310" s="19">
        <v>1.24E-2</v>
      </c>
      <c r="E310" s="19">
        <f t="shared" si="24"/>
        <v>4.6188021535170084E-4</v>
      </c>
      <c r="F310" s="19">
        <f t="shared" si="25"/>
        <v>1.2133333333333335E-2</v>
      </c>
      <c r="G310" s="19">
        <f t="shared" si="26"/>
        <v>3.8067050715799513</v>
      </c>
    </row>
    <row r="311" spans="1:7" x14ac:dyDescent="0.25">
      <c r="A311" s="18">
        <v>252</v>
      </c>
      <c r="B311" s="19">
        <v>1.2699999999999999E-2</v>
      </c>
      <c r="C311" s="19">
        <v>1.2500000000000001E-2</v>
      </c>
      <c r="E311" s="19">
        <f t="shared" si="24"/>
        <v>1.4142135623730864E-4</v>
      </c>
      <c r="F311" s="19">
        <f t="shared" si="25"/>
        <v>1.26E-2</v>
      </c>
      <c r="G311" s="19">
        <f t="shared" si="26"/>
        <v>1.1223917161691161</v>
      </c>
    </row>
    <row r="312" spans="1:7" x14ac:dyDescent="0.25">
      <c r="A312" s="18">
        <v>253</v>
      </c>
      <c r="B312" s="19">
        <v>9.5999999999999992E-3</v>
      </c>
      <c r="C312" s="19">
        <v>8.2000000000000007E-3</v>
      </c>
      <c r="D312" s="19">
        <v>8.5000000000000006E-3</v>
      </c>
      <c r="E312" s="19">
        <f t="shared" si="24"/>
        <v>7.371114795831985E-4</v>
      </c>
      <c r="F312" s="19">
        <f t="shared" si="25"/>
        <v>8.7666666666666674E-3</v>
      </c>
      <c r="G312" s="19">
        <f t="shared" si="26"/>
        <v>8.4081157366904762</v>
      </c>
    </row>
    <row r="313" spans="1:7" x14ac:dyDescent="0.25">
      <c r="A313" s="18">
        <v>254</v>
      </c>
      <c r="B313" s="19">
        <v>1.0200000000000001E-2</v>
      </c>
      <c r="C313" s="19">
        <v>1.0200000000000001E-2</v>
      </c>
      <c r="E313" s="19">
        <f t="shared" si="24"/>
        <v>0</v>
      </c>
      <c r="F313" s="19">
        <f t="shared" si="25"/>
        <v>1.0200000000000001E-2</v>
      </c>
      <c r="G313" s="19">
        <f t="shared" si="26"/>
        <v>0</v>
      </c>
    </row>
    <row r="314" spans="1:7" x14ac:dyDescent="0.25">
      <c r="A314" s="18">
        <v>255</v>
      </c>
      <c r="B314" s="19">
        <v>9.7999999999999997E-3</v>
      </c>
      <c r="C314" s="19">
        <v>9.7000000000000003E-3</v>
      </c>
      <c r="E314" s="19">
        <f t="shared" si="24"/>
        <v>7.071067811865432E-5</v>
      </c>
      <c r="F314" s="19">
        <f t="shared" si="25"/>
        <v>9.75E-3</v>
      </c>
      <c r="G314" s="19">
        <f t="shared" si="26"/>
        <v>0.72523772429389055</v>
      </c>
    </row>
    <row r="315" spans="1:7" x14ac:dyDescent="0.25">
      <c r="A315" s="18">
        <v>256</v>
      </c>
      <c r="B315" s="19">
        <v>1.0800000000000001E-2</v>
      </c>
      <c r="C315" s="19">
        <v>1.09E-2</v>
      </c>
      <c r="E315" s="19">
        <f t="shared" si="24"/>
        <v>7.071067811865432E-5</v>
      </c>
      <c r="F315" s="19">
        <f t="shared" si="25"/>
        <v>1.085E-2</v>
      </c>
      <c r="G315" s="19">
        <f t="shared" si="26"/>
        <v>0.65171131906593838</v>
      </c>
    </row>
    <row r="316" spans="1:7" x14ac:dyDescent="0.25">
      <c r="A316" s="18">
        <v>257</v>
      </c>
      <c r="B316" s="19">
        <v>8.6E-3</v>
      </c>
      <c r="C316" s="19">
        <v>8.3999999999999995E-3</v>
      </c>
      <c r="E316" s="19">
        <f t="shared" si="24"/>
        <v>1.4142135623730989E-4</v>
      </c>
      <c r="F316" s="19">
        <f t="shared" si="25"/>
        <v>8.5000000000000006E-3</v>
      </c>
      <c r="G316" s="19">
        <f t="shared" si="26"/>
        <v>1.6637806616154105</v>
      </c>
    </row>
    <row r="317" spans="1:7" x14ac:dyDescent="0.25">
      <c r="A317" s="18">
        <v>258</v>
      </c>
      <c r="B317" s="19">
        <v>9.1999999999999998E-3</v>
      </c>
      <c r="C317" s="19">
        <v>9.1999999999999998E-3</v>
      </c>
      <c r="E317" s="19">
        <f t="shared" si="24"/>
        <v>0</v>
      </c>
      <c r="F317" s="19">
        <f t="shared" si="25"/>
        <v>9.1999999999999998E-3</v>
      </c>
      <c r="G317" s="19">
        <f t="shared" si="26"/>
        <v>0</v>
      </c>
    </row>
    <row r="318" spans="1:7" x14ac:dyDescent="0.25">
      <c r="A318" s="18">
        <v>259</v>
      </c>
      <c r="B318" s="19">
        <v>1.0800000000000001E-2</v>
      </c>
      <c r="C318" s="19">
        <v>1.0800000000000001E-2</v>
      </c>
      <c r="E318" s="19">
        <f t="shared" si="24"/>
        <v>0</v>
      </c>
      <c r="F318" s="19">
        <f t="shared" si="25"/>
        <v>1.0800000000000001E-2</v>
      </c>
      <c r="G318" s="19">
        <f t="shared" si="26"/>
        <v>0</v>
      </c>
    </row>
    <row r="319" spans="1:7" x14ac:dyDescent="0.25">
      <c r="A319" s="18">
        <v>260</v>
      </c>
      <c r="B319" s="19">
        <v>1.2E-2</v>
      </c>
      <c r="C319" s="19">
        <v>1.2200000000000001E-2</v>
      </c>
      <c r="E319" s="19">
        <f t="shared" si="24"/>
        <v>1.4142135623730989E-4</v>
      </c>
      <c r="F319" s="19">
        <f t="shared" si="25"/>
        <v>1.21E-2</v>
      </c>
      <c r="G319" s="19">
        <f t="shared" si="26"/>
        <v>1.1687715391513214</v>
      </c>
    </row>
    <row r="320" spans="1:7" x14ac:dyDescent="0.25">
      <c r="A320" s="18">
        <v>261</v>
      </c>
      <c r="B320" s="19">
        <v>9.7000000000000003E-3</v>
      </c>
      <c r="C320" s="19">
        <v>9.9000000000000008E-3</v>
      </c>
      <c r="E320" s="19">
        <f t="shared" si="24"/>
        <v>1.4142135623730989E-4</v>
      </c>
      <c r="F320" s="19">
        <f t="shared" si="25"/>
        <v>9.7999999999999997E-3</v>
      </c>
      <c r="G320" s="19">
        <f t="shared" si="26"/>
        <v>1.4430750636460192</v>
      </c>
    </row>
    <row r="321" spans="1:7" x14ac:dyDescent="0.25">
      <c r="A321" s="18">
        <v>262</v>
      </c>
      <c r="B321" s="19">
        <v>1.06E-2</v>
      </c>
      <c r="C321" s="19">
        <v>9.9000000000000008E-3</v>
      </c>
      <c r="D321" s="19">
        <v>1.06E-2</v>
      </c>
      <c r="E321" s="19">
        <f t="shared" si="24"/>
        <v>4.0414518843273758E-4</v>
      </c>
      <c r="F321" s="19">
        <f t="shared" si="25"/>
        <v>1.0366666666666668E-2</v>
      </c>
      <c r="G321" s="19">
        <f t="shared" si="26"/>
        <v>3.8985066408302655</v>
      </c>
    </row>
    <row r="322" spans="1:7" x14ac:dyDescent="0.25">
      <c r="A322" s="18">
        <v>263</v>
      </c>
      <c r="B322" s="19">
        <v>1.1299999999999999E-2</v>
      </c>
      <c r="C322" s="19">
        <v>1.1900000000000001E-2</v>
      </c>
      <c r="E322" s="19">
        <f t="shared" si="24"/>
        <v>4.2426406871192958E-4</v>
      </c>
      <c r="F322" s="19">
        <f t="shared" si="25"/>
        <v>1.1599999999999999E-2</v>
      </c>
      <c r="G322" s="19">
        <f t="shared" si="26"/>
        <v>3.6574488682062896</v>
      </c>
    </row>
    <row r="323" spans="1:7" x14ac:dyDescent="0.25">
      <c r="A323" s="18">
        <v>264</v>
      </c>
      <c r="B323" s="19">
        <v>1.37E-2</v>
      </c>
      <c r="C323" s="19">
        <v>1.2699999999999999E-2</v>
      </c>
      <c r="D323" s="19">
        <v>1.2500000000000001E-2</v>
      </c>
      <c r="E323" s="19">
        <f t="shared" si="24"/>
        <v>6.4291005073286377E-4</v>
      </c>
      <c r="F323" s="19">
        <f t="shared" si="25"/>
        <v>1.2966666666666668E-2</v>
      </c>
      <c r="G323" s="19">
        <f t="shared" si="26"/>
        <v>4.9581751984539615</v>
      </c>
    </row>
    <row r="324" spans="1:7" x14ac:dyDescent="0.25">
      <c r="A324" s="18" t="s">
        <v>32</v>
      </c>
      <c r="B324" s="19">
        <v>1.3299999999999999E-2</v>
      </c>
      <c r="C324" s="19">
        <v>8.6E-3</v>
      </c>
      <c r="D324" s="19">
        <v>8.3000000000000001E-3</v>
      </c>
      <c r="E324" s="19">
        <f t="shared" si="24"/>
        <v>2.8041635710730805E-3</v>
      </c>
      <c r="F324" s="19">
        <f t="shared" si="25"/>
        <v>1.0066666666666666E-2</v>
      </c>
      <c r="G324" s="19">
        <f t="shared" si="26"/>
        <v>27.855929513970999</v>
      </c>
    </row>
    <row r="326" spans="1:7" ht="30" x14ac:dyDescent="0.25">
      <c r="A326" s="20" t="s">
        <v>0</v>
      </c>
      <c r="B326" s="21" t="s">
        <v>1</v>
      </c>
      <c r="C326" s="21" t="s">
        <v>2</v>
      </c>
      <c r="D326" s="21" t="s">
        <v>3</v>
      </c>
      <c r="E326" s="19" t="s">
        <v>4</v>
      </c>
      <c r="F326" s="19" t="s">
        <v>5</v>
      </c>
      <c r="G326" s="19" t="s">
        <v>6</v>
      </c>
    </row>
    <row r="327" spans="1:7" x14ac:dyDescent="0.25">
      <c r="A327" s="18" t="s">
        <v>7</v>
      </c>
      <c r="B327" s="19">
        <v>5.0000000000000001E-3</v>
      </c>
      <c r="C327" s="19">
        <v>4.1999999999999997E-3</v>
      </c>
      <c r="D327" s="19">
        <v>4.5999999999999999E-3</v>
      </c>
      <c r="E327" s="19">
        <f t="shared" ref="E327:E362" si="27">STDEV(B327:D327)</f>
        <v>4.0000000000000018E-4</v>
      </c>
      <c r="F327" s="19">
        <f t="shared" ref="F327:F362" si="28">AVERAGE(B327:D327)</f>
        <v>4.5999999999999999E-3</v>
      </c>
      <c r="G327" s="19">
        <f t="shared" ref="G327:G362" si="29">(E327/F327)*100</f>
        <v>8.6956521739130466</v>
      </c>
    </row>
    <row r="328" spans="1:7" x14ac:dyDescent="0.25">
      <c r="A328" s="18" t="s">
        <v>32</v>
      </c>
      <c r="B328" s="19">
        <v>7.7999999999999996E-3</v>
      </c>
      <c r="C328" s="19">
        <v>8.3999999999999995E-3</v>
      </c>
      <c r="E328" s="19">
        <f t="shared" si="27"/>
        <v>4.2426406871192839E-4</v>
      </c>
      <c r="F328" s="19">
        <f t="shared" si="28"/>
        <v>8.0999999999999996E-3</v>
      </c>
      <c r="G328" s="19">
        <f t="shared" si="29"/>
        <v>5.237828008789239</v>
      </c>
    </row>
    <row r="329" spans="1:7" x14ac:dyDescent="0.25">
      <c r="A329" s="18" t="s">
        <v>9</v>
      </c>
      <c r="B329" s="19">
        <v>1.24E-2</v>
      </c>
      <c r="C329" s="19">
        <v>1.3299999999999999E-2</v>
      </c>
      <c r="D329" s="19">
        <v>1.3899999999999999E-2</v>
      </c>
      <c r="E329" s="19">
        <f t="shared" si="27"/>
        <v>7.5498344352707475E-4</v>
      </c>
      <c r="F329" s="19">
        <f t="shared" si="28"/>
        <v>1.3199999999999998E-2</v>
      </c>
      <c r="G329" s="19">
        <f t="shared" si="29"/>
        <v>5.7195715418717787</v>
      </c>
    </row>
    <row r="330" spans="1:7" x14ac:dyDescent="0.25">
      <c r="A330" s="18" t="s">
        <v>10</v>
      </c>
      <c r="B330" s="19">
        <v>1.78E-2</v>
      </c>
      <c r="C330" s="19">
        <v>1.8200000000000001E-2</v>
      </c>
      <c r="E330" s="19">
        <f t="shared" si="27"/>
        <v>2.8284271247461977E-4</v>
      </c>
      <c r="F330" s="19">
        <f t="shared" si="28"/>
        <v>1.8000000000000002E-2</v>
      </c>
      <c r="G330" s="19">
        <f t="shared" si="29"/>
        <v>1.5713484026367761</v>
      </c>
    </row>
    <row r="331" spans="1:7" x14ac:dyDescent="0.25">
      <c r="A331" s="18" t="s">
        <v>11</v>
      </c>
      <c r="B331" s="19">
        <v>1.214E-2</v>
      </c>
      <c r="C331" s="19">
        <v>2.0400000000000001E-2</v>
      </c>
      <c r="D331" s="19">
        <v>2.1000000000000001E-2</v>
      </c>
      <c r="E331" s="19">
        <f t="shared" si="27"/>
        <v>4.9512153390186215E-3</v>
      </c>
      <c r="F331" s="19">
        <f t="shared" si="28"/>
        <v>1.7846666666666667E-2</v>
      </c>
      <c r="G331" s="19">
        <f t="shared" si="29"/>
        <v>27.743081839850326</v>
      </c>
    </row>
    <row r="332" spans="1:7" x14ac:dyDescent="0.25">
      <c r="A332" s="18">
        <v>265</v>
      </c>
      <c r="B332" s="19">
        <v>8.3999999999999995E-3</v>
      </c>
      <c r="C332" s="19">
        <v>8.3000000000000001E-3</v>
      </c>
      <c r="E332" s="19">
        <f t="shared" si="27"/>
        <v>7.071067811865432E-5</v>
      </c>
      <c r="F332" s="19">
        <f t="shared" si="28"/>
        <v>8.3499999999999998E-3</v>
      </c>
      <c r="G332" s="19">
        <f t="shared" si="29"/>
        <v>0.84683446848687804</v>
      </c>
    </row>
    <row r="333" spans="1:7" x14ac:dyDescent="0.25">
      <c r="A333" s="18">
        <v>266</v>
      </c>
      <c r="B333" s="19">
        <v>9.2999999999999992E-3</v>
      </c>
      <c r="C333" s="19">
        <v>9.1000000000000004E-3</v>
      </c>
      <c r="E333" s="19">
        <f t="shared" si="27"/>
        <v>1.4142135623730864E-4</v>
      </c>
      <c r="F333" s="19">
        <f t="shared" si="28"/>
        <v>9.1999999999999998E-3</v>
      </c>
      <c r="G333" s="19">
        <f t="shared" si="29"/>
        <v>1.5371886547533546</v>
      </c>
    </row>
    <row r="334" spans="1:7" x14ac:dyDescent="0.25">
      <c r="A334" s="18">
        <v>267</v>
      </c>
      <c r="B334" s="19">
        <v>9.7000000000000003E-3</v>
      </c>
      <c r="C334" s="19">
        <v>9.9000000000000008E-3</v>
      </c>
      <c r="E334" s="19">
        <f t="shared" si="27"/>
        <v>1.4142135623730989E-4</v>
      </c>
      <c r="F334" s="19">
        <f t="shared" si="28"/>
        <v>9.7999999999999997E-3</v>
      </c>
      <c r="G334" s="19">
        <f t="shared" si="29"/>
        <v>1.4430750636460192</v>
      </c>
    </row>
    <row r="335" spans="1:7" x14ac:dyDescent="0.25">
      <c r="A335" s="18">
        <v>268</v>
      </c>
      <c r="B335" s="19">
        <v>1.09E-2</v>
      </c>
      <c r="C335" s="19">
        <v>1.1299999999999999E-2</v>
      </c>
      <c r="E335" s="19">
        <f t="shared" si="27"/>
        <v>2.8284271247461853E-4</v>
      </c>
      <c r="F335" s="19">
        <f t="shared" si="28"/>
        <v>1.1099999999999999E-2</v>
      </c>
      <c r="G335" s="19">
        <f t="shared" si="29"/>
        <v>2.5481325448163834</v>
      </c>
    </row>
    <row r="336" spans="1:7" x14ac:dyDescent="0.25">
      <c r="A336" s="18">
        <v>269</v>
      </c>
      <c r="B336" s="19">
        <v>8.3999999999999995E-3</v>
      </c>
      <c r="C336" s="19">
        <v>8.2000000000000007E-3</v>
      </c>
      <c r="E336" s="19">
        <f t="shared" si="27"/>
        <v>1.4142135623730864E-4</v>
      </c>
      <c r="F336" s="19">
        <f t="shared" si="28"/>
        <v>8.3000000000000001E-3</v>
      </c>
      <c r="G336" s="19">
        <f t="shared" si="29"/>
        <v>1.703871761895285</v>
      </c>
    </row>
    <row r="337" spans="1:7" x14ac:dyDescent="0.25">
      <c r="A337" s="18">
        <v>270</v>
      </c>
      <c r="B337" s="19">
        <v>9.7000000000000003E-3</v>
      </c>
      <c r="C337" s="19">
        <v>9.5999999999999992E-3</v>
      </c>
      <c r="E337" s="19">
        <f t="shared" si="27"/>
        <v>7.0710678118655554E-5</v>
      </c>
      <c r="F337" s="19">
        <f t="shared" si="28"/>
        <v>9.6499999999999989E-3</v>
      </c>
      <c r="G337" s="19">
        <f t="shared" si="29"/>
        <v>0.73275314112596435</v>
      </c>
    </row>
    <row r="338" spans="1:7" x14ac:dyDescent="0.25">
      <c r="A338" s="18">
        <v>271</v>
      </c>
      <c r="B338" s="19">
        <v>0.01</v>
      </c>
      <c r="C338" s="19">
        <v>1.01E-2</v>
      </c>
      <c r="E338" s="19">
        <f t="shared" si="27"/>
        <v>7.071067811865432E-5</v>
      </c>
      <c r="F338" s="19">
        <f t="shared" si="28"/>
        <v>1.005E-2</v>
      </c>
      <c r="G338" s="19">
        <f t="shared" si="29"/>
        <v>0.70358883700153552</v>
      </c>
    </row>
    <row r="339" spans="1:7" x14ac:dyDescent="0.25">
      <c r="A339" s="18">
        <v>272</v>
      </c>
      <c r="B339" s="19">
        <v>1.12E-2</v>
      </c>
      <c r="C339" s="19">
        <v>1.1299999999999999E-2</v>
      </c>
      <c r="E339" s="19">
        <f t="shared" si="27"/>
        <v>7.071067811865432E-5</v>
      </c>
      <c r="F339" s="19">
        <f t="shared" si="28"/>
        <v>1.125E-2</v>
      </c>
      <c r="G339" s="19">
        <f t="shared" si="29"/>
        <v>0.62853936105470509</v>
      </c>
    </row>
    <row r="340" spans="1:7" x14ac:dyDescent="0.25">
      <c r="A340" s="18">
        <v>273</v>
      </c>
      <c r="B340" s="19">
        <v>8.6E-3</v>
      </c>
      <c r="C340" s="19">
        <v>8.8999999999999999E-3</v>
      </c>
      <c r="E340" s="19">
        <f t="shared" si="27"/>
        <v>2.1213203435596422E-4</v>
      </c>
      <c r="F340" s="19">
        <f t="shared" si="28"/>
        <v>8.7500000000000008E-3</v>
      </c>
      <c r="G340" s="19">
        <f t="shared" si="29"/>
        <v>2.4243661069253051</v>
      </c>
    </row>
    <row r="341" spans="1:7" x14ac:dyDescent="0.25">
      <c r="A341" s="18">
        <v>274</v>
      </c>
      <c r="B341" s="19">
        <v>8.6999999999999994E-3</v>
      </c>
      <c r="C341" s="19">
        <v>8.6E-3</v>
      </c>
      <c r="E341" s="19">
        <f t="shared" si="27"/>
        <v>7.071067811865432E-5</v>
      </c>
      <c r="F341" s="19">
        <f t="shared" si="28"/>
        <v>8.6499999999999997E-3</v>
      </c>
      <c r="G341" s="19">
        <f t="shared" si="29"/>
        <v>0.81746448692085927</v>
      </c>
    </row>
    <row r="342" spans="1:7" x14ac:dyDescent="0.25">
      <c r="A342" s="18">
        <v>275</v>
      </c>
      <c r="B342" s="19">
        <v>7.9000000000000008E-3</v>
      </c>
      <c r="C342" s="19">
        <v>8.0000000000000002E-3</v>
      </c>
      <c r="E342" s="19">
        <f t="shared" si="27"/>
        <v>7.071067811865432E-5</v>
      </c>
      <c r="F342" s="19">
        <f t="shared" si="28"/>
        <v>7.9500000000000005E-3</v>
      </c>
      <c r="G342" s="19">
        <f t="shared" si="29"/>
        <v>0.88944249205854475</v>
      </c>
    </row>
    <row r="343" spans="1:7" x14ac:dyDescent="0.25">
      <c r="A343" s="18">
        <v>276</v>
      </c>
      <c r="B343" s="19">
        <v>8.3000000000000001E-3</v>
      </c>
      <c r="C343" s="19">
        <v>7.9000000000000008E-3</v>
      </c>
      <c r="E343" s="19">
        <f t="shared" si="27"/>
        <v>2.8284271247461853E-4</v>
      </c>
      <c r="F343" s="19">
        <f t="shared" si="28"/>
        <v>8.0999999999999996E-3</v>
      </c>
      <c r="G343" s="19">
        <f t="shared" si="29"/>
        <v>3.4918853391928213</v>
      </c>
    </row>
    <row r="344" spans="1:7" x14ac:dyDescent="0.25">
      <c r="A344" s="18">
        <v>277</v>
      </c>
      <c r="B344" s="19">
        <v>9.2999999999999992E-3</v>
      </c>
      <c r="C344" s="19">
        <v>8.8999999999999999E-3</v>
      </c>
      <c r="E344" s="19">
        <f t="shared" si="27"/>
        <v>2.8284271247461853E-4</v>
      </c>
      <c r="F344" s="19">
        <f t="shared" si="28"/>
        <v>9.1000000000000004E-3</v>
      </c>
      <c r="G344" s="19">
        <f t="shared" si="29"/>
        <v>3.1081616755452584</v>
      </c>
    </row>
    <row r="345" spans="1:7" x14ac:dyDescent="0.25">
      <c r="A345" s="18">
        <v>278</v>
      </c>
      <c r="B345" s="19">
        <v>9.7999999999999997E-3</v>
      </c>
      <c r="C345" s="19">
        <v>9.4000000000000004E-3</v>
      </c>
      <c r="E345" s="19">
        <f t="shared" si="27"/>
        <v>2.8284271247461853E-4</v>
      </c>
      <c r="F345" s="19">
        <f t="shared" si="28"/>
        <v>9.6000000000000009E-3</v>
      </c>
      <c r="G345" s="19">
        <f t="shared" si="29"/>
        <v>2.9462782549439428</v>
      </c>
    </row>
    <row r="346" spans="1:7" x14ac:dyDescent="0.25">
      <c r="A346" s="18">
        <v>279</v>
      </c>
      <c r="B346" s="19">
        <v>9.2999999999999992E-3</v>
      </c>
      <c r="C346" s="19">
        <v>8.6999999999999994E-3</v>
      </c>
      <c r="E346" s="19">
        <f t="shared" si="27"/>
        <v>4.2426406871192839E-4</v>
      </c>
      <c r="F346" s="19">
        <f t="shared" si="28"/>
        <v>8.9999999999999993E-3</v>
      </c>
      <c r="G346" s="19">
        <f t="shared" si="29"/>
        <v>4.7140452079103161</v>
      </c>
    </row>
    <row r="347" spans="1:7" x14ac:dyDescent="0.25">
      <c r="A347" s="18">
        <v>280</v>
      </c>
      <c r="B347" s="19">
        <v>9.2999999999999992E-3</v>
      </c>
      <c r="C347" s="19">
        <v>9.1999999999999998E-3</v>
      </c>
      <c r="E347" s="19">
        <f t="shared" si="27"/>
        <v>7.071067811865432E-5</v>
      </c>
      <c r="F347" s="19">
        <f t="shared" si="28"/>
        <v>9.2499999999999995E-3</v>
      </c>
      <c r="G347" s="19">
        <f t="shared" si="29"/>
        <v>0.7644397634449116</v>
      </c>
    </row>
    <row r="348" spans="1:7" x14ac:dyDescent="0.25">
      <c r="A348" s="18">
        <v>281</v>
      </c>
      <c r="B348" s="19">
        <v>1.03E-2</v>
      </c>
      <c r="C348" s="19">
        <v>9.9000000000000008E-3</v>
      </c>
      <c r="E348" s="19">
        <f t="shared" si="27"/>
        <v>2.8284271247461853E-4</v>
      </c>
      <c r="F348" s="19">
        <f t="shared" si="28"/>
        <v>1.0100000000000001E-2</v>
      </c>
      <c r="G348" s="19">
        <f t="shared" si="29"/>
        <v>2.8004228957883019</v>
      </c>
    </row>
    <row r="349" spans="1:7" x14ac:dyDescent="0.25">
      <c r="A349" s="18">
        <v>282</v>
      </c>
      <c r="B349" s="19">
        <v>9.7000000000000003E-3</v>
      </c>
      <c r="C349" s="19">
        <v>8.2000000000000007E-3</v>
      </c>
      <c r="D349" s="19">
        <v>8.3000000000000001E-3</v>
      </c>
      <c r="E349" s="19">
        <f t="shared" si="27"/>
        <v>8.3864970836060825E-4</v>
      </c>
      <c r="F349" s="19">
        <f t="shared" si="28"/>
        <v>8.7333333333333343E-3</v>
      </c>
      <c r="G349" s="19">
        <f t="shared" si="29"/>
        <v>9.6028592560374975</v>
      </c>
    </row>
    <row r="350" spans="1:7" x14ac:dyDescent="0.25">
      <c r="A350" s="18">
        <v>283</v>
      </c>
      <c r="B350" s="19">
        <v>7.9000000000000008E-3</v>
      </c>
      <c r="C350" s="19">
        <v>8.2000000000000007E-3</v>
      </c>
      <c r="E350" s="19">
        <f t="shared" si="27"/>
        <v>2.1213203435596422E-4</v>
      </c>
      <c r="F350" s="19">
        <f t="shared" si="28"/>
        <v>8.0500000000000016E-3</v>
      </c>
      <c r="G350" s="19">
        <f t="shared" si="29"/>
        <v>2.635180551005766</v>
      </c>
    </row>
    <row r="351" spans="1:7" x14ac:dyDescent="0.25">
      <c r="A351" s="18">
        <v>284</v>
      </c>
      <c r="B351" s="19">
        <v>8.3000000000000001E-3</v>
      </c>
      <c r="C351" s="19">
        <v>8.2000000000000007E-3</v>
      </c>
      <c r="E351" s="19">
        <f t="shared" si="27"/>
        <v>7.071067811865432E-5</v>
      </c>
      <c r="F351" s="19">
        <f t="shared" si="28"/>
        <v>8.2500000000000004E-3</v>
      </c>
      <c r="G351" s="19">
        <f t="shared" si="29"/>
        <v>0.85709912871096139</v>
      </c>
    </row>
    <row r="352" spans="1:7" x14ac:dyDescent="0.25">
      <c r="A352" s="18">
        <v>285</v>
      </c>
      <c r="B352" s="19">
        <v>8.9999999999999993E-3</v>
      </c>
      <c r="C352" s="19">
        <v>9.1000000000000004E-3</v>
      </c>
      <c r="E352" s="19">
        <f t="shared" si="27"/>
        <v>7.0710678118655554E-5</v>
      </c>
      <c r="F352" s="19">
        <f t="shared" si="28"/>
        <v>9.049999999999999E-3</v>
      </c>
      <c r="G352" s="19">
        <f t="shared" si="29"/>
        <v>0.78133345987464708</v>
      </c>
    </row>
    <row r="353" spans="1:7" x14ac:dyDescent="0.25">
      <c r="A353" s="18">
        <v>286</v>
      </c>
      <c r="B353" s="19">
        <v>8.5000000000000006E-3</v>
      </c>
      <c r="C353" s="19">
        <v>8.3000000000000001E-3</v>
      </c>
      <c r="E353" s="19">
        <f t="shared" si="27"/>
        <v>1.4142135623730989E-4</v>
      </c>
      <c r="F353" s="19">
        <f t="shared" si="28"/>
        <v>8.4000000000000012E-3</v>
      </c>
      <c r="G353" s="19">
        <f t="shared" si="29"/>
        <v>1.683587574253689</v>
      </c>
    </row>
    <row r="354" spans="1:7" x14ac:dyDescent="0.25">
      <c r="A354" s="18">
        <v>287</v>
      </c>
      <c r="B354" s="19">
        <v>8.5000000000000006E-3</v>
      </c>
      <c r="C354" s="19">
        <v>8.2000000000000007E-3</v>
      </c>
      <c r="E354" s="19">
        <f t="shared" si="27"/>
        <v>2.1213203435596422E-4</v>
      </c>
      <c r="F354" s="19">
        <f t="shared" si="28"/>
        <v>8.3499999999999998E-3</v>
      </c>
      <c r="G354" s="19">
        <f t="shared" si="29"/>
        <v>2.5405034054606492</v>
      </c>
    </row>
    <row r="355" spans="1:7" x14ac:dyDescent="0.25">
      <c r="A355" s="18">
        <v>288</v>
      </c>
      <c r="B355" s="19">
        <v>8.6999999999999994E-3</v>
      </c>
      <c r="C355" s="19">
        <v>8.2000000000000007E-3</v>
      </c>
      <c r="E355" s="19">
        <f t="shared" si="27"/>
        <v>3.5355339059327283E-4</v>
      </c>
      <c r="F355" s="19">
        <f t="shared" si="28"/>
        <v>8.4499999999999992E-3</v>
      </c>
      <c r="G355" s="19">
        <f t="shared" si="29"/>
        <v>4.1840637940032295</v>
      </c>
    </row>
    <row r="356" spans="1:7" x14ac:dyDescent="0.25">
      <c r="A356" s="18">
        <v>289</v>
      </c>
      <c r="B356" s="19">
        <v>8.8000000000000005E-3</v>
      </c>
      <c r="C356" s="19">
        <v>8.8000000000000005E-3</v>
      </c>
      <c r="E356" s="19">
        <f t="shared" si="27"/>
        <v>0</v>
      </c>
      <c r="F356" s="19">
        <f t="shared" si="28"/>
        <v>8.8000000000000005E-3</v>
      </c>
      <c r="G356" s="19">
        <f t="shared" si="29"/>
        <v>0</v>
      </c>
    </row>
    <row r="357" spans="1:7" x14ac:dyDescent="0.25">
      <c r="A357" s="18">
        <v>290</v>
      </c>
      <c r="B357" s="19">
        <v>8.5000000000000006E-3</v>
      </c>
      <c r="C357" s="19">
        <v>8.0999999999999996E-3</v>
      </c>
      <c r="E357" s="19">
        <f t="shared" si="27"/>
        <v>2.8284271247461977E-4</v>
      </c>
      <c r="F357" s="19">
        <f t="shared" si="28"/>
        <v>8.3000000000000001E-3</v>
      </c>
      <c r="G357" s="19">
        <f t="shared" si="29"/>
        <v>3.4077435237905997</v>
      </c>
    </row>
    <row r="358" spans="1:7" x14ac:dyDescent="0.25">
      <c r="A358" s="18">
        <v>291</v>
      </c>
      <c r="B358" s="19">
        <v>8.6E-3</v>
      </c>
      <c r="C358" s="19">
        <v>8.2000000000000007E-3</v>
      </c>
      <c r="E358" s="19">
        <f t="shared" si="27"/>
        <v>2.8284271247461853E-4</v>
      </c>
      <c r="F358" s="19">
        <f t="shared" si="28"/>
        <v>8.4000000000000012E-3</v>
      </c>
      <c r="G358" s="19">
        <f t="shared" si="29"/>
        <v>3.3671751485073629</v>
      </c>
    </row>
    <row r="359" spans="1:7" x14ac:dyDescent="0.25">
      <c r="A359" s="18">
        <v>292</v>
      </c>
      <c r="B359" s="19">
        <v>8.6E-3</v>
      </c>
      <c r="C359" s="19">
        <v>8.6E-3</v>
      </c>
      <c r="E359" s="19">
        <f t="shared" si="27"/>
        <v>0</v>
      </c>
      <c r="F359" s="19">
        <f t="shared" si="28"/>
        <v>8.6E-3</v>
      </c>
      <c r="G359" s="19">
        <f t="shared" si="29"/>
        <v>0</v>
      </c>
    </row>
    <row r="360" spans="1:7" x14ac:dyDescent="0.25">
      <c r="A360" s="18">
        <v>293</v>
      </c>
      <c r="B360" s="19">
        <v>0.01</v>
      </c>
      <c r="C360" s="19">
        <v>1.0699999999999999E-2</v>
      </c>
      <c r="D360" s="19">
        <v>1.12E-2</v>
      </c>
      <c r="E360" s="19">
        <f t="shared" si="27"/>
        <v>6.0277137733417063E-4</v>
      </c>
      <c r="F360" s="19">
        <f t="shared" si="28"/>
        <v>1.0633333333333333E-2</v>
      </c>
      <c r="G360" s="19">
        <f t="shared" si="29"/>
        <v>5.6686963385658675</v>
      </c>
    </row>
    <row r="361" spans="1:7" x14ac:dyDescent="0.25">
      <c r="A361" s="18">
        <v>294</v>
      </c>
      <c r="B361" s="19">
        <v>1.03E-2</v>
      </c>
      <c r="C361" s="19">
        <v>1.04E-2</v>
      </c>
      <c r="E361" s="19">
        <f t="shared" si="27"/>
        <v>7.071067811865432E-5</v>
      </c>
      <c r="F361" s="19">
        <f t="shared" si="28"/>
        <v>1.035E-2</v>
      </c>
      <c r="G361" s="19">
        <f t="shared" si="29"/>
        <v>0.68319495766815774</v>
      </c>
    </row>
    <row r="362" spans="1:7" x14ac:dyDescent="0.25">
      <c r="A362" s="18" t="s">
        <v>32</v>
      </c>
      <c r="B362" s="19">
        <v>8.6999999999999994E-3</v>
      </c>
      <c r="C362" s="19">
        <v>1.2999999999999999E-2</v>
      </c>
      <c r="D362" s="19">
        <v>1.0500000000000001E-2</v>
      </c>
      <c r="E362" s="19">
        <f t="shared" si="27"/>
        <v>2.1594752448994021E-3</v>
      </c>
      <c r="F362" s="19">
        <f t="shared" si="28"/>
        <v>1.0733333333333333E-2</v>
      </c>
      <c r="G362" s="19">
        <f t="shared" si="29"/>
        <v>20.119334579808097</v>
      </c>
    </row>
    <row r="364" spans="1:7" ht="30" x14ac:dyDescent="0.25">
      <c r="A364" s="20" t="s">
        <v>0</v>
      </c>
      <c r="B364" s="21" t="s">
        <v>1</v>
      </c>
      <c r="C364" s="21" t="s">
        <v>2</v>
      </c>
      <c r="D364" s="21" t="s">
        <v>3</v>
      </c>
      <c r="E364" s="19" t="s">
        <v>4</v>
      </c>
      <c r="F364" s="19" t="s">
        <v>5</v>
      </c>
      <c r="G364" s="19" t="s">
        <v>6</v>
      </c>
    </row>
    <row r="365" spans="1:7" x14ac:dyDescent="0.25">
      <c r="A365" s="18" t="s">
        <v>7</v>
      </c>
      <c r="B365" s="19">
        <v>1.1999999999999999E-3</v>
      </c>
      <c r="C365" s="19">
        <v>2.8999999999999998E-3</v>
      </c>
      <c r="D365" s="19">
        <v>5.1999999999999998E-3</v>
      </c>
      <c r="E365" s="19">
        <f t="shared" ref="E365:E412" si="30">STDEV(B365:D365)</f>
        <v>2.0074859899884734E-3</v>
      </c>
      <c r="F365" s="19">
        <f t="shared" ref="F365:F412" si="31">AVERAGE(B365:D365)</f>
        <v>3.0999999999999999E-3</v>
      </c>
      <c r="G365" s="19">
        <f t="shared" ref="G365:G412" si="32">(E365/F365)*100</f>
        <v>64.757612580273332</v>
      </c>
    </row>
    <row r="366" spans="1:7" x14ac:dyDescent="0.25">
      <c r="A366" s="18" t="s">
        <v>32</v>
      </c>
      <c r="B366" s="19">
        <v>1.4200000000000001E-2</v>
      </c>
      <c r="C366" s="19">
        <v>1.0800000000000001E-2</v>
      </c>
      <c r="D366" s="19">
        <v>1.0999999999999999E-2</v>
      </c>
      <c r="E366" s="19">
        <f t="shared" si="30"/>
        <v>1.9078784028338917E-3</v>
      </c>
      <c r="F366" s="19">
        <f t="shared" si="31"/>
        <v>1.2000000000000002E-2</v>
      </c>
      <c r="G366" s="19">
        <f t="shared" si="32"/>
        <v>15.898986690282428</v>
      </c>
    </row>
    <row r="367" spans="1:7" x14ac:dyDescent="0.25">
      <c r="A367" s="18" t="s">
        <v>9</v>
      </c>
      <c r="B367" s="19">
        <v>1.23E-2</v>
      </c>
      <c r="C367" s="19">
        <v>1.23E-2</v>
      </c>
      <c r="E367" s="19">
        <f t="shared" si="30"/>
        <v>0</v>
      </c>
      <c r="F367" s="19">
        <f t="shared" si="31"/>
        <v>1.23E-2</v>
      </c>
      <c r="G367" s="19">
        <f t="shared" si="32"/>
        <v>0</v>
      </c>
    </row>
    <row r="368" spans="1:7" x14ac:dyDescent="0.25">
      <c r="A368" s="18" t="s">
        <v>10</v>
      </c>
      <c r="B368" s="19">
        <v>2.06E-2</v>
      </c>
      <c r="C368" s="19">
        <v>2.1000000000000001E-2</v>
      </c>
      <c r="E368" s="19">
        <f t="shared" si="30"/>
        <v>2.8284271247461977E-4</v>
      </c>
      <c r="F368" s="19">
        <f t="shared" si="31"/>
        <v>2.0799999999999999E-2</v>
      </c>
      <c r="G368" s="19">
        <f t="shared" si="32"/>
        <v>1.3598207330510566</v>
      </c>
    </row>
    <row r="369" spans="1:7" x14ac:dyDescent="0.25">
      <c r="A369" s="18" t="s">
        <v>11</v>
      </c>
      <c r="B369" s="19">
        <v>2.58E-2</v>
      </c>
      <c r="C369" s="19">
        <v>2.7E-2</v>
      </c>
      <c r="D369" s="19">
        <v>2.5600000000000001E-2</v>
      </c>
      <c r="E369" s="19">
        <f t="shared" si="30"/>
        <v>7.5718777944003594E-4</v>
      </c>
      <c r="F369" s="19">
        <f t="shared" si="31"/>
        <v>2.6133333333333331E-2</v>
      </c>
      <c r="G369" s="19">
        <f t="shared" si="32"/>
        <v>2.8974022172450358</v>
      </c>
    </row>
    <row r="370" spans="1:7" x14ac:dyDescent="0.25">
      <c r="A370" s="18">
        <v>295</v>
      </c>
      <c r="B370" s="19">
        <v>1.2999999999999999E-3</v>
      </c>
      <c r="C370" s="19">
        <v>1.9E-3</v>
      </c>
      <c r="E370" s="19">
        <f t="shared" si="30"/>
        <v>4.2426406871192855E-4</v>
      </c>
      <c r="F370" s="19">
        <f t="shared" si="31"/>
        <v>1.5999999999999999E-3</v>
      </c>
      <c r="G370" s="19">
        <f t="shared" si="32"/>
        <v>26.516504294495537</v>
      </c>
    </row>
    <row r="371" spans="1:7" x14ac:dyDescent="0.25">
      <c r="A371" s="18">
        <v>296</v>
      </c>
      <c r="B371" s="19">
        <v>4.1999999999999997E-3</v>
      </c>
      <c r="C371" s="19">
        <v>5.4999999999999997E-3</v>
      </c>
      <c r="D371" s="19">
        <v>6.0000000000000001E-3</v>
      </c>
      <c r="E371" s="19">
        <f t="shared" si="30"/>
        <v>9.2915732431775712E-4</v>
      </c>
      <c r="F371" s="19">
        <f t="shared" si="31"/>
        <v>5.2333333333333329E-3</v>
      </c>
      <c r="G371" s="19">
        <f t="shared" si="32"/>
        <v>17.754598553842492</v>
      </c>
    </row>
    <row r="372" spans="1:7" x14ac:dyDescent="0.25">
      <c r="A372" s="18">
        <v>297</v>
      </c>
      <c r="B372" s="19">
        <v>8.0000000000000002E-3</v>
      </c>
      <c r="C372" s="19">
        <v>8.5000000000000006E-3</v>
      </c>
      <c r="E372" s="19">
        <f t="shared" si="30"/>
        <v>3.5355339059327408E-4</v>
      </c>
      <c r="F372" s="19">
        <f t="shared" si="31"/>
        <v>8.2500000000000004E-3</v>
      </c>
      <c r="G372" s="19">
        <f t="shared" si="32"/>
        <v>4.285495643554837</v>
      </c>
    </row>
    <row r="373" spans="1:7" x14ac:dyDescent="0.25">
      <c r="A373" s="18">
        <v>298</v>
      </c>
      <c r="B373" s="19">
        <v>1.12E-2</v>
      </c>
      <c r="C373" s="19">
        <v>1.1299999999999999E-2</v>
      </c>
      <c r="E373" s="19">
        <f t="shared" si="30"/>
        <v>7.071067811865432E-5</v>
      </c>
      <c r="F373" s="19">
        <f t="shared" si="31"/>
        <v>1.125E-2</v>
      </c>
      <c r="G373" s="19">
        <f t="shared" si="32"/>
        <v>0.62853936105470509</v>
      </c>
    </row>
    <row r="374" spans="1:7" x14ac:dyDescent="0.25">
      <c r="A374" s="18">
        <v>299</v>
      </c>
      <c r="B374" s="19">
        <v>8.3999999999999995E-3</v>
      </c>
      <c r="C374" s="19">
        <v>8.5000000000000006E-3</v>
      </c>
      <c r="E374" s="19">
        <f t="shared" si="30"/>
        <v>7.0710678118655554E-5</v>
      </c>
      <c r="F374" s="19">
        <f t="shared" si="31"/>
        <v>8.4499999999999992E-3</v>
      </c>
      <c r="G374" s="19">
        <f t="shared" si="32"/>
        <v>0.83681275880065753</v>
      </c>
    </row>
    <row r="375" spans="1:7" x14ac:dyDescent="0.25">
      <c r="A375" s="18">
        <v>300</v>
      </c>
      <c r="B375" s="19">
        <v>1.11E-2</v>
      </c>
      <c r="C375" s="19">
        <v>1.0699999999999999E-2</v>
      </c>
      <c r="E375" s="19">
        <f t="shared" si="30"/>
        <v>2.8284271247461977E-4</v>
      </c>
      <c r="F375" s="19">
        <f t="shared" si="31"/>
        <v>1.09E-2</v>
      </c>
      <c r="G375" s="19">
        <f t="shared" si="32"/>
        <v>2.5948872704093557</v>
      </c>
    </row>
    <row r="376" spans="1:7" x14ac:dyDescent="0.25">
      <c r="A376" s="18">
        <v>301</v>
      </c>
      <c r="B376" s="19">
        <v>1.2699999999999999E-2</v>
      </c>
      <c r="C376" s="19">
        <v>1.2500000000000001E-2</v>
      </c>
      <c r="E376" s="19">
        <f t="shared" si="30"/>
        <v>1.4142135623730864E-4</v>
      </c>
      <c r="F376" s="19">
        <f t="shared" si="31"/>
        <v>1.26E-2</v>
      </c>
      <c r="G376" s="19">
        <f t="shared" si="32"/>
        <v>1.1223917161691161</v>
      </c>
    </row>
    <row r="377" spans="1:7" x14ac:dyDescent="0.25">
      <c r="A377" s="18">
        <v>302</v>
      </c>
      <c r="B377" s="19">
        <v>1.2999999999999999E-2</v>
      </c>
      <c r="C377" s="19">
        <v>1.3899999999999999E-2</v>
      </c>
      <c r="D377" s="19">
        <v>1.43E-2</v>
      </c>
      <c r="E377" s="19">
        <f t="shared" si="30"/>
        <v>6.6583281184793967E-4</v>
      </c>
      <c r="F377" s="19">
        <f t="shared" si="31"/>
        <v>1.3733333333333334E-2</v>
      </c>
      <c r="G377" s="19">
        <f t="shared" si="32"/>
        <v>4.848297173650046</v>
      </c>
    </row>
    <row r="378" spans="1:7" x14ac:dyDescent="0.25">
      <c r="A378" s="18">
        <v>303</v>
      </c>
      <c r="B378" s="19">
        <v>8.6E-3</v>
      </c>
      <c r="C378" s="19">
        <v>8.8999999999999999E-3</v>
      </c>
      <c r="E378" s="19">
        <f t="shared" si="30"/>
        <v>2.1213203435596422E-4</v>
      </c>
      <c r="F378" s="19">
        <f t="shared" si="31"/>
        <v>8.7500000000000008E-3</v>
      </c>
      <c r="G378" s="19">
        <f t="shared" si="32"/>
        <v>2.4243661069253051</v>
      </c>
    </row>
    <row r="379" spans="1:7" x14ac:dyDescent="0.25">
      <c r="A379" s="18">
        <v>304</v>
      </c>
      <c r="B379" s="19">
        <v>1.1299999999999999E-2</v>
      </c>
      <c r="C379" s="19">
        <v>1.09E-2</v>
      </c>
      <c r="E379" s="19">
        <f t="shared" si="30"/>
        <v>2.8284271247461853E-4</v>
      </c>
      <c r="F379" s="19">
        <f t="shared" si="31"/>
        <v>1.1099999999999999E-2</v>
      </c>
      <c r="G379" s="19">
        <f t="shared" si="32"/>
        <v>2.5481325448163834</v>
      </c>
    </row>
    <row r="380" spans="1:7" x14ac:dyDescent="0.25">
      <c r="A380" s="18">
        <v>305</v>
      </c>
      <c r="B380" s="19">
        <v>1.23E-2</v>
      </c>
      <c r="C380" s="19">
        <v>1.2500000000000001E-2</v>
      </c>
      <c r="E380" s="19">
        <f t="shared" si="30"/>
        <v>1.4142135623730989E-4</v>
      </c>
      <c r="F380" s="19">
        <f t="shared" si="31"/>
        <v>1.2400000000000001E-2</v>
      </c>
      <c r="G380" s="19">
        <f t="shared" si="32"/>
        <v>1.1404948083654023</v>
      </c>
    </row>
    <row r="381" spans="1:7" x14ac:dyDescent="0.25">
      <c r="A381" s="18">
        <v>306</v>
      </c>
      <c r="B381" s="19">
        <v>1.47E-2</v>
      </c>
      <c r="C381" s="19">
        <v>1.4200000000000001E-2</v>
      </c>
      <c r="E381" s="19">
        <f t="shared" si="30"/>
        <v>3.5355339059327283E-4</v>
      </c>
      <c r="F381" s="19">
        <f t="shared" si="31"/>
        <v>1.4450000000000001E-2</v>
      </c>
      <c r="G381" s="19">
        <f t="shared" si="32"/>
        <v>2.4467362670814725</v>
      </c>
    </row>
    <row r="382" spans="1:7" x14ac:dyDescent="0.25">
      <c r="A382" s="18">
        <v>307</v>
      </c>
      <c r="B382" s="19">
        <v>8.8000000000000005E-3</v>
      </c>
      <c r="C382" s="19">
        <v>8.8000000000000005E-3</v>
      </c>
      <c r="E382" s="19">
        <f t="shared" si="30"/>
        <v>0</v>
      </c>
      <c r="F382" s="19">
        <f t="shared" si="31"/>
        <v>8.8000000000000005E-3</v>
      </c>
      <c r="G382" s="19">
        <f t="shared" si="32"/>
        <v>0</v>
      </c>
    </row>
    <row r="383" spans="1:7" x14ac:dyDescent="0.25">
      <c r="A383" s="18">
        <v>308</v>
      </c>
      <c r="B383" s="19">
        <v>1.11E-2</v>
      </c>
      <c r="C383" s="19">
        <v>1.15E-2</v>
      </c>
      <c r="E383" s="19">
        <f t="shared" si="30"/>
        <v>2.8284271247461853E-4</v>
      </c>
      <c r="F383" s="19">
        <f t="shared" si="31"/>
        <v>1.1300000000000001E-2</v>
      </c>
      <c r="G383" s="19">
        <f t="shared" si="32"/>
        <v>2.503032853757686</v>
      </c>
    </row>
    <row r="384" spans="1:7" x14ac:dyDescent="0.25">
      <c r="A384" s="18">
        <v>309</v>
      </c>
      <c r="B384" s="19">
        <v>1.37E-2</v>
      </c>
      <c r="C384" s="19">
        <v>1.41E-2</v>
      </c>
      <c r="E384" s="19">
        <f t="shared" si="30"/>
        <v>2.8284271247461853E-4</v>
      </c>
      <c r="F384" s="19">
        <f t="shared" si="31"/>
        <v>1.3899999999999999E-2</v>
      </c>
      <c r="G384" s="19">
        <f t="shared" si="32"/>
        <v>2.0348396580907808</v>
      </c>
    </row>
    <row r="385" spans="1:7" x14ac:dyDescent="0.25">
      <c r="A385" s="18">
        <v>310</v>
      </c>
      <c r="B385" s="19">
        <v>1.4999999999999999E-2</v>
      </c>
      <c r="C385" s="19">
        <v>1.47E-2</v>
      </c>
      <c r="E385" s="19">
        <f t="shared" si="30"/>
        <v>2.1213203435596422E-4</v>
      </c>
      <c r="F385" s="19">
        <f t="shared" si="31"/>
        <v>1.4849999999999999E-2</v>
      </c>
      <c r="G385" s="19">
        <f t="shared" si="32"/>
        <v>1.428498547851611</v>
      </c>
    </row>
    <row r="386" spans="1:7" x14ac:dyDescent="0.25">
      <c r="A386" s="18">
        <v>311</v>
      </c>
      <c r="B386" s="19">
        <v>9.4000000000000004E-3</v>
      </c>
      <c r="C386" s="19">
        <v>8.6999999999999994E-3</v>
      </c>
      <c r="D386" s="19">
        <v>8.3000000000000001E-3</v>
      </c>
      <c r="E386" s="19">
        <f t="shared" si="30"/>
        <v>5.5677643628300238E-4</v>
      </c>
      <c r="F386" s="19">
        <f t="shared" si="31"/>
        <v>8.8000000000000005E-3</v>
      </c>
      <c r="G386" s="19">
        <f t="shared" si="32"/>
        <v>6.3270049577613907</v>
      </c>
    </row>
    <row r="387" spans="1:7" x14ac:dyDescent="0.25">
      <c r="A387" s="18">
        <v>312</v>
      </c>
      <c r="B387" s="19">
        <v>1.47E-2</v>
      </c>
      <c r="C387" s="19">
        <v>1.4500000000000001E-2</v>
      </c>
      <c r="E387" s="19">
        <f t="shared" si="30"/>
        <v>1.4142135623730864E-4</v>
      </c>
      <c r="F387" s="19">
        <f t="shared" si="31"/>
        <v>1.46E-2</v>
      </c>
      <c r="G387" s="19">
        <f t="shared" si="32"/>
        <v>0.96863942628293587</v>
      </c>
    </row>
    <row r="388" spans="1:7" x14ac:dyDescent="0.25">
      <c r="A388" s="18">
        <v>313</v>
      </c>
      <c r="B388" s="19">
        <v>1.23E-2</v>
      </c>
      <c r="C388" s="19">
        <v>1.26E-2</v>
      </c>
      <c r="E388" s="19">
        <f t="shared" si="30"/>
        <v>2.1213203435596422E-4</v>
      </c>
      <c r="F388" s="19">
        <f t="shared" si="31"/>
        <v>1.2449999999999999E-2</v>
      </c>
      <c r="G388" s="19">
        <f t="shared" si="32"/>
        <v>1.703871761895295</v>
      </c>
    </row>
    <row r="389" spans="1:7" x14ac:dyDescent="0.25">
      <c r="A389" s="18">
        <v>314</v>
      </c>
      <c r="B389" s="19">
        <v>1.3599999999999999E-2</v>
      </c>
      <c r="C389" s="19">
        <v>1.37E-2</v>
      </c>
      <c r="E389" s="19">
        <f t="shared" si="30"/>
        <v>7.0710678118655554E-5</v>
      </c>
      <c r="F389" s="19">
        <f t="shared" si="31"/>
        <v>1.3649999999999999E-2</v>
      </c>
      <c r="G389" s="19">
        <f t="shared" si="32"/>
        <v>0.5180269459242165</v>
      </c>
    </row>
    <row r="390" spans="1:7" x14ac:dyDescent="0.25">
      <c r="A390" s="18">
        <v>315</v>
      </c>
      <c r="B390" s="19">
        <v>1.37E-2</v>
      </c>
      <c r="C390" s="19">
        <v>9.2999999999999992E-3</v>
      </c>
      <c r="D390" s="19">
        <v>9.1000000000000004E-3</v>
      </c>
      <c r="E390" s="19">
        <f t="shared" si="30"/>
        <v>2.6000000000000003E-3</v>
      </c>
      <c r="F390" s="19">
        <f t="shared" si="31"/>
        <v>1.0700000000000001E-2</v>
      </c>
      <c r="G390" s="19">
        <f t="shared" si="32"/>
        <v>24.299065420560748</v>
      </c>
    </row>
    <row r="391" spans="1:7" x14ac:dyDescent="0.25">
      <c r="A391" s="18">
        <v>316</v>
      </c>
      <c r="B391" s="19">
        <v>1.09E-2</v>
      </c>
      <c r="C391" s="19">
        <v>1.15E-2</v>
      </c>
      <c r="E391" s="19">
        <f t="shared" si="30"/>
        <v>4.2426406871192839E-4</v>
      </c>
      <c r="F391" s="19">
        <f t="shared" si="31"/>
        <v>1.12E-2</v>
      </c>
      <c r="G391" s="19">
        <f t="shared" si="32"/>
        <v>3.7880720420707892</v>
      </c>
    </row>
    <row r="392" spans="1:7" x14ac:dyDescent="0.25">
      <c r="A392" s="18">
        <v>317</v>
      </c>
      <c r="B392" s="19">
        <v>1.2500000000000001E-2</v>
      </c>
      <c r="C392" s="19">
        <v>1.2800000000000001E-2</v>
      </c>
      <c r="E392" s="19">
        <f t="shared" si="30"/>
        <v>2.1213203435596422E-4</v>
      </c>
      <c r="F392" s="19">
        <f t="shared" si="31"/>
        <v>1.2650000000000002E-2</v>
      </c>
      <c r="G392" s="19">
        <f t="shared" si="32"/>
        <v>1.6769330779127605</v>
      </c>
    </row>
    <row r="393" spans="1:7" x14ac:dyDescent="0.25">
      <c r="A393" s="18">
        <v>318</v>
      </c>
      <c r="B393" s="19">
        <v>1.3599999999999999E-2</v>
      </c>
      <c r="C393" s="19">
        <v>1.37E-2</v>
      </c>
      <c r="E393" s="19">
        <f t="shared" si="30"/>
        <v>7.0710678118655554E-5</v>
      </c>
      <c r="F393" s="19">
        <f t="shared" si="31"/>
        <v>1.3649999999999999E-2</v>
      </c>
      <c r="G393" s="19">
        <f t="shared" si="32"/>
        <v>0.5180269459242165</v>
      </c>
    </row>
    <row r="394" spans="1:7" x14ac:dyDescent="0.25">
      <c r="A394" s="18">
        <v>319</v>
      </c>
      <c r="B394" s="19">
        <v>1.01E-2</v>
      </c>
      <c r="C394" s="19">
        <v>9.1999999999999998E-3</v>
      </c>
      <c r="D394" s="19">
        <v>9.1000000000000004E-3</v>
      </c>
      <c r="E394" s="19">
        <f t="shared" si="30"/>
        <v>5.5075705472860991E-4</v>
      </c>
      <c r="F394" s="19">
        <f t="shared" si="31"/>
        <v>9.4666666666666666E-3</v>
      </c>
      <c r="G394" s="19">
        <f t="shared" si="32"/>
        <v>5.8178562119219359</v>
      </c>
    </row>
    <row r="395" spans="1:7" x14ac:dyDescent="0.25">
      <c r="A395" s="18">
        <v>320</v>
      </c>
      <c r="B395" s="19">
        <v>1.15E-2</v>
      </c>
      <c r="C395" s="19">
        <v>1.0999999999999999E-2</v>
      </c>
      <c r="E395" s="19">
        <f t="shared" si="30"/>
        <v>3.5355339059327408E-4</v>
      </c>
      <c r="F395" s="19">
        <f t="shared" si="31"/>
        <v>1.125E-2</v>
      </c>
      <c r="G395" s="19">
        <f t="shared" si="32"/>
        <v>3.1426968052735473</v>
      </c>
    </row>
    <row r="396" spans="1:7" x14ac:dyDescent="0.25">
      <c r="A396" s="18">
        <v>321</v>
      </c>
      <c r="B396" s="19">
        <v>1.17E-2</v>
      </c>
      <c r="C396" s="19">
        <v>1.15E-2</v>
      </c>
      <c r="E396" s="19">
        <f t="shared" si="30"/>
        <v>1.4142135623730989E-4</v>
      </c>
      <c r="F396" s="19">
        <f t="shared" si="31"/>
        <v>1.1599999999999999E-2</v>
      </c>
      <c r="G396" s="19">
        <f t="shared" si="32"/>
        <v>1.2191496227354301</v>
      </c>
    </row>
    <row r="397" spans="1:7" x14ac:dyDescent="0.25">
      <c r="A397" s="18">
        <v>322</v>
      </c>
      <c r="B397" s="19">
        <v>1.4800000000000001E-2</v>
      </c>
      <c r="C397" s="19">
        <v>1.49E-2</v>
      </c>
      <c r="E397" s="19">
        <f t="shared" si="30"/>
        <v>7.071067811865432E-5</v>
      </c>
      <c r="F397" s="19">
        <f t="shared" si="31"/>
        <v>1.485E-2</v>
      </c>
      <c r="G397" s="19">
        <f t="shared" si="32"/>
        <v>0.47616618261720078</v>
      </c>
    </row>
    <row r="398" spans="1:7" x14ac:dyDescent="0.25">
      <c r="A398" s="18">
        <v>323</v>
      </c>
      <c r="B398" s="19">
        <v>8.5000000000000006E-3</v>
      </c>
      <c r="C398" s="19">
        <v>9.1000000000000004E-3</v>
      </c>
      <c r="E398" s="19">
        <f t="shared" si="30"/>
        <v>4.2426406871192839E-4</v>
      </c>
      <c r="F398" s="19">
        <f t="shared" si="31"/>
        <v>8.8000000000000005E-3</v>
      </c>
      <c r="G398" s="19">
        <f t="shared" si="32"/>
        <v>4.8211825989991857</v>
      </c>
    </row>
    <row r="399" spans="1:7" x14ac:dyDescent="0.25">
      <c r="A399" s="18">
        <v>324</v>
      </c>
      <c r="B399" s="19">
        <v>1.17E-2</v>
      </c>
      <c r="C399" s="19">
        <v>1.2E-2</v>
      </c>
      <c r="E399" s="19">
        <f t="shared" si="30"/>
        <v>2.1213203435596422E-4</v>
      </c>
      <c r="F399" s="19">
        <f t="shared" si="31"/>
        <v>1.1849999999999999E-2</v>
      </c>
      <c r="G399" s="19">
        <f t="shared" si="32"/>
        <v>1.7901437498393606</v>
      </c>
    </row>
    <row r="400" spans="1:7" x14ac:dyDescent="0.25">
      <c r="A400" s="18">
        <v>325</v>
      </c>
      <c r="B400" s="19">
        <v>1.5100000000000001E-2</v>
      </c>
      <c r="C400" s="19">
        <v>1.54E-2</v>
      </c>
      <c r="E400" s="19">
        <f t="shared" si="30"/>
        <v>2.1213203435596422E-4</v>
      </c>
      <c r="F400" s="19">
        <f t="shared" si="31"/>
        <v>1.525E-2</v>
      </c>
      <c r="G400" s="19">
        <f t="shared" si="32"/>
        <v>1.3910297334817328</v>
      </c>
    </row>
    <row r="401" spans="1:7" x14ac:dyDescent="0.25">
      <c r="A401" s="18">
        <v>326</v>
      </c>
      <c r="B401" s="19">
        <v>1.7299999999999999E-2</v>
      </c>
      <c r="C401" s="19">
        <v>1.6400000000000001E-2</v>
      </c>
      <c r="D401" s="19">
        <v>1.7299999999999999E-2</v>
      </c>
      <c r="E401" s="19">
        <f t="shared" si="30"/>
        <v>5.1961524227066205E-4</v>
      </c>
      <c r="F401" s="19">
        <f t="shared" si="31"/>
        <v>1.7000000000000001E-2</v>
      </c>
      <c r="G401" s="19">
        <f t="shared" si="32"/>
        <v>3.0565602486509533</v>
      </c>
    </row>
    <row r="402" spans="1:7" x14ac:dyDescent="0.25">
      <c r="A402" s="18">
        <v>327</v>
      </c>
      <c r="B402" s="19">
        <v>9.9000000000000008E-3</v>
      </c>
      <c r="C402" s="19">
        <v>9.5999999999999992E-3</v>
      </c>
      <c r="E402" s="19">
        <f t="shared" si="30"/>
        <v>2.1213203435596541E-4</v>
      </c>
      <c r="F402" s="19">
        <f t="shared" si="31"/>
        <v>9.75E-3</v>
      </c>
      <c r="G402" s="19">
        <f t="shared" si="32"/>
        <v>2.1757131728816965</v>
      </c>
    </row>
    <row r="403" spans="1:7" x14ac:dyDescent="0.25">
      <c r="A403" s="18">
        <v>328</v>
      </c>
      <c r="B403" s="19">
        <v>1.4E-2</v>
      </c>
      <c r="C403" s="19">
        <v>1.41E-2</v>
      </c>
      <c r="E403" s="19">
        <f t="shared" si="30"/>
        <v>7.071067811865432E-5</v>
      </c>
      <c r="F403" s="19">
        <f t="shared" si="31"/>
        <v>1.405E-2</v>
      </c>
      <c r="G403" s="19">
        <f t="shared" si="32"/>
        <v>0.50327884781960375</v>
      </c>
    </row>
    <row r="404" spans="1:7" x14ac:dyDescent="0.25">
      <c r="A404" s="18">
        <v>329</v>
      </c>
      <c r="B404" s="19">
        <v>1.47E-2</v>
      </c>
      <c r="C404" s="19">
        <v>1.47E-2</v>
      </c>
      <c r="E404" s="19">
        <f t="shared" si="30"/>
        <v>0</v>
      </c>
      <c r="F404" s="19">
        <f t="shared" si="31"/>
        <v>1.47E-2</v>
      </c>
      <c r="G404" s="19">
        <f t="shared" si="32"/>
        <v>0</v>
      </c>
    </row>
    <row r="405" spans="1:7" x14ac:dyDescent="0.25">
      <c r="A405" s="18">
        <v>330</v>
      </c>
      <c r="B405" s="19">
        <v>1.5900000000000001E-2</v>
      </c>
      <c r="C405" s="19">
        <v>1.5299999999999999E-2</v>
      </c>
      <c r="E405" s="19">
        <f t="shared" si="30"/>
        <v>4.2426406871192958E-4</v>
      </c>
      <c r="F405" s="19">
        <f t="shared" si="31"/>
        <v>1.5599999999999999E-2</v>
      </c>
      <c r="G405" s="19">
        <f t="shared" si="32"/>
        <v>2.7196414661021127</v>
      </c>
    </row>
    <row r="406" spans="1:7" x14ac:dyDescent="0.25">
      <c r="A406" s="18">
        <v>331</v>
      </c>
      <c r="B406" s="19">
        <v>1.01E-2</v>
      </c>
      <c r="C406" s="19">
        <v>1.03E-2</v>
      </c>
      <c r="E406" s="19">
        <f t="shared" si="30"/>
        <v>1.4142135623730989E-4</v>
      </c>
      <c r="F406" s="19">
        <f t="shared" si="31"/>
        <v>1.0200000000000001E-2</v>
      </c>
      <c r="G406" s="19">
        <f t="shared" si="32"/>
        <v>1.3864838846795087</v>
      </c>
    </row>
    <row r="407" spans="1:7" x14ac:dyDescent="0.25">
      <c r="A407" s="18">
        <v>332</v>
      </c>
      <c r="B407" s="19">
        <v>1.09E-2</v>
      </c>
      <c r="C407" s="19">
        <v>0.01</v>
      </c>
      <c r="D407" s="19">
        <v>1.04E-2</v>
      </c>
      <c r="E407" s="19">
        <f t="shared" si="30"/>
        <v>4.5092497528228934E-4</v>
      </c>
      <c r="F407" s="19">
        <f t="shared" si="31"/>
        <v>1.0433333333333334E-2</v>
      </c>
      <c r="G407" s="19">
        <f t="shared" si="32"/>
        <v>4.3219646193190666</v>
      </c>
    </row>
    <row r="408" spans="1:7" x14ac:dyDescent="0.25">
      <c r="A408" s="18">
        <v>333</v>
      </c>
      <c r="B408" s="19">
        <v>1.26E-2</v>
      </c>
      <c r="C408" s="19">
        <v>1.24E-2</v>
      </c>
      <c r="E408" s="19">
        <f t="shared" si="30"/>
        <v>1.4142135623730989E-4</v>
      </c>
      <c r="F408" s="19">
        <f t="shared" si="31"/>
        <v>1.2500000000000001E-2</v>
      </c>
      <c r="G408" s="19">
        <f t="shared" si="32"/>
        <v>1.1313708498984789</v>
      </c>
    </row>
    <row r="409" spans="1:7" x14ac:dyDescent="0.25">
      <c r="A409" s="18">
        <v>334</v>
      </c>
      <c r="B409" s="19">
        <v>1.44E-2</v>
      </c>
      <c r="C409" s="19">
        <v>1.43E-2</v>
      </c>
      <c r="E409" s="19">
        <f t="shared" si="30"/>
        <v>7.071067811865432E-5</v>
      </c>
      <c r="F409" s="19">
        <f t="shared" si="31"/>
        <v>1.435E-2</v>
      </c>
      <c r="G409" s="19">
        <f t="shared" si="32"/>
        <v>0.49275733880595346</v>
      </c>
    </row>
    <row r="410" spans="1:7" x14ac:dyDescent="0.25">
      <c r="A410" s="18">
        <v>335</v>
      </c>
      <c r="B410" s="19">
        <v>1.41E-2</v>
      </c>
      <c r="C410" s="19">
        <v>1.4E-2</v>
      </c>
      <c r="E410" s="19">
        <f t="shared" si="30"/>
        <v>7.071067811865432E-5</v>
      </c>
      <c r="F410" s="19">
        <f t="shared" si="31"/>
        <v>1.405E-2</v>
      </c>
      <c r="G410" s="19">
        <f t="shared" si="32"/>
        <v>0.50327884781960375</v>
      </c>
    </row>
    <row r="411" spans="1:7" x14ac:dyDescent="0.25">
      <c r="A411" s="18">
        <v>336</v>
      </c>
      <c r="B411" s="19">
        <v>1.38E-2</v>
      </c>
      <c r="C411" s="19">
        <v>1.41E-2</v>
      </c>
      <c r="E411" s="19">
        <f t="shared" si="30"/>
        <v>2.1213203435596422E-4</v>
      </c>
      <c r="F411" s="19">
        <f t="shared" si="31"/>
        <v>1.3950000000000001E-2</v>
      </c>
      <c r="G411" s="19">
        <f t="shared" si="32"/>
        <v>1.5206597444871988</v>
      </c>
    </row>
    <row r="412" spans="1:7" x14ac:dyDescent="0.25">
      <c r="A412" s="18">
        <v>337</v>
      </c>
      <c r="B412" s="19">
        <v>9.5999999999999992E-3</v>
      </c>
      <c r="C412" s="19">
        <v>9.9000000000000008E-3</v>
      </c>
      <c r="E412" s="19">
        <f t="shared" si="30"/>
        <v>2.1213203435596541E-4</v>
      </c>
      <c r="F412" s="19">
        <f t="shared" si="31"/>
        <v>9.75E-3</v>
      </c>
      <c r="G412" s="19">
        <f t="shared" si="32"/>
        <v>2.1757131728816965</v>
      </c>
    </row>
    <row r="413" spans="1:7" x14ac:dyDescent="0.25">
      <c r="A413" s="18">
        <v>338</v>
      </c>
      <c r="B413" s="19">
        <v>9.7999999999999997E-3</v>
      </c>
      <c r="C413" s="19">
        <v>9.4999999999999998E-3</v>
      </c>
      <c r="E413" s="19">
        <f t="shared" ref="E413:E414" si="33">STDEV(B413:D413)</f>
        <v>2.1213203435596422E-4</v>
      </c>
      <c r="F413" s="19">
        <f t="shared" ref="F413:F414" si="34">AVERAGE(B413:D413)</f>
        <v>9.6499999999999989E-3</v>
      </c>
      <c r="G413" s="19">
        <f t="shared" ref="G413:G414" si="35">(E413/F413)*100</f>
        <v>2.1982594233778676</v>
      </c>
    </row>
    <row r="414" spans="1:7" x14ac:dyDescent="0.25">
      <c r="A414" s="18" t="s">
        <v>32</v>
      </c>
      <c r="B414" s="19">
        <v>9.5999999999999992E-3</v>
      </c>
      <c r="C414" s="19">
        <v>9.1000000000000004E-3</v>
      </c>
      <c r="E414" s="19">
        <f t="shared" si="33"/>
        <v>3.5355339059327283E-4</v>
      </c>
      <c r="F414" s="19">
        <f t="shared" si="34"/>
        <v>9.3500000000000007E-3</v>
      </c>
      <c r="G414" s="19">
        <f t="shared" si="35"/>
        <v>3.781319685489549</v>
      </c>
    </row>
    <row r="416" spans="1:7" ht="30" x14ac:dyDescent="0.25">
      <c r="A416" s="20" t="s">
        <v>0</v>
      </c>
      <c r="B416" s="21" t="s">
        <v>1</v>
      </c>
      <c r="C416" s="21" t="s">
        <v>2</v>
      </c>
      <c r="D416" s="21" t="s">
        <v>3</v>
      </c>
      <c r="E416" s="19" t="s">
        <v>4</v>
      </c>
      <c r="F416" s="19" t="s">
        <v>5</v>
      </c>
      <c r="G416" s="19" t="s">
        <v>6</v>
      </c>
    </row>
    <row r="417" spans="1:7" x14ac:dyDescent="0.25">
      <c r="A417" s="18" t="s">
        <v>7</v>
      </c>
      <c r="B417" s="19">
        <v>5.7000000000000002E-3</v>
      </c>
      <c r="C417" s="19">
        <v>5.7999999999999996E-3</v>
      </c>
      <c r="E417" s="19">
        <f t="shared" ref="E417:E466" si="36">STDEV(B417:D417)</f>
        <v>7.071067811865432E-5</v>
      </c>
      <c r="F417" s="19">
        <f t="shared" ref="F417:F466" si="37">AVERAGE(B417:D417)</f>
        <v>5.7499999999999999E-3</v>
      </c>
      <c r="G417" s="19">
        <f t="shared" ref="G417:G466" si="38">(E417/F417)*100</f>
        <v>1.2297509238026838</v>
      </c>
    </row>
    <row r="418" spans="1:7" x14ac:dyDescent="0.25">
      <c r="A418" s="18" t="s">
        <v>32</v>
      </c>
      <c r="B418" s="19">
        <v>1.1299999999999999E-2</v>
      </c>
      <c r="C418" s="19">
        <v>1.1599999999999999E-2</v>
      </c>
      <c r="E418" s="19">
        <f t="shared" si="36"/>
        <v>2.1213203435596422E-4</v>
      </c>
      <c r="F418" s="19">
        <f t="shared" si="37"/>
        <v>1.1449999999999998E-2</v>
      </c>
      <c r="G418" s="19">
        <f t="shared" si="38"/>
        <v>1.8526815227595133</v>
      </c>
    </row>
    <row r="419" spans="1:7" x14ac:dyDescent="0.25">
      <c r="A419" s="18" t="s">
        <v>9</v>
      </c>
      <c r="B419" s="19">
        <v>1.6400000000000001E-2</v>
      </c>
      <c r="C419" s="19">
        <v>1.5900000000000001E-2</v>
      </c>
      <c r="E419" s="19">
        <f t="shared" si="36"/>
        <v>3.5355339059327408E-4</v>
      </c>
      <c r="F419" s="19">
        <f t="shared" si="37"/>
        <v>1.6150000000000001E-2</v>
      </c>
      <c r="G419" s="19">
        <f t="shared" si="38"/>
        <v>2.1891850810729045</v>
      </c>
    </row>
    <row r="420" spans="1:7" x14ac:dyDescent="0.25">
      <c r="A420" s="18" t="s">
        <v>10</v>
      </c>
      <c r="B420" s="19">
        <v>2.52E-2</v>
      </c>
      <c r="C420" s="19">
        <v>2.6599999999999999E-2</v>
      </c>
      <c r="D420" s="19">
        <v>2.6200000000000001E-2</v>
      </c>
      <c r="E420" s="19">
        <f t="shared" si="36"/>
        <v>7.2111025509279732E-4</v>
      </c>
      <c r="F420" s="19">
        <f t="shared" si="37"/>
        <v>2.5999999999999999E-2</v>
      </c>
      <c r="G420" s="19">
        <f t="shared" si="38"/>
        <v>2.7735009811261437</v>
      </c>
    </row>
    <row r="421" spans="1:7" x14ac:dyDescent="0.25">
      <c r="A421" s="18" t="s">
        <v>11</v>
      </c>
      <c r="B421" s="19">
        <v>2.87E-2</v>
      </c>
      <c r="C421" s="19">
        <v>2.9499999999999998E-2</v>
      </c>
      <c r="D421" s="19">
        <v>2.93E-2</v>
      </c>
      <c r="E421" s="19">
        <f t="shared" si="36"/>
        <v>4.1633319989322595E-4</v>
      </c>
      <c r="F421" s="19">
        <f t="shared" si="37"/>
        <v>2.9166666666666664E-2</v>
      </c>
      <c r="G421" s="19">
        <f t="shared" si="38"/>
        <v>1.4274281139196319</v>
      </c>
    </row>
    <row r="422" spans="1:7" x14ac:dyDescent="0.25">
      <c r="A422" s="18">
        <v>339</v>
      </c>
      <c r="B422" s="19">
        <v>9.1999999999999998E-3</v>
      </c>
      <c r="C422" s="19">
        <v>8.8999999999999999E-3</v>
      </c>
      <c r="E422" s="19">
        <f t="shared" si="36"/>
        <v>2.1213203435596422E-4</v>
      </c>
      <c r="F422" s="19">
        <f t="shared" si="37"/>
        <v>9.049999999999999E-3</v>
      </c>
      <c r="G422" s="19">
        <f t="shared" si="38"/>
        <v>2.3440003796239139</v>
      </c>
    </row>
    <row r="423" spans="1:7" x14ac:dyDescent="0.25">
      <c r="A423" s="18">
        <v>340</v>
      </c>
      <c r="B423" s="19">
        <v>7.7999999999999996E-3</v>
      </c>
      <c r="C423" s="19">
        <v>7.8E-2</v>
      </c>
      <c r="E423" s="19">
        <f t="shared" si="36"/>
        <v>4.9638896039295638E-2</v>
      </c>
      <c r="F423" s="19">
        <f t="shared" si="37"/>
        <v>4.2900000000000001E-2</v>
      </c>
      <c r="G423" s="19">
        <f t="shared" si="38"/>
        <v>115.70838237598051</v>
      </c>
    </row>
    <row r="424" spans="1:7" x14ac:dyDescent="0.25">
      <c r="A424" s="18">
        <v>341</v>
      </c>
      <c r="B424" s="19">
        <v>8.6E-3</v>
      </c>
      <c r="C424" s="19">
        <v>8.3000000000000001E-3</v>
      </c>
      <c r="E424" s="19">
        <f t="shared" si="36"/>
        <v>2.1213203435596422E-4</v>
      </c>
      <c r="F424" s="19">
        <f t="shared" si="37"/>
        <v>8.4499999999999992E-3</v>
      </c>
      <c r="G424" s="19">
        <f t="shared" si="38"/>
        <v>2.5104382764019437</v>
      </c>
    </row>
    <row r="425" spans="1:7" x14ac:dyDescent="0.25">
      <c r="A425" s="18">
        <v>342</v>
      </c>
      <c r="B425" s="19">
        <v>1.23E-2</v>
      </c>
      <c r="C425" s="19">
        <v>1.2E-2</v>
      </c>
      <c r="E425" s="19">
        <f t="shared" si="36"/>
        <v>2.1213203435596422E-4</v>
      </c>
      <c r="F425" s="19">
        <f t="shared" si="37"/>
        <v>1.2150000000000001E-2</v>
      </c>
      <c r="G425" s="19">
        <f t="shared" si="38"/>
        <v>1.7459426695964131</v>
      </c>
    </row>
    <row r="426" spans="1:7" x14ac:dyDescent="0.25">
      <c r="A426" s="18">
        <v>343</v>
      </c>
      <c r="B426" s="19">
        <v>7.0000000000000001E-3</v>
      </c>
      <c r="C426" s="19">
        <v>7.1000000000000004E-3</v>
      </c>
      <c r="E426" s="19">
        <f t="shared" si="36"/>
        <v>7.0710678118654944E-5</v>
      </c>
      <c r="F426" s="19">
        <f t="shared" si="37"/>
        <v>7.0500000000000007E-3</v>
      </c>
      <c r="G426" s="19">
        <f t="shared" si="38"/>
        <v>1.0029883421085806</v>
      </c>
    </row>
    <row r="427" spans="1:7" x14ac:dyDescent="0.25">
      <c r="A427" s="18">
        <v>344</v>
      </c>
      <c r="B427" s="19">
        <v>8.3999999999999995E-3</v>
      </c>
      <c r="C427" s="19">
        <v>9.1000000000000004E-3</v>
      </c>
      <c r="D427" s="19">
        <v>9.2999999999999992E-3</v>
      </c>
      <c r="E427" s="19">
        <f t="shared" si="36"/>
        <v>4.7258156262526091E-4</v>
      </c>
      <c r="F427" s="19">
        <f t="shared" si="37"/>
        <v>8.9333333333333331E-3</v>
      </c>
      <c r="G427" s="19">
        <f t="shared" si="38"/>
        <v>5.2900921189394881</v>
      </c>
    </row>
    <row r="428" spans="1:7" x14ac:dyDescent="0.25">
      <c r="A428" s="18">
        <v>345</v>
      </c>
      <c r="B428" s="19">
        <v>6.7000000000000002E-3</v>
      </c>
      <c r="C428" s="19">
        <v>6.7000000000000002E-3</v>
      </c>
      <c r="E428" s="19">
        <f t="shared" si="36"/>
        <v>0</v>
      </c>
      <c r="F428" s="19">
        <f t="shared" si="37"/>
        <v>6.7000000000000002E-3</v>
      </c>
      <c r="G428" s="19">
        <f t="shared" si="38"/>
        <v>0</v>
      </c>
    </row>
    <row r="429" spans="1:7" x14ac:dyDescent="0.25">
      <c r="A429" s="18">
        <v>346</v>
      </c>
      <c r="B429" s="19">
        <v>8.9999999999999993E-3</v>
      </c>
      <c r="C429" s="19">
        <v>9.1000000000000004E-3</v>
      </c>
      <c r="E429" s="19">
        <f t="shared" si="36"/>
        <v>7.0710678118655554E-5</v>
      </c>
      <c r="F429" s="19">
        <f t="shared" si="37"/>
        <v>9.049999999999999E-3</v>
      </c>
      <c r="G429" s="19">
        <f t="shared" si="38"/>
        <v>0.78133345987464708</v>
      </c>
    </row>
    <row r="430" spans="1:7" x14ac:dyDescent="0.25">
      <c r="A430" s="18">
        <v>347</v>
      </c>
      <c r="B430" s="19">
        <v>6.6E-3</v>
      </c>
      <c r="C430" s="19">
        <v>6.7999999999999996E-3</v>
      </c>
      <c r="E430" s="19">
        <f t="shared" si="36"/>
        <v>1.4142135623730926E-4</v>
      </c>
      <c r="F430" s="19">
        <f t="shared" si="37"/>
        <v>6.6999999999999994E-3</v>
      </c>
      <c r="G430" s="19">
        <f t="shared" si="38"/>
        <v>2.1107665110046159</v>
      </c>
    </row>
    <row r="431" spans="1:7" x14ac:dyDescent="0.25">
      <c r="A431" s="18">
        <v>348</v>
      </c>
      <c r="B431" s="19">
        <v>8.8000000000000005E-3</v>
      </c>
      <c r="C431" s="19">
        <v>9.2999999999999992E-3</v>
      </c>
      <c r="E431" s="19">
        <f t="shared" si="36"/>
        <v>3.5355339059327283E-4</v>
      </c>
      <c r="F431" s="19">
        <f t="shared" si="37"/>
        <v>9.049999999999999E-3</v>
      </c>
      <c r="G431" s="19">
        <f t="shared" si="38"/>
        <v>3.906667299373181</v>
      </c>
    </row>
    <row r="432" spans="1:7" x14ac:dyDescent="0.25">
      <c r="A432" s="18">
        <v>349</v>
      </c>
      <c r="B432" s="19">
        <v>8.8000000000000005E-3</v>
      </c>
      <c r="C432" s="19">
        <v>9.2999999999999992E-3</v>
      </c>
      <c r="E432" s="19">
        <f t="shared" si="36"/>
        <v>3.5355339059327283E-4</v>
      </c>
      <c r="F432" s="19">
        <f t="shared" si="37"/>
        <v>9.049999999999999E-3</v>
      </c>
      <c r="G432" s="19">
        <f t="shared" si="38"/>
        <v>3.906667299373181</v>
      </c>
    </row>
    <row r="433" spans="1:7" x14ac:dyDescent="0.25">
      <c r="A433" s="18">
        <v>350</v>
      </c>
      <c r="B433" s="19">
        <v>9.7000000000000003E-3</v>
      </c>
      <c r="C433" s="19">
        <v>9.2999999999999992E-3</v>
      </c>
      <c r="E433" s="19">
        <f t="shared" si="36"/>
        <v>2.8284271247461977E-4</v>
      </c>
      <c r="F433" s="19">
        <f t="shared" si="37"/>
        <v>9.4999999999999998E-3</v>
      </c>
      <c r="G433" s="19">
        <f t="shared" si="38"/>
        <v>2.9772917102591556</v>
      </c>
    </row>
    <row r="434" spans="1:7" x14ac:dyDescent="0.25">
      <c r="A434" s="18">
        <v>351</v>
      </c>
      <c r="B434" s="19">
        <v>7.4999999999999997E-3</v>
      </c>
      <c r="C434" s="19">
        <v>7.4999999999999997E-3</v>
      </c>
      <c r="E434" s="19">
        <f t="shared" si="36"/>
        <v>0</v>
      </c>
      <c r="F434" s="19">
        <f t="shared" si="37"/>
        <v>7.4999999999999997E-3</v>
      </c>
      <c r="G434" s="19">
        <f t="shared" si="38"/>
        <v>0</v>
      </c>
    </row>
    <row r="435" spans="1:7" x14ac:dyDescent="0.25">
      <c r="A435" s="18">
        <v>352</v>
      </c>
      <c r="B435" s="19">
        <v>1.2200000000000001E-2</v>
      </c>
      <c r="C435" s="19">
        <v>1.2200000000000001E-2</v>
      </c>
      <c r="E435" s="19">
        <f t="shared" si="36"/>
        <v>0</v>
      </c>
      <c r="F435" s="19">
        <f t="shared" si="37"/>
        <v>1.2200000000000001E-2</v>
      </c>
      <c r="G435" s="19">
        <f t="shared" si="38"/>
        <v>0</v>
      </c>
    </row>
    <row r="436" spans="1:7" x14ac:dyDescent="0.25">
      <c r="A436" s="18">
        <v>353</v>
      </c>
      <c r="B436" s="19">
        <v>9.4000000000000004E-3</v>
      </c>
      <c r="C436" s="19">
        <v>9.1000000000000004E-3</v>
      </c>
      <c r="E436" s="19">
        <f t="shared" si="36"/>
        <v>2.1213203435596422E-4</v>
      </c>
      <c r="F436" s="19">
        <f t="shared" si="37"/>
        <v>9.2500000000000013E-3</v>
      </c>
      <c r="G436" s="19">
        <f t="shared" si="38"/>
        <v>2.2933192903347481</v>
      </c>
    </row>
    <row r="437" spans="1:7" x14ac:dyDescent="0.25">
      <c r="A437" s="18">
        <v>354</v>
      </c>
      <c r="B437" s="19">
        <v>9.5999999999999992E-3</v>
      </c>
      <c r="C437" s="19">
        <v>9.5999999999999992E-3</v>
      </c>
      <c r="E437" s="19">
        <f t="shared" si="36"/>
        <v>0</v>
      </c>
      <c r="F437" s="19">
        <f t="shared" si="37"/>
        <v>9.5999999999999992E-3</v>
      </c>
      <c r="G437" s="19">
        <f t="shared" si="38"/>
        <v>0</v>
      </c>
    </row>
    <row r="438" spans="1:7" x14ac:dyDescent="0.25">
      <c r="A438" s="18">
        <v>355</v>
      </c>
      <c r="B438" s="19">
        <v>6.0000000000000001E-3</v>
      </c>
      <c r="C438" s="19">
        <v>6.3E-3</v>
      </c>
      <c r="E438" s="19">
        <f t="shared" si="36"/>
        <v>2.1213203435596419E-4</v>
      </c>
      <c r="F438" s="19">
        <f t="shared" si="37"/>
        <v>6.1500000000000001E-3</v>
      </c>
      <c r="G438" s="19">
        <f t="shared" si="38"/>
        <v>3.4493013716416945</v>
      </c>
    </row>
    <row r="439" spans="1:7" x14ac:dyDescent="0.25">
      <c r="A439" s="18">
        <v>356</v>
      </c>
      <c r="B439" s="19">
        <v>7.4000000000000003E-3</v>
      </c>
      <c r="C439" s="19">
        <v>8.3000000000000001E-3</v>
      </c>
      <c r="D439" s="19">
        <v>7.9000000000000008E-3</v>
      </c>
      <c r="E439" s="19">
        <f t="shared" si="36"/>
        <v>4.5092497528228934E-4</v>
      </c>
      <c r="F439" s="19">
        <f t="shared" si="37"/>
        <v>7.8666666666666659E-3</v>
      </c>
      <c r="G439" s="19">
        <f t="shared" si="38"/>
        <v>5.7320971434189332</v>
      </c>
    </row>
    <row r="440" spans="1:7" x14ac:dyDescent="0.25">
      <c r="A440" s="18">
        <v>357</v>
      </c>
      <c r="B440" s="19">
        <v>8.2000000000000007E-3</v>
      </c>
      <c r="C440" s="19">
        <v>8.5000000000000006E-3</v>
      </c>
      <c r="E440" s="19">
        <f t="shared" si="36"/>
        <v>2.1213203435596422E-4</v>
      </c>
      <c r="F440" s="19">
        <f t="shared" si="37"/>
        <v>8.3499999999999998E-3</v>
      </c>
      <c r="G440" s="19">
        <f t="shared" si="38"/>
        <v>2.5405034054606492</v>
      </c>
    </row>
    <row r="441" spans="1:7" x14ac:dyDescent="0.25">
      <c r="A441" s="18">
        <v>358</v>
      </c>
      <c r="B441" s="19">
        <v>9.4000000000000004E-3</v>
      </c>
      <c r="C441" s="19">
        <v>8.5000000000000006E-3</v>
      </c>
      <c r="D441" s="19">
        <v>1.01E-2</v>
      </c>
      <c r="E441" s="19">
        <f t="shared" si="36"/>
        <v>8.0208062770106381E-4</v>
      </c>
      <c r="F441" s="19">
        <f t="shared" si="37"/>
        <v>9.3333333333333324E-3</v>
      </c>
      <c r="G441" s="19">
        <f t="shared" si="38"/>
        <v>8.5937210110828275</v>
      </c>
    </row>
    <row r="442" spans="1:7" x14ac:dyDescent="0.25">
      <c r="A442" s="18">
        <v>359</v>
      </c>
      <c r="B442" s="19">
        <v>5.8999999999999999E-3</v>
      </c>
      <c r="C442" s="19">
        <v>6.1999999999999998E-3</v>
      </c>
      <c r="E442" s="19">
        <f t="shared" si="36"/>
        <v>2.1213203435596419E-4</v>
      </c>
      <c r="F442" s="19">
        <f t="shared" si="37"/>
        <v>6.0499999999999998E-3</v>
      </c>
      <c r="G442" s="19">
        <f t="shared" si="38"/>
        <v>3.5063146174539539</v>
      </c>
    </row>
    <row r="443" spans="1:7" x14ac:dyDescent="0.25">
      <c r="A443" s="18">
        <v>360</v>
      </c>
      <c r="B443" s="19">
        <v>8.9999999999999993E-3</v>
      </c>
      <c r="C443" s="19">
        <v>7.7000000000000002E-3</v>
      </c>
      <c r="D443" s="19">
        <v>7.4999999999999997E-3</v>
      </c>
      <c r="E443" s="19">
        <f t="shared" si="36"/>
        <v>8.1445278152470738E-4</v>
      </c>
      <c r="F443" s="19">
        <f t="shared" si="37"/>
        <v>8.0666666666666664E-3</v>
      </c>
      <c r="G443" s="19">
        <f t="shared" si="38"/>
        <v>10.096522085017035</v>
      </c>
    </row>
    <row r="444" spans="1:7" x14ac:dyDescent="0.25">
      <c r="A444" s="18">
        <v>361</v>
      </c>
      <c r="B444" s="19">
        <v>8.3999999999999995E-3</v>
      </c>
      <c r="C444" s="19">
        <v>8.2000000000000007E-3</v>
      </c>
      <c r="E444" s="19">
        <f t="shared" si="36"/>
        <v>1.4142135623730864E-4</v>
      </c>
      <c r="F444" s="19">
        <f t="shared" si="37"/>
        <v>8.3000000000000001E-3</v>
      </c>
      <c r="G444" s="19">
        <f t="shared" si="38"/>
        <v>1.703871761895285</v>
      </c>
    </row>
    <row r="445" spans="1:7" x14ac:dyDescent="0.25">
      <c r="A445" s="18">
        <v>362</v>
      </c>
      <c r="B445" s="19">
        <v>7.4999999999999997E-3</v>
      </c>
      <c r="C445" s="19">
        <v>7.0000000000000001E-3</v>
      </c>
      <c r="E445" s="19">
        <f t="shared" si="36"/>
        <v>3.5355339059327349E-4</v>
      </c>
      <c r="F445" s="19">
        <f t="shared" si="37"/>
        <v>7.2499999999999995E-3</v>
      </c>
      <c r="G445" s="19">
        <f t="shared" si="38"/>
        <v>4.8765984909417037</v>
      </c>
    </row>
    <row r="446" spans="1:7" x14ac:dyDescent="0.25">
      <c r="A446" s="18">
        <v>363</v>
      </c>
      <c r="B446" s="19">
        <v>6.7000000000000002E-3</v>
      </c>
      <c r="C446" s="19">
        <v>6.7000000000000002E-3</v>
      </c>
      <c r="E446" s="19">
        <f t="shared" si="36"/>
        <v>0</v>
      </c>
      <c r="F446" s="19">
        <f t="shared" si="37"/>
        <v>6.7000000000000002E-3</v>
      </c>
      <c r="G446" s="19">
        <f t="shared" si="38"/>
        <v>0</v>
      </c>
    </row>
    <row r="447" spans="1:7" x14ac:dyDescent="0.25">
      <c r="A447" s="18">
        <v>364</v>
      </c>
      <c r="B447" s="19">
        <v>9.7999999999999997E-3</v>
      </c>
      <c r="C447" s="19">
        <v>7.3000000000000001E-3</v>
      </c>
      <c r="D447" s="19">
        <v>7.0000000000000001E-3</v>
      </c>
      <c r="E447" s="19">
        <f t="shared" si="36"/>
        <v>1.5373136743466937E-3</v>
      </c>
      <c r="F447" s="19">
        <f t="shared" si="37"/>
        <v>8.0333333333333333E-3</v>
      </c>
      <c r="G447" s="19">
        <f t="shared" si="38"/>
        <v>19.136684742904901</v>
      </c>
    </row>
    <row r="448" spans="1:7" x14ac:dyDescent="0.25">
      <c r="A448" s="18">
        <v>365</v>
      </c>
      <c r="B448" s="19">
        <v>7.1999999999999998E-3</v>
      </c>
      <c r="C448" s="19">
        <v>7.1999999999999998E-3</v>
      </c>
      <c r="E448" s="19">
        <f t="shared" si="36"/>
        <v>0</v>
      </c>
      <c r="F448" s="19">
        <f t="shared" si="37"/>
        <v>7.1999999999999998E-3</v>
      </c>
      <c r="G448" s="19">
        <f t="shared" si="38"/>
        <v>0</v>
      </c>
    </row>
    <row r="449" spans="1:7" x14ac:dyDescent="0.25">
      <c r="A449" s="18">
        <v>366</v>
      </c>
      <c r="B449" s="19">
        <v>7.3000000000000001E-3</v>
      </c>
      <c r="C449" s="19">
        <v>7.3000000000000001E-3</v>
      </c>
      <c r="E449" s="19">
        <f t="shared" si="36"/>
        <v>0</v>
      </c>
      <c r="F449" s="19">
        <f t="shared" si="37"/>
        <v>7.3000000000000001E-3</v>
      </c>
      <c r="G449" s="19">
        <f t="shared" si="38"/>
        <v>0</v>
      </c>
    </row>
    <row r="450" spans="1:7" x14ac:dyDescent="0.25">
      <c r="A450" s="18">
        <v>367</v>
      </c>
      <c r="B450" s="19">
        <v>7.7000000000000002E-3</v>
      </c>
      <c r="C450" s="19">
        <v>7.4999999999999997E-3</v>
      </c>
      <c r="E450" s="19">
        <f t="shared" si="36"/>
        <v>1.4142135623730989E-4</v>
      </c>
      <c r="F450" s="19">
        <f t="shared" si="37"/>
        <v>7.6E-3</v>
      </c>
      <c r="G450" s="19">
        <f t="shared" si="38"/>
        <v>1.8608073189119723</v>
      </c>
    </row>
    <row r="451" spans="1:7" x14ac:dyDescent="0.25">
      <c r="A451" s="18">
        <v>368</v>
      </c>
      <c r="B451" s="19">
        <v>7.7999999999999996E-3</v>
      </c>
      <c r="C451" s="19">
        <v>8.2000000000000007E-3</v>
      </c>
      <c r="E451" s="19">
        <f t="shared" si="36"/>
        <v>2.8284271247461977E-4</v>
      </c>
      <c r="F451" s="19">
        <f t="shared" si="37"/>
        <v>8.0000000000000002E-3</v>
      </c>
      <c r="G451" s="19">
        <f t="shared" si="38"/>
        <v>3.5355339059327475</v>
      </c>
    </row>
    <row r="452" spans="1:7" x14ac:dyDescent="0.25">
      <c r="A452" s="18">
        <v>369</v>
      </c>
      <c r="B452" s="19">
        <v>8.8999999999999999E-3</v>
      </c>
      <c r="C452" s="19">
        <v>7.0000000000000001E-3</v>
      </c>
      <c r="D452" s="19">
        <v>7.0000000000000001E-3</v>
      </c>
      <c r="E452" s="19">
        <f t="shared" si="36"/>
        <v>1.0969655114602887E-3</v>
      </c>
      <c r="F452" s="19">
        <f t="shared" si="37"/>
        <v>7.6333333333333331E-3</v>
      </c>
      <c r="G452" s="19">
        <f t="shared" si="38"/>
        <v>14.370727224370594</v>
      </c>
    </row>
    <row r="453" spans="1:7" x14ac:dyDescent="0.25">
      <c r="A453" s="18">
        <v>370</v>
      </c>
      <c r="B453" s="19">
        <v>8.6E-3</v>
      </c>
      <c r="C453" s="19">
        <v>7.6E-3</v>
      </c>
      <c r="D453" s="19">
        <v>7.3000000000000001E-3</v>
      </c>
      <c r="E453" s="19">
        <f t="shared" si="36"/>
        <v>6.8068592855540454E-4</v>
      </c>
      <c r="F453" s="19">
        <f t="shared" si="37"/>
        <v>7.8333333333333328E-3</v>
      </c>
      <c r="G453" s="19">
        <f t="shared" si="38"/>
        <v>8.6896075985796344</v>
      </c>
    </row>
    <row r="454" spans="1:7" x14ac:dyDescent="0.25">
      <c r="A454" s="18">
        <v>371</v>
      </c>
      <c r="B454" s="19">
        <v>7.7999999999999996E-3</v>
      </c>
      <c r="C454" s="19">
        <v>7.9000000000000008E-3</v>
      </c>
      <c r="E454" s="19">
        <f t="shared" si="36"/>
        <v>7.0710678118655554E-5</v>
      </c>
      <c r="F454" s="19">
        <f t="shared" si="37"/>
        <v>7.8499999999999993E-3</v>
      </c>
      <c r="G454" s="19">
        <f t="shared" si="38"/>
        <v>0.90077296966440212</v>
      </c>
    </row>
    <row r="455" spans="1:7" x14ac:dyDescent="0.25">
      <c r="A455" s="18">
        <v>372</v>
      </c>
      <c r="B455" s="19">
        <v>7.4999999999999997E-3</v>
      </c>
      <c r="C455" s="19">
        <v>7.4999999999999997E-3</v>
      </c>
      <c r="E455" s="19">
        <f t="shared" si="36"/>
        <v>0</v>
      </c>
      <c r="F455" s="19">
        <f t="shared" si="37"/>
        <v>7.4999999999999997E-3</v>
      </c>
      <c r="G455" s="19">
        <f t="shared" si="38"/>
        <v>0</v>
      </c>
    </row>
    <row r="456" spans="1:7" x14ac:dyDescent="0.25">
      <c r="A456" s="18">
        <v>373</v>
      </c>
      <c r="B456" s="19">
        <v>7.6E-3</v>
      </c>
      <c r="C456" s="19">
        <v>7.7000000000000002E-3</v>
      </c>
      <c r="E456" s="19">
        <f t="shared" si="36"/>
        <v>7.0710678118654944E-5</v>
      </c>
      <c r="F456" s="19">
        <f t="shared" si="37"/>
        <v>7.6500000000000005E-3</v>
      </c>
      <c r="G456" s="19">
        <f t="shared" si="38"/>
        <v>0.92432258978633908</v>
      </c>
    </row>
    <row r="457" spans="1:7" x14ac:dyDescent="0.25">
      <c r="A457" s="18">
        <v>374</v>
      </c>
      <c r="B457" s="19">
        <v>7.7000000000000002E-3</v>
      </c>
      <c r="C457" s="19">
        <v>7.7000000000000002E-3</v>
      </c>
      <c r="E457" s="19">
        <f t="shared" si="36"/>
        <v>0</v>
      </c>
      <c r="F457" s="19">
        <f t="shared" si="37"/>
        <v>7.7000000000000002E-3</v>
      </c>
      <c r="G457" s="19">
        <f t="shared" si="38"/>
        <v>0</v>
      </c>
    </row>
    <row r="458" spans="1:7" x14ac:dyDescent="0.25">
      <c r="A458" s="18">
        <v>375</v>
      </c>
      <c r="B458" s="19">
        <v>6.7000000000000002E-3</v>
      </c>
      <c r="C458" s="19">
        <v>7.4999999999999997E-3</v>
      </c>
      <c r="D458" s="19">
        <v>7.7000000000000002E-3</v>
      </c>
      <c r="E458" s="19">
        <f t="shared" si="36"/>
        <v>5.2915026221291809E-4</v>
      </c>
      <c r="F458" s="19">
        <f t="shared" si="37"/>
        <v>7.3000000000000009E-3</v>
      </c>
      <c r="G458" s="19">
        <f t="shared" si="38"/>
        <v>7.2486337289440828</v>
      </c>
    </row>
    <row r="459" spans="1:7" x14ac:dyDescent="0.25">
      <c r="A459" s="18">
        <v>376</v>
      </c>
      <c r="B459" s="19">
        <v>7.6E-3</v>
      </c>
      <c r="C459" s="19">
        <v>7.7999999999999996E-3</v>
      </c>
      <c r="E459" s="19">
        <f t="shared" si="36"/>
        <v>1.4142135623730926E-4</v>
      </c>
      <c r="F459" s="19">
        <f t="shared" si="37"/>
        <v>7.7000000000000002E-3</v>
      </c>
      <c r="G459" s="19">
        <f t="shared" si="38"/>
        <v>1.8366409900949252</v>
      </c>
    </row>
    <row r="460" spans="1:7" x14ac:dyDescent="0.25">
      <c r="A460" s="18">
        <v>377</v>
      </c>
      <c r="B460" s="19">
        <v>7.9000000000000008E-3</v>
      </c>
      <c r="C460" s="19">
        <v>8.0999999999999996E-3</v>
      </c>
      <c r="E460" s="19">
        <f t="shared" si="36"/>
        <v>1.4142135623730864E-4</v>
      </c>
      <c r="F460" s="19">
        <f t="shared" si="37"/>
        <v>8.0000000000000002E-3</v>
      </c>
      <c r="G460" s="19">
        <f t="shared" si="38"/>
        <v>1.767766952966358</v>
      </c>
    </row>
    <row r="461" spans="1:7" x14ac:dyDescent="0.25">
      <c r="A461" s="18">
        <v>378</v>
      </c>
      <c r="B461" s="19">
        <v>7.6E-3</v>
      </c>
      <c r="C461" s="19">
        <v>7.7999999999999996E-3</v>
      </c>
      <c r="E461" s="19">
        <f t="shared" si="36"/>
        <v>1.4142135623730926E-4</v>
      </c>
      <c r="F461" s="19">
        <f t="shared" si="37"/>
        <v>7.7000000000000002E-3</v>
      </c>
      <c r="G461" s="19">
        <f t="shared" si="38"/>
        <v>1.8366409900949252</v>
      </c>
    </row>
    <row r="462" spans="1:7" x14ac:dyDescent="0.25">
      <c r="A462" s="18">
        <v>379</v>
      </c>
      <c r="B462" s="19">
        <v>8.9999999999999993E-3</v>
      </c>
      <c r="C462" s="19">
        <v>8.5000000000000006E-3</v>
      </c>
      <c r="E462" s="19">
        <f t="shared" si="36"/>
        <v>3.5355339059327283E-4</v>
      </c>
      <c r="F462" s="19">
        <f t="shared" si="37"/>
        <v>8.7500000000000008E-3</v>
      </c>
      <c r="G462" s="19">
        <f t="shared" si="38"/>
        <v>4.0406101782088317</v>
      </c>
    </row>
    <row r="463" spans="1:7" x14ac:dyDescent="0.25">
      <c r="A463" s="18">
        <v>380</v>
      </c>
      <c r="B463" s="19">
        <v>8.0000000000000002E-3</v>
      </c>
      <c r="C463" s="19">
        <v>7.4000000000000003E-3</v>
      </c>
      <c r="E463" s="19">
        <f t="shared" si="36"/>
        <v>4.2426406871192839E-4</v>
      </c>
      <c r="F463" s="19">
        <f t="shared" si="37"/>
        <v>7.7000000000000002E-3</v>
      </c>
      <c r="G463" s="19">
        <f t="shared" si="38"/>
        <v>5.5099229702847845</v>
      </c>
    </row>
    <row r="464" spans="1:7" x14ac:dyDescent="0.25">
      <c r="A464" s="18">
        <v>381</v>
      </c>
      <c r="B464" s="19">
        <v>7.6E-3</v>
      </c>
      <c r="C464" s="19">
        <v>8.0999999999999996E-3</v>
      </c>
      <c r="E464" s="19">
        <f t="shared" si="36"/>
        <v>3.5355339059327349E-4</v>
      </c>
      <c r="F464" s="19">
        <f t="shared" si="37"/>
        <v>7.8499999999999993E-3</v>
      </c>
      <c r="G464" s="19">
        <f t="shared" si="38"/>
        <v>4.5038648483219559</v>
      </c>
    </row>
    <row r="465" spans="1:7" x14ac:dyDescent="0.25">
      <c r="A465" s="18">
        <v>382</v>
      </c>
      <c r="B465" s="19">
        <v>8.0999999999999996E-3</v>
      </c>
      <c r="C465" s="19">
        <v>7.9000000000000008E-3</v>
      </c>
      <c r="E465" s="19">
        <f t="shared" si="36"/>
        <v>1.4142135623730864E-4</v>
      </c>
      <c r="F465" s="19">
        <f t="shared" si="37"/>
        <v>8.0000000000000002E-3</v>
      </c>
      <c r="G465" s="19">
        <f t="shared" si="38"/>
        <v>1.767766952966358</v>
      </c>
    </row>
    <row r="466" spans="1:7" x14ac:dyDescent="0.25">
      <c r="A466" s="18" t="s">
        <v>32</v>
      </c>
      <c r="B466" s="19">
        <v>1.17E-2</v>
      </c>
      <c r="C466" s="19">
        <v>1.1900000000000001E-2</v>
      </c>
      <c r="E466" s="19">
        <f t="shared" si="36"/>
        <v>1.4142135623730989E-4</v>
      </c>
      <c r="F466" s="19">
        <f t="shared" si="37"/>
        <v>1.1800000000000001E-2</v>
      </c>
      <c r="G466" s="19">
        <f t="shared" si="38"/>
        <v>1.1984860698077109</v>
      </c>
    </row>
    <row r="469" spans="1:7" ht="30" x14ac:dyDescent="0.25">
      <c r="A469" s="20" t="s">
        <v>0</v>
      </c>
      <c r="B469" s="21" t="s">
        <v>1</v>
      </c>
      <c r="C469" s="21" t="s">
        <v>2</v>
      </c>
      <c r="D469" s="21" t="s">
        <v>3</v>
      </c>
      <c r="E469" s="19" t="s">
        <v>4</v>
      </c>
      <c r="F469" s="19" t="s">
        <v>5</v>
      </c>
      <c r="G469" s="19" t="s">
        <v>6</v>
      </c>
    </row>
    <row r="470" spans="1:7" x14ac:dyDescent="0.25">
      <c r="A470" s="18" t="s">
        <v>7</v>
      </c>
      <c r="B470" s="19">
        <v>6.7999999999999996E-3</v>
      </c>
      <c r="C470" s="19">
        <v>7.4999999999999997E-3</v>
      </c>
      <c r="E470" s="19">
        <f t="shared" ref="E470:E519" si="39">STDEV(B470:D470)</f>
        <v>4.949747468305834E-4</v>
      </c>
      <c r="F470" s="19">
        <f t="shared" ref="F470:F519" si="40">AVERAGE(B470:D470)</f>
        <v>7.1500000000000001E-3</v>
      </c>
      <c r="G470" s="19">
        <f t="shared" ref="G470:G519" si="41">(E470/F470)*100</f>
        <v>6.9227237318962711</v>
      </c>
    </row>
    <row r="471" spans="1:7" x14ac:dyDescent="0.25">
      <c r="A471" s="18" t="s">
        <v>32</v>
      </c>
      <c r="B471" s="19">
        <v>1.44E-2</v>
      </c>
      <c r="C471" s="19">
        <v>1.4500000000000001E-2</v>
      </c>
      <c r="E471" s="19">
        <f t="shared" si="39"/>
        <v>7.0710678118655554E-5</v>
      </c>
      <c r="F471" s="19">
        <f t="shared" si="40"/>
        <v>1.4450000000000001E-2</v>
      </c>
      <c r="G471" s="19">
        <f t="shared" si="41"/>
        <v>0.48934725341630136</v>
      </c>
    </row>
    <row r="472" spans="1:7" x14ac:dyDescent="0.25">
      <c r="A472" s="18" t="s">
        <v>9</v>
      </c>
      <c r="B472" s="19">
        <v>2.4199999999999999E-2</v>
      </c>
      <c r="C472" s="19">
        <v>2.06E-2</v>
      </c>
      <c r="D472" s="19">
        <v>2.01E-2</v>
      </c>
      <c r="E472" s="19">
        <f t="shared" si="39"/>
        <v>2.2368132093076821E-3</v>
      </c>
      <c r="F472" s="19">
        <f t="shared" si="40"/>
        <v>2.1633333333333334E-2</v>
      </c>
      <c r="G472" s="19">
        <f t="shared" si="41"/>
        <v>10.339660443641058</v>
      </c>
    </row>
    <row r="473" spans="1:7" x14ac:dyDescent="0.25">
      <c r="A473" s="18" t="s">
        <v>10</v>
      </c>
      <c r="B473" s="19">
        <v>2.75E-2</v>
      </c>
      <c r="C473" s="19">
        <v>2.8000000000000001E-2</v>
      </c>
      <c r="E473" s="19">
        <f t="shared" si="39"/>
        <v>3.5355339059327408E-4</v>
      </c>
      <c r="F473" s="19">
        <f t="shared" si="40"/>
        <v>2.775E-2</v>
      </c>
      <c r="G473" s="19">
        <f t="shared" si="41"/>
        <v>1.2740662724081948</v>
      </c>
    </row>
    <row r="474" spans="1:7" x14ac:dyDescent="0.25">
      <c r="A474" s="18" t="s">
        <v>11</v>
      </c>
      <c r="B474" s="19">
        <v>3.1199999999999999E-2</v>
      </c>
      <c r="C474" s="19">
        <v>3.3500000000000002E-2</v>
      </c>
      <c r="D474" s="19">
        <v>2.9100000000000001E-2</v>
      </c>
      <c r="E474" s="19">
        <f t="shared" si="39"/>
        <v>2.2007574453658759E-3</v>
      </c>
      <c r="F474" s="19">
        <f t="shared" si="40"/>
        <v>3.1266666666666672E-2</v>
      </c>
      <c r="G474" s="19">
        <f t="shared" si="41"/>
        <v>7.0386698679079176</v>
      </c>
    </row>
    <row r="475" spans="1:7" x14ac:dyDescent="0.25">
      <c r="A475" s="18">
        <v>383</v>
      </c>
      <c r="B475" s="19">
        <v>1.21E-2</v>
      </c>
      <c r="C475" s="19">
        <v>1.2500000000000001E-2</v>
      </c>
      <c r="E475" s="19">
        <f t="shared" si="39"/>
        <v>2.8284271247461977E-4</v>
      </c>
      <c r="F475" s="19">
        <f t="shared" si="40"/>
        <v>1.23E-2</v>
      </c>
      <c r="G475" s="19">
        <f t="shared" si="41"/>
        <v>2.299534247761136</v>
      </c>
    </row>
    <row r="476" spans="1:7" x14ac:dyDescent="0.25">
      <c r="A476" s="18">
        <v>384</v>
      </c>
      <c r="B476" s="19">
        <v>2.1499999999999998E-2</v>
      </c>
      <c r="C476" s="19">
        <v>2.1600000000000001E-2</v>
      </c>
      <c r="E476" s="19">
        <f t="shared" si="39"/>
        <v>7.0710678118656773E-5</v>
      </c>
      <c r="F476" s="19">
        <f t="shared" si="40"/>
        <v>2.155E-2</v>
      </c>
      <c r="G476" s="19">
        <f t="shared" si="41"/>
        <v>0.32812379637427735</v>
      </c>
    </row>
    <row r="477" spans="1:7" x14ac:dyDescent="0.25">
      <c r="A477" s="18">
        <v>385</v>
      </c>
      <c r="B477" s="19">
        <v>2.9399999999999999E-2</v>
      </c>
      <c r="C477" s="19">
        <v>3.09E-2</v>
      </c>
      <c r="D477" s="19">
        <v>3.0499999999999999E-2</v>
      </c>
      <c r="E477" s="19">
        <f t="shared" si="39"/>
        <v>7.7674534651540341E-4</v>
      </c>
      <c r="F477" s="19">
        <f t="shared" si="40"/>
        <v>3.0266666666666664E-2</v>
      </c>
      <c r="G477" s="19">
        <f t="shared" si="41"/>
        <v>2.5663392506015534</v>
      </c>
    </row>
    <row r="478" spans="1:7" x14ac:dyDescent="0.25">
      <c r="A478" s="18">
        <v>386</v>
      </c>
      <c r="B478" s="19">
        <v>4.02E-2</v>
      </c>
      <c r="C478" s="19">
        <v>3.9399999999999998E-2</v>
      </c>
      <c r="D478" s="19">
        <v>4.0500000000000001E-2</v>
      </c>
      <c r="E478" s="19">
        <f t="shared" si="39"/>
        <v>5.6862407030773456E-4</v>
      </c>
      <c r="F478" s="19">
        <f t="shared" si="40"/>
        <v>4.0033333333333337E-2</v>
      </c>
      <c r="G478" s="19">
        <f t="shared" si="41"/>
        <v>1.4203765286621177</v>
      </c>
    </row>
    <row r="479" spans="1:7" x14ac:dyDescent="0.25">
      <c r="A479" s="18">
        <v>387</v>
      </c>
      <c r="B479" s="19">
        <v>1.1299999999999999E-2</v>
      </c>
      <c r="C479" s="19">
        <v>1.14E-2</v>
      </c>
      <c r="E479" s="19">
        <f t="shared" si="39"/>
        <v>7.0710678118655554E-5</v>
      </c>
      <c r="F479" s="19">
        <f t="shared" si="40"/>
        <v>1.1349999999999999E-2</v>
      </c>
      <c r="G479" s="19">
        <f t="shared" si="41"/>
        <v>0.62300156932736173</v>
      </c>
    </row>
    <row r="480" spans="1:7" x14ac:dyDescent="0.25">
      <c r="A480" s="18">
        <v>388</v>
      </c>
      <c r="B480" s="19">
        <v>2.3199999999999998E-2</v>
      </c>
      <c r="C480" s="19">
        <v>2.3099999999999999E-2</v>
      </c>
      <c r="E480" s="19">
        <f t="shared" si="39"/>
        <v>7.071067811865432E-5</v>
      </c>
      <c r="F480" s="19">
        <f t="shared" si="40"/>
        <v>2.3149999999999997E-2</v>
      </c>
      <c r="G480" s="19">
        <f t="shared" si="41"/>
        <v>0.30544569381708131</v>
      </c>
    </row>
    <row r="481" spans="1:7" x14ac:dyDescent="0.25">
      <c r="A481" s="18">
        <v>389</v>
      </c>
      <c r="B481" s="19">
        <v>3.09E-2</v>
      </c>
      <c r="C481" s="19">
        <v>2.9399999999999999E-2</v>
      </c>
      <c r="D481" s="19">
        <v>3.1699999999999999E-2</v>
      </c>
      <c r="E481" s="19">
        <f t="shared" si="39"/>
        <v>1.1676186592091331E-3</v>
      </c>
      <c r="F481" s="19">
        <f t="shared" si="40"/>
        <v>3.0666666666666665E-2</v>
      </c>
      <c r="G481" s="19">
        <f t="shared" si="41"/>
        <v>3.8074521495949996</v>
      </c>
    </row>
    <row r="482" spans="1:7" x14ac:dyDescent="0.25">
      <c r="A482" s="18">
        <v>390</v>
      </c>
      <c r="B482" s="19">
        <v>3.8199999999999998E-2</v>
      </c>
      <c r="C482" s="19">
        <v>3.85E-2</v>
      </c>
      <c r="E482" s="19">
        <f t="shared" si="39"/>
        <v>2.1213203435596541E-4</v>
      </c>
      <c r="F482" s="19">
        <f t="shared" si="40"/>
        <v>3.8349999999999995E-2</v>
      </c>
      <c r="G482" s="19">
        <f t="shared" si="41"/>
        <v>0.55314741683432977</v>
      </c>
    </row>
    <row r="483" spans="1:7" x14ac:dyDescent="0.25">
      <c r="A483" s="18">
        <v>391</v>
      </c>
      <c r="B483" s="19">
        <v>1.6299999999999999E-2</v>
      </c>
      <c r="C483" s="19">
        <v>1.6E-2</v>
      </c>
      <c r="E483" s="19">
        <f t="shared" si="39"/>
        <v>2.1213203435596297E-4</v>
      </c>
      <c r="F483" s="19">
        <f t="shared" si="40"/>
        <v>1.6149999999999998E-2</v>
      </c>
      <c r="G483" s="19">
        <f t="shared" si="41"/>
        <v>1.3135110486437338</v>
      </c>
    </row>
    <row r="484" spans="1:7" x14ac:dyDescent="0.25">
      <c r="A484" s="18">
        <v>392</v>
      </c>
      <c r="B484" s="19">
        <v>2.4799999999999999E-2</v>
      </c>
      <c r="C484" s="19">
        <v>2.46E-2</v>
      </c>
      <c r="E484" s="19">
        <f t="shared" si="39"/>
        <v>1.4142135623730864E-4</v>
      </c>
      <c r="F484" s="19">
        <f t="shared" si="40"/>
        <v>2.47E-2</v>
      </c>
      <c r="G484" s="19">
        <f t="shared" si="41"/>
        <v>0.57255609812675556</v>
      </c>
    </row>
    <row r="485" spans="1:7" x14ac:dyDescent="0.25">
      <c r="A485" s="18">
        <v>393</v>
      </c>
      <c r="B485" s="19">
        <v>3.04E-2</v>
      </c>
      <c r="C485" s="19">
        <v>3.27E-2</v>
      </c>
      <c r="D485" s="19">
        <v>3.1600000000000003E-2</v>
      </c>
      <c r="E485" s="19">
        <f t="shared" si="39"/>
        <v>1.1503622617824931E-3</v>
      </c>
      <c r="F485" s="19">
        <f t="shared" si="40"/>
        <v>3.1566666666666666E-2</v>
      </c>
      <c r="G485" s="19">
        <f t="shared" si="41"/>
        <v>3.6442310299339802</v>
      </c>
    </row>
    <row r="486" spans="1:7" x14ac:dyDescent="0.25">
      <c r="A486" s="18">
        <v>394</v>
      </c>
      <c r="B486" s="19">
        <v>4.1399999999999999E-2</v>
      </c>
      <c r="C486" s="19">
        <v>4.1399999999999999E-2</v>
      </c>
      <c r="E486" s="19">
        <f t="shared" si="39"/>
        <v>0</v>
      </c>
      <c r="F486" s="19">
        <f t="shared" si="40"/>
        <v>4.1399999999999999E-2</v>
      </c>
      <c r="G486" s="19">
        <f t="shared" si="41"/>
        <v>0</v>
      </c>
    </row>
    <row r="487" spans="1:7" x14ac:dyDescent="0.25">
      <c r="A487" s="18">
        <v>395</v>
      </c>
      <c r="B487" s="19">
        <v>1.24E-2</v>
      </c>
      <c r="C487" s="19">
        <v>1.2E-2</v>
      </c>
      <c r="E487" s="19">
        <f t="shared" si="39"/>
        <v>2.8284271247461853E-4</v>
      </c>
      <c r="F487" s="19">
        <f t="shared" si="40"/>
        <v>1.2199999999999999E-2</v>
      </c>
      <c r="G487" s="19">
        <f t="shared" si="41"/>
        <v>2.3183828891362177</v>
      </c>
    </row>
    <row r="488" spans="1:7" x14ac:dyDescent="0.25">
      <c r="A488" s="18">
        <v>396</v>
      </c>
      <c r="B488" s="19">
        <v>2.1299999999999999E-2</v>
      </c>
      <c r="C488" s="19">
        <v>2.1899999999999999E-2</v>
      </c>
      <c r="E488" s="19">
        <f t="shared" si="39"/>
        <v>4.2426406871192844E-4</v>
      </c>
      <c r="F488" s="19">
        <f t="shared" si="40"/>
        <v>2.1600000000000001E-2</v>
      </c>
      <c r="G488" s="19">
        <f t="shared" si="41"/>
        <v>1.964185503295965</v>
      </c>
    </row>
    <row r="489" spans="1:7" x14ac:dyDescent="0.25">
      <c r="A489" s="18">
        <v>397</v>
      </c>
      <c r="B489" s="19">
        <v>3.1899999999999998E-2</v>
      </c>
      <c r="C489" s="19">
        <v>3.1199999999999999E-2</v>
      </c>
      <c r="E489" s="19">
        <f t="shared" si="39"/>
        <v>4.9497474683058275E-4</v>
      </c>
      <c r="F489" s="19">
        <f t="shared" si="40"/>
        <v>3.1549999999999995E-2</v>
      </c>
      <c r="G489" s="19">
        <f t="shared" si="41"/>
        <v>1.5688581516024813</v>
      </c>
    </row>
    <row r="490" spans="1:7" x14ac:dyDescent="0.25">
      <c r="A490" s="18">
        <v>398</v>
      </c>
      <c r="B490" s="19">
        <v>3.7499999999999999E-2</v>
      </c>
      <c r="C490" s="19">
        <v>3.7999999999999999E-2</v>
      </c>
      <c r="E490" s="19">
        <f t="shared" si="39"/>
        <v>3.5355339059327408E-4</v>
      </c>
      <c r="F490" s="19">
        <f t="shared" si="40"/>
        <v>3.7749999999999999E-2</v>
      </c>
      <c r="G490" s="19">
        <f t="shared" si="41"/>
        <v>0.93656527309476589</v>
      </c>
    </row>
    <row r="491" spans="1:7" x14ac:dyDescent="0.25">
      <c r="A491" s="18">
        <v>399</v>
      </c>
      <c r="B491" s="19">
        <v>1.3599999999999999E-2</v>
      </c>
      <c r="C491" s="19">
        <v>1.2500000000000001E-2</v>
      </c>
      <c r="D491" s="19">
        <v>1.1900000000000001E-2</v>
      </c>
      <c r="E491" s="19">
        <f t="shared" si="39"/>
        <v>8.6216781042516995E-4</v>
      </c>
      <c r="F491" s="19">
        <f t="shared" si="40"/>
        <v>1.2666666666666666E-2</v>
      </c>
      <c r="G491" s="19">
        <f t="shared" si="41"/>
        <v>6.8065879770408149</v>
      </c>
    </row>
    <row r="492" spans="1:7" x14ac:dyDescent="0.25">
      <c r="A492" s="18">
        <v>400</v>
      </c>
      <c r="B492" s="19">
        <v>2.24E-2</v>
      </c>
      <c r="C492" s="19">
        <v>2.2800000000000001E-2</v>
      </c>
      <c r="E492" s="19">
        <f t="shared" si="39"/>
        <v>2.8284271247461977E-4</v>
      </c>
      <c r="F492" s="19">
        <f t="shared" si="40"/>
        <v>2.2600000000000002E-2</v>
      </c>
      <c r="G492" s="19">
        <f t="shared" si="41"/>
        <v>1.2515164268788486</v>
      </c>
    </row>
    <row r="493" spans="1:7" x14ac:dyDescent="0.25">
      <c r="A493" s="18">
        <v>401</v>
      </c>
      <c r="B493" s="19">
        <v>3.2199999999999999E-2</v>
      </c>
      <c r="C493" s="19">
        <v>2.4E-2</v>
      </c>
      <c r="E493" s="19">
        <f t="shared" si="39"/>
        <v>5.7982756057296751E-3</v>
      </c>
      <c r="F493" s="19">
        <f t="shared" si="40"/>
        <v>2.81E-2</v>
      </c>
      <c r="G493" s="19">
        <f t="shared" si="41"/>
        <v>20.634432760603826</v>
      </c>
    </row>
    <row r="494" spans="1:7" x14ac:dyDescent="0.25">
      <c r="A494" s="18">
        <v>402</v>
      </c>
      <c r="B494" s="19">
        <v>4.1599999999999998E-2</v>
      </c>
      <c r="C494" s="19">
        <v>4.1399999999999999E-2</v>
      </c>
      <c r="E494" s="19">
        <f t="shared" si="39"/>
        <v>1.4142135623730864E-4</v>
      </c>
      <c r="F494" s="19">
        <f t="shared" si="40"/>
        <v>4.1499999999999995E-2</v>
      </c>
      <c r="G494" s="19">
        <f t="shared" si="41"/>
        <v>0.34077435237905701</v>
      </c>
    </row>
    <row r="495" spans="1:7" x14ac:dyDescent="0.25">
      <c r="A495" s="18">
        <v>403</v>
      </c>
      <c r="B495" s="19">
        <v>1.7000000000000001E-2</v>
      </c>
      <c r="C495" s="19">
        <v>0.01</v>
      </c>
      <c r="D495" s="19">
        <v>1.0699999999999999E-2</v>
      </c>
      <c r="E495" s="19">
        <f t="shared" si="39"/>
        <v>3.8552993831002624E-3</v>
      </c>
      <c r="F495" s="19">
        <f t="shared" si="40"/>
        <v>1.2566666666666669E-2</v>
      </c>
      <c r="G495" s="19">
        <f t="shared" si="41"/>
        <v>30.678774931832319</v>
      </c>
    </row>
    <row r="496" spans="1:7" x14ac:dyDescent="0.25">
      <c r="A496" s="18">
        <v>404</v>
      </c>
      <c r="B496" s="19">
        <v>1.09E-2</v>
      </c>
      <c r="C496" s="19">
        <v>1.11E-2</v>
      </c>
      <c r="E496" s="19">
        <f t="shared" si="39"/>
        <v>1.4142135623730989E-4</v>
      </c>
      <c r="F496" s="19">
        <f t="shared" si="40"/>
        <v>1.0999999999999999E-2</v>
      </c>
      <c r="G496" s="19">
        <f t="shared" si="41"/>
        <v>1.2856486930664535</v>
      </c>
    </row>
    <row r="497" spans="1:7" x14ac:dyDescent="0.25">
      <c r="A497" s="18">
        <v>405</v>
      </c>
      <c r="B497" s="19">
        <v>1.3100000000000001E-2</v>
      </c>
      <c r="C497" s="19">
        <v>1.3299999999999999E-2</v>
      </c>
      <c r="E497" s="19">
        <f t="shared" si="39"/>
        <v>1.4142135623730864E-4</v>
      </c>
      <c r="F497" s="19">
        <f t="shared" si="40"/>
        <v>1.32E-2</v>
      </c>
      <c r="G497" s="19">
        <f t="shared" si="41"/>
        <v>1.0713739108887019</v>
      </c>
    </row>
    <row r="498" spans="1:7" x14ac:dyDescent="0.25">
      <c r="A498" s="18">
        <v>406</v>
      </c>
      <c r="B498" s="19">
        <v>1.3899999999999999E-2</v>
      </c>
      <c r="C498" s="19">
        <v>1.37E-2</v>
      </c>
      <c r="E498" s="19">
        <f t="shared" si="39"/>
        <v>1.4142135623730864E-4</v>
      </c>
      <c r="F498" s="19">
        <f t="shared" si="40"/>
        <v>1.38E-2</v>
      </c>
      <c r="G498" s="19">
        <f t="shared" si="41"/>
        <v>1.0247924365022365</v>
      </c>
    </row>
    <row r="499" spans="1:7" x14ac:dyDescent="0.25">
      <c r="A499" s="18">
        <v>407</v>
      </c>
      <c r="B499" s="19">
        <v>1.0999999999999999E-2</v>
      </c>
      <c r="C499" s="19">
        <v>1.09E-2</v>
      </c>
      <c r="E499" s="19">
        <f t="shared" si="39"/>
        <v>7.071067811865432E-5</v>
      </c>
      <c r="F499" s="19">
        <f t="shared" si="40"/>
        <v>1.095E-2</v>
      </c>
      <c r="G499" s="19">
        <f t="shared" si="41"/>
        <v>0.64575961752195732</v>
      </c>
    </row>
    <row r="500" spans="1:7" x14ac:dyDescent="0.25">
      <c r="A500" s="18">
        <v>408</v>
      </c>
      <c r="B500" s="19">
        <v>1.0699999999999999E-2</v>
      </c>
      <c r="C500" s="19">
        <v>1.0699999999999999E-2</v>
      </c>
      <c r="E500" s="19">
        <f t="shared" si="39"/>
        <v>0</v>
      </c>
      <c r="F500" s="19">
        <f t="shared" si="40"/>
        <v>1.0699999999999999E-2</v>
      </c>
      <c r="G500" s="19">
        <f t="shared" si="41"/>
        <v>0</v>
      </c>
    </row>
    <row r="501" spans="1:7" x14ac:dyDescent="0.25">
      <c r="A501" s="18">
        <v>409</v>
      </c>
      <c r="B501" s="19">
        <v>1.2999999999999999E-2</v>
      </c>
      <c r="C501" s="19">
        <v>1.2699999999999999E-2</v>
      </c>
      <c r="E501" s="19">
        <f t="shared" si="39"/>
        <v>2.1213203435596422E-4</v>
      </c>
      <c r="F501" s="19">
        <f t="shared" si="40"/>
        <v>1.285E-2</v>
      </c>
      <c r="G501" s="19">
        <f t="shared" si="41"/>
        <v>1.6508329521864917</v>
      </c>
    </row>
    <row r="502" spans="1:7" x14ac:dyDescent="0.25">
      <c r="A502" s="18">
        <v>410</v>
      </c>
      <c r="B502" s="19">
        <v>1.3899999999999999E-2</v>
      </c>
      <c r="C502" s="19">
        <v>1.24E-2</v>
      </c>
      <c r="D502" s="19">
        <v>1.2699999999999999E-2</v>
      </c>
      <c r="E502" s="19">
        <f t="shared" si="39"/>
        <v>7.9372539331937697E-4</v>
      </c>
      <c r="F502" s="19">
        <f t="shared" si="40"/>
        <v>1.2999999999999998E-2</v>
      </c>
      <c r="G502" s="19">
        <f t="shared" si="41"/>
        <v>6.1055799486105933</v>
      </c>
    </row>
    <row r="503" spans="1:7" x14ac:dyDescent="0.25">
      <c r="A503" s="18">
        <v>411</v>
      </c>
      <c r="B503" s="19">
        <v>1.06E-2</v>
      </c>
      <c r="C503" s="19">
        <v>1.0999999999999999E-2</v>
      </c>
      <c r="E503" s="19">
        <f t="shared" si="39"/>
        <v>2.8284271247461853E-4</v>
      </c>
      <c r="F503" s="19">
        <f t="shared" si="40"/>
        <v>1.0800000000000001E-2</v>
      </c>
      <c r="G503" s="19">
        <f t="shared" si="41"/>
        <v>2.618914004394616</v>
      </c>
    </row>
    <row r="504" spans="1:7" x14ac:dyDescent="0.25">
      <c r="A504" s="18">
        <v>412</v>
      </c>
      <c r="B504" s="19">
        <v>1.18E-2</v>
      </c>
      <c r="C504" s="19">
        <v>1.17E-2</v>
      </c>
      <c r="E504" s="19">
        <f t="shared" si="39"/>
        <v>7.071067811865432E-5</v>
      </c>
      <c r="F504" s="19">
        <f t="shared" si="40"/>
        <v>1.175E-2</v>
      </c>
      <c r="G504" s="19">
        <f t="shared" si="41"/>
        <v>0.60179300526514312</v>
      </c>
    </row>
    <row r="505" spans="1:7" x14ac:dyDescent="0.25">
      <c r="A505" s="18">
        <v>413</v>
      </c>
      <c r="B505" s="19">
        <v>1.24E-2</v>
      </c>
      <c r="C505" s="19">
        <v>1.2699999999999999E-2</v>
      </c>
      <c r="E505" s="19">
        <f t="shared" si="39"/>
        <v>2.1213203435596422E-4</v>
      </c>
      <c r="F505" s="19">
        <f t="shared" si="40"/>
        <v>1.2549999999999999E-2</v>
      </c>
      <c r="G505" s="19">
        <f t="shared" si="41"/>
        <v>1.6902950944698347</v>
      </c>
    </row>
    <row r="506" spans="1:7" x14ac:dyDescent="0.25">
      <c r="A506" s="18">
        <v>414</v>
      </c>
      <c r="B506" s="19">
        <v>1.35E-2</v>
      </c>
      <c r="C506" s="19">
        <v>1.3100000000000001E-2</v>
      </c>
      <c r="E506" s="19">
        <f t="shared" si="39"/>
        <v>2.8284271247461853E-4</v>
      </c>
      <c r="F506" s="19">
        <f t="shared" si="40"/>
        <v>1.3299999999999999E-2</v>
      </c>
      <c r="G506" s="19">
        <f t="shared" si="41"/>
        <v>2.1266369358993877</v>
      </c>
    </row>
    <row r="507" spans="1:7" x14ac:dyDescent="0.25">
      <c r="A507" s="18">
        <v>415</v>
      </c>
      <c r="B507" s="19">
        <v>1.12E-2</v>
      </c>
      <c r="C507" s="19">
        <v>1.0800000000000001E-2</v>
      </c>
      <c r="E507" s="19">
        <f t="shared" si="39"/>
        <v>2.8284271247461853E-4</v>
      </c>
      <c r="F507" s="19">
        <f t="shared" si="40"/>
        <v>1.0999999999999999E-2</v>
      </c>
      <c r="G507" s="19">
        <f t="shared" si="41"/>
        <v>2.5712973861328958</v>
      </c>
    </row>
    <row r="508" spans="1:7" x14ac:dyDescent="0.25">
      <c r="A508" s="18">
        <v>416</v>
      </c>
      <c r="B508" s="19">
        <v>1.29E-2</v>
      </c>
      <c r="C508" s="19">
        <v>1.2500000000000001E-2</v>
      </c>
      <c r="E508" s="19">
        <f t="shared" si="39"/>
        <v>2.8284271247461853E-4</v>
      </c>
      <c r="F508" s="19">
        <f t="shared" si="40"/>
        <v>1.2699999999999999E-2</v>
      </c>
      <c r="G508" s="19">
        <f t="shared" si="41"/>
        <v>2.2271079722410909</v>
      </c>
    </row>
    <row r="509" spans="1:7" x14ac:dyDescent="0.25">
      <c r="A509" s="18">
        <v>417</v>
      </c>
      <c r="B509" s="19">
        <v>1.3299999999999999E-2</v>
      </c>
      <c r="C509" s="19">
        <v>1.34E-2</v>
      </c>
      <c r="E509" s="19">
        <f t="shared" si="39"/>
        <v>7.0710678118655554E-5</v>
      </c>
      <c r="F509" s="19">
        <f t="shared" si="40"/>
        <v>1.3350000000000001E-2</v>
      </c>
      <c r="G509" s="19">
        <f t="shared" si="41"/>
        <v>0.52966800088880561</v>
      </c>
    </row>
    <row r="510" spans="1:7" x14ac:dyDescent="0.25">
      <c r="A510" s="18">
        <v>418</v>
      </c>
      <c r="B510" s="19">
        <v>1.4200000000000001E-2</v>
      </c>
      <c r="C510" s="19">
        <v>1.44E-2</v>
      </c>
      <c r="E510" s="19">
        <f t="shared" si="39"/>
        <v>1.4142135623730864E-4</v>
      </c>
      <c r="F510" s="19">
        <f t="shared" si="40"/>
        <v>1.43E-2</v>
      </c>
      <c r="G510" s="19">
        <f t="shared" si="41"/>
        <v>0.98896053312803234</v>
      </c>
    </row>
    <row r="511" spans="1:7" x14ac:dyDescent="0.25">
      <c r="A511" s="18">
        <v>419</v>
      </c>
      <c r="B511" s="19">
        <v>1.2999999999999999E-2</v>
      </c>
      <c r="C511" s="19">
        <v>1.2E-2</v>
      </c>
      <c r="D511" s="19">
        <v>1.18E-2</v>
      </c>
      <c r="E511" s="19">
        <f t="shared" si="39"/>
        <v>6.4291005073286334E-4</v>
      </c>
      <c r="F511" s="19">
        <f t="shared" si="40"/>
        <v>1.2266666666666667E-2</v>
      </c>
      <c r="G511" s="19">
        <f t="shared" si="41"/>
        <v>5.2411145440179077</v>
      </c>
    </row>
    <row r="512" spans="1:7" x14ac:dyDescent="0.25">
      <c r="A512" s="18">
        <v>420</v>
      </c>
      <c r="B512" s="19">
        <v>1.3100000000000001E-2</v>
      </c>
      <c r="C512" s="19">
        <v>1.3100000000000001E-2</v>
      </c>
      <c r="E512" s="19">
        <f t="shared" si="39"/>
        <v>0</v>
      </c>
      <c r="F512" s="19">
        <f t="shared" si="40"/>
        <v>1.3100000000000001E-2</v>
      </c>
      <c r="G512" s="19">
        <f t="shared" si="41"/>
        <v>0</v>
      </c>
    </row>
    <row r="513" spans="1:7" x14ac:dyDescent="0.25">
      <c r="A513" s="18">
        <v>421</v>
      </c>
      <c r="B513" s="19">
        <v>1.5100000000000001E-2</v>
      </c>
      <c r="C513" s="19">
        <v>1.52E-2</v>
      </c>
      <c r="E513" s="19">
        <f t="shared" si="39"/>
        <v>7.071067811865432E-5</v>
      </c>
      <c r="F513" s="19">
        <f t="shared" si="40"/>
        <v>1.515E-2</v>
      </c>
      <c r="G513" s="19">
        <f t="shared" si="41"/>
        <v>0.46673714929804827</v>
      </c>
    </row>
    <row r="514" spans="1:7" x14ac:dyDescent="0.25">
      <c r="A514" s="18">
        <v>422</v>
      </c>
      <c r="B514" s="19">
        <v>1.6500000000000001E-2</v>
      </c>
      <c r="C514" s="19">
        <v>1.6500000000000001E-2</v>
      </c>
      <c r="E514" s="19">
        <f t="shared" si="39"/>
        <v>0</v>
      </c>
      <c r="F514" s="19">
        <f t="shared" si="40"/>
        <v>1.6500000000000001E-2</v>
      </c>
      <c r="G514" s="19">
        <f t="shared" si="41"/>
        <v>0</v>
      </c>
    </row>
    <row r="515" spans="1:7" x14ac:dyDescent="0.25">
      <c r="A515" s="18">
        <v>423</v>
      </c>
      <c r="B515" s="19">
        <v>4.1799999999999997E-2</v>
      </c>
      <c r="C515" s="19">
        <v>4.2500000000000003E-2</v>
      </c>
      <c r="E515" s="19">
        <f t="shared" si="39"/>
        <v>4.9497474683058763E-4</v>
      </c>
      <c r="F515" s="19">
        <f t="shared" si="40"/>
        <v>4.215E-2</v>
      </c>
      <c r="G515" s="19">
        <f t="shared" si="41"/>
        <v>1.1743173115790928</v>
      </c>
    </row>
    <row r="516" spans="1:7" x14ac:dyDescent="0.25">
      <c r="A516" s="18">
        <v>424</v>
      </c>
      <c r="B516" s="19">
        <v>1.77E-2</v>
      </c>
      <c r="C516" s="19">
        <v>1.5599999999999999E-2</v>
      </c>
      <c r="D516" s="19">
        <v>1.55E-2</v>
      </c>
      <c r="E516" s="19">
        <f t="shared" si="39"/>
        <v>1.2423096769056154E-3</v>
      </c>
      <c r="F516" s="19">
        <f t="shared" si="40"/>
        <v>1.6266666666666665E-2</v>
      </c>
      <c r="G516" s="19">
        <f t="shared" si="41"/>
        <v>7.637149653108291</v>
      </c>
    </row>
    <row r="517" spans="1:7" x14ac:dyDescent="0.25">
      <c r="A517" s="18">
        <v>425</v>
      </c>
      <c r="B517" s="19">
        <v>1.23E-2</v>
      </c>
      <c r="C517" s="19">
        <v>1.1900000000000001E-2</v>
      </c>
      <c r="E517" s="19">
        <f t="shared" si="39"/>
        <v>2.8284271247461853E-4</v>
      </c>
      <c r="F517" s="19">
        <f t="shared" si="40"/>
        <v>1.21E-2</v>
      </c>
      <c r="G517" s="19">
        <f t="shared" si="41"/>
        <v>2.3375430783026325</v>
      </c>
    </row>
    <row r="518" spans="1:7" x14ac:dyDescent="0.25">
      <c r="A518" s="18">
        <v>426</v>
      </c>
      <c r="B518" s="19">
        <v>1.2500000000000001E-2</v>
      </c>
      <c r="C518" s="19">
        <v>1.29E-2</v>
      </c>
      <c r="E518" s="19">
        <f t="shared" si="39"/>
        <v>2.8284271247461853E-4</v>
      </c>
      <c r="F518" s="19">
        <f t="shared" si="40"/>
        <v>1.2699999999999999E-2</v>
      </c>
      <c r="G518" s="19">
        <f t="shared" si="41"/>
        <v>2.2271079722410909</v>
      </c>
    </row>
    <row r="519" spans="1:7" x14ac:dyDescent="0.25">
      <c r="A519" s="18" t="s">
        <v>32</v>
      </c>
      <c r="B519" s="19">
        <v>1.52E-2</v>
      </c>
      <c r="C519" s="19">
        <v>1.5800000000000002E-2</v>
      </c>
      <c r="E519" s="19">
        <f t="shared" si="39"/>
        <v>4.2426406871192958E-4</v>
      </c>
      <c r="F519" s="19">
        <f t="shared" si="40"/>
        <v>1.55E-2</v>
      </c>
      <c r="G519" s="19">
        <f t="shared" si="41"/>
        <v>2.737187540076965</v>
      </c>
    </row>
    <row r="522" spans="1:7" ht="30" x14ac:dyDescent="0.25">
      <c r="A522" s="20" t="s">
        <v>0</v>
      </c>
      <c r="B522" s="21" t="s">
        <v>1</v>
      </c>
      <c r="C522" s="21" t="s">
        <v>2</v>
      </c>
      <c r="D522" s="21" t="s">
        <v>3</v>
      </c>
      <c r="E522" s="19" t="s">
        <v>4</v>
      </c>
      <c r="F522" s="19" t="s">
        <v>5</v>
      </c>
      <c r="G522" s="19" t="s">
        <v>6</v>
      </c>
    </row>
    <row r="523" spans="1:7" x14ac:dyDescent="0.25">
      <c r="A523" s="18" t="s">
        <v>7</v>
      </c>
      <c r="B523" s="19">
        <v>4.7000000000000002E-3</v>
      </c>
      <c r="C523" s="19">
        <v>4.7000000000000002E-3</v>
      </c>
      <c r="E523" s="19">
        <f t="shared" ref="E523:E572" si="42">STDEV(B523:D523)</f>
        <v>0</v>
      </c>
      <c r="F523" s="19">
        <f t="shared" ref="F523:F572" si="43">AVERAGE(B523:D523)</f>
        <v>4.7000000000000002E-3</v>
      </c>
      <c r="G523" s="19">
        <f t="shared" ref="G523:G572" si="44">(E523/F523)*100</f>
        <v>0</v>
      </c>
    </row>
    <row r="524" spans="1:7" x14ac:dyDescent="0.25">
      <c r="A524" s="18" t="s">
        <v>32</v>
      </c>
      <c r="B524" s="19">
        <v>1.1599999999999999E-2</v>
      </c>
      <c r="C524" s="19">
        <v>1.23E-2</v>
      </c>
      <c r="D524" s="19">
        <v>1.23E-2</v>
      </c>
      <c r="E524" s="19">
        <f t="shared" si="42"/>
        <v>4.0414518843273861E-4</v>
      </c>
      <c r="F524" s="19">
        <f t="shared" si="43"/>
        <v>1.2066666666666665E-2</v>
      </c>
      <c r="G524" s="19">
        <f t="shared" si="44"/>
        <v>3.3492695173983864</v>
      </c>
    </row>
    <row r="525" spans="1:7" x14ac:dyDescent="0.25">
      <c r="A525" s="18" t="s">
        <v>9</v>
      </c>
      <c r="B525" s="19">
        <v>2.01E-2</v>
      </c>
      <c r="C525" s="19">
        <v>2.2499999999999999E-2</v>
      </c>
      <c r="D525" s="19">
        <v>2.1999999999999999E-2</v>
      </c>
      <c r="E525" s="19">
        <f t="shared" si="42"/>
        <v>1.266227994214838E-3</v>
      </c>
      <c r="F525" s="19">
        <f t="shared" si="43"/>
        <v>2.1533333333333331E-2</v>
      </c>
      <c r="G525" s="19">
        <f t="shared" si="44"/>
        <v>5.8803157626076077</v>
      </c>
    </row>
    <row r="526" spans="1:7" x14ac:dyDescent="0.25">
      <c r="A526" s="18" t="s">
        <v>10</v>
      </c>
      <c r="B526" s="19">
        <v>2.2800000000000001E-2</v>
      </c>
      <c r="C526" s="19">
        <v>2.3E-2</v>
      </c>
      <c r="E526" s="19">
        <f t="shared" si="42"/>
        <v>1.4142135623730864E-4</v>
      </c>
      <c r="F526" s="19">
        <f t="shared" si="43"/>
        <v>2.29E-2</v>
      </c>
      <c r="G526" s="19">
        <f t="shared" si="44"/>
        <v>0.61756050758650061</v>
      </c>
    </row>
    <row r="527" spans="1:7" x14ac:dyDescent="0.25">
      <c r="A527" s="18" t="s">
        <v>11</v>
      </c>
      <c r="B527" s="19">
        <v>2.4899999999999999E-2</v>
      </c>
      <c r="C527" s="19">
        <v>2.46E-2</v>
      </c>
      <c r="E527" s="19">
        <f t="shared" si="42"/>
        <v>2.1213203435596297E-4</v>
      </c>
      <c r="F527" s="19">
        <f t="shared" si="43"/>
        <v>2.4750000000000001E-2</v>
      </c>
      <c r="G527" s="19">
        <f t="shared" si="44"/>
        <v>0.85709912871096139</v>
      </c>
    </row>
    <row r="528" spans="1:7" x14ac:dyDescent="0.25">
      <c r="A528" s="18">
        <v>427</v>
      </c>
      <c r="B528" s="19">
        <v>1.49E-2</v>
      </c>
      <c r="C528" s="19">
        <v>1.26E-2</v>
      </c>
      <c r="D528" s="19">
        <v>1.32E-2</v>
      </c>
      <c r="E528" s="19">
        <f t="shared" si="42"/>
        <v>1.1930353445448853E-3</v>
      </c>
      <c r="F528" s="19">
        <f t="shared" si="43"/>
        <v>1.3566666666666666E-2</v>
      </c>
      <c r="G528" s="19">
        <f t="shared" si="44"/>
        <v>8.793872318512669</v>
      </c>
    </row>
    <row r="529" spans="1:7" x14ac:dyDescent="0.25">
      <c r="A529" s="18">
        <v>428</v>
      </c>
      <c r="B529" s="19">
        <v>1.4800000000000001E-2</v>
      </c>
      <c r="C529" s="19">
        <v>1.4800000000000001E-2</v>
      </c>
      <c r="E529" s="19">
        <f t="shared" si="42"/>
        <v>0</v>
      </c>
      <c r="F529" s="19">
        <f t="shared" si="43"/>
        <v>1.4800000000000001E-2</v>
      </c>
      <c r="G529" s="19">
        <f t="shared" si="44"/>
        <v>0</v>
      </c>
    </row>
    <row r="530" spans="1:7" x14ac:dyDescent="0.25">
      <c r="A530" s="18">
        <v>429</v>
      </c>
      <c r="B530" s="19">
        <v>1.5599999999999999E-2</v>
      </c>
      <c r="C530" s="19">
        <v>1.4800000000000001E-2</v>
      </c>
      <c r="D530" s="19">
        <v>1.44E-2</v>
      </c>
      <c r="E530" s="19">
        <f t="shared" si="42"/>
        <v>6.110100926607784E-4</v>
      </c>
      <c r="F530" s="19">
        <f t="shared" si="43"/>
        <v>1.4933333333333333E-2</v>
      </c>
      <c r="G530" s="19">
        <f t="shared" si="44"/>
        <v>4.0915854419248552</v>
      </c>
    </row>
    <row r="531" spans="1:7" x14ac:dyDescent="0.25">
      <c r="A531" s="18">
        <v>430</v>
      </c>
      <c r="B531" s="19">
        <v>1.5900000000000001E-2</v>
      </c>
      <c r="C531" s="19">
        <v>1.72E-2</v>
      </c>
      <c r="D531" s="19">
        <v>1.7100000000000001E-2</v>
      </c>
      <c r="E531" s="19">
        <f t="shared" si="42"/>
        <v>7.2341781380702314E-4</v>
      </c>
      <c r="F531" s="19">
        <f t="shared" si="43"/>
        <v>1.6733333333333336E-2</v>
      </c>
      <c r="G531" s="19">
        <f t="shared" si="44"/>
        <v>4.3232140267351973</v>
      </c>
    </row>
    <row r="532" spans="1:7" x14ac:dyDescent="0.25">
      <c r="A532" s="18">
        <v>431</v>
      </c>
      <c r="B532" s="19">
        <v>1.41E-2</v>
      </c>
      <c r="C532" s="19">
        <v>1.3899999999999999E-2</v>
      </c>
      <c r="E532" s="19">
        <f t="shared" si="42"/>
        <v>1.4142135623730989E-4</v>
      </c>
      <c r="F532" s="19">
        <f t="shared" si="43"/>
        <v>1.3999999999999999E-2</v>
      </c>
      <c r="G532" s="19">
        <f t="shared" si="44"/>
        <v>1.0101525445522137</v>
      </c>
    </row>
    <row r="533" spans="1:7" x14ac:dyDescent="0.25">
      <c r="A533" s="18">
        <v>432</v>
      </c>
      <c r="B533" s="19">
        <v>1.49E-2</v>
      </c>
      <c r="C533" s="19">
        <v>1.5100000000000001E-2</v>
      </c>
      <c r="E533" s="19">
        <f t="shared" si="42"/>
        <v>1.4142135623730989E-4</v>
      </c>
      <c r="F533" s="19">
        <f t="shared" si="43"/>
        <v>1.4999999999999999E-2</v>
      </c>
      <c r="G533" s="19">
        <f t="shared" si="44"/>
        <v>0.94280904158206591</v>
      </c>
    </row>
    <row r="534" spans="1:7" x14ac:dyDescent="0.25">
      <c r="A534" s="18">
        <v>433</v>
      </c>
      <c r="B534" s="19">
        <v>1.38E-2</v>
      </c>
      <c r="C534" s="19">
        <v>1.4200000000000001E-2</v>
      </c>
      <c r="E534" s="19">
        <f t="shared" si="42"/>
        <v>2.8284271247461977E-4</v>
      </c>
      <c r="F534" s="19">
        <f t="shared" si="43"/>
        <v>1.4E-2</v>
      </c>
      <c r="G534" s="19">
        <f t="shared" si="44"/>
        <v>2.020305089104427</v>
      </c>
    </row>
    <row r="535" spans="1:7" x14ac:dyDescent="0.25">
      <c r="A535" s="18">
        <v>434</v>
      </c>
      <c r="B535" s="19">
        <v>1.61E-2</v>
      </c>
      <c r="C535" s="19">
        <v>1.5599999999999999E-2</v>
      </c>
      <c r="E535" s="19">
        <f t="shared" si="42"/>
        <v>3.5355339059327408E-4</v>
      </c>
      <c r="F535" s="19">
        <f t="shared" si="43"/>
        <v>1.585E-2</v>
      </c>
      <c r="G535" s="19">
        <f t="shared" si="44"/>
        <v>2.2306207608408459</v>
      </c>
    </row>
    <row r="536" spans="1:7" x14ac:dyDescent="0.25">
      <c r="A536" s="18">
        <v>435</v>
      </c>
      <c r="B536" s="19">
        <v>1.4800000000000001E-2</v>
      </c>
      <c r="C536" s="19">
        <v>1.4999999999999999E-2</v>
      </c>
      <c r="E536" s="19">
        <f t="shared" si="42"/>
        <v>1.4142135623730864E-4</v>
      </c>
      <c r="F536" s="19">
        <f t="shared" si="43"/>
        <v>1.49E-2</v>
      </c>
      <c r="G536" s="19">
        <f t="shared" si="44"/>
        <v>0.94913661904233981</v>
      </c>
    </row>
    <row r="537" spans="1:7" x14ac:dyDescent="0.25">
      <c r="A537" s="18">
        <v>436</v>
      </c>
      <c r="B537" s="19">
        <v>1.49E-2</v>
      </c>
      <c r="C537" s="19">
        <v>1.47E-2</v>
      </c>
      <c r="E537" s="19">
        <f t="shared" si="42"/>
        <v>1.4142135623730989E-4</v>
      </c>
      <c r="F537" s="19">
        <f t="shared" si="43"/>
        <v>1.4800000000000001E-2</v>
      </c>
      <c r="G537" s="19">
        <f t="shared" si="44"/>
        <v>0.95554970430614772</v>
      </c>
    </row>
    <row r="538" spans="1:7" x14ac:dyDescent="0.25">
      <c r="A538" s="18">
        <v>437</v>
      </c>
      <c r="B538" s="19">
        <v>1.47E-2</v>
      </c>
      <c r="C538" s="19">
        <v>1.4999999999999999E-2</v>
      </c>
      <c r="E538" s="19">
        <f t="shared" si="42"/>
        <v>2.1213203435596422E-4</v>
      </c>
      <c r="F538" s="19">
        <f t="shared" si="43"/>
        <v>1.4849999999999999E-2</v>
      </c>
      <c r="G538" s="19">
        <f t="shared" si="44"/>
        <v>1.428498547851611</v>
      </c>
    </row>
    <row r="539" spans="1:7" x14ac:dyDescent="0.25">
      <c r="A539" s="18">
        <v>438</v>
      </c>
      <c r="B539" s="19">
        <v>1.7100000000000001E-2</v>
      </c>
      <c r="C539" s="19">
        <v>1.7100000000000001E-2</v>
      </c>
      <c r="E539" s="19">
        <f t="shared" si="42"/>
        <v>0</v>
      </c>
      <c r="F539" s="19">
        <f t="shared" si="43"/>
        <v>1.7100000000000001E-2</v>
      </c>
      <c r="G539" s="19">
        <f t="shared" si="44"/>
        <v>0</v>
      </c>
    </row>
    <row r="540" spans="1:7" x14ac:dyDescent="0.25">
      <c r="A540" s="18">
        <v>439</v>
      </c>
      <c r="B540" s="19">
        <v>1.43E-2</v>
      </c>
      <c r="C540" s="19">
        <v>1.43E-2</v>
      </c>
      <c r="E540" s="19">
        <f t="shared" si="42"/>
        <v>0</v>
      </c>
      <c r="F540" s="19">
        <f t="shared" si="43"/>
        <v>1.43E-2</v>
      </c>
      <c r="G540" s="19">
        <f t="shared" si="44"/>
        <v>0</v>
      </c>
    </row>
    <row r="541" spans="1:7" x14ac:dyDescent="0.25">
      <c r="A541" s="18">
        <v>440</v>
      </c>
      <c r="B541" s="19">
        <v>1.4999999999999999E-2</v>
      </c>
      <c r="C541" s="19">
        <v>1.4999999999999999E-2</v>
      </c>
      <c r="E541" s="19">
        <f t="shared" si="42"/>
        <v>0</v>
      </c>
      <c r="F541" s="19">
        <f t="shared" si="43"/>
        <v>1.4999999999999999E-2</v>
      </c>
      <c r="G541" s="19">
        <f t="shared" si="44"/>
        <v>0</v>
      </c>
    </row>
    <row r="542" spans="1:7" x14ac:dyDescent="0.25">
      <c r="A542" s="18">
        <v>441</v>
      </c>
      <c r="B542" s="19">
        <v>1.49E-2</v>
      </c>
      <c r="C542" s="19">
        <v>1.4999999999999999E-2</v>
      </c>
      <c r="E542" s="19">
        <f t="shared" si="42"/>
        <v>7.071067811865432E-5</v>
      </c>
      <c r="F542" s="19">
        <f t="shared" si="43"/>
        <v>1.495E-2</v>
      </c>
      <c r="G542" s="19">
        <f t="shared" si="44"/>
        <v>0.47298112453949381</v>
      </c>
    </row>
    <row r="543" spans="1:7" x14ac:dyDescent="0.25">
      <c r="A543" s="18">
        <v>442</v>
      </c>
      <c r="B543" s="19">
        <v>1.8499999999999999E-2</v>
      </c>
      <c r="C543" s="19">
        <v>1.8599999999999998E-2</v>
      </c>
      <c r="E543" s="19">
        <f t="shared" ref="E543" si="45">STDEV(B543:D543)</f>
        <v>7.071067811865432E-5</v>
      </c>
      <c r="F543" s="19">
        <f t="shared" ref="F543" si="46">AVERAGE(B543:D543)</f>
        <v>1.8549999999999997E-2</v>
      </c>
      <c r="G543" s="19">
        <f t="shared" ref="G543" si="47">(E543/F543)*100</f>
        <v>0.38118963945366219</v>
      </c>
    </row>
    <row r="544" spans="1:7" x14ac:dyDescent="0.25">
      <c r="A544" s="18">
        <v>443</v>
      </c>
      <c r="B544" s="19">
        <v>1.38E-2</v>
      </c>
      <c r="C544" s="19">
        <v>1.3899999999999999E-2</v>
      </c>
      <c r="E544" s="19">
        <f t="shared" si="42"/>
        <v>7.071067811865432E-5</v>
      </c>
      <c r="F544" s="19">
        <f t="shared" si="43"/>
        <v>1.3849999999999999E-2</v>
      </c>
      <c r="G544" s="19">
        <f t="shared" si="44"/>
        <v>0.51054641240905652</v>
      </c>
    </row>
    <row r="545" spans="1:7" x14ac:dyDescent="0.25">
      <c r="A545" s="18">
        <v>444</v>
      </c>
      <c r="B545" s="19">
        <v>1.3599999999999999E-2</v>
      </c>
      <c r="C545" s="19">
        <v>1.4500000000000001E-2</v>
      </c>
      <c r="D545" s="19">
        <v>1.4E-2</v>
      </c>
      <c r="E545" s="19">
        <f t="shared" si="42"/>
        <v>4.5092497528229016E-4</v>
      </c>
      <c r="F545" s="19">
        <f t="shared" si="43"/>
        <v>1.4033333333333333E-2</v>
      </c>
      <c r="G545" s="19">
        <f t="shared" si="44"/>
        <v>3.213242104149336</v>
      </c>
    </row>
    <row r="546" spans="1:7" x14ac:dyDescent="0.25">
      <c r="A546" s="18">
        <v>445</v>
      </c>
      <c r="B546" s="19">
        <v>1.44E-2</v>
      </c>
      <c r="C546" s="19">
        <v>1.37E-2</v>
      </c>
      <c r="D546" s="19">
        <v>1.4200000000000001E-2</v>
      </c>
      <c r="E546" s="19">
        <f t="shared" si="42"/>
        <v>3.6055512754639871E-4</v>
      </c>
      <c r="F546" s="19">
        <f t="shared" si="43"/>
        <v>1.4100000000000001E-2</v>
      </c>
      <c r="G546" s="19">
        <f t="shared" si="44"/>
        <v>2.5571285641588561</v>
      </c>
    </row>
    <row r="547" spans="1:7" x14ac:dyDescent="0.25">
      <c r="A547" s="18">
        <v>446</v>
      </c>
      <c r="B547" s="19">
        <v>1.46E-2</v>
      </c>
      <c r="C547" s="19">
        <v>1.41E-2</v>
      </c>
      <c r="E547" s="19">
        <f t="shared" si="42"/>
        <v>3.5355339059327408E-4</v>
      </c>
      <c r="F547" s="19">
        <f t="shared" si="43"/>
        <v>1.435E-2</v>
      </c>
      <c r="G547" s="19">
        <f t="shared" si="44"/>
        <v>2.4637866940297846</v>
      </c>
    </row>
    <row r="548" spans="1:7" x14ac:dyDescent="0.25">
      <c r="A548" s="18">
        <v>447</v>
      </c>
      <c r="B548" s="19">
        <v>1.2800000000000001E-2</v>
      </c>
      <c r="C548" s="19">
        <v>1.34E-2</v>
      </c>
      <c r="E548" s="19">
        <f t="shared" si="42"/>
        <v>4.2426406871192839E-4</v>
      </c>
      <c r="F548" s="19">
        <f t="shared" si="43"/>
        <v>1.3100000000000001E-2</v>
      </c>
      <c r="G548" s="19">
        <f t="shared" si="44"/>
        <v>3.2386570130681553</v>
      </c>
    </row>
    <row r="549" spans="1:7" x14ac:dyDescent="0.25">
      <c r="A549" s="18">
        <v>448</v>
      </c>
      <c r="B549" s="19">
        <v>1.3100000000000001E-2</v>
      </c>
      <c r="C549" s="19">
        <v>1.21E-2</v>
      </c>
      <c r="D549" s="19">
        <v>1.2E-2</v>
      </c>
      <c r="E549" s="19">
        <f t="shared" si="42"/>
        <v>6.0827625302982229E-4</v>
      </c>
      <c r="F549" s="19">
        <f t="shared" si="43"/>
        <v>1.24E-2</v>
      </c>
      <c r="G549" s="19">
        <f t="shared" si="44"/>
        <v>4.9054536534663091</v>
      </c>
    </row>
    <row r="550" spans="1:7" x14ac:dyDescent="0.25">
      <c r="A550" s="18">
        <v>449</v>
      </c>
      <c r="B550" s="19">
        <v>1.2800000000000001E-2</v>
      </c>
      <c r="C550" s="19">
        <v>1.26E-2</v>
      </c>
      <c r="E550" s="19">
        <f t="shared" si="42"/>
        <v>1.4142135623730989E-4</v>
      </c>
      <c r="F550" s="19">
        <f t="shared" si="43"/>
        <v>1.2699999999999999E-2</v>
      </c>
      <c r="G550" s="19">
        <f t="shared" si="44"/>
        <v>1.1135539861205503</v>
      </c>
    </row>
    <row r="551" spans="1:7" x14ac:dyDescent="0.25">
      <c r="A551" s="18">
        <v>450</v>
      </c>
      <c r="B551" s="19">
        <v>1.3599999999999999E-2</v>
      </c>
      <c r="C551" s="19">
        <v>1.41E-2</v>
      </c>
      <c r="E551" s="19">
        <f t="shared" si="42"/>
        <v>3.5355339059327408E-4</v>
      </c>
      <c r="F551" s="19">
        <f t="shared" si="43"/>
        <v>1.3849999999999999E-2</v>
      </c>
      <c r="G551" s="19">
        <f t="shared" si="44"/>
        <v>2.5527320620453002</v>
      </c>
    </row>
    <row r="552" spans="1:7" x14ac:dyDescent="0.25">
      <c r="A552" s="18">
        <v>451</v>
      </c>
      <c r="B552" s="19">
        <v>1.77E-2</v>
      </c>
      <c r="C552" s="19">
        <v>1.7100000000000001E-2</v>
      </c>
      <c r="E552" s="19">
        <f t="shared" si="42"/>
        <v>4.2426406871192844E-4</v>
      </c>
      <c r="F552" s="19">
        <f t="shared" si="43"/>
        <v>1.7399999999999999E-2</v>
      </c>
      <c r="G552" s="19">
        <f t="shared" si="44"/>
        <v>2.4382992454708532</v>
      </c>
    </row>
    <row r="553" spans="1:7" x14ac:dyDescent="0.25">
      <c r="A553" s="18">
        <v>452</v>
      </c>
      <c r="B553" s="19">
        <v>1.37E-2</v>
      </c>
      <c r="C553" s="19">
        <v>1.34E-2</v>
      </c>
      <c r="E553" s="19">
        <f t="shared" si="42"/>
        <v>2.1213203435596422E-4</v>
      </c>
      <c r="F553" s="19">
        <f t="shared" si="43"/>
        <v>1.355E-2</v>
      </c>
      <c r="G553" s="19">
        <f t="shared" si="44"/>
        <v>1.5655500690477064</v>
      </c>
    </row>
    <row r="554" spans="1:7" x14ac:dyDescent="0.25">
      <c r="A554" s="18">
        <v>453</v>
      </c>
      <c r="B554" s="19">
        <v>1.26E-2</v>
      </c>
      <c r="C554" s="19">
        <v>1.3599999999999999E-2</v>
      </c>
      <c r="D554" s="19">
        <v>1.3299999999999999E-2</v>
      </c>
      <c r="E554" s="19">
        <f t="shared" si="42"/>
        <v>5.131601439446879E-4</v>
      </c>
      <c r="F554" s="19">
        <f t="shared" si="43"/>
        <v>1.3166666666666667E-2</v>
      </c>
      <c r="G554" s="19">
        <f t="shared" si="44"/>
        <v>3.897418814769781</v>
      </c>
    </row>
    <row r="555" spans="1:7" x14ac:dyDescent="0.25">
      <c r="A555" s="18">
        <v>454</v>
      </c>
      <c r="B555" s="19">
        <v>1.3899999999999999E-2</v>
      </c>
      <c r="C555" s="19">
        <v>1.43E-2</v>
      </c>
      <c r="E555" s="19">
        <f t="shared" si="42"/>
        <v>2.8284271247461977E-4</v>
      </c>
      <c r="F555" s="19">
        <f t="shared" si="43"/>
        <v>1.41E-2</v>
      </c>
      <c r="G555" s="19">
        <f t="shared" si="44"/>
        <v>2.0059766842171616</v>
      </c>
    </row>
    <row r="556" spans="1:7" x14ac:dyDescent="0.25">
      <c r="A556" s="18">
        <v>455</v>
      </c>
      <c r="B556" s="19">
        <v>1.54E-2</v>
      </c>
      <c r="C556" s="19">
        <v>1.52E-2</v>
      </c>
      <c r="E556" s="19">
        <f t="shared" si="42"/>
        <v>1.4142135623730989E-4</v>
      </c>
      <c r="F556" s="19">
        <f t="shared" si="43"/>
        <v>1.5300000000000001E-2</v>
      </c>
      <c r="G556" s="19">
        <f t="shared" si="44"/>
        <v>0.92432258978633908</v>
      </c>
    </row>
    <row r="557" spans="1:7" x14ac:dyDescent="0.25">
      <c r="A557" s="18">
        <v>456</v>
      </c>
      <c r="B557" s="19">
        <v>1.41E-2</v>
      </c>
      <c r="C557" s="19">
        <v>1.3899999999999999E-2</v>
      </c>
      <c r="E557" s="19">
        <f t="shared" si="42"/>
        <v>1.4142135623730989E-4</v>
      </c>
      <c r="F557" s="19">
        <f t="shared" si="43"/>
        <v>1.3999999999999999E-2</v>
      </c>
      <c r="G557" s="19">
        <f t="shared" si="44"/>
        <v>1.0101525445522137</v>
      </c>
    </row>
    <row r="558" spans="1:7" x14ac:dyDescent="0.25">
      <c r="A558" s="18">
        <v>457</v>
      </c>
      <c r="B558" s="19">
        <v>1.4500000000000001E-2</v>
      </c>
      <c r="C558" s="19">
        <v>1.43E-2</v>
      </c>
      <c r="E558" s="19">
        <f t="shared" si="42"/>
        <v>1.4142135623730989E-4</v>
      </c>
      <c r="F558" s="19">
        <f t="shared" si="43"/>
        <v>1.44E-2</v>
      </c>
      <c r="G558" s="19">
        <f t="shared" si="44"/>
        <v>0.98209275164798537</v>
      </c>
    </row>
    <row r="559" spans="1:7" x14ac:dyDescent="0.25">
      <c r="A559" s="18">
        <v>458</v>
      </c>
      <c r="B559" s="19">
        <v>1.6400000000000001E-2</v>
      </c>
      <c r="C559" s="19">
        <v>1.6299999999999999E-2</v>
      </c>
      <c r="E559" s="19">
        <f t="shared" si="42"/>
        <v>7.0710678118656773E-5</v>
      </c>
      <c r="F559" s="19">
        <f t="shared" si="43"/>
        <v>1.635E-2</v>
      </c>
      <c r="G559" s="19">
        <f t="shared" si="44"/>
        <v>0.43248121173490384</v>
      </c>
    </row>
    <row r="560" spans="1:7" x14ac:dyDescent="0.25">
      <c r="A560" s="18">
        <v>459</v>
      </c>
      <c r="B560" s="19">
        <v>1.7100000000000001E-2</v>
      </c>
      <c r="C560" s="19">
        <v>1.7000000000000001E-2</v>
      </c>
      <c r="E560" s="19">
        <f t="shared" si="42"/>
        <v>7.071067811865432E-5</v>
      </c>
      <c r="F560" s="19">
        <f t="shared" si="43"/>
        <v>1.7050000000000003E-2</v>
      </c>
      <c r="G560" s="19">
        <f t="shared" si="44"/>
        <v>0.4147253848601426</v>
      </c>
    </row>
    <row r="561" spans="1:17" x14ac:dyDescent="0.25">
      <c r="A561" s="18">
        <v>460</v>
      </c>
      <c r="B561" s="19">
        <v>1.4999999999999999E-2</v>
      </c>
      <c r="C561" s="19">
        <v>1.49E-2</v>
      </c>
      <c r="E561" s="19">
        <f t="shared" si="42"/>
        <v>7.071067811865432E-5</v>
      </c>
      <c r="F561" s="19">
        <f t="shared" si="43"/>
        <v>1.495E-2</v>
      </c>
      <c r="G561" s="19">
        <f t="shared" si="44"/>
        <v>0.47298112453949381</v>
      </c>
    </row>
    <row r="562" spans="1:17" x14ac:dyDescent="0.25">
      <c r="A562" s="18">
        <v>461</v>
      </c>
      <c r="B562" s="19">
        <v>1.7899999999999999E-2</v>
      </c>
      <c r="C562" s="19">
        <v>1.66E-2</v>
      </c>
      <c r="E562" s="19">
        <f t="shared" si="42"/>
        <v>9.1923881554251108E-4</v>
      </c>
      <c r="F562" s="19">
        <f t="shared" si="43"/>
        <v>1.7250000000000001E-2</v>
      </c>
      <c r="G562" s="19">
        <f t="shared" si="44"/>
        <v>5.3289206698116578</v>
      </c>
    </row>
    <row r="563" spans="1:17" x14ac:dyDescent="0.25">
      <c r="A563" s="18">
        <v>462</v>
      </c>
      <c r="B563" s="19">
        <v>1.37E-2</v>
      </c>
      <c r="C563" s="19">
        <v>1.41E-2</v>
      </c>
      <c r="E563" s="19">
        <f t="shared" si="42"/>
        <v>2.8284271247461853E-4</v>
      </c>
      <c r="F563" s="19">
        <f t="shared" si="43"/>
        <v>1.3899999999999999E-2</v>
      </c>
      <c r="G563" s="19">
        <f t="shared" si="44"/>
        <v>2.0348396580907808</v>
      </c>
    </row>
    <row r="564" spans="1:17" x14ac:dyDescent="0.25">
      <c r="A564" s="18">
        <v>463</v>
      </c>
      <c r="B564" s="19">
        <v>1.7399999999999999E-2</v>
      </c>
      <c r="C564" s="19">
        <v>1.78E-2</v>
      </c>
      <c r="E564" s="19">
        <f t="shared" si="42"/>
        <v>2.8284271247461977E-4</v>
      </c>
      <c r="F564" s="19">
        <f t="shared" si="43"/>
        <v>1.7599999999999998E-2</v>
      </c>
      <c r="G564" s="19">
        <f t="shared" si="44"/>
        <v>1.6070608663330672</v>
      </c>
    </row>
    <row r="565" spans="1:17" x14ac:dyDescent="0.25">
      <c r="A565" s="18">
        <v>464</v>
      </c>
      <c r="B565" s="19">
        <v>1.29E-2</v>
      </c>
      <c r="C565" s="19">
        <v>1.29E-2</v>
      </c>
      <c r="E565" s="19">
        <f t="shared" si="42"/>
        <v>0</v>
      </c>
      <c r="F565" s="19">
        <f t="shared" si="43"/>
        <v>1.29E-2</v>
      </c>
      <c r="G565" s="19">
        <f t="shared" si="44"/>
        <v>0</v>
      </c>
    </row>
    <row r="566" spans="1:17" x14ac:dyDescent="0.25">
      <c r="A566" s="18">
        <v>465</v>
      </c>
      <c r="B566" s="19">
        <v>1.6199999999999999E-2</v>
      </c>
      <c r="C566" s="19">
        <v>1.61E-2</v>
      </c>
      <c r="E566" s="19">
        <f t="shared" si="42"/>
        <v>7.071067811865432E-5</v>
      </c>
      <c r="F566" s="19">
        <f t="shared" si="43"/>
        <v>1.6149999999999998E-2</v>
      </c>
      <c r="G566" s="19">
        <f t="shared" si="44"/>
        <v>0.43783701621457788</v>
      </c>
    </row>
    <row r="567" spans="1:17" x14ac:dyDescent="0.25">
      <c r="A567" s="18">
        <v>466</v>
      </c>
      <c r="B567" s="19">
        <v>1.35E-2</v>
      </c>
      <c r="C567" s="19">
        <v>1.3299999999999999E-2</v>
      </c>
      <c r="E567" s="19">
        <f t="shared" si="42"/>
        <v>1.4142135623730989E-4</v>
      </c>
      <c r="F567" s="19">
        <f t="shared" si="43"/>
        <v>1.3399999999999999E-2</v>
      </c>
      <c r="G567" s="19">
        <f t="shared" si="44"/>
        <v>1.0553832555023128</v>
      </c>
    </row>
    <row r="568" spans="1:17" x14ac:dyDescent="0.25">
      <c r="A568" s="18">
        <v>467</v>
      </c>
      <c r="B568" s="19">
        <v>1.5299999999999999E-2</v>
      </c>
      <c r="C568" s="19">
        <v>1.49E-2</v>
      </c>
      <c r="E568" s="19">
        <f t="shared" si="42"/>
        <v>2.8284271247461853E-4</v>
      </c>
      <c r="F568" s="19">
        <f t="shared" si="43"/>
        <v>1.5099999999999999E-2</v>
      </c>
      <c r="G568" s="19">
        <f t="shared" si="44"/>
        <v>1.8731305461895269</v>
      </c>
    </row>
    <row r="569" spans="1:17" x14ac:dyDescent="0.25">
      <c r="A569" s="18">
        <v>468</v>
      </c>
      <c r="B569" s="19">
        <v>1.43E-2</v>
      </c>
      <c r="C569" s="19">
        <v>1.4E-2</v>
      </c>
      <c r="E569" s="19">
        <f t="shared" si="42"/>
        <v>2.1213203435596422E-4</v>
      </c>
      <c r="F569" s="19">
        <f t="shared" si="43"/>
        <v>1.4149999999999999E-2</v>
      </c>
      <c r="G569" s="19">
        <f t="shared" si="44"/>
        <v>1.4991663205368497</v>
      </c>
    </row>
    <row r="570" spans="1:17" x14ac:dyDescent="0.25">
      <c r="A570" s="18">
        <v>469</v>
      </c>
      <c r="B570" s="19">
        <v>1.4999999999999999E-2</v>
      </c>
      <c r="C570" s="19">
        <v>1.4999999999999999E-2</v>
      </c>
      <c r="E570" s="19">
        <f t="shared" si="42"/>
        <v>0</v>
      </c>
      <c r="F570" s="19">
        <f t="shared" si="43"/>
        <v>1.4999999999999999E-2</v>
      </c>
      <c r="G570" s="19">
        <f t="shared" si="44"/>
        <v>0</v>
      </c>
    </row>
    <row r="571" spans="1:17" x14ac:dyDescent="0.25">
      <c r="A571" s="18">
        <v>470</v>
      </c>
      <c r="B571" s="19">
        <v>1.4200000000000001E-2</v>
      </c>
      <c r="C571" s="19">
        <v>1.5900000000000001E-2</v>
      </c>
      <c r="D571" s="19">
        <v>1.6E-2</v>
      </c>
      <c r="E571" s="19">
        <f t="shared" si="42"/>
        <v>1.0115993936995677E-3</v>
      </c>
      <c r="F571" s="19">
        <f t="shared" si="43"/>
        <v>1.5366666666666667E-2</v>
      </c>
      <c r="G571" s="19">
        <f t="shared" si="44"/>
        <v>6.5830763147477285</v>
      </c>
    </row>
    <row r="572" spans="1:17" x14ac:dyDescent="0.25">
      <c r="A572" s="18" t="s">
        <v>32</v>
      </c>
      <c r="B572" s="19">
        <v>1.3100000000000001E-2</v>
      </c>
      <c r="C572" s="19">
        <v>1.49E-2</v>
      </c>
      <c r="D572" s="19">
        <v>1.47E-2</v>
      </c>
      <c r="E572" s="19">
        <f t="shared" si="42"/>
        <v>9.8657657246324897E-4</v>
      </c>
      <c r="F572" s="19">
        <f t="shared" si="43"/>
        <v>1.4233333333333334E-2</v>
      </c>
      <c r="G572" s="19">
        <f t="shared" si="44"/>
        <v>6.9314513287816082</v>
      </c>
    </row>
    <row r="575" spans="1:17" ht="30" x14ac:dyDescent="0.25">
      <c r="A575" s="20" t="s">
        <v>0</v>
      </c>
      <c r="B575" s="21" t="s">
        <v>1</v>
      </c>
      <c r="C575" s="21" t="s">
        <v>2</v>
      </c>
      <c r="D575" s="21" t="s">
        <v>3</v>
      </c>
      <c r="E575" s="19" t="s">
        <v>4</v>
      </c>
      <c r="F575" s="19" t="s">
        <v>5</v>
      </c>
      <c r="G575" s="19" t="s">
        <v>6</v>
      </c>
    </row>
    <row r="576" spans="1:17" x14ac:dyDescent="0.25">
      <c r="A576" s="18" t="s">
        <v>7</v>
      </c>
      <c r="B576" s="19">
        <v>5.1999999999999998E-3</v>
      </c>
      <c r="C576" s="19">
        <v>7.1999999999999998E-3</v>
      </c>
      <c r="D576" s="19">
        <v>7.1000000000000004E-3</v>
      </c>
      <c r="E576" s="19">
        <f t="shared" ref="E576:E625" si="48">STDEV(B576:D576)</f>
        <v>1.1269427669584648E-3</v>
      </c>
      <c r="F576" s="19">
        <f t="shared" ref="F576:F625" si="49">AVERAGE(B576:D576)</f>
        <v>6.4999999999999997E-3</v>
      </c>
      <c r="G576" s="19">
        <f t="shared" ref="G576:G625" si="50">(E576/F576)*100</f>
        <v>17.337581030130227</v>
      </c>
      <c r="I576" s="42"/>
      <c r="J576" s="17"/>
      <c r="K576" s="17"/>
      <c r="L576" s="42"/>
      <c r="M576" s="17"/>
      <c r="N576" s="17"/>
      <c r="O576" s="17"/>
      <c r="P576" s="17"/>
      <c r="Q576" s="17"/>
    </row>
    <row r="577" spans="1:17" x14ac:dyDescent="0.25">
      <c r="A577" s="18" t="s">
        <v>32</v>
      </c>
      <c r="B577" s="19">
        <v>1.1900000000000001E-2</v>
      </c>
      <c r="C577" s="19">
        <v>1.2699999999999999E-2</v>
      </c>
      <c r="E577" s="19">
        <f t="shared" si="48"/>
        <v>5.6568542494923706E-4</v>
      </c>
      <c r="F577" s="19">
        <f t="shared" si="49"/>
        <v>1.23E-2</v>
      </c>
      <c r="G577" s="19">
        <f t="shared" si="50"/>
        <v>4.5990684955222525</v>
      </c>
      <c r="I577" s="42"/>
      <c r="J577" s="17"/>
      <c r="K577" s="17"/>
      <c r="L577" s="42"/>
      <c r="M577" s="17"/>
      <c r="N577" s="17"/>
      <c r="O577" s="17"/>
      <c r="P577" s="17"/>
      <c r="Q577" s="17"/>
    </row>
    <row r="578" spans="1:17" x14ac:dyDescent="0.25">
      <c r="A578" s="18" t="s">
        <v>9</v>
      </c>
      <c r="B578" s="19">
        <v>1.9900000000000001E-2</v>
      </c>
      <c r="C578" s="19">
        <v>2.1000000000000001E-2</v>
      </c>
      <c r="D578" s="19">
        <v>2.1100000000000001E-2</v>
      </c>
      <c r="E578" s="19">
        <f t="shared" si="48"/>
        <v>6.6583281184793923E-4</v>
      </c>
      <c r="F578" s="19">
        <f t="shared" si="49"/>
        <v>2.066666666666667E-2</v>
      </c>
      <c r="G578" s="19">
        <f t="shared" si="50"/>
        <v>3.2217716702319632</v>
      </c>
      <c r="I578" s="42"/>
      <c r="J578" s="17"/>
      <c r="K578" s="17"/>
      <c r="L578" s="42"/>
      <c r="M578" s="17"/>
      <c r="N578" s="17"/>
      <c r="O578" s="17"/>
      <c r="P578" s="17"/>
      <c r="Q578" s="17"/>
    </row>
    <row r="579" spans="1:17" x14ac:dyDescent="0.25">
      <c r="A579" s="18" t="s">
        <v>10</v>
      </c>
      <c r="B579" s="19">
        <v>2.5000000000000001E-2</v>
      </c>
      <c r="C579" s="19">
        <v>2.1999999999999999E-2</v>
      </c>
      <c r="D579" s="19">
        <v>2.1600000000000001E-2</v>
      </c>
      <c r="E579" s="19">
        <f t="shared" si="48"/>
        <v>1.8583146486355147E-3</v>
      </c>
      <c r="F579" s="19">
        <f t="shared" si="49"/>
        <v>2.2866666666666664E-2</v>
      </c>
      <c r="G579" s="19">
        <f t="shared" si="50"/>
        <v>8.1267404459279078</v>
      </c>
      <c r="I579" s="42"/>
      <c r="J579" s="17"/>
      <c r="K579" s="17"/>
      <c r="L579" s="42"/>
      <c r="M579" s="17"/>
      <c r="N579" s="17"/>
      <c r="O579" s="17"/>
      <c r="P579" s="17"/>
      <c r="Q579" s="17"/>
    </row>
    <row r="580" spans="1:17" x14ac:dyDescent="0.25">
      <c r="A580" s="18" t="s">
        <v>11</v>
      </c>
      <c r="B580" s="19">
        <v>3.1E-2</v>
      </c>
      <c r="C580" s="19">
        <v>3.15E-2</v>
      </c>
      <c r="E580" s="19">
        <f t="shared" si="48"/>
        <v>3.5355339059327408E-4</v>
      </c>
      <c r="F580" s="19">
        <f t="shared" si="49"/>
        <v>3.125E-2</v>
      </c>
      <c r="G580" s="19">
        <f t="shared" si="50"/>
        <v>1.1313708498984771</v>
      </c>
      <c r="I580" s="42"/>
      <c r="J580" s="17"/>
      <c r="K580" s="17"/>
      <c r="L580" s="42"/>
      <c r="M580" s="17"/>
      <c r="N580" s="17"/>
      <c r="O580" s="17"/>
      <c r="P580" s="17"/>
      <c r="Q580" s="17"/>
    </row>
    <row r="581" spans="1:17" x14ac:dyDescent="0.25">
      <c r="A581" s="18">
        <v>471</v>
      </c>
      <c r="B581" s="19">
        <v>1.6199999999999999E-2</v>
      </c>
      <c r="C581" s="19">
        <v>1.5699999999999999E-2</v>
      </c>
      <c r="E581" s="19">
        <f t="shared" si="48"/>
        <v>3.5355339059327408E-4</v>
      </c>
      <c r="F581" s="19">
        <f t="shared" si="49"/>
        <v>1.5949999999999999E-2</v>
      </c>
      <c r="G581" s="19">
        <f t="shared" si="50"/>
        <v>2.2166356777007783</v>
      </c>
      <c r="I581" s="42"/>
      <c r="J581" s="17"/>
      <c r="K581" s="17"/>
      <c r="L581" s="42"/>
      <c r="M581" s="17"/>
      <c r="N581" s="17"/>
      <c r="O581" s="17"/>
      <c r="P581" s="17"/>
      <c r="Q581" s="17"/>
    </row>
    <row r="582" spans="1:17" x14ac:dyDescent="0.25">
      <c r="A582" s="18">
        <v>472</v>
      </c>
      <c r="B582" s="19">
        <v>1.8499999999999999E-2</v>
      </c>
      <c r="C582" s="19">
        <v>1.8200000000000001E-2</v>
      </c>
      <c r="E582" s="19">
        <f t="shared" si="48"/>
        <v>2.1213203435596297E-4</v>
      </c>
      <c r="F582" s="19">
        <f t="shared" si="49"/>
        <v>1.8349999999999998E-2</v>
      </c>
      <c r="G582" s="19">
        <f t="shared" si="50"/>
        <v>1.1560328847736403</v>
      </c>
      <c r="I582" s="42"/>
      <c r="J582" s="17"/>
      <c r="K582" s="17"/>
      <c r="L582" s="42"/>
      <c r="M582" s="17"/>
      <c r="N582" s="17"/>
      <c r="O582" s="17"/>
      <c r="P582" s="17"/>
      <c r="Q582" s="17"/>
    </row>
    <row r="583" spans="1:17" x14ac:dyDescent="0.25">
      <c r="A583" s="18">
        <v>473</v>
      </c>
      <c r="B583" s="19">
        <v>2.0899999999999998E-2</v>
      </c>
      <c r="C583" s="19">
        <v>2.0299999999999999E-2</v>
      </c>
      <c r="E583" s="19">
        <f t="shared" si="48"/>
        <v>4.2426406871192844E-4</v>
      </c>
      <c r="F583" s="19">
        <f t="shared" si="49"/>
        <v>2.06E-2</v>
      </c>
      <c r="G583" s="19">
        <f t="shared" si="50"/>
        <v>2.0595343141355746</v>
      </c>
      <c r="I583" s="42"/>
      <c r="J583" s="17"/>
      <c r="K583" s="17"/>
      <c r="L583" s="42"/>
      <c r="M583" s="17"/>
      <c r="N583" s="17"/>
      <c r="O583" s="17"/>
      <c r="P583" s="17"/>
      <c r="Q583" s="17"/>
    </row>
    <row r="584" spans="1:17" x14ac:dyDescent="0.25">
      <c r="A584" s="18">
        <v>474</v>
      </c>
      <c r="B584" s="19">
        <v>2.3099999999999999E-2</v>
      </c>
      <c r="C584" s="19">
        <v>2.3099999999999999E-2</v>
      </c>
      <c r="E584" s="19">
        <f t="shared" si="48"/>
        <v>0</v>
      </c>
      <c r="F584" s="19">
        <f t="shared" si="49"/>
        <v>2.3099999999999999E-2</v>
      </c>
      <c r="G584" s="19">
        <f t="shared" si="50"/>
        <v>0</v>
      </c>
      <c r="I584" s="42"/>
      <c r="J584" s="17"/>
      <c r="K584" s="17"/>
      <c r="L584" s="42"/>
      <c r="M584" s="17"/>
      <c r="N584" s="17"/>
      <c r="O584" s="17"/>
      <c r="P584" s="17"/>
      <c r="Q584" s="17"/>
    </row>
    <row r="585" spans="1:17" x14ac:dyDescent="0.25">
      <c r="A585" s="18">
        <v>475</v>
      </c>
      <c r="B585" s="19">
        <v>1.61E-2</v>
      </c>
      <c r="C585" s="19">
        <v>1.6500000000000001E-2</v>
      </c>
      <c r="E585" s="19">
        <f t="shared" si="48"/>
        <v>2.8284271247461977E-4</v>
      </c>
      <c r="F585" s="19">
        <f t="shared" si="49"/>
        <v>1.6300000000000002E-2</v>
      </c>
      <c r="G585" s="19">
        <f t="shared" si="50"/>
        <v>1.7352313648749678</v>
      </c>
      <c r="I585" s="42"/>
      <c r="J585" s="17"/>
      <c r="K585" s="17"/>
      <c r="L585" s="42"/>
      <c r="M585" s="17"/>
      <c r="N585" s="17"/>
      <c r="O585" s="17"/>
      <c r="P585" s="17"/>
      <c r="Q585" s="17"/>
    </row>
    <row r="586" spans="1:17" x14ac:dyDescent="0.25">
      <c r="A586" s="18">
        <v>476</v>
      </c>
      <c r="B586" s="19">
        <v>1.7600000000000001E-2</v>
      </c>
      <c r="C586" s="19">
        <v>1.8200000000000001E-2</v>
      </c>
      <c r="E586" s="19">
        <f t="shared" si="48"/>
        <v>4.2426406871192844E-4</v>
      </c>
      <c r="F586" s="19">
        <f t="shared" si="49"/>
        <v>1.7899999999999999E-2</v>
      </c>
      <c r="G586" s="19">
        <f t="shared" si="50"/>
        <v>2.3701903279996004</v>
      </c>
      <c r="I586" s="42"/>
      <c r="J586" s="17"/>
      <c r="K586" s="17"/>
      <c r="L586" s="42"/>
      <c r="M586" s="17"/>
      <c r="N586" s="17"/>
      <c r="O586" s="17"/>
      <c r="P586" s="17"/>
      <c r="Q586" s="17"/>
    </row>
    <row r="587" spans="1:17" x14ac:dyDescent="0.25">
      <c r="A587" s="18">
        <v>477</v>
      </c>
      <c r="B587" s="19">
        <v>2.07E-2</v>
      </c>
      <c r="C587" s="19">
        <v>2.07E-2</v>
      </c>
      <c r="E587" s="19">
        <f t="shared" si="48"/>
        <v>0</v>
      </c>
      <c r="F587" s="19">
        <f t="shared" si="49"/>
        <v>2.07E-2</v>
      </c>
      <c r="G587" s="19">
        <f t="shared" si="50"/>
        <v>0</v>
      </c>
      <c r="I587" s="42"/>
      <c r="J587" s="17"/>
      <c r="K587" s="17"/>
      <c r="L587" s="42"/>
      <c r="M587" s="17"/>
      <c r="N587" s="17"/>
      <c r="O587" s="17"/>
      <c r="P587" s="17"/>
      <c r="Q587" s="17"/>
    </row>
    <row r="588" spans="1:17" x14ac:dyDescent="0.25">
      <c r="A588" s="18">
        <v>478</v>
      </c>
      <c r="B588" s="19">
        <v>2.0400000000000001E-2</v>
      </c>
      <c r="C588" s="19">
        <v>1.9400000000000001E-2</v>
      </c>
      <c r="D588" s="19">
        <v>2.0500000000000001E-2</v>
      </c>
      <c r="E588" s="19">
        <f t="shared" si="48"/>
        <v>6.0827625302982229E-4</v>
      </c>
      <c r="F588" s="19">
        <f t="shared" si="49"/>
        <v>2.0100000000000003E-2</v>
      </c>
      <c r="G588" s="19">
        <f t="shared" si="50"/>
        <v>3.0262500150737424</v>
      </c>
      <c r="I588" s="42"/>
      <c r="J588" s="17"/>
      <c r="K588" s="17"/>
      <c r="L588" s="42"/>
      <c r="M588" s="17"/>
      <c r="N588" s="17"/>
      <c r="O588" s="17"/>
      <c r="P588" s="17"/>
      <c r="Q588" s="17"/>
    </row>
    <row r="589" spans="1:17" x14ac:dyDescent="0.25">
      <c r="A589" s="18">
        <v>479</v>
      </c>
      <c r="B589" s="19">
        <v>1.77E-2</v>
      </c>
      <c r="C589" s="19">
        <v>1.7299999999999999E-2</v>
      </c>
      <c r="E589" s="19">
        <f t="shared" si="48"/>
        <v>2.8284271247461977E-4</v>
      </c>
      <c r="F589" s="19">
        <f t="shared" si="49"/>
        <v>1.7500000000000002E-2</v>
      </c>
      <c r="G589" s="19">
        <f t="shared" si="50"/>
        <v>1.6162440712835415</v>
      </c>
      <c r="I589" s="42"/>
      <c r="J589" s="17"/>
      <c r="K589" s="17"/>
      <c r="L589" s="42"/>
      <c r="M589" s="17"/>
      <c r="N589" s="17"/>
      <c r="O589" s="17"/>
      <c r="P589" s="17"/>
      <c r="Q589" s="17"/>
    </row>
    <row r="590" spans="1:17" x14ac:dyDescent="0.25">
      <c r="A590" s="18">
        <v>480</v>
      </c>
      <c r="B590" s="19">
        <v>1.7899999999999999E-2</v>
      </c>
      <c r="C590" s="19">
        <v>1.7399999999999999E-2</v>
      </c>
      <c r="E590" s="19">
        <f t="shared" si="48"/>
        <v>3.5355339059327408E-4</v>
      </c>
      <c r="F590" s="19">
        <f t="shared" si="49"/>
        <v>1.7649999999999999E-2</v>
      </c>
      <c r="G590" s="19">
        <f t="shared" si="50"/>
        <v>2.0031353574689752</v>
      </c>
      <c r="I590" s="42"/>
      <c r="J590" s="17"/>
      <c r="K590" s="17"/>
      <c r="L590" s="42"/>
      <c r="M590" s="17"/>
      <c r="N590" s="17"/>
      <c r="O590" s="17"/>
      <c r="P590" s="17"/>
      <c r="Q590" s="17"/>
    </row>
    <row r="591" spans="1:17" x14ac:dyDescent="0.25">
      <c r="A591" s="18">
        <v>481</v>
      </c>
      <c r="B591" s="19">
        <v>2.01E-2</v>
      </c>
      <c r="C591" s="19">
        <v>1.9900000000000001E-2</v>
      </c>
      <c r="E591" s="19">
        <f t="shared" si="48"/>
        <v>1.4142135623730864E-4</v>
      </c>
      <c r="F591" s="19">
        <f t="shared" si="49"/>
        <v>0.02</v>
      </c>
      <c r="G591" s="19">
        <f t="shared" si="50"/>
        <v>0.70710678118654324</v>
      </c>
      <c r="I591" s="42"/>
      <c r="J591" s="17"/>
      <c r="K591" s="17"/>
      <c r="L591" s="42"/>
      <c r="M591" s="17"/>
      <c r="N591" s="17"/>
      <c r="O591" s="17"/>
      <c r="P591" s="17"/>
      <c r="Q591" s="17"/>
    </row>
    <row r="592" spans="1:17" x14ac:dyDescent="0.25">
      <c r="A592" s="18">
        <v>482</v>
      </c>
      <c r="B592" s="19">
        <v>2.0899999999999998E-2</v>
      </c>
      <c r="C592" s="19">
        <v>2.0500000000000001E-2</v>
      </c>
      <c r="E592" s="19">
        <f t="shared" si="48"/>
        <v>2.8284271247461728E-4</v>
      </c>
      <c r="F592" s="19">
        <f t="shared" si="49"/>
        <v>2.07E-2</v>
      </c>
      <c r="G592" s="19">
        <f t="shared" si="50"/>
        <v>1.3663899153363155</v>
      </c>
      <c r="I592" s="43"/>
      <c r="J592" s="17"/>
      <c r="K592" s="17"/>
      <c r="L592" s="43"/>
      <c r="M592" s="17"/>
      <c r="N592" s="17"/>
      <c r="O592" s="17"/>
      <c r="P592" s="17"/>
      <c r="Q592" s="17"/>
    </row>
    <row r="593" spans="1:17" x14ac:dyDescent="0.25">
      <c r="A593" s="18">
        <v>483</v>
      </c>
      <c r="B593" s="19">
        <v>1.7899999999999999E-2</v>
      </c>
      <c r="C593" s="19">
        <v>1.8100000000000002E-2</v>
      </c>
      <c r="E593" s="19">
        <f t="shared" si="48"/>
        <v>1.4142135623731111E-4</v>
      </c>
      <c r="F593" s="19">
        <f t="shared" si="49"/>
        <v>1.8000000000000002E-2</v>
      </c>
      <c r="G593" s="19">
        <f t="shared" si="50"/>
        <v>0.78567420131839483</v>
      </c>
      <c r="I593" s="44"/>
      <c r="J593" s="17"/>
      <c r="K593" s="17"/>
      <c r="L593" s="44"/>
      <c r="M593" s="17"/>
      <c r="N593" s="17"/>
      <c r="O593" s="17"/>
      <c r="P593" s="17"/>
      <c r="Q593" s="17"/>
    </row>
    <row r="594" spans="1:17" x14ac:dyDescent="0.25">
      <c r="A594" s="18">
        <v>484</v>
      </c>
      <c r="B594" s="19">
        <v>1.9800000000000002E-2</v>
      </c>
      <c r="C594" s="19">
        <v>0.02</v>
      </c>
      <c r="E594" s="19">
        <f t="shared" si="48"/>
        <v>1.4142135623730864E-4</v>
      </c>
      <c r="F594" s="19">
        <f t="shared" si="49"/>
        <v>1.9900000000000001E-2</v>
      </c>
      <c r="G594" s="19">
        <f t="shared" si="50"/>
        <v>0.71066008159451577</v>
      </c>
      <c r="I594" s="44"/>
      <c r="J594" s="17"/>
      <c r="K594" s="17"/>
      <c r="L594" s="44"/>
      <c r="M594" s="17"/>
      <c r="N594" s="17"/>
      <c r="O594" s="17"/>
      <c r="P594" s="17"/>
      <c r="Q594" s="17"/>
    </row>
    <row r="595" spans="1:17" x14ac:dyDescent="0.25">
      <c r="A595" s="18">
        <v>485</v>
      </c>
      <c r="B595" s="19">
        <v>2.18E-2</v>
      </c>
      <c r="C595" s="19">
        <v>2.06E-2</v>
      </c>
      <c r="D595" s="19">
        <v>2.1700000000000001E-2</v>
      </c>
      <c r="E595" s="19">
        <f t="shared" si="48"/>
        <v>6.6583281184793923E-4</v>
      </c>
      <c r="F595" s="19">
        <f t="shared" si="49"/>
        <v>2.1366666666666669E-2</v>
      </c>
      <c r="G595" s="19">
        <f t="shared" si="50"/>
        <v>3.1162222083366888</v>
      </c>
      <c r="I595" s="44"/>
      <c r="J595" s="17"/>
      <c r="K595" s="17"/>
      <c r="L595" s="44"/>
      <c r="M595" s="17"/>
      <c r="N595" s="17"/>
      <c r="O595" s="17"/>
      <c r="P595" s="17"/>
      <c r="Q595" s="17"/>
    </row>
    <row r="596" spans="1:17" x14ac:dyDescent="0.25">
      <c r="A596" s="18">
        <v>486</v>
      </c>
      <c r="B596" s="19">
        <v>2.5399999999999999E-2</v>
      </c>
      <c r="C596" s="19">
        <v>2.58E-2</v>
      </c>
      <c r="E596" s="19">
        <f t="shared" si="48"/>
        <v>2.8284271247461977E-4</v>
      </c>
      <c r="F596" s="19">
        <f t="shared" si="49"/>
        <v>2.5599999999999998E-2</v>
      </c>
      <c r="G596" s="19">
        <f t="shared" si="50"/>
        <v>1.1048543456039834</v>
      </c>
      <c r="I596" s="44"/>
      <c r="J596" s="17"/>
      <c r="K596" s="17"/>
      <c r="L596" s="44"/>
      <c r="M596" s="17"/>
      <c r="N596" s="17"/>
      <c r="O596" s="17"/>
      <c r="P596" s="17"/>
      <c r="Q596" s="17"/>
    </row>
    <row r="597" spans="1:17" x14ac:dyDescent="0.25">
      <c r="A597" s="18">
        <v>487</v>
      </c>
      <c r="B597" s="19">
        <v>2.69E-2</v>
      </c>
      <c r="C597" s="19">
        <v>2.0199999999999999E-2</v>
      </c>
      <c r="D597" s="19">
        <v>1.9800000000000002E-2</v>
      </c>
      <c r="E597" s="19">
        <f t="shared" si="48"/>
        <v>3.9887341350358261E-3</v>
      </c>
      <c r="F597" s="19">
        <f t="shared" si="49"/>
        <v>2.23E-2</v>
      </c>
      <c r="G597" s="19">
        <f t="shared" si="50"/>
        <v>17.886700157111328</v>
      </c>
      <c r="I597" s="45"/>
      <c r="J597" s="17"/>
      <c r="K597" s="17"/>
      <c r="L597" s="45"/>
      <c r="M597" s="17"/>
      <c r="N597" s="17"/>
      <c r="O597" s="17"/>
      <c r="P597" s="17"/>
      <c r="Q597" s="17"/>
    </row>
    <row r="598" spans="1:17" x14ac:dyDescent="0.25">
      <c r="A598" s="18">
        <v>488</v>
      </c>
      <c r="B598" s="19">
        <v>1.95E-2</v>
      </c>
      <c r="C598" s="19">
        <v>1.8800000000000001E-2</v>
      </c>
      <c r="D598" s="19">
        <v>1.8499999999999999E-2</v>
      </c>
      <c r="E598" s="19">
        <f t="shared" si="48"/>
        <v>5.1316014394468866E-4</v>
      </c>
      <c r="F598" s="19">
        <f t="shared" si="49"/>
        <v>1.8933333333333333E-2</v>
      </c>
      <c r="G598" s="19">
        <f t="shared" si="50"/>
        <v>2.7103528729472992</v>
      </c>
    </row>
    <row r="599" spans="1:17" x14ac:dyDescent="0.25">
      <c r="A599" s="18">
        <v>489</v>
      </c>
      <c r="B599" s="19">
        <v>1.9400000000000001E-2</v>
      </c>
      <c r="C599" s="19">
        <v>1.9699999999999999E-2</v>
      </c>
      <c r="E599" s="19">
        <f t="shared" si="48"/>
        <v>2.1213203435596297E-4</v>
      </c>
      <c r="F599" s="19">
        <f t="shared" si="49"/>
        <v>1.9549999999999998E-2</v>
      </c>
      <c r="G599" s="19">
        <f t="shared" si="50"/>
        <v>1.0850743445317799</v>
      </c>
    </row>
    <row r="600" spans="1:17" x14ac:dyDescent="0.25">
      <c r="A600" s="18">
        <v>490</v>
      </c>
      <c r="B600" s="19">
        <v>2.1700000000000001E-2</v>
      </c>
      <c r="C600" s="19">
        <v>2.1600000000000001E-2</v>
      </c>
      <c r="E600" s="19">
        <f t="shared" si="48"/>
        <v>7.071067811865432E-5</v>
      </c>
      <c r="F600" s="19">
        <f t="shared" si="49"/>
        <v>2.1650000000000003E-2</v>
      </c>
      <c r="G600" s="19">
        <f t="shared" si="50"/>
        <v>0.32660821301918852</v>
      </c>
    </row>
    <row r="601" spans="1:17" x14ac:dyDescent="0.25">
      <c r="A601" s="18">
        <v>491</v>
      </c>
      <c r="B601" s="19">
        <v>1.6500000000000001E-2</v>
      </c>
      <c r="C601" s="19">
        <v>1.67E-2</v>
      </c>
      <c r="E601" s="19">
        <f t="shared" si="48"/>
        <v>1.4142135623730864E-4</v>
      </c>
      <c r="F601" s="19">
        <f t="shared" si="49"/>
        <v>1.66E-2</v>
      </c>
      <c r="G601" s="19">
        <f t="shared" si="50"/>
        <v>0.8519358809476425</v>
      </c>
    </row>
    <row r="602" spans="1:17" x14ac:dyDescent="0.25">
      <c r="A602" s="18">
        <v>492</v>
      </c>
      <c r="B602" s="19">
        <v>1.7100000000000001E-2</v>
      </c>
      <c r="C602" s="19">
        <v>1.7399999999999999E-2</v>
      </c>
      <c r="E602" s="19">
        <f t="shared" si="48"/>
        <v>2.1213203435596297E-4</v>
      </c>
      <c r="F602" s="19">
        <f t="shared" si="49"/>
        <v>1.7250000000000001E-2</v>
      </c>
      <c r="G602" s="19">
        <f t="shared" si="50"/>
        <v>1.2297509238026838</v>
      </c>
    </row>
    <row r="603" spans="1:17" x14ac:dyDescent="0.25">
      <c r="A603" s="18">
        <v>493</v>
      </c>
      <c r="B603" s="19">
        <v>1.9400000000000001E-2</v>
      </c>
      <c r="C603" s="19">
        <v>1.8800000000000001E-2</v>
      </c>
      <c r="E603" s="19">
        <f t="shared" si="48"/>
        <v>4.2426406871192844E-4</v>
      </c>
      <c r="F603" s="19">
        <f t="shared" si="49"/>
        <v>1.9099999999999999E-2</v>
      </c>
      <c r="G603" s="19">
        <f t="shared" si="50"/>
        <v>2.2212778466593113</v>
      </c>
    </row>
    <row r="604" spans="1:17" x14ac:dyDescent="0.25">
      <c r="A604" s="18">
        <v>494</v>
      </c>
      <c r="B604" s="19">
        <v>2.0199999999999999E-2</v>
      </c>
      <c r="C604" s="19">
        <v>2.01E-2</v>
      </c>
      <c r="E604" s="19">
        <f t="shared" si="48"/>
        <v>7.071067811865432E-5</v>
      </c>
      <c r="F604" s="19">
        <f t="shared" si="49"/>
        <v>2.0150000000000001E-2</v>
      </c>
      <c r="G604" s="19">
        <f t="shared" si="50"/>
        <v>0.35092147949704378</v>
      </c>
    </row>
    <row r="605" spans="1:17" x14ac:dyDescent="0.25">
      <c r="A605" s="18">
        <v>495</v>
      </c>
      <c r="B605" s="19">
        <v>1.8100000000000002E-2</v>
      </c>
      <c r="C605" s="19">
        <v>1.77E-2</v>
      </c>
      <c r="E605" s="19">
        <f t="shared" si="48"/>
        <v>2.8284271247461977E-4</v>
      </c>
      <c r="F605" s="19">
        <f t="shared" si="49"/>
        <v>1.7899999999999999E-2</v>
      </c>
      <c r="G605" s="19">
        <f t="shared" si="50"/>
        <v>1.5801268853330714</v>
      </c>
    </row>
    <row r="606" spans="1:17" x14ac:dyDescent="0.25">
      <c r="A606" s="18">
        <v>496</v>
      </c>
      <c r="B606" s="19">
        <v>1.72E-2</v>
      </c>
      <c r="C606" s="19">
        <v>1.6799999999999999E-2</v>
      </c>
      <c r="E606" s="19">
        <f t="shared" si="48"/>
        <v>2.8284271247461977E-4</v>
      </c>
      <c r="F606" s="19">
        <f t="shared" si="49"/>
        <v>1.7000000000000001E-2</v>
      </c>
      <c r="G606" s="19">
        <f t="shared" si="50"/>
        <v>1.6637806616154105</v>
      </c>
    </row>
    <row r="607" spans="1:17" x14ac:dyDescent="0.25">
      <c r="A607" s="18">
        <v>497</v>
      </c>
      <c r="B607" s="19">
        <v>1.9300000000000001E-2</v>
      </c>
      <c r="C607" s="19">
        <v>1.67E-2</v>
      </c>
      <c r="D607" s="19">
        <v>1.67E-2</v>
      </c>
      <c r="E607" s="19">
        <f t="shared" si="48"/>
        <v>1.5011106998930278E-3</v>
      </c>
      <c r="F607" s="19">
        <f t="shared" si="49"/>
        <v>1.7566666666666668E-2</v>
      </c>
      <c r="G607" s="19">
        <f t="shared" si="50"/>
        <v>8.5452222005295688</v>
      </c>
    </row>
    <row r="608" spans="1:17" x14ac:dyDescent="0.25">
      <c r="A608" s="18">
        <v>498</v>
      </c>
      <c r="B608" s="19">
        <v>1.8599999999999998E-2</v>
      </c>
      <c r="C608" s="19">
        <v>1.89E-2</v>
      </c>
      <c r="E608" s="19">
        <f t="shared" si="48"/>
        <v>2.1213203435596541E-4</v>
      </c>
      <c r="F608" s="19">
        <f t="shared" si="49"/>
        <v>1.8749999999999999E-2</v>
      </c>
      <c r="G608" s="19">
        <f t="shared" si="50"/>
        <v>1.1313708498984822</v>
      </c>
    </row>
    <row r="609" spans="1:7" x14ac:dyDescent="0.25">
      <c r="A609" s="18">
        <v>499</v>
      </c>
      <c r="B609" s="19">
        <v>1.7899999999999999E-2</v>
      </c>
      <c r="C609" s="19">
        <v>1.7899999999999999E-2</v>
      </c>
      <c r="E609" s="19">
        <f t="shared" si="48"/>
        <v>0</v>
      </c>
      <c r="F609" s="19">
        <f t="shared" si="49"/>
        <v>1.7899999999999999E-2</v>
      </c>
      <c r="G609" s="19">
        <f t="shared" si="50"/>
        <v>0</v>
      </c>
    </row>
    <row r="610" spans="1:7" x14ac:dyDescent="0.25">
      <c r="A610" s="18">
        <v>500</v>
      </c>
      <c r="B610" s="19">
        <v>1.7399999999999999E-2</v>
      </c>
      <c r="C610" s="19">
        <v>1.7299999999999999E-2</v>
      </c>
      <c r="E610" s="19">
        <f t="shared" si="48"/>
        <v>7.071067811865432E-5</v>
      </c>
      <c r="F610" s="19">
        <f t="shared" si="49"/>
        <v>1.7349999999999997E-2</v>
      </c>
      <c r="G610" s="19">
        <f t="shared" si="50"/>
        <v>0.40755434074152352</v>
      </c>
    </row>
    <row r="611" spans="1:7" x14ac:dyDescent="0.25">
      <c r="A611" s="18">
        <v>1</v>
      </c>
      <c r="B611" s="19">
        <v>1.9099999999999999E-2</v>
      </c>
      <c r="C611" s="19">
        <v>1.78E-2</v>
      </c>
      <c r="D611" s="19">
        <v>1.8200000000000001E-2</v>
      </c>
      <c r="E611" s="19">
        <f t="shared" si="48"/>
        <v>6.6583281184793869E-4</v>
      </c>
      <c r="F611" s="19">
        <f t="shared" si="49"/>
        <v>1.8366666666666667E-2</v>
      </c>
      <c r="G611" s="19">
        <f t="shared" si="50"/>
        <v>3.6252240209506645</v>
      </c>
    </row>
    <row r="612" spans="1:7" x14ac:dyDescent="0.25">
      <c r="A612" s="18">
        <v>2</v>
      </c>
      <c r="B612" s="19">
        <v>2.1000000000000001E-2</v>
      </c>
      <c r="C612" s="19">
        <v>2.06E-2</v>
      </c>
      <c r="E612" s="19">
        <f t="shared" si="48"/>
        <v>2.8284271247461977E-4</v>
      </c>
      <c r="F612" s="19">
        <f t="shared" si="49"/>
        <v>2.0799999999999999E-2</v>
      </c>
      <c r="G612" s="19">
        <f t="shared" si="50"/>
        <v>1.3598207330510566</v>
      </c>
    </row>
    <row r="613" spans="1:7" x14ac:dyDescent="0.25">
      <c r="A613" s="18">
        <v>3</v>
      </c>
      <c r="B613" s="19">
        <v>2.18E-2</v>
      </c>
      <c r="C613" s="19">
        <v>2.1999999999999999E-2</v>
      </c>
      <c r="E613" s="19">
        <f t="shared" si="48"/>
        <v>1.4142135623730864E-4</v>
      </c>
      <c r="F613" s="19">
        <f t="shared" si="49"/>
        <v>2.1899999999999999E-2</v>
      </c>
      <c r="G613" s="19">
        <f t="shared" si="50"/>
        <v>0.64575961752195732</v>
      </c>
    </row>
    <row r="614" spans="1:7" x14ac:dyDescent="0.25">
      <c r="A614" s="18">
        <v>4</v>
      </c>
      <c r="B614" s="19">
        <v>1.95E-2</v>
      </c>
      <c r="C614" s="19">
        <v>2.01E-2</v>
      </c>
      <c r="E614" s="19">
        <f t="shared" si="48"/>
        <v>4.2426406871192844E-4</v>
      </c>
      <c r="F614" s="19">
        <f t="shared" si="49"/>
        <v>1.9799999999999998E-2</v>
      </c>
      <c r="G614" s="19">
        <f t="shared" si="50"/>
        <v>2.1427478217774167</v>
      </c>
    </row>
    <row r="615" spans="1:7" x14ac:dyDescent="0.25">
      <c r="A615" s="18">
        <v>5</v>
      </c>
      <c r="B615" s="19">
        <v>1.9199999999999998E-2</v>
      </c>
      <c r="C615" s="19">
        <v>1.8800000000000001E-2</v>
      </c>
      <c r="E615" s="19">
        <f t="shared" si="48"/>
        <v>2.8284271247461728E-4</v>
      </c>
      <c r="F615" s="19">
        <f t="shared" si="49"/>
        <v>1.9E-2</v>
      </c>
      <c r="G615" s="19">
        <f t="shared" si="50"/>
        <v>1.4886458551295647</v>
      </c>
    </row>
    <row r="616" spans="1:7" x14ac:dyDescent="0.25">
      <c r="A616" s="18">
        <v>6</v>
      </c>
      <c r="B616" s="19">
        <v>2.1100000000000001E-2</v>
      </c>
      <c r="C616" s="19">
        <v>2.1100000000000001E-2</v>
      </c>
      <c r="E616" s="19">
        <f t="shared" si="48"/>
        <v>0</v>
      </c>
      <c r="F616" s="19">
        <f t="shared" si="49"/>
        <v>2.1100000000000001E-2</v>
      </c>
      <c r="G616" s="19">
        <f t="shared" si="50"/>
        <v>0</v>
      </c>
    </row>
    <row r="617" spans="1:7" x14ac:dyDescent="0.25">
      <c r="A617" s="18">
        <v>7</v>
      </c>
      <c r="B617" s="19">
        <v>1.8499999999999999E-2</v>
      </c>
      <c r="C617" s="19">
        <v>1.7899999999999999E-2</v>
      </c>
      <c r="E617" s="19">
        <f t="shared" si="48"/>
        <v>4.2426406871192844E-4</v>
      </c>
      <c r="F617" s="19">
        <f t="shared" si="49"/>
        <v>1.8200000000000001E-2</v>
      </c>
      <c r="G617" s="19">
        <f t="shared" si="50"/>
        <v>2.3311212566589474</v>
      </c>
    </row>
    <row r="618" spans="1:7" x14ac:dyDescent="0.25">
      <c r="A618" s="18">
        <v>8</v>
      </c>
      <c r="B618" s="19">
        <v>1.9E-2</v>
      </c>
      <c r="C618" s="19">
        <v>1.7999999999999999E-2</v>
      </c>
      <c r="D618" s="19">
        <v>1.78E-2</v>
      </c>
      <c r="E618" s="19">
        <f t="shared" si="48"/>
        <v>6.4291005073286377E-4</v>
      </c>
      <c r="F618" s="19">
        <f t="shared" si="49"/>
        <v>1.8266666666666667E-2</v>
      </c>
      <c r="G618" s="19">
        <f t="shared" si="50"/>
        <v>3.5195805697054583</v>
      </c>
    </row>
    <row r="619" spans="1:7" x14ac:dyDescent="0.25">
      <c r="A619" s="18">
        <v>9</v>
      </c>
      <c r="B619" s="19">
        <v>0.02</v>
      </c>
      <c r="C619" s="19">
        <v>1.9800000000000002E-2</v>
      </c>
      <c r="E619" s="19">
        <f t="shared" si="48"/>
        <v>1.4142135623730864E-4</v>
      </c>
      <c r="F619" s="19">
        <f t="shared" si="49"/>
        <v>1.9900000000000001E-2</v>
      </c>
      <c r="G619" s="19">
        <f t="shared" si="50"/>
        <v>0.71066008159451577</v>
      </c>
    </row>
    <row r="620" spans="1:7" x14ac:dyDescent="0.25">
      <c r="A620" s="18">
        <v>10</v>
      </c>
      <c r="B620" s="19">
        <v>2.2599999999999999E-2</v>
      </c>
      <c r="C620" s="19">
        <v>2.24E-2</v>
      </c>
      <c r="E620" s="19">
        <f t="shared" si="48"/>
        <v>1.4142135623730864E-4</v>
      </c>
      <c r="F620" s="19">
        <f t="shared" si="49"/>
        <v>2.2499999999999999E-2</v>
      </c>
      <c r="G620" s="19">
        <f t="shared" si="50"/>
        <v>0.62853936105470509</v>
      </c>
    </row>
    <row r="621" spans="1:7" x14ac:dyDescent="0.25">
      <c r="A621" s="18">
        <v>11</v>
      </c>
      <c r="B621" s="19">
        <v>2.18E-2</v>
      </c>
      <c r="C621" s="19">
        <v>2.1100000000000001E-2</v>
      </c>
      <c r="E621" s="19">
        <f t="shared" si="48"/>
        <v>4.9497474683058275E-4</v>
      </c>
      <c r="F621" s="19">
        <f t="shared" si="49"/>
        <v>2.145E-2</v>
      </c>
      <c r="G621" s="19">
        <f t="shared" si="50"/>
        <v>2.3075745772987539</v>
      </c>
    </row>
    <row r="622" spans="1:7" x14ac:dyDescent="0.25">
      <c r="A622" s="18">
        <v>12</v>
      </c>
      <c r="B622" s="19">
        <v>2.06E-2</v>
      </c>
      <c r="C622" s="19">
        <v>2.01E-2</v>
      </c>
      <c r="E622" s="19">
        <f t="shared" si="48"/>
        <v>3.5355339059327408E-4</v>
      </c>
      <c r="F622" s="19">
        <f t="shared" si="49"/>
        <v>2.035E-2</v>
      </c>
      <c r="G622" s="19">
        <f t="shared" si="50"/>
        <v>1.7373630987384476</v>
      </c>
    </row>
    <row r="623" spans="1:7" x14ac:dyDescent="0.25">
      <c r="A623" s="18">
        <v>13</v>
      </c>
      <c r="B623" s="19">
        <v>2.2499999999999999E-2</v>
      </c>
      <c r="C623" s="19">
        <v>2.3E-2</v>
      </c>
      <c r="E623" s="19">
        <f t="shared" si="48"/>
        <v>3.5355339059327408E-4</v>
      </c>
      <c r="F623" s="19">
        <f t="shared" si="49"/>
        <v>2.2749999999999999E-2</v>
      </c>
      <c r="G623" s="19">
        <f t="shared" si="50"/>
        <v>1.5540808377726334</v>
      </c>
    </row>
    <row r="624" spans="1:7" x14ac:dyDescent="0.25">
      <c r="A624" s="18">
        <v>14</v>
      </c>
      <c r="B624" s="19">
        <v>2.64E-2</v>
      </c>
      <c r="C624" s="19">
        <v>2.5100000000000001E-2</v>
      </c>
      <c r="E624" s="19">
        <f t="shared" si="48"/>
        <v>9.1923881554251108E-4</v>
      </c>
      <c r="F624" s="19">
        <f t="shared" si="49"/>
        <v>2.5750000000000002E-2</v>
      </c>
      <c r="G624" s="19">
        <f t="shared" si="50"/>
        <v>3.5698594778349939</v>
      </c>
    </row>
    <row r="625" spans="1:7" x14ac:dyDescent="0.25">
      <c r="A625" s="18" t="s">
        <v>32</v>
      </c>
      <c r="B625" s="19">
        <v>1.6899999999999998E-2</v>
      </c>
      <c r="C625" s="19">
        <v>1.0999999999999999E-2</v>
      </c>
      <c r="D625" s="19">
        <v>1.11E-2</v>
      </c>
      <c r="E625" s="19">
        <f t="shared" si="48"/>
        <v>3.3778691508109062E-3</v>
      </c>
      <c r="F625" s="19">
        <f t="shared" si="49"/>
        <v>1.2999999999999999E-2</v>
      </c>
      <c r="G625" s="19">
        <f t="shared" si="50"/>
        <v>25.983608852391587</v>
      </c>
    </row>
    <row r="627" spans="1:7" ht="30" x14ac:dyDescent="0.25">
      <c r="A627" s="20" t="s">
        <v>0</v>
      </c>
      <c r="B627" s="21" t="s">
        <v>1</v>
      </c>
      <c r="C627" s="21" t="s">
        <v>2</v>
      </c>
      <c r="D627" s="21" t="s">
        <v>3</v>
      </c>
      <c r="E627" s="19" t="s">
        <v>4</v>
      </c>
      <c r="F627" s="19" t="s">
        <v>5</v>
      </c>
      <c r="G627" s="19" t="s">
        <v>6</v>
      </c>
    </row>
    <row r="628" spans="1:7" x14ac:dyDescent="0.25">
      <c r="A628" s="18" t="s">
        <v>7</v>
      </c>
      <c r="B628" s="19">
        <v>5.4999999999999997E-3</v>
      </c>
      <c r="C628" s="19">
        <v>5.3E-3</v>
      </c>
      <c r="E628" s="19">
        <f t="shared" ref="E628:E677" si="51">STDEV(B628:D628)</f>
        <v>1.4142135623730926E-4</v>
      </c>
      <c r="F628" s="19">
        <f t="shared" ref="F628:F677" si="52">AVERAGE(B628:D628)</f>
        <v>5.4000000000000003E-3</v>
      </c>
      <c r="G628" s="19">
        <f t="shared" ref="G628:G677" si="53">(E628/F628)*100</f>
        <v>2.618914004394616</v>
      </c>
    </row>
    <row r="629" spans="1:7" x14ac:dyDescent="0.25">
      <c r="A629" s="18" t="s">
        <v>32</v>
      </c>
      <c r="B629" s="19">
        <v>8.8999999999999999E-3</v>
      </c>
      <c r="C629" s="19">
        <v>9.1999999999999998E-3</v>
      </c>
      <c r="E629" s="19">
        <f t="shared" si="51"/>
        <v>2.1213203435596422E-4</v>
      </c>
      <c r="F629" s="19">
        <f t="shared" si="52"/>
        <v>9.049999999999999E-3</v>
      </c>
      <c r="G629" s="19">
        <f t="shared" si="53"/>
        <v>2.3440003796239139</v>
      </c>
    </row>
    <row r="630" spans="1:7" x14ac:dyDescent="0.25">
      <c r="A630" s="18" t="s">
        <v>9</v>
      </c>
      <c r="B630" s="19">
        <v>1.4E-2</v>
      </c>
      <c r="C630" s="19">
        <v>1.4200000000000001E-2</v>
      </c>
      <c r="E630" s="19">
        <f t="shared" si="51"/>
        <v>1.4142135623730989E-4</v>
      </c>
      <c r="F630" s="19">
        <f t="shared" si="52"/>
        <v>1.4100000000000001E-2</v>
      </c>
      <c r="G630" s="19">
        <f t="shared" si="53"/>
        <v>1.0029883421085806</v>
      </c>
    </row>
    <row r="631" spans="1:7" x14ac:dyDescent="0.25">
      <c r="A631" s="18" t="s">
        <v>10</v>
      </c>
      <c r="B631" s="19">
        <v>1.7399999999999999E-2</v>
      </c>
      <c r="C631" s="19">
        <v>1.72E-2</v>
      </c>
      <c r="E631" s="19">
        <f t="shared" si="51"/>
        <v>1.4142135623730864E-4</v>
      </c>
      <c r="F631" s="19">
        <f t="shared" si="52"/>
        <v>1.7299999999999999E-2</v>
      </c>
      <c r="G631" s="19">
        <f t="shared" si="53"/>
        <v>0.81746448692085927</v>
      </c>
    </row>
    <row r="632" spans="1:7" x14ac:dyDescent="0.25">
      <c r="A632" s="18" t="s">
        <v>11</v>
      </c>
      <c r="B632" s="19">
        <v>2.35E-2</v>
      </c>
      <c r="C632" s="19">
        <v>2.2200000000000001E-2</v>
      </c>
      <c r="D632" s="19">
        <v>2.3599999999999999E-2</v>
      </c>
      <c r="E632" s="19">
        <f t="shared" si="51"/>
        <v>7.8102496759066466E-4</v>
      </c>
      <c r="F632" s="19">
        <f t="shared" si="52"/>
        <v>2.3099999999999999E-2</v>
      </c>
      <c r="G632" s="19">
        <f t="shared" si="53"/>
        <v>3.3810604657604535</v>
      </c>
    </row>
    <row r="633" spans="1:7" x14ac:dyDescent="0.25">
      <c r="A633" s="18">
        <v>15</v>
      </c>
      <c r="B633" s="19">
        <v>1.7899999999999999E-2</v>
      </c>
      <c r="C633" s="19">
        <v>1.7299999999999999E-2</v>
      </c>
      <c r="E633" s="19">
        <f t="shared" si="51"/>
        <v>4.2426406871192844E-4</v>
      </c>
      <c r="F633" s="19">
        <f t="shared" si="52"/>
        <v>1.7599999999999998E-2</v>
      </c>
      <c r="G633" s="19">
        <f t="shared" si="53"/>
        <v>2.4105912994995937</v>
      </c>
    </row>
    <row r="634" spans="1:7" x14ac:dyDescent="0.25">
      <c r="A634" s="18">
        <v>16</v>
      </c>
      <c r="B634" s="19">
        <v>1.9900000000000001E-2</v>
      </c>
      <c r="C634" s="19">
        <v>1.9800000000000002E-2</v>
      </c>
      <c r="E634" s="19">
        <f t="shared" si="51"/>
        <v>7.071067811865432E-5</v>
      </c>
      <c r="F634" s="19">
        <f t="shared" si="52"/>
        <v>1.985E-2</v>
      </c>
      <c r="G634" s="19">
        <f t="shared" si="53"/>
        <v>0.35622507868339709</v>
      </c>
    </row>
    <row r="635" spans="1:7" x14ac:dyDescent="0.25">
      <c r="A635" s="18">
        <v>17</v>
      </c>
      <c r="B635" s="19">
        <v>1.5599999999999999E-2</v>
      </c>
      <c r="C635" s="19">
        <v>1.55E-2</v>
      </c>
      <c r="E635" s="19">
        <f t="shared" si="51"/>
        <v>7.071067811865432E-5</v>
      </c>
      <c r="F635" s="19">
        <f t="shared" si="52"/>
        <v>1.555E-2</v>
      </c>
      <c r="G635" s="19">
        <f t="shared" si="53"/>
        <v>0.45473104899456157</v>
      </c>
    </row>
    <row r="636" spans="1:7" x14ac:dyDescent="0.25">
      <c r="A636" s="18">
        <v>18</v>
      </c>
      <c r="B636" s="19">
        <v>1.6799999999999999E-2</v>
      </c>
      <c r="C636" s="19">
        <v>1.7100000000000001E-2</v>
      </c>
      <c r="E636" s="19">
        <f t="shared" si="51"/>
        <v>2.1213203435596541E-4</v>
      </c>
      <c r="F636" s="19">
        <f t="shared" si="52"/>
        <v>1.695E-2</v>
      </c>
      <c r="G636" s="19">
        <f t="shared" si="53"/>
        <v>1.2515164268788519</v>
      </c>
    </row>
    <row r="637" spans="1:7" x14ac:dyDescent="0.25">
      <c r="A637" s="18">
        <v>19</v>
      </c>
      <c r="B637" s="19">
        <v>1.2699999999999999E-2</v>
      </c>
      <c r="C637" s="19">
        <v>1.21E-2</v>
      </c>
      <c r="E637" s="19">
        <f t="shared" si="51"/>
        <v>4.2426406871192839E-4</v>
      </c>
      <c r="F637" s="19">
        <f t="shared" si="52"/>
        <v>1.24E-2</v>
      </c>
      <c r="G637" s="19">
        <f t="shared" si="53"/>
        <v>3.4214844250961969</v>
      </c>
    </row>
    <row r="638" spans="1:7" x14ac:dyDescent="0.25">
      <c r="A638" s="18">
        <v>20</v>
      </c>
      <c r="B638" s="19">
        <v>1.44E-2</v>
      </c>
      <c r="C638" s="19">
        <v>1.44E-2</v>
      </c>
      <c r="E638" s="19">
        <f t="shared" si="51"/>
        <v>0</v>
      </c>
      <c r="F638" s="19">
        <f t="shared" si="52"/>
        <v>1.44E-2</v>
      </c>
      <c r="G638" s="19">
        <f t="shared" si="53"/>
        <v>0</v>
      </c>
    </row>
    <row r="639" spans="1:7" x14ac:dyDescent="0.25">
      <c r="A639" s="18">
        <v>21</v>
      </c>
      <c r="B639" s="19">
        <v>1.651E-2</v>
      </c>
      <c r="C639" s="19">
        <v>1.5599999999999999E-2</v>
      </c>
      <c r="E639" s="19">
        <f t="shared" si="51"/>
        <v>6.4346717087975902E-4</v>
      </c>
      <c r="F639" s="19">
        <f t="shared" si="52"/>
        <v>1.6055E-2</v>
      </c>
      <c r="G639" s="19">
        <f t="shared" si="53"/>
        <v>4.0078926868873186</v>
      </c>
    </row>
    <row r="640" spans="1:7" x14ac:dyDescent="0.25">
      <c r="A640" s="18">
        <v>22</v>
      </c>
      <c r="B640" s="19">
        <v>1.6500000000000001E-2</v>
      </c>
      <c r="C640" s="19">
        <v>1.6899999999999998E-2</v>
      </c>
      <c r="E640" s="19">
        <f t="shared" si="51"/>
        <v>2.8284271247461728E-4</v>
      </c>
      <c r="F640" s="19">
        <f t="shared" si="52"/>
        <v>1.67E-2</v>
      </c>
      <c r="G640" s="19">
        <f t="shared" si="53"/>
        <v>1.6936689369737561</v>
      </c>
    </row>
    <row r="641" spans="1:7" x14ac:dyDescent="0.25">
      <c r="A641" s="18">
        <v>23</v>
      </c>
      <c r="B641" s="19">
        <v>1.26E-2</v>
      </c>
      <c r="C641" s="19">
        <v>1.2699999999999999E-2</v>
      </c>
      <c r="E641" s="19">
        <f t="shared" si="51"/>
        <v>7.071067811865432E-5</v>
      </c>
      <c r="F641" s="19">
        <f t="shared" si="52"/>
        <v>1.265E-2</v>
      </c>
      <c r="G641" s="19">
        <f t="shared" si="53"/>
        <v>0.55897769263758357</v>
      </c>
    </row>
    <row r="642" spans="1:7" x14ac:dyDescent="0.25">
      <c r="A642" s="18">
        <v>24</v>
      </c>
      <c r="B642" s="19">
        <v>1.35E-2</v>
      </c>
      <c r="C642" s="19">
        <v>1.4200000000000001E-2</v>
      </c>
      <c r="E642" s="19">
        <f t="shared" si="51"/>
        <v>4.9497474683058394E-4</v>
      </c>
      <c r="F642" s="19">
        <f t="shared" si="52"/>
        <v>1.3850000000000001E-2</v>
      </c>
      <c r="G642" s="19">
        <f t="shared" si="53"/>
        <v>3.5738248868634215</v>
      </c>
    </row>
    <row r="643" spans="1:7" x14ac:dyDescent="0.25">
      <c r="A643" s="18">
        <v>25</v>
      </c>
      <c r="B643" s="19">
        <v>1.41E-2</v>
      </c>
      <c r="C643" s="19">
        <v>1.46E-2</v>
      </c>
      <c r="E643" s="19">
        <f t="shared" si="51"/>
        <v>3.5355339059327408E-4</v>
      </c>
      <c r="F643" s="19">
        <f t="shared" si="52"/>
        <v>1.435E-2</v>
      </c>
      <c r="G643" s="19">
        <f t="shared" si="53"/>
        <v>2.4637866940297846</v>
      </c>
    </row>
    <row r="644" spans="1:7" x14ac:dyDescent="0.25">
      <c r="A644" s="18">
        <v>26</v>
      </c>
      <c r="B644" s="19">
        <v>1.5599999999999999E-2</v>
      </c>
      <c r="C644" s="19">
        <v>1.54E-2</v>
      </c>
      <c r="E644" s="19">
        <f t="shared" si="51"/>
        <v>1.4142135623730864E-4</v>
      </c>
      <c r="F644" s="19">
        <f t="shared" si="52"/>
        <v>1.55E-2</v>
      </c>
      <c r="G644" s="19">
        <f t="shared" si="53"/>
        <v>0.91239584669231388</v>
      </c>
    </row>
    <row r="645" spans="1:7" x14ac:dyDescent="0.25">
      <c r="A645" s="18">
        <v>27</v>
      </c>
      <c r="B645" s="19">
        <v>1.38E-2</v>
      </c>
      <c r="C645" s="19">
        <v>1.35E-2</v>
      </c>
      <c r="E645" s="19">
        <f t="shared" si="51"/>
        <v>2.1213203435596422E-4</v>
      </c>
      <c r="F645" s="19">
        <f t="shared" si="52"/>
        <v>1.3649999999999999E-2</v>
      </c>
      <c r="G645" s="19">
        <f t="shared" si="53"/>
        <v>1.5540808377726316</v>
      </c>
    </row>
    <row r="646" spans="1:7" x14ac:dyDescent="0.25">
      <c r="A646" s="18">
        <v>28</v>
      </c>
      <c r="B646" s="19">
        <v>1.4800000000000001E-2</v>
      </c>
      <c r="C646" s="19">
        <v>1.46E-2</v>
      </c>
      <c r="E646" s="19">
        <f t="shared" si="51"/>
        <v>1.4142135623730989E-4</v>
      </c>
      <c r="F646" s="19">
        <f t="shared" si="52"/>
        <v>1.4700000000000001E-2</v>
      </c>
      <c r="G646" s="19">
        <f t="shared" si="53"/>
        <v>0.96205004243067938</v>
      </c>
    </row>
    <row r="647" spans="1:7" x14ac:dyDescent="0.25">
      <c r="A647" s="18">
        <v>29</v>
      </c>
      <c r="B647" s="19">
        <v>1.44E-2</v>
      </c>
      <c r="C647" s="19">
        <v>1.4999999999999999E-2</v>
      </c>
      <c r="E647" s="19">
        <f t="shared" si="51"/>
        <v>4.2426406871192839E-4</v>
      </c>
      <c r="F647" s="19">
        <f t="shared" si="52"/>
        <v>1.47E-2</v>
      </c>
      <c r="G647" s="19">
        <f t="shared" si="53"/>
        <v>2.88615012729203</v>
      </c>
    </row>
    <row r="648" spans="1:7" x14ac:dyDescent="0.25">
      <c r="A648" s="18">
        <v>30</v>
      </c>
      <c r="B648" s="19">
        <v>1.5599999999999999E-2</v>
      </c>
      <c r="C648" s="19">
        <v>1.4999999999999999E-2</v>
      </c>
      <c r="E648" s="19">
        <f t="shared" si="51"/>
        <v>4.2426406871192839E-4</v>
      </c>
      <c r="F648" s="19">
        <f t="shared" si="52"/>
        <v>1.5299999999999999E-2</v>
      </c>
      <c r="G648" s="19">
        <f t="shared" si="53"/>
        <v>2.7729677693590093</v>
      </c>
    </row>
    <row r="649" spans="1:7" x14ac:dyDescent="0.25">
      <c r="A649" s="18">
        <v>31</v>
      </c>
      <c r="B649" s="19">
        <v>1.43E-2</v>
      </c>
      <c r="C649" s="19">
        <v>1.4200000000000001E-2</v>
      </c>
      <c r="E649" s="19">
        <f t="shared" si="51"/>
        <v>7.071067811865432E-5</v>
      </c>
      <c r="F649" s="19">
        <f t="shared" si="52"/>
        <v>1.4250000000000001E-2</v>
      </c>
      <c r="G649" s="19">
        <f t="shared" si="53"/>
        <v>0.49621528504318824</v>
      </c>
    </row>
    <row r="650" spans="1:7" x14ac:dyDescent="0.25">
      <c r="A650" s="18">
        <v>32</v>
      </c>
      <c r="B650" s="19">
        <v>1.4800000000000001E-2</v>
      </c>
      <c r="C650" s="19">
        <v>1.4800000000000001E-2</v>
      </c>
      <c r="E650" s="19">
        <f t="shared" si="51"/>
        <v>0</v>
      </c>
      <c r="F650" s="19">
        <f t="shared" si="52"/>
        <v>1.4800000000000001E-2</v>
      </c>
      <c r="G650" s="19">
        <f t="shared" si="53"/>
        <v>0</v>
      </c>
    </row>
    <row r="651" spans="1:7" x14ac:dyDescent="0.25">
      <c r="A651" s="18">
        <v>33</v>
      </c>
      <c r="B651" s="19">
        <v>1.5299999999999999E-2</v>
      </c>
      <c r="C651" s="19">
        <v>1.49E-2</v>
      </c>
      <c r="E651" s="19">
        <f t="shared" si="51"/>
        <v>2.8284271247461853E-4</v>
      </c>
      <c r="F651" s="19">
        <f t="shared" si="52"/>
        <v>1.5099999999999999E-2</v>
      </c>
      <c r="G651" s="19">
        <f t="shared" si="53"/>
        <v>1.8731305461895269</v>
      </c>
    </row>
    <row r="652" spans="1:7" x14ac:dyDescent="0.25">
      <c r="A652" s="18">
        <v>34</v>
      </c>
      <c r="B652" s="19">
        <v>1.6199999999999999E-2</v>
      </c>
      <c r="C652" s="19">
        <v>1.6E-2</v>
      </c>
      <c r="E652" s="19">
        <f t="shared" si="51"/>
        <v>1.4142135623730864E-4</v>
      </c>
      <c r="F652" s="19">
        <f t="shared" si="52"/>
        <v>1.61E-2</v>
      </c>
      <c r="G652" s="19">
        <f t="shared" si="53"/>
        <v>0.87839351700191703</v>
      </c>
    </row>
    <row r="653" spans="1:7" x14ac:dyDescent="0.25">
      <c r="A653" s="18">
        <v>35</v>
      </c>
      <c r="B653" s="19">
        <v>1.4999999999999999E-2</v>
      </c>
      <c r="C653" s="19">
        <v>1.4999999999999999E-2</v>
      </c>
      <c r="E653" s="19">
        <f t="shared" si="51"/>
        <v>0</v>
      </c>
      <c r="F653" s="19">
        <f t="shared" si="52"/>
        <v>1.4999999999999999E-2</v>
      </c>
      <c r="G653" s="19">
        <f t="shared" si="53"/>
        <v>0</v>
      </c>
    </row>
    <row r="654" spans="1:7" x14ac:dyDescent="0.25">
      <c r="A654" s="18">
        <v>36</v>
      </c>
      <c r="B654" s="19">
        <v>1.4200000000000001E-2</v>
      </c>
      <c r="C654" s="19">
        <v>1.43E-2</v>
      </c>
      <c r="E654" s="19">
        <f t="shared" si="51"/>
        <v>7.071067811865432E-5</v>
      </c>
      <c r="F654" s="19">
        <f t="shared" si="52"/>
        <v>1.4250000000000001E-2</v>
      </c>
      <c r="G654" s="19">
        <f t="shared" si="53"/>
        <v>0.49621528504318824</v>
      </c>
    </row>
    <row r="655" spans="1:7" x14ac:dyDescent="0.25">
      <c r="A655" s="18">
        <v>37</v>
      </c>
      <c r="B655" s="19">
        <v>1.3899999999999999E-2</v>
      </c>
      <c r="C655" s="19">
        <v>1.37E-2</v>
      </c>
      <c r="E655" s="19">
        <f t="shared" si="51"/>
        <v>1.4142135623730864E-4</v>
      </c>
      <c r="F655" s="19">
        <f t="shared" si="52"/>
        <v>1.38E-2</v>
      </c>
      <c r="G655" s="19">
        <f t="shared" si="53"/>
        <v>1.0247924365022365</v>
      </c>
    </row>
    <row r="656" spans="1:7" x14ac:dyDescent="0.25">
      <c r="A656" s="18">
        <v>38</v>
      </c>
      <c r="B656" s="19">
        <v>1.38E-2</v>
      </c>
      <c r="C656" s="19">
        <v>1.35E-2</v>
      </c>
      <c r="E656" s="19">
        <f t="shared" si="51"/>
        <v>2.1213203435596422E-4</v>
      </c>
      <c r="F656" s="19">
        <f t="shared" si="52"/>
        <v>1.3649999999999999E-2</v>
      </c>
      <c r="G656" s="19">
        <f t="shared" si="53"/>
        <v>1.5540808377726316</v>
      </c>
    </row>
    <row r="657" spans="1:7" x14ac:dyDescent="0.25">
      <c r="A657" s="18">
        <v>39</v>
      </c>
      <c r="B657" s="19">
        <v>1.37E-2</v>
      </c>
      <c r="C657" s="19">
        <v>1.2500000000000001E-2</v>
      </c>
      <c r="D657" s="19">
        <v>1.1900000000000001E-2</v>
      </c>
      <c r="E657" s="19">
        <f t="shared" si="51"/>
        <v>9.1651513899116777E-4</v>
      </c>
      <c r="F657" s="19">
        <f t="shared" si="52"/>
        <v>1.2700000000000001E-2</v>
      </c>
      <c r="G657" s="19">
        <f t="shared" si="53"/>
        <v>7.2166546377257292</v>
      </c>
    </row>
    <row r="658" spans="1:7" x14ac:dyDescent="0.25">
      <c r="A658" s="18">
        <v>40</v>
      </c>
      <c r="B658" s="19">
        <v>1.2699999999999999E-2</v>
      </c>
      <c r="C658" s="19">
        <v>1.3100000000000001E-2</v>
      </c>
      <c r="E658" s="19">
        <f t="shared" si="51"/>
        <v>2.8284271247461977E-4</v>
      </c>
      <c r="F658" s="19">
        <f t="shared" si="52"/>
        <v>1.29E-2</v>
      </c>
      <c r="G658" s="19">
        <f t="shared" si="53"/>
        <v>2.1925791664699208</v>
      </c>
    </row>
    <row r="659" spans="1:7" x14ac:dyDescent="0.25">
      <c r="A659" s="18">
        <v>41</v>
      </c>
      <c r="B659" s="19">
        <v>1.29E-2</v>
      </c>
      <c r="C659" s="19">
        <v>1.32E-2</v>
      </c>
      <c r="E659" s="19">
        <f t="shared" si="51"/>
        <v>2.1213203435596422E-4</v>
      </c>
      <c r="F659" s="19">
        <f t="shared" si="52"/>
        <v>1.3049999999999999E-2</v>
      </c>
      <c r="G659" s="19">
        <f t="shared" si="53"/>
        <v>1.6255328303139021</v>
      </c>
    </row>
    <row r="660" spans="1:7" x14ac:dyDescent="0.25">
      <c r="A660" s="18">
        <v>42</v>
      </c>
      <c r="B660" s="19">
        <v>1.3599999999999999E-2</v>
      </c>
      <c r="C660" s="19">
        <v>1.32E-2</v>
      </c>
      <c r="E660" s="19">
        <f t="shared" si="51"/>
        <v>2.8284271247461853E-4</v>
      </c>
      <c r="F660" s="19">
        <f t="shared" si="52"/>
        <v>1.3399999999999999E-2</v>
      </c>
      <c r="G660" s="19">
        <f t="shared" si="53"/>
        <v>2.1107665110046159</v>
      </c>
    </row>
    <row r="661" spans="1:7" x14ac:dyDescent="0.25">
      <c r="A661" s="18">
        <v>43</v>
      </c>
      <c r="B661" s="19">
        <v>1.35E-2</v>
      </c>
      <c r="C661" s="19">
        <v>1.32E-2</v>
      </c>
      <c r="E661" s="19">
        <f t="shared" si="51"/>
        <v>2.1213203435596422E-4</v>
      </c>
      <c r="F661" s="19">
        <f t="shared" si="52"/>
        <v>1.3350000000000001E-2</v>
      </c>
      <c r="G661" s="19">
        <f t="shared" si="53"/>
        <v>1.5890040026663985</v>
      </c>
    </row>
    <row r="662" spans="1:7" x14ac:dyDescent="0.25">
      <c r="A662" s="18">
        <v>44</v>
      </c>
      <c r="B662" s="19">
        <v>1.35E-2</v>
      </c>
      <c r="C662" s="19">
        <v>1.3299999999999999E-2</v>
      </c>
      <c r="E662" s="19">
        <f t="shared" si="51"/>
        <v>1.4142135623730989E-4</v>
      </c>
      <c r="F662" s="19">
        <f t="shared" si="52"/>
        <v>1.3399999999999999E-2</v>
      </c>
      <c r="G662" s="19">
        <f t="shared" si="53"/>
        <v>1.0553832555023128</v>
      </c>
    </row>
    <row r="663" spans="1:7" x14ac:dyDescent="0.25">
      <c r="A663" s="18">
        <v>45</v>
      </c>
      <c r="B663" s="19">
        <v>1.4500000000000001E-2</v>
      </c>
      <c r="C663" s="19">
        <v>1.4200000000000001E-2</v>
      </c>
      <c r="E663" s="19">
        <f t="shared" si="51"/>
        <v>2.1213203435596422E-4</v>
      </c>
      <c r="F663" s="19">
        <f t="shared" si="52"/>
        <v>1.4350000000000002E-2</v>
      </c>
      <c r="G663" s="19">
        <f t="shared" si="53"/>
        <v>1.4782720164178689</v>
      </c>
    </row>
    <row r="664" spans="1:7" x14ac:dyDescent="0.25">
      <c r="A664" s="18">
        <v>46</v>
      </c>
      <c r="B664" s="19">
        <v>1.44E-2</v>
      </c>
      <c r="C664" s="19">
        <v>1.52E-2</v>
      </c>
      <c r="D664" s="19">
        <v>1.34E-2</v>
      </c>
      <c r="E664" s="19">
        <f t="shared" si="51"/>
        <v>9.0184995056457858E-4</v>
      </c>
      <c r="F664" s="19">
        <f t="shared" si="52"/>
        <v>1.4333333333333335E-2</v>
      </c>
      <c r="G664" s="19">
        <f t="shared" si="53"/>
        <v>6.2919763992877558</v>
      </c>
    </row>
    <row r="665" spans="1:7" x14ac:dyDescent="0.25">
      <c r="A665" s="18">
        <v>47</v>
      </c>
      <c r="B665" s="19">
        <v>1.46E-2</v>
      </c>
      <c r="C665" s="19">
        <v>1.5100000000000001E-2</v>
      </c>
      <c r="E665" s="19">
        <f t="shared" si="51"/>
        <v>3.5355339059327408E-4</v>
      </c>
      <c r="F665" s="19">
        <f t="shared" si="52"/>
        <v>1.485E-2</v>
      </c>
      <c r="G665" s="19">
        <f t="shared" si="53"/>
        <v>2.3808309130860206</v>
      </c>
    </row>
    <row r="666" spans="1:7" x14ac:dyDescent="0.25">
      <c r="A666" s="18">
        <v>48</v>
      </c>
      <c r="B666" s="19">
        <v>1.49E-2</v>
      </c>
      <c r="C666" s="19">
        <v>1.46E-2</v>
      </c>
      <c r="E666" s="19">
        <f t="shared" si="51"/>
        <v>2.1213203435596422E-4</v>
      </c>
      <c r="F666" s="19">
        <f t="shared" si="52"/>
        <v>1.4749999999999999E-2</v>
      </c>
      <c r="G666" s="19">
        <f t="shared" si="53"/>
        <v>1.438183283769249</v>
      </c>
    </row>
    <row r="667" spans="1:7" x14ac:dyDescent="0.25">
      <c r="A667" s="18">
        <v>49</v>
      </c>
      <c r="B667" s="19">
        <v>1.47E-2</v>
      </c>
      <c r="C667" s="19">
        <v>1.49E-2</v>
      </c>
      <c r="E667" s="19">
        <f t="shared" si="51"/>
        <v>1.4142135623730989E-4</v>
      </c>
      <c r="F667" s="19">
        <f t="shared" si="52"/>
        <v>1.4800000000000001E-2</v>
      </c>
      <c r="G667" s="19">
        <f t="shared" si="53"/>
        <v>0.95554970430614772</v>
      </c>
    </row>
    <row r="668" spans="1:7" x14ac:dyDescent="0.25">
      <c r="A668" s="18">
        <v>50</v>
      </c>
      <c r="B668" s="19">
        <v>1.4E-2</v>
      </c>
      <c r="C668" s="19">
        <v>1.44E-2</v>
      </c>
      <c r="E668" s="19">
        <f t="shared" si="51"/>
        <v>2.8284271247461853E-4</v>
      </c>
      <c r="F668" s="19">
        <f t="shared" si="52"/>
        <v>1.4200000000000001E-2</v>
      </c>
      <c r="G668" s="19">
        <f t="shared" si="53"/>
        <v>1.9918500878494263</v>
      </c>
    </row>
    <row r="669" spans="1:7" x14ac:dyDescent="0.25">
      <c r="A669" s="18">
        <v>51</v>
      </c>
      <c r="B669" s="19">
        <v>1.46E-2</v>
      </c>
      <c r="C669" s="19">
        <v>1.4999999999999999E-2</v>
      </c>
      <c r="E669" s="19">
        <f t="shared" si="51"/>
        <v>2.8284271247461853E-4</v>
      </c>
      <c r="F669" s="19">
        <f t="shared" si="52"/>
        <v>1.4800000000000001E-2</v>
      </c>
      <c r="G669" s="19">
        <f t="shared" si="53"/>
        <v>1.9110994086122872</v>
      </c>
    </row>
    <row r="670" spans="1:7" x14ac:dyDescent="0.25">
      <c r="A670" s="18">
        <v>52</v>
      </c>
      <c r="B670" s="19">
        <v>1.49E-2</v>
      </c>
      <c r="C670" s="19">
        <v>1.4800000000000001E-2</v>
      </c>
      <c r="E670" s="19">
        <f t="shared" si="51"/>
        <v>7.071067811865432E-5</v>
      </c>
      <c r="F670" s="19">
        <f t="shared" si="52"/>
        <v>1.485E-2</v>
      </c>
      <c r="G670" s="19">
        <f t="shared" si="53"/>
        <v>0.47616618261720078</v>
      </c>
    </row>
    <row r="671" spans="1:7" x14ac:dyDescent="0.25">
      <c r="A671" s="18">
        <v>53</v>
      </c>
      <c r="B671" s="19">
        <v>1.4999999999999999E-2</v>
      </c>
      <c r="C671" s="19">
        <v>1.46E-2</v>
      </c>
      <c r="E671" s="19">
        <f t="shared" si="51"/>
        <v>2.8284271247461853E-4</v>
      </c>
      <c r="F671" s="19">
        <f t="shared" si="52"/>
        <v>1.4800000000000001E-2</v>
      </c>
      <c r="G671" s="19">
        <f t="shared" si="53"/>
        <v>1.9110994086122872</v>
      </c>
    </row>
    <row r="672" spans="1:7" x14ac:dyDescent="0.25">
      <c r="A672" s="18">
        <v>54</v>
      </c>
      <c r="B672" s="19">
        <v>1.5800000000000002E-2</v>
      </c>
      <c r="C672" s="19">
        <v>1.4999999999999999E-2</v>
      </c>
      <c r="D672" s="19">
        <v>1.4999999999999999E-2</v>
      </c>
      <c r="E672" s="19">
        <f t="shared" si="51"/>
        <v>4.6188021535170182E-4</v>
      </c>
      <c r="F672" s="19">
        <f t="shared" si="52"/>
        <v>1.5266666666666666E-2</v>
      </c>
      <c r="G672" s="19">
        <f t="shared" si="53"/>
        <v>3.025416257762239</v>
      </c>
    </row>
    <row r="673" spans="1:7" x14ac:dyDescent="0.25">
      <c r="A673" s="18">
        <v>55</v>
      </c>
      <c r="B673" s="19">
        <v>1.6400000000000001E-2</v>
      </c>
      <c r="C673" s="19">
        <v>1.6E-2</v>
      </c>
      <c r="E673" s="19">
        <f t="shared" si="51"/>
        <v>2.8284271247461977E-4</v>
      </c>
      <c r="F673" s="19">
        <f t="shared" si="52"/>
        <v>1.6199999999999999E-2</v>
      </c>
      <c r="G673" s="19">
        <f t="shared" si="53"/>
        <v>1.7459426695964186</v>
      </c>
    </row>
    <row r="674" spans="1:7" x14ac:dyDescent="0.25">
      <c r="A674" s="18">
        <v>56</v>
      </c>
      <c r="B674" s="19">
        <v>1.55E-2</v>
      </c>
      <c r="C674" s="19">
        <v>1.5299999999999999E-2</v>
      </c>
      <c r="E674" s="19">
        <f t="shared" si="51"/>
        <v>1.4142135623730989E-4</v>
      </c>
      <c r="F674" s="19">
        <f t="shared" si="52"/>
        <v>1.54E-2</v>
      </c>
      <c r="G674" s="19">
        <f t="shared" si="53"/>
        <v>0.91832049504746682</v>
      </c>
    </row>
    <row r="675" spans="1:7" x14ac:dyDescent="0.25">
      <c r="A675" s="18">
        <v>57</v>
      </c>
      <c r="B675" s="19">
        <v>1.3100000000000001E-2</v>
      </c>
      <c r="C675" s="19">
        <v>1.2800000000000001E-2</v>
      </c>
      <c r="E675" s="19">
        <f t="shared" si="51"/>
        <v>2.1213203435596422E-4</v>
      </c>
      <c r="F675" s="19">
        <f t="shared" si="52"/>
        <v>1.295E-2</v>
      </c>
      <c r="G675" s="19">
        <f t="shared" si="53"/>
        <v>1.6380852073819632</v>
      </c>
    </row>
    <row r="676" spans="1:7" x14ac:dyDescent="0.25">
      <c r="A676" s="18">
        <v>58</v>
      </c>
      <c r="B676" s="19">
        <v>1.4200000000000001E-2</v>
      </c>
      <c r="C676" s="19">
        <v>1.4200000000000001E-2</v>
      </c>
      <c r="E676" s="19">
        <f t="shared" si="51"/>
        <v>0</v>
      </c>
      <c r="F676" s="19">
        <f t="shared" si="52"/>
        <v>1.4200000000000001E-2</v>
      </c>
      <c r="G676" s="19">
        <f t="shared" si="53"/>
        <v>0</v>
      </c>
    </row>
    <row r="677" spans="1:7" x14ac:dyDescent="0.25">
      <c r="A677" s="18" t="s">
        <v>32</v>
      </c>
      <c r="B677" s="19">
        <v>9.9000000000000008E-3</v>
      </c>
      <c r="C677" s="19">
        <v>1.06E-2</v>
      </c>
      <c r="D677" s="19">
        <v>1.0800000000000001E-2</v>
      </c>
      <c r="E677" s="19">
        <f t="shared" si="51"/>
        <v>4.7258156262526064E-4</v>
      </c>
      <c r="F677" s="19">
        <f t="shared" si="52"/>
        <v>1.0433333333333334E-2</v>
      </c>
      <c r="G677" s="19">
        <f t="shared" si="53"/>
        <v>4.5295357440120823</v>
      </c>
    </row>
    <row r="679" spans="1:7" ht="30" x14ac:dyDescent="0.25">
      <c r="A679" s="20" t="s">
        <v>0</v>
      </c>
      <c r="B679" s="21" t="s">
        <v>1</v>
      </c>
      <c r="C679" s="21" t="s">
        <v>2</v>
      </c>
      <c r="D679" s="21" t="s">
        <v>3</v>
      </c>
      <c r="E679" s="19" t="s">
        <v>4</v>
      </c>
      <c r="F679" s="19" t="s">
        <v>5</v>
      </c>
      <c r="G679" s="19" t="s">
        <v>6</v>
      </c>
    </row>
    <row r="680" spans="1:7" x14ac:dyDescent="0.25">
      <c r="A680" s="18" t="s">
        <v>7</v>
      </c>
      <c r="B680" s="19">
        <v>6.4000000000000003E-3</v>
      </c>
      <c r="C680" s="19">
        <v>6.4000000000000003E-3</v>
      </c>
      <c r="E680" s="19">
        <f t="shared" ref="E680:E729" si="54">STDEV(B680:D680)</f>
        <v>0</v>
      </c>
      <c r="F680" s="19">
        <f t="shared" ref="F680:F729" si="55">AVERAGE(B680:D680)</f>
        <v>6.4000000000000003E-3</v>
      </c>
      <c r="G680" s="19">
        <f t="shared" ref="G680:G729" si="56">(E680/F680)*100</f>
        <v>0</v>
      </c>
    </row>
    <row r="681" spans="1:7" x14ac:dyDescent="0.25">
      <c r="A681" s="18" t="s">
        <v>32</v>
      </c>
      <c r="B681" s="19">
        <v>1.12E-2</v>
      </c>
      <c r="C681" s="19">
        <v>1.1599999999999999E-2</v>
      </c>
      <c r="E681" s="19">
        <f t="shared" si="54"/>
        <v>2.8284271247461853E-4</v>
      </c>
      <c r="F681" s="19">
        <f t="shared" si="55"/>
        <v>1.14E-2</v>
      </c>
      <c r="G681" s="19">
        <f t="shared" si="56"/>
        <v>2.4810764252159516</v>
      </c>
    </row>
    <row r="682" spans="1:7" x14ac:dyDescent="0.25">
      <c r="A682" s="18" t="s">
        <v>9</v>
      </c>
      <c r="B682" s="19">
        <v>1.4200000000000001E-2</v>
      </c>
      <c r="C682" s="19">
        <v>1.44E-2</v>
      </c>
      <c r="E682" s="19">
        <f t="shared" si="54"/>
        <v>1.4142135623730864E-4</v>
      </c>
      <c r="F682" s="19">
        <f t="shared" si="55"/>
        <v>1.43E-2</v>
      </c>
      <c r="G682" s="19">
        <f t="shared" si="56"/>
        <v>0.98896053312803234</v>
      </c>
    </row>
    <row r="683" spans="1:7" x14ac:dyDescent="0.25">
      <c r="A683" s="18" t="s">
        <v>10</v>
      </c>
      <c r="B683" s="19">
        <v>1.9900000000000001E-2</v>
      </c>
      <c r="C683" s="19">
        <v>2.12E-2</v>
      </c>
      <c r="D683" s="19">
        <v>2.0799999999999999E-2</v>
      </c>
      <c r="E683" s="19">
        <f t="shared" si="54"/>
        <v>6.6583281184793869E-4</v>
      </c>
      <c r="F683" s="19">
        <f t="shared" si="55"/>
        <v>2.0633333333333333E-2</v>
      </c>
      <c r="G683" s="19">
        <f t="shared" si="56"/>
        <v>3.2269764709916249</v>
      </c>
    </row>
    <row r="684" spans="1:7" x14ac:dyDescent="0.25">
      <c r="A684" s="18" t="s">
        <v>11</v>
      </c>
      <c r="B684" s="19">
        <v>2.3199999999999998E-2</v>
      </c>
      <c r="C684" s="19">
        <v>2.35E-2</v>
      </c>
      <c r="E684" s="19">
        <f t="shared" si="54"/>
        <v>2.1213203435596541E-4</v>
      </c>
      <c r="F684" s="19">
        <f t="shared" si="55"/>
        <v>2.3349999999999999E-2</v>
      </c>
      <c r="G684" s="19">
        <f t="shared" si="56"/>
        <v>0.90848836983282844</v>
      </c>
    </row>
    <row r="685" spans="1:7" x14ac:dyDescent="0.25">
      <c r="A685" s="18">
        <v>59</v>
      </c>
      <c r="B685" s="19">
        <v>1.4200000000000001E-2</v>
      </c>
      <c r="C685" s="19">
        <v>1.37E-2</v>
      </c>
      <c r="E685" s="19">
        <f t="shared" si="54"/>
        <v>3.5355339059327408E-4</v>
      </c>
      <c r="F685" s="19">
        <f t="shared" si="55"/>
        <v>1.3950000000000001E-2</v>
      </c>
      <c r="G685" s="19">
        <f t="shared" si="56"/>
        <v>2.5344329074786671</v>
      </c>
    </row>
    <row r="686" spans="1:7" x14ac:dyDescent="0.25">
      <c r="A686" s="18">
        <v>60</v>
      </c>
      <c r="B686" s="19">
        <v>1.47E-2</v>
      </c>
      <c r="C686" s="19">
        <v>1.41E-2</v>
      </c>
      <c r="E686" s="19">
        <f t="shared" si="54"/>
        <v>4.2426406871192839E-4</v>
      </c>
      <c r="F686" s="19">
        <f t="shared" si="55"/>
        <v>1.44E-2</v>
      </c>
      <c r="G686" s="19">
        <f t="shared" si="56"/>
        <v>2.9462782549439472</v>
      </c>
    </row>
    <row r="687" spans="1:7" x14ac:dyDescent="0.25">
      <c r="A687" s="18">
        <v>61</v>
      </c>
      <c r="B687" s="19">
        <v>1.72E-2</v>
      </c>
      <c r="C687" s="19">
        <v>1.72E-2</v>
      </c>
      <c r="E687" s="19">
        <f t="shared" si="54"/>
        <v>0</v>
      </c>
      <c r="F687" s="19">
        <f t="shared" si="55"/>
        <v>1.72E-2</v>
      </c>
      <c r="G687" s="19">
        <f t="shared" si="56"/>
        <v>0</v>
      </c>
    </row>
    <row r="688" spans="1:7" x14ac:dyDescent="0.25">
      <c r="A688" s="18">
        <v>62</v>
      </c>
      <c r="B688" s="19">
        <v>1.8499999999999999E-2</v>
      </c>
      <c r="C688" s="19">
        <v>1.83E-2</v>
      </c>
      <c r="E688" s="19">
        <f t="shared" si="54"/>
        <v>1.4142135623730864E-4</v>
      </c>
      <c r="F688" s="19">
        <f t="shared" si="55"/>
        <v>1.84E-2</v>
      </c>
      <c r="G688" s="19">
        <f t="shared" si="56"/>
        <v>0.76859432737667732</v>
      </c>
    </row>
    <row r="689" spans="1:7" x14ac:dyDescent="0.25">
      <c r="A689" s="18">
        <v>63</v>
      </c>
      <c r="B689" s="19">
        <v>1.4800000000000001E-2</v>
      </c>
      <c r="C689" s="19">
        <v>1.44E-2</v>
      </c>
      <c r="E689" s="19">
        <f t="shared" si="54"/>
        <v>2.8284271247461977E-4</v>
      </c>
      <c r="F689" s="19">
        <f t="shared" si="55"/>
        <v>1.46E-2</v>
      </c>
      <c r="G689" s="19">
        <f t="shared" si="56"/>
        <v>1.9372788525658891</v>
      </c>
    </row>
    <row r="690" spans="1:7" x14ac:dyDescent="0.25">
      <c r="A690" s="18">
        <v>64</v>
      </c>
      <c r="B690" s="19">
        <v>1.6199999999999999E-2</v>
      </c>
      <c r="C690" s="19">
        <v>1.6E-2</v>
      </c>
      <c r="E690" s="19">
        <f t="shared" si="54"/>
        <v>1.4142135623730864E-4</v>
      </c>
      <c r="F690" s="19">
        <f t="shared" si="55"/>
        <v>1.61E-2</v>
      </c>
      <c r="G690" s="19">
        <f t="shared" si="56"/>
        <v>0.87839351700191703</v>
      </c>
    </row>
    <row r="691" spans="1:7" x14ac:dyDescent="0.25">
      <c r="A691" s="18">
        <v>65</v>
      </c>
      <c r="B691" s="19">
        <v>1.54E-2</v>
      </c>
      <c r="C691" s="19">
        <v>1.5299999999999999E-2</v>
      </c>
      <c r="E691" s="19">
        <f t="shared" si="54"/>
        <v>7.0710678118655554E-5</v>
      </c>
      <c r="F691" s="19">
        <f t="shared" si="55"/>
        <v>1.5349999999999999E-2</v>
      </c>
      <c r="G691" s="19">
        <f t="shared" si="56"/>
        <v>0.46065588350915671</v>
      </c>
    </row>
    <row r="692" spans="1:7" x14ac:dyDescent="0.25">
      <c r="A692" s="18">
        <v>66</v>
      </c>
      <c r="B692" s="19">
        <v>1.77E-2</v>
      </c>
      <c r="C692" s="19">
        <v>1.72E-2</v>
      </c>
      <c r="E692" s="19">
        <f t="shared" si="54"/>
        <v>3.5355339059327408E-4</v>
      </c>
      <c r="F692" s="19">
        <f t="shared" si="55"/>
        <v>1.745E-2</v>
      </c>
      <c r="G692" s="19">
        <f t="shared" si="56"/>
        <v>2.0260939289012838</v>
      </c>
    </row>
    <row r="693" spans="1:7" x14ac:dyDescent="0.25">
      <c r="A693" s="18">
        <v>67</v>
      </c>
      <c r="B693" s="19">
        <v>1.37E-2</v>
      </c>
      <c r="C693" s="19">
        <v>1.4200000000000001E-2</v>
      </c>
      <c r="E693" s="19">
        <f t="shared" si="54"/>
        <v>3.5355339059327408E-4</v>
      </c>
      <c r="F693" s="19">
        <f t="shared" si="55"/>
        <v>1.3950000000000001E-2</v>
      </c>
      <c r="G693" s="19">
        <f t="shared" si="56"/>
        <v>2.5344329074786671</v>
      </c>
    </row>
    <row r="694" spans="1:7" x14ac:dyDescent="0.25">
      <c r="A694" s="18">
        <v>68</v>
      </c>
      <c r="B694" s="19">
        <v>1.5699999999999999E-2</v>
      </c>
      <c r="C694" s="19">
        <v>1.52E-2</v>
      </c>
      <c r="E694" s="19">
        <f t="shared" si="54"/>
        <v>3.5355339059327283E-4</v>
      </c>
      <c r="F694" s="19">
        <f t="shared" si="55"/>
        <v>1.5449999999999998E-2</v>
      </c>
      <c r="G694" s="19">
        <f t="shared" si="56"/>
        <v>2.2883714601506333</v>
      </c>
    </row>
    <row r="695" spans="1:7" x14ac:dyDescent="0.25">
      <c r="A695" s="18">
        <v>69</v>
      </c>
      <c r="B695" s="19">
        <v>1.6299999999999999E-2</v>
      </c>
      <c r="C695" s="19">
        <v>1.6E-2</v>
      </c>
      <c r="E695" s="19">
        <f t="shared" si="54"/>
        <v>2.1213203435596297E-4</v>
      </c>
      <c r="F695" s="19">
        <f t="shared" si="55"/>
        <v>1.6149999999999998E-2</v>
      </c>
      <c r="G695" s="19">
        <f t="shared" si="56"/>
        <v>1.3135110486437338</v>
      </c>
    </row>
    <row r="696" spans="1:7" x14ac:dyDescent="0.25">
      <c r="A696" s="18">
        <v>70</v>
      </c>
      <c r="B696" s="19">
        <v>1.7899999999999999E-2</v>
      </c>
      <c r="C696" s="19">
        <v>1.7500000000000002E-2</v>
      </c>
      <c r="E696" s="19">
        <f t="shared" si="54"/>
        <v>2.8284271247461728E-4</v>
      </c>
      <c r="F696" s="19">
        <f t="shared" si="55"/>
        <v>1.77E-2</v>
      </c>
      <c r="G696" s="19">
        <f t="shared" si="56"/>
        <v>1.5979814264102672</v>
      </c>
    </row>
    <row r="697" spans="1:7" x14ac:dyDescent="0.25">
      <c r="A697" s="18">
        <v>71</v>
      </c>
      <c r="B697" s="19">
        <v>1.4999999999999999E-2</v>
      </c>
      <c r="C697" s="19">
        <v>1.4800000000000001E-2</v>
      </c>
      <c r="E697" s="19">
        <f t="shared" si="54"/>
        <v>1.4142135623730864E-4</v>
      </c>
      <c r="F697" s="19">
        <f t="shared" si="55"/>
        <v>1.49E-2</v>
      </c>
      <c r="G697" s="19">
        <f t="shared" si="56"/>
        <v>0.94913661904233981</v>
      </c>
    </row>
    <row r="698" spans="1:7" x14ac:dyDescent="0.25">
      <c r="A698" s="18">
        <v>72</v>
      </c>
      <c r="B698" s="19">
        <v>1.6899999999999998E-2</v>
      </c>
      <c r="C698" s="19">
        <v>1.6400000000000001E-2</v>
      </c>
      <c r="E698" s="19">
        <f t="shared" si="54"/>
        <v>3.5355339059327164E-4</v>
      </c>
      <c r="F698" s="19">
        <f t="shared" si="55"/>
        <v>1.6649999999999998E-2</v>
      </c>
      <c r="G698" s="19">
        <f t="shared" si="56"/>
        <v>2.1234437873469769</v>
      </c>
    </row>
    <row r="699" spans="1:7" x14ac:dyDescent="0.25">
      <c r="A699" s="18">
        <v>73</v>
      </c>
      <c r="B699" s="19">
        <v>1.6500000000000001E-2</v>
      </c>
      <c r="C699" s="19">
        <v>1.6299999999999999E-2</v>
      </c>
      <c r="E699" s="19">
        <f t="shared" si="54"/>
        <v>1.4142135623731111E-4</v>
      </c>
      <c r="F699" s="19">
        <f t="shared" si="55"/>
        <v>1.6399999999999998E-2</v>
      </c>
      <c r="G699" s="19">
        <f t="shared" si="56"/>
        <v>0.86232534291043361</v>
      </c>
    </row>
    <row r="700" spans="1:7" x14ac:dyDescent="0.25">
      <c r="A700" s="18">
        <v>74</v>
      </c>
      <c r="B700" s="19">
        <v>1.8700000000000001E-2</v>
      </c>
      <c r="C700" s="19">
        <v>1.84E-2</v>
      </c>
      <c r="E700" s="19">
        <f t="shared" si="54"/>
        <v>2.1213203435596541E-4</v>
      </c>
      <c r="F700" s="19">
        <f t="shared" si="55"/>
        <v>1.8550000000000001E-2</v>
      </c>
      <c r="G700" s="19">
        <f t="shared" si="56"/>
        <v>1.1435689183609996</v>
      </c>
    </row>
    <row r="701" spans="1:7" x14ac:dyDescent="0.25">
      <c r="A701" s="18">
        <v>75</v>
      </c>
      <c r="B701" s="19">
        <v>1.6E-2</v>
      </c>
      <c r="C701" s="19">
        <v>1.6E-2</v>
      </c>
      <c r="E701" s="19">
        <f t="shared" si="54"/>
        <v>0</v>
      </c>
      <c r="F701" s="19">
        <f t="shared" si="55"/>
        <v>1.6E-2</v>
      </c>
      <c r="G701" s="19">
        <f t="shared" si="56"/>
        <v>0</v>
      </c>
    </row>
    <row r="702" spans="1:7" x14ac:dyDescent="0.25">
      <c r="A702" s="18">
        <v>76</v>
      </c>
      <c r="B702" s="19">
        <v>1.5599999999999999E-2</v>
      </c>
      <c r="C702" s="19">
        <v>1.7100000000000001E-2</v>
      </c>
      <c r="E702" s="19">
        <f t="shared" si="54"/>
        <v>1.0606601717798223E-3</v>
      </c>
      <c r="F702" s="19">
        <f t="shared" si="55"/>
        <v>1.635E-2</v>
      </c>
      <c r="G702" s="19">
        <f t="shared" si="56"/>
        <v>6.4872181760233776</v>
      </c>
    </row>
    <row r="703" spans="1:7" x14ac:dyDescent="0.25">
      <c r="A703" s="18">
        <v>77</v>
      </c>
      <c r="B703" s="19">
        <v>1.77E-2</v>
      </c>
      <c r="C703" s="19">
        <v>1.72E-2</v>
      </c>
      <c r="E703" s="19">
        <f t="shared" si="54"/>
        <v>3.5355339059327408E-4</v>
      </c>
      <c r="F703" s="19">
        <f t="shared" si="55"/>
        <v>1.745E-2</v>
      </c>
      <c r="G703" s="19">
        <f t="shared" si="56"/>
        <v>2.0260939289012838</v>
      </c>
    </row>
    <row r="704" spans="1:7" x14ac:dyDescent="0.25">
      <c r="A704" s="18">
        <v>78</v>
      </c>
      <c r="B704" s="19">
        <v>1.78E-2</v>
      </c>
      <c r="C704" s="19">
        <v>1.7899999999999999E-2</v>
      </c>
      <c r="E704" s="19">
        <f t="shared" si="54"/>
        <v>7.071067811865432E-5</v>
      </c>
      <c r="F704" s="19">
        <f t="shared" si="55"/>
        <v>1.7849999999999998E-2</v>
      </c>
      <c r="G704" s="19">
        <f t="shared" si="56"/>
        <v>0.39613825276557052</v>
      </c>
    </row>
    <row r="705" spans="1:7" x14ac:dyDescent="0.25">
      <c r="A705" s="18">
        <v>79</v>
      </c>
      <c r="B705" s="19">
        <v>1.3299999999999999E-2</v>
      </c>
      <c r="C705" s="19">
        <v>1.3899999999999999E-2</v>
      </c>
      <c r="E705" s="19">
        <f t="shared" si="54"/>
        <v>4.2426406871192839E-4</v>
      </c>
      <c r="F705" s="19">
        <f t="shared" si="55"/>
        <v>1.3599999999999999E-2</v>
      </c>
      <c r="G705" s="19">
        <f t="shared" si="56"/>
        <v>3.1195887405288851</v>
      </c>
    </row>
    <row r="706" spans="1:7" x14ac:dyDescent="0.25">
      <c r="A706" s="18">
        <v>80</v>
      </c>
      <c r="B706" s="19">
        <v>1.4800000000000001E-2</v>
      </c>
      <c r="C706" s="19">
        <v>1.5299999999999999E-2</v>
      </c>
      <c r="E706" s="19">
        <f t="shared" si="54"/>
        <v>3.5355339059327283E-4</v>
      </c>
      <c r="F706" s="19">
        <f t="shared" si="55"/>
        <v>1.5050000000000001E-2</v>
      </c>
      <c r="G706" s="19">
        <f t="shared" si="56"/>
        <v>2.3491919640749024</v>
      </c>
    </row>
    <row r="707" spans="1:7" x14ac:dyDescent="0.25">
      <c r="A707" s="18">
        <v>81</v>
      </c>
      <c r="B707" s="19">
        <v>1.5900000000000001E-2</v>
      </c>
      <c r="C707" s="19">
        <v>1.6199999999999999E-2</v>
      </c>
      <c r="E707" s="19">
        <f t="shared" si="54"/>
        <v>2.1213203435596297E-4</v>
      </c>
      <c r="F707" s="19">
        <f t="shared" si="55"/>
        <v>1.6050000000000002E-2</v>
      </c>
      <c r="G707" s="19">
        <f t="shared" si="56"/>
        <v>1.3216949181056881</v>
      </c>
    </row>
    <row r="708" spans="1:7" x14ac:dyDescent="0.25">
      <c r="A708" s="18">
        <v>82</v>
      </c>
      <c r="B708" s="19">
        <v>1.67E-2</v>
      </c>
      <c r="C708" s="19">
        <v>1.7100000000000001E-2</v>
      </c>
      <c r="E708" s="19">
        <f t="shared" si="54"/>
        <v>2.8284271247461977E-4</v>
      </c>
      <c r="F708" s="19">
        <f t="shared" si="55"/>
        <v>1.6899999999999998E-2</v>
      </c>
      <c r="G708" s="19">
        <f t="shared" si="56"/>
        <v>1.6736255176013004</v>
      </c>
    </row>
    <row r="709" spans="1:7" x14ac:dyDescent="0.25">
      <c r="A709" s="18">
        <v>83</v>
      </c>
      <c r="B709" s="19">
        <v>1.43E-2</v>
      </c>
      <c r="C709" s="19">
        <v>1.41E-2</v>
      </c>
      <c r="E709" s="19">
        <f t="shared" si="54"/>
        <v>1.4142135623730989E-4</v>
      </c>
      <c r="F709" s="19">
        <f t="shared" si="55"/>
        <v>1.4200000000000001E-2</v>
      </c>
      <c r="G709" s="19">
        <f t="shared" si="56"/>
        <v>0.99592504392471748</v>
      </c>
    </row>
    <row r="710" spans="1:7" x14ac:dyDescent="0.25">
      <c r="A710" s="18">
        <v>84</v>
      </c>
      <c r="B710" s="19">
        <v>1.4200000000000001E-2</v>
      </c>
      <c r="C710" s="19">
        <v>1.44E-2</v>
      </c>
      <c r="E710" s="19">
        <f t="shared" si="54"/>
        <v>1.4142135623730864E-4</v>
      </c>
      <c r="F710" s="19">
        <f t="shared" si="55"/>
        <v>1.43E-2</v>
      </c>
      <c r="G710" s="19">
        <f t="shared" si="56"/>
        <v>0.98896053312803234</v>
      </c>
    </row>
    <row r="711" spans="1:7" x14ac:dyDescent="0.25">
      <c r="A711" s="18">
        <v>85</v>
      </c>
      <c r="B711" s="19">
        <v>1.49E-2</v>
      </c>
      <c r="C711" s="19">
        <v>1.52E-2</v>
      </c>
      <c r="E711" s="19">
        <f t="shared" si="54"/>
        <v>2.1213203435596422E-4</v>
      </c>
      <c r="F711" s="19">
        <f t="shared" si="55"/>
        <v>1.5050000000000001E-2</v>
      </c>
      <c r="G711" s="19">
        <f t="shared" si="56"/>
        <v>1.4095151784449449</v>
      </c>
    </row>
    <row r="712" spans="1:7" x14ac:dyDescent="0.25">
      <c r="A712" s="18">
        <v>86</v>
      </c>
      <c r="B712" s="19">
        <v>1.5100000000000001E-2</v>
      </c>
      <c r="C712" s="19">
        <v>1.5699999999999999E-2</v>
      </c>
      <c r="E712" s="19">
        <f t="shared" si="54"/>
        <v>4.242640687119272E-4</v>
      </c>
      <c r="F712" s="19">
        <f t="shared" si="55"/>
        <v>1.54E-2</v>
      </c>
      <c r="G712" s="19">
        <f t="shared" si="56"/>
        <v>2.7549614851423843</v>
      </c>
    </row>
    <row r="713" spans="1:7" x14ac:dyDescent="0.25">
      <c r="A713" s="18">
        <v>87</v>
      </c>
      <c r="B713" s="19">
        <v>1.4200000000000001E-2</v>
      </c>
      <c r="C713" s="19">
        <v>1.3899999999999999E-2</v>
      </c>
      <c r="E713" s="19">
        <f t="shared" si="54"/>
        <v>2.1213203435596541E-4</v>
      </c>
      <c r="F713" s="19">
        <f t="shared" si="55"/>
        <v>1.405E-2</v>
      </c>
      <c r="G713" s="19">
        <f t="shared" si="56"/>
        <v>1.5098365434588286</v>
      </c>
    </row>
    <row r="714" spans="1:7" x14ac:dyDescent="0.25">
      <c r="A714" s="18">
        <v>88</v>
      </c>
      <c r="B714" s="19">
        <v>1.35E-2</v>
      </c>
      <c r="C714" s="19">
        <v>1.52E-2</v>
      </c>
      <c r="D714" s="19">
        <v>1.54E-2</v>
      </c>
      <c r="E714" s="19">
        <f t="shared" si="54"/>
        <v>1.0440306508910553E-3</v>
      </c>
      <c r="F714" s="19">
        <f t="shared" si="55"/>
        <v>1.47E-2</v>
      </c>
      <c r="G714" s="19">
        <f t="shared" si="56"/>
        <v>7.1022493257894919</v>
      </c>
    </row>
    <row r="715" spans="1:7" x14ac:dyDescent="0.25">
      <c r="A715" s="18">
        <v>89</v>
      </c>
      <c r="B715" s="19">
        <v>1.61E-2</v>
      </c>
      <c r="C715" s="19">
        <v>1.54E-2</v>
      </c>
      <c r="E715" s="19">
        <f t="shared" si="54"/>
        <v>4.9497474683058275E-4</v>
      </c>
      <c r="F715" s="19">
        <f t="shared" si="55"/>
        <v>1.575E-2</v>
      </c>
      <c r="G715" s="19">
        <f t="shared" si="56"/>
        <v>3.1426968052735411</v>
      </c>
    </row>
    <row r="716" spans="1:7" x14ac:dyDescent="0.25">
      <c r="A716" s="18">
        <v>90</v>
      </c>
      <c r="B716" s="19">
        <v>1.5900000000000001E-2</v>
      </c>
      <c r="C716" s="19">
        <v>1.5900000000000001E-2</v>
      </c>
      <c r="E716" s="19">
        <f t="shared" si="54"/>
        <v>0</v>
      </c>
      <c r="F716" s="19">
        <f t="shared" si="55"/>
        <v>1.5900000000000001E-2</v>
      </c>
      <c r="G716" s="19">
        <f t="shared" si="56"/>
        <v>0</v>
      </c>
    </row>
    <row r="717" spans="1:7" x14ac:dyDescent="0.25">
      <c r="A717" s="18">
        <v>91</v>
      </c>
      <c r="B717" s="19">
        <v>1.49E-2</v>
      </c>
      <c r="C717" s="19">
        <v>1.4800000000000001E-2</v>
      </c>
      <c r="E717" s="19">
        <f t="shared" si="54"/>
        <v>7.071067811865432E-5</v>
      </c>
      <c r="F717" s="19">
        <f t="shared" si="55"/>
        <v>1.485E-2</v>
      </c>
      <c r="G717" s="19">
        <f t="shared" si="56"/>
        <v>0.47616618261720078</v>
      </c>
    </row>
    <row r="718" spans="1:7" x14ac:dyDescent="0.25">
      <c r="A718" s="18">
        <v>92</v>
      </c>
      <c r="B718" s="19">
        <v>1.44E-2</v>
      </c>
      <c r="C718" s="19">
        <v>1.4999999999999999E-2</v>
      </c>
      <c r="E718" s="19">
        <f t="shared" si="54"/>
        <v>4.2426406871192839E-4</v>
      </c>
      <c r="F718" s="19">
        <f t="shared" si="55"/>
        <v>1.47E-2</v>
      </c>
      <c r="G718" s="19">
        <f t="shared" si="56"/>
        <v>2.88615012729203</v>
      </c>
    </row>
    <row r="719" spans="1:7" x14ac:dyDescent="0.25">
      <c r="A719" s="18">
        <v>93</v>
      </c>
      <c r="B719" s="19">
        <v>1.61E-2</v>
      </c>
      <c r="C719" s="19">
        <v>1.4999999999999999E-2</v>
      </c>
      <c r="D719" s="19">
        <v>1.52E-2</v>
      </c>
      <c r="E719" s="19">
        <f t="shared" si="54"/>
        <v>5.8594652770823155E-4</v>
      </c>
      <c r="F719" s="19">
        <f t="shared" si="55"/>
        <v>1.5433333333333334E-2</v>
      </c>
      <c r="G719" s="19">
        <f t="shared" si="56"/>
        <v>3.796629769167807</v>
      </c>
    </row>
    <row r="720" spans="1:7" x14ac:dyDescent="0.25">
      <c r="A720" s="18">
        <v>94</v>
      </c>
      <c r="B720" s="19">
        <v>1.5900000000000001E-2</v>
      </c>
      <c r="C720" s="19">
        <v>1.7299999999999999E-2</v>
      </c>
      <c r="D720" s="19">
        <v>1.7399999999999999E-2</v>
      </c>
      <c r="E720" s="19">
        <f t="shared" si="54"/>
        <v>8.3864970836060727E-4</v>
      </c>
      <c r="F720" s="19">
        <f t="shared" si="55"/>
        <v>1.6866666666666665E-2</v>
      </c>
      <c r="G720" s="19">
        <f t="shared" si="56"/>
        <v>4.9722314724937196</v>
      </c>
    </row>
    <row r="721" spans="1:7" x14ac:dyDescent="0.25">
      <c r="A721" s="18">
        <v>95</v>
      </c>
      <c r="B721" s="19">
        <v>1.8700000000000001E-2</v>
      </c>
      <c r="C721" s="19">
        <v>1.8499999999999999E-2</v>
      </c>
      <c r="E721" s="19">
        <f t="shared" si="54"/>
        <v>1.4142135623731111E-4</v>
      </c>
      <c r="F721" s="19">
        <f t="shared" si="55"/>
        <v>1.8599999999999998E-2</v>
      </c>
      <c r="G721" s="19">
        <f t="shared" si="56"/>
        <v>0.76032987224360815</v>
      </c>
    </row>
    <row r="722" spans="1:7" x14ac:dyDescent="0.25">
      <c r="A722" s="18">
        <v>96</v>
      </c>
      <c r="B722" s="19">
        <v>1.9199999999999998E-2</v>
      </c>
      <c r="C722" s="19">
        <v>1.9699999999999999E-2</v>
      </c>
      <c r="E722" s="19">
        <f t="shared" si="54"/>
        <v>3.5355339059327408E-4</v>
      </c>
      <c r="F722" s="19">
        <f t="shared" si="55"/>
        <v>1.9449999999999999E-2</v>
      </c>
      <c r="G722" s="19">
        <f t="shared" si="56"/>
        <v>1.8177552215592498</v>
      </c>
    </row>
    <row r="723" spans="1:7" x14ac:dyDescent="0.25">
      <c r="A723" s="18">
        <v>97</v>
      </c>
      <c r="B723" s="19">
        <v>2.1100000000000001E-2</v>
      </c>
      <c r="C723" s="19">
        <v>2.0500000000000001E-2</v>
      </c>
      <c r="E723" s="19">
        <f t="shared" si="54"/>
        <v>4.2426406871192844E-4</v>
      </c>
      <c r="F723" s="19">
        <f t="shared" si="55"/>
        <v>2.0799999999999999E-2</v>
      </c>
      <c r="G723" s="19">
        <f t="shared" si="56"/>
        <v>2.0397310995765792</v>
      </c>
    </row>
    <row r="724" spans="1:7" x14ac:dyDescent="0.25">
      <c r="A724" s="18">
        <v>98</v>
      </c>
      <c r="B724" s="19">
        <v>2.29E-2</v>
      </c>
      <c r="C724" s="19">
        <v>2.2499999999999999E-2</v>
      </c>
      <c r="E724" s="19">
        <f t="shared" si="54"/>
        <v>2.8284271247461977E-4</v>
      </c>
      <c r="F724" s="19">
        <f t="shared" si="55"/>
        <v>2.2699999999999998E-2</v>
      </c>
      <c r="G724" s="19">
        <f t="shared" si="56"/>
        <v>1.2460031386547128</v>
      </c>
    </row>
    <row r="725" spans="1:7" x14ac:dyDescent="0.25">
      <c r="A725" s="18">
        <v>99</v>
      </c>
      <c r="B725" s="19">
        <v>1.6500000000000001E-2</v>
      </c>
      <c r="C725" s="19">
        <v>1.6199999999999999E-2</v>
      </c>
      <c r="E725" s="19">
        <f t="shared" si="54"/>
        <v>2.1213203435596541E-4</v>
      </c>
      <c r="F725" s="19">
        <f t="shared" si="55"/>
        <v>1.635E-2</v>
      </c>
      <c r="G725" s="19">
        <f t="shared" si="56"/>
        <v>1.2974436352046814</v>
      </c>
    </row>
    <row r="726" spans="1:7" x14ac:dyDescent="0.25">
      <c r="A726" s="18">
        <v>100</v>
      </c>
      <c r="B726" s="19">
        <v>1.8800000000000001E-2</v>
      </c>
      <c r="C726" s="19">
        <v>1.9300000000000001E-2</v>
      </c>
      <c r="E726" s="19">
        <f t="shared" si="54"/>
        <v>3.5355339059327408E-4</v>
      </c>
      <c r="F726" s="19">
        <f t="shared" si="55"/>
        <v>1.9050000000000001E-2</v>
      </c>
      <c r="G726" s="19">
        <f t="shared" si="56"/>
        <v>1.8559233102009138</v>
      </c>
    </row>
    <row r="727" spans="1:7" x14ac:dyDescent="0.25">
      <c r="A727" s="18">
        <v>101</v>
      </c>
      <c r="B727" s="19">
        <v>1.8499999999999999E-2</v>
      </c>
      <c r="C727" s="19">
        <v>1.55E-2</v>
      </c>
      <c r="D727" s="19">
        <v>1.5800000000000002E-2</v>
      </c>
      <c r="E727" s="19">
        <f t="shared" si="54"/>
        <v>1.6522711641858297E-3</v>
      </c>
      <c r="F727" s="19">
        <f t="shared" si="55"/>
        <v>1.66E-2</v>
      </c>
      <c r="G727" s="19">
        <f t="shared" si="56"/>
        <v>9.9534407481074076</v>
      </c>
    </row>
    <row r="728" spans="1:7" x14ac:dyDescent="0.25">
      <c r="A728" s="18">
        <v>102</v>
      </c>
      <c r="B728" s="19">
        <v>1.72E-2</v>
      </c>
      <c r="C728" s="19">
        <v>1.77E-2</v>
      </c>
      <c r="E728" s="19">
        <f t="shared" si="54"/>
        <v>3.5355339059327408E-4</v>
      </c>
      <c r="F728" s="19">
        <f t="shared" si="55"/>
        <v>1.745E-2</v>
      </c>
      <c r="G728" s="19">
        <f t="shared" si="56"/>
        <v>2.0260939289012838</v>
      </c>
    </row>
    <row r="729" spans="1:7" x14ac:dyDescent="0.25">
      <c r="A729" s="18" t="s">
        <v>32</v>
      </c>
      <c r="B729" s="19">
        <v>1.17E-2</v>
      </c>
      <c r="C729" s="19">
        <v>1.24E-2</v>
      </c>
      <c r="E729" s="19">
        <f t="shared" si="54"/>
        <v>4.9497474683058275E-4</v>
      </c>
      <c r="F729" s="19">
        <f t="shared" si="55"/>
        <v>1.205E-2</v>
      </c>
      <c r="G729" s="19">
        <f t="shared" si="56"/>
        <v>4.1076742475567034</v>
      </c>
    </row>
    <row r="731" spans="1:7" ht="30" x14ac:dyDescent="0.25">
      <c r="A731" s="20" t="s">
        <v>0</v>
      </c>
      <c r="B731" s="21" t="s">
        <v>1</v>
      </c>
      <c r="C731" s="21" t="s">
        <v>2</v>
      </c>
      <c r="D731" s="21" t="s">
        <v>3</v>
      </c>
      <c r="E731" s="19" t="s">
        <v>4</v>
      </c>
      <c r="F731" s="19" t="s">
        <v>5</v>
      </c>
      <c r="G731" s="19" t="s">
        <v>6</v>
      </c>
    </row>
    <row r="732" spans="1:7" x14ac:dyDescent="0.25">
      <c r="A732" s="18" t="s">
        <v>7</v>
      </c>
      <c r="B732" s="19">
        <v>4.7999999999999996E-3</v>
      </c>
      <c r="C732" s="19">
        <v>5.4000000000000003E-3</v>
      </c>
      <c r="E732" s="19">
        <f t="shared" ref="E732:E781" si="57">STDEV(B732:D732)</f>
        <v>4.2426406871192898E-4</v>
      </c>
      <c r="F732" s="19">
        <f t="shared" ref="F732:F781" si="58">AVERAGE(B732:D732)</f>
        <v>5.1000000000000004E-3</v>
      </c>
      <c r="G732" s="19">
        <f t="shared" ref="G732:G781" si="59">(E732/F732)*100</f>
        <v>8.3189033080770383</v>
      </c>
    </row>
    <row r="733" spans="1:7" x14ac:dyDescent="0.25">
      <c r="A733" s="18" t="s">
        <v>32</v>
      </c>
      <c r="B733" s="19">
        <v>9.1999999999999998E-3</v>
      </c>
      <c r="C733" s="19">
        <v>1.0200000000000001E-2</v>
      </c>
      <c r="D733" s="19">
        <v>1.06E-2</v>
      </c>
      <c r="E733" s="19">
        <f t="shared" si="57"/>
        <v>7.2111025509279808E-4</v>
      </c>
      <c r="F733" s="19">
        <f t="shared" si="58"/>
        <v>0.01</v>
      </c>
      <c r="G733" s="19">
        <f t="shared" si="59"/>
        <v>7.2111025509279809</v>
      </c>
    </row>
    <row r="734" spans="1:7" x14ac:dyDescent="0.25">
      <c r="A734" s="18" t="s">
        <v>9</v>
      </c>
      <c r="B734" s="19">
        <v>1.55E-2</v>
      </c>
      <c r="C734" s="19">
        <v>1.5100000000000001E-2</v>
      </c>
      <c r="E734" s="19">
        <f t="shared" si="57"/>
        <v>2.8284271247461853E-4</v>
      </c>
      <c r="F734" s="19">
        <f t="shared" si="58"/>
        <v>1.5300000000000001E-2</v>
      </c>
      <c r="G734" s="19">
        <f t="shared" si="59"/>
        <v>1.8486451795726702</v>
      </c>
    </row>
    <row r="735" spans="1:7" x14ac:dyDescent="0.25">
      <c r="A735" s="18" t="s">
        <v>10</v>
      </c>
      <c r="B735" s="19">
        <v>2.0500000000000001E-2</v>
      </c>
      <c r="C735" s="19">
        <v>2.24E-2</v>
      </c>
      <c r="D735" s="19">
        <v>2.2200000000000001E-2</v>
      </c>
      <c r="E735" s="19">
        <f t="shared" si="57"/>
        <v>1.0440306508910546E-3</v>
      </c>
      <c r="F735" s="19">
        <f t="shared" si="58"/>
        <v>2.1700000000000001E-2</v>
      </c>
      <c r="G735" s="19">
        <f t="shared" si="59"/>
        <v>4.8112011561799752</v>
      </c>
    </row>
    <row r="736" spans="1:7" x14ac:dyDescent="0.25">
      <c r="A736" s="18" t="s">
        <v>11</v>
      </c>
      <c r="B736" s="19">
        <v>2.3400000000000001E-2</v>
      </c>
      <c r="C736" s="19">
        <v>2.3699999999999999E-2</v>
      </c>
      <c r="E736" s="19">
        <f t="shared" si="57"/>
        <v>2.1213203435596297E-4</v>
      </c>
      <c r="F736" s="19">
        <f t="shared" si="58"/>
        <v>2.3550000000000001E-2</v>
      </c>
      <c r="G736" s="19">
        <f t="shared" si="59"/>
        <v>0.90077296966438636</v>
      </c>
    </row>
    <row r="737" spans="1:7" x14ac:dyDescent="0.25">
      <c r="A737" s="18" t="s">
        <v>276</v>
      </c>
      <c r="B737" s="19">
        <v>1.37E-2</v>
      </c>
      <c r="C737" s="19">
        <v>1.43E-2</v>
      </c>
      <c r="E737" s="19">
        <f t="shared" si="57"/>
        <v>4.2426406871192839E-4</v>
      </c>
      <c r="F737" s="19">
        <f t="shared" si="58"/>
        <v>1.4E-2</v>
      </c>
      <c r="G737" s="19">
        <f t="shared" si="59"/>
        <v>3.0304576336566313</v>
      </c>
    </row>
    <row r="738" spans="1:7" x14ac:dyDescent="0.25">
      <c r="A738" s="18" t="s">
        <v>277</v>
      </c>
      <c r="B738" s="19">
        <v>1.61E-2</v>
      </c>
      <c r="C738" s="19">
        <v>1.4E-2</v>
      </c>
      <c r="D738" s="19">
        <v>1.4200000000000001E-2</v>
      </c>
      <c r="E738" s="19">
        <f t="shared" si="57"/>
        <v>1.1590225767142469E-3</v>
      </c>
      <c r="F738" s="19">
        <f t="shared" si="58"/>
        <v>1.4766666666666669E-2</v>
      </c>
      <c r="G738" s="19">
        <f t="shared" si="59"/>
        <v>7.8489113547240184</v>
      </c>
    </row>
    <row r="739" spans="1:7" x14ac:dyDescent="0.25">
      <c r="A739" s="18" t="s">
        <v>278</v>
      </c>
      <c r="B739" s="19">
        <v>1.49E-2</v>
      </c>
      <c r="C739" s="19">
        <v>1.44E-2</v>
      </c>
      <c r="E739" s="19">
        <f t="shared" si="57"/>
        <v>3.5355339059327408E-4</v>
      </c>
      <c r="F739" s="19">
        <f t="shared" si="58"/>
        <v>1.465E-2</v>
      </c>
      <c r="G739" s="19">
        <f t="shared" si="59"/>
        <v>2.4133337241861712</v>
      </c>
    </row>
    <row r="740" spans="1:7" x14ac:dyDescent="0.25">
      <c r="A740" s="18" t="s">
        <v>279</v>
      </c>
      <c r="B740" s="19">
        <v>1.54E-2</v>
      </c>
      <c r="C740" s="19">
        <v>1.4800000000000001E-2</v>
      </c>
      <c r="E740" s="19">
        <f t="shared" si="57"/>
        <v>4.2426406871192839E-4</v>
      </c>
      <c r="F740" s="19">
        <f t="shared" si="58"/>
        <v>1.5100000000000001E-2</v>
      </c>
      <c r="G740" s="19">
        <f t="shared" si="59"/>
        <v>2.8096958192842938</v>
      </c>
    </row>
    <row r="741" spans="1:7" x14ac:dyDescent="0.25">
      <c r="A741" s="18" t="s">
        <v>280</v>
      </c>
      <c r="B741" s="19">
        <v>1.5299999999999999E-2</v>
      </c>
      <c r="C741" s="19">
        <v>1.4999999999999999E-2</v>
      </c>
      <c r="E741" s="19">
        <f t="shared" si="57"/>
        <v>2.1213203435596422E-4</v>
      </c>
      <c r="F741" s="19">
        <f t="shared" si="58"/>
        <v>1.515E-2</v>
      </c>
      <c r="G741" s="19">
        <f t="shared" si="59"/>
        <v>1.4002114478941532</v>
      </c>
    </row>
    <row r="742" spans="1:7" x14ac:dyDescent="0.25">
      <c r="A742" s="18" t="s">
        <v>281</v>
      </c>
      <c r="B742" s="19">
        <v>1.4E-2</v>
      </c>
      <c r="C742" s="19">
        <v>1.4E-2</v>
      </c>
      <c r="E742" s="19">
        <f t="shared" si="57"/>
        <v>0</v>
      </c>
      <c r="F742" s="19">
        <f t="shared" si="58"/>
        <v>1.4E-2</v>
      </c>
      <c r="G742" s="19">
        <f t="shared" si="59"/>
        <v>0</v>
      </c>
    </row>
    <row r="743" spans="1:7" x14ac:dyDescent="0.25">
      <c r="A743" s="18" t="s">
        <v>282</v>
      </c>
      <c r="B743" s="19">
        <v>1.49E-2</v>
      </c>
      <c r="C743" s="19">
        <v>1.5100000000000001E-2</v>
      </c>
      <c r="E743" s="19">
        <f t="shared" si="57"/>
        <v>1.4142135623730989E-4</v>
      </c>
      <c r="F743" s="19">
        <f t="shared" si="58"/>
        <v>1.4999999999999999E-2</v>
      </c>
      <c r="G743" s="19">
        <f t="shared" si="59"/>
        <v>0.94280904158206591</v>
      </c>
    </row>
    <row r="744" spans="1:7" x14ac:dyDescent="0.25">
      <c r="A744" s="18" t="s">
        <v>283</v>
      </c>
      <c r="B744" s="19">
        <v>1.5299999999999999E-2</v>
      </c>
      <c r="C744" s="19">
        <v>1.4800000000000001E-2</v>
      </c>
      <c r="E744" s="19">
        <f t="shared" si="57"/>
        <v>3.5355339059327283E-4</v>
      </c>
      <c r="F744" s="19">
        <f t="shared" si="58"/>
        <v>1.5050000000000001E-2</v>
      </c>
      <c r="G744" s="19">
        <f t="shared" si="59"/>
        <v>2.3491919640749024</v>
      </c>
    </row>
    <row r="745" spans="1:7" x14ac:dyDescent="0.25">
      <c r="A745" s="18" t="s">
        <v>284</v>
      </c>
      <c r="B745" s="19">
        <v>1.4E-2</v>
      </c>
      <c r="C745" s="19">
        <v>1.4E-2</v>
      </c>
      <c r="E745" s="19">
        <f t="shared" si="57"/>
        <v>0</v>
      </c>
      <c r="F745" s="19">
        <f t="shared" si="58"/>
        <v>1.4E-2</v>
      </c>
      <c r="G745" s="19">
        <f t="shared" si="59"/>
        <v>0</v>
      </c>
    </row>
    <row r="746" spans="1:7" x14ac:dyDescent="0.25">
      <c r="A746" s="18" t="s">
        <v>285</v>
      </c>
      <c r="B746" s="19">
        <v>1.4200000000000001E-2</v>
      </c>
      <c r="C746" s="19">
        <v>1.46E-2</v>
      </c>
      <c r="E746" s="19">
        <f t="shared" si="57"/>
        <v>2.8284271247461853E-4</v>
      </c>
      <c r="F746" s="19">
        <f t="shared" si="58"/>
        <v>1.44E-2</v>
      </c>
      <c r="G746" s="19">
        <f t="shared" si="59"/>
        <v>1.9641855032959621</v>
      </c>
    </row>
    <row r="747" spans="1:7" x14ac:dyDescent="0.25">
      <c r="A747" s="18" t="s">
        <v>286</v>
      </c>
      <c r="B747" s="19">
        <v>1.55E-2</v>
      </c>
      <c r="C747" s="19">
        <v>1.4999999999999999E-2</v>
      </c>
      <c r="E747" s="19">
        <f t="shared" si="57"/>
        <v>3.5355339059327408E-4</v>
      </c>
      <c r="F747" s="19">
        <f t="shared" si="58"/>
        <v>1.525E-2</v>
      </c>
      <c r="G747" s="19">
        <f t="shared" si="59"/>
        <v>2.3183828891362235</v>
      </c>
    </row>
    <row r="748" spans="1:7" x14ac:dyDescent="0.25">
      <c r="A748" s="18" t="s">
        <v>287</v>
      </c>
      <c r="B748" s="19">
        <v>1.5900000000000001E-2</v>
      </c>
      <c r="C748" s="19">
        <v>1.6199999999999999E-2</v>
      </c>
      <c r="E748" s="19">
        <f t="shared" si="57"/>
        <v>2.1213203435596297E-4</v>
      </c>
      <c r="F748" s="19">
        <f t="shared" si="58"/>
        <v>1.6050000000000002E-2</v>
      </c>
      <c r="G748" s="19">
        <f t="shared" si="59"/>
        <v>1.3216949181056881</v>
      </c>
    </row>
    <row r="749" spans="1:7" x14ac:dyDescent="0.25">
      <c r="A749" s="18" t="s">
        <v>288</v>
      </c>
      <c r="B749" s="19">
        <v>1.4999999999999999E-2</v>
      </c>
      <c r="C749" s="19">
        <v>1.46E-2</v>
      </c>
      <c r="E749" s="19">
        <f t="shared" si="57"/>
        <v>2.8284271247461853E-4</v>
      </c>
      <c r="F749" s="19">
        <f t="shared" si="58"/>
        <v>1.4800000000000001E-2</v>
      </c>
      <c r="G749" s="19">
        <f t="shared" si="59"/>
        <v>1.9110994086122872</v>
      </c>
    </row>
    <row r="750" spans="1:7" x14ac:dyDescent="0.25">
      <c r="A750" s="18" t="s">
        <v>289</v>
      </c>
      <c r="B750" s="19">
        <v>1.4200000000000001E-2</v>
      </c>
      <c r="C750" s="19">
        <v>1.43E-2</v>
      </c>
      <c r="E750" s="19">
        <f t="shared" si="57"/>
        <v>7.071067811865432E-5</v>
      </c>
      <c r="F750" s="19">
        <f t="shared" si="58"/>
        <v>1.4250000000000001E-2</v>
      </c>
      <c r="G750" s="19">
        <f t="shared" si="59"/>
        <v>0.49621528504318824</v>
      </c>
    </row>
    <row r="751" spans="1:7" x14ac:dyDescent="0.25">
      <c r="A751" s="18" t="s">
        <v>290</v>
      </c>
      <c r="B751" s="19">
        <v>1.4800000000000001E-2</v>
      </c>
      <c r="C751" s="19">
        <v>1.5900000000000001E-2</v>
      </c>
      <c r="D751" s="19">
        <v>1.54E-2</v>
      </c>
      <c r="E751" s="19">
        <f t="shared" si="57"/>
        <v>5.5075705472861034E-4</v>
      </c>
      <c r="F751" s="19">
        <f t="shared" si="58"/>
        <v>1.5366666666666667E-2</v>
      </c>
      <c r="G751" s="19">
        <f t="shared" si="59"/>
        <v>3.5841023084291344</v>
      </c>
    </row>
    <row r="752" spans="1:7" x14ac:dyDescent="0.25">
      <c r="A752" s="18" t="s">
        <v>291</v>
      </c>
      <c r="B752" s="19">
        <v>1.5900000000000001E-2</v>
      </c>
      <c r="C752" s="19">
        <v>1.6500000000000001E-2</v>
      </c>
      <c r="E752" s="19">
        <f t="shared" si="57"/>
        <v>4.2426406871192844E-4</v>
      </c>
      <c r="F752" s="19">
        <f t="shared" si="58"/>
        <v>1.6199999999999999E-2</v>
      </c>
      <c r="G752" s="19">
        <f t="shared" si="59"/>
        <v>2.61891400439462</v>
      </c>
    </row>
    <row r="753" spans="1:7" x14ac:dyDescent="0.25">
      <c r="A753" s="18" t="s">
        <v>292</v>
      </c>
      <c r="B753" s="19">
        <v>1.4800000000000001E-2</v>
      </c>
      <c r="C753" s="19">
        <v>1.5299999999999999E-2</v>
      </c>
      <c r="E753" s="19">
        <f t="shared" si="57"/>
        <v>3.5355339059327283E-4</v>
      </c>
      <c r="F753" s="19">
        <f t="shared" si="58"/>
        <v>1.5050000000000001E-2</v>
      </c>
      <c r="G753" s="19">
        <f t="shared" si="59"/>
        <v>2.3491919640749024</v>
      </c>
    </row>
    <row r="754" spans="1:7" x14ac:dyDescent="0.25">
      <c r="A754" s="18" t="s">
        <v>293</v>
      </c>
      <c r="B754" s="19">
        <v>1.54E-2</v>
      </c>
      <c r="C754" s="19">
        <v>1.44E-2</v>
      </c>
      <c r="D754" s="19">
        <v>1.43E-2</v>
      </c>
      <c r="E754" s="19">
        <f t="shared" si="57"/>
        <v>6.0827625302982229E-4</v>
      </c>
      <c r="F754" s="19">
        <f t="shared" si="58"/>
        <v>1.47E-2</v>
      </c>
      <c r="G754" s="19">
        <f t="shared" si="59"/>
        <v>4.1379336940804237</v>
      </c>
    </row>
    <row r="755" spans="1:7" x14ac:dyDescent="0.25">
      <c r="A755" s="18" t="s">
        <v>294</v>
      </c>
      <c r="B755" s="19">
        <v>1.6899999999999998E-2</v>
      </c>
      <c r="C755" s="19">
        <v>1.7000000000000001E-2</v>
      </c>
      <c r="E755" s="19">
        <f t="shared" si="57"/>
        <v>7.0710678118656773E-5</v>
      </c>
      <c r="F755" s="19">
        <f t="shared" si="58"/>
        <v>1.695E-2</v>
      </c>
      <c r="G755" s="19">
        <f t="shared" si="59"/>
        <v>0.41717214229296035</v>
      </c>
    </row>
    <row r="756" spans="1:7" x14ac:dyDescent="0.25">
      <c r="A756" s="18" t="s">
        <v>295</v>
      </c>
      <c r="B756" s="19">
        <v>1.55E-2</v>
      </c>
      <c r="C756" s="19">
        <v>1.52E-2</v>
      </c>
      <c r="E756" s="19">
        <f t="shared" si="57"/>
        <v>2.1213203435596422E-4</v>
      </c>
      <c r="F756" s="19">
        <f t="shared" si="58"/>
        <v>1.5349999999999999E-2</v>
      </c>
      <c r="G756" s="19">
        <f t="shared" si="59"/>
        <v>1.3819676505274543</v>
      </c>
    </row>
    <row r="757" spans="1:7" x14ac:dyDescent="0.25">
      <c r="A757" s="18" t="s">
        <v>296</v>
      </c>
      <c r="B757" s="19">
        <v>1.52E-2</v>
      </c>
      <c r="C757" s="19">
        <v>1.46E-2</v>
      </c>
      <c r="E757" s="19">
        <f t="shared" si="57"/>
        <v>4.2426406871192839E-4</v>
      </c>
      <c r="F757" s="19">
        <f t="shared" si="58"/>
        <v>1.49E-2</v>
      </c>
      <c r="G757" s="19">
        <f t="shared" si="59"/>
        <v>2.8474098571270359</v>
      </c>
    </row>
    <row r="758" spans="1:7" x14ac:dyDescent="0.25">
      <c r="A758" s="18" t="s">
        <v>297</v>
      </c>
      <c r="B758" s="19">
        <v>1.54E-2</v>
      </c>
      <c r="C758" s="19">
        <v>1.54E-2</v>
      </c>
      <c r="E758" s="19">
        <f t="shared" si="57"/>
        <v>0</v>
      </c>
      <c r="F758" s="19">
        <f t="shared" si="58"/>
        <v>1.54E-2</v>
      </c>
      <c r="G758" s="19">
        <f t="shared" si="59"/>
        <v>0</v>
      </c>
    </row>
    <row r="759" spans="1:7" x14ac:dyDescent="0.25">
      <c r="A759" s="18" t="s">
        <v>298</v>
      </c>
      <c r="B759" s="19">
        <v>1.4999999999999999E-2</v>
      </c>
      <c r="C759" s="19">
        <v>1.44E-2</v>
      </c>
      <c r="E759" s="19">
        <f t="shared" si="57"/>
        <v>4.2426406871192839E-4</v>
      </c>
      <c r="F759" s="19">
        <f t="shared" si="58"/>
        <v>1.47E-2</v>
      </c>
      <c r="G759" s="19">
        <f t="shared" si="59"/>
        <v>2.88615012729203</v>
      </c>
    </row>
    <row r="760" spans="1:7" x14ac:dyDescent="0.25">
      <c r="A760" s="18" t="s">
        <v>299</v>
      </c>
      <c r="B760" s="19">
        <v>1.38E-2</v>
      </c>
      <c r="C760" s="19">
        <v>1.4E-2</v>
      </c>
      <c r="E760" s="19">
        <f t="shared" si="57"/>
        <v>1.4142135623730989E-4</v>
      </c>
      <c r="F760" s="19">
        <f t="shared" si="58"/>
        <v>1.3899999999999999E-2</v>
      </c>
      <c r="G760" s="19">
        <f t="shared" si="59"/>
        <v>1.0174198290453951</v>
      </c>
    </row>
    <row r="761" spans="1:7" x14ac:dyDescent="0.25">
      <c r="A761" s="18" t="s">
        <v>300</v>
      </c>
      <c r="B761" s="19">
        <v>1.4E-2</v>
      </c>
      <c r="C761" s="19">
        <v>1.41E-2</v>
      </c>
      <c r="E761" s="19">
        <f t="shared" si="57"/>
        <v>7.071067811865432E-5</v>
      </c>
      <c r="F761" s="19">
        <f t="shared" si="58"/>
        <v>1.405E-2</v>
      </c>
      <c r="G761" s="19">
        <f t="shared" si="59"/>
        <v>0.50327884781960375</v>
      </c>
    </row>
    <row r="762" spans="1:7" x14ac:dyDescent="0.25">
      <c r="A762" s="18" t="s">
        <v>301</v>
      </c>
      <c r="B762" s="19">
        <v>1.38E-2</v>
      </c>
      <c r="C762" s="19">
        <v>1.41E-2</v>
      </c>
      <c r="E762" s="19">
        <f t="shared" si="57"/>
        <v>2.1213203435596422E-4</v>
      </c>
      <c r="F762" s="19">
        <f t="shared" si="58"/>
        <v>1.3950000000000001E-2</v>
      </c>
      <c r="G762" s="19">
        <f t="shared" si="59"/>
        <v>1.5206597444871988</v>
      </c>
    </row>
    <row r="763" spans="1:7" x14ac:dyDescent="0.25">
      <c r="A763" s="18" t="s">
        <v>302</v>
      </c>
      <c r="B763" s="19">
        <v>1.44E-2</v>
      </c>
      <c r="C763" s="19">
        <v>1.4200000000000001E-2</v>
      </c>
      <c r="E763" s="19">
        <f t="shared" si="57"/>
        <v>1.4142135623730864E-4</v>
      </c>
      <c r="F763" s="19">
        <f t="shared" si="58"/>
        <v>1.43E-2</v>
      </c>
      <c r="G763" s="19">
        <f t="shared" si="59"/>
        <v>0.98896053312803234</v>
      </c>
    </row>
    <row r="764" spans="1:7" x14ac:dyDescent="0.25">
      <c r="A764" s="18" t="s">
        <v>303</v>
      </c>
      <c r="B764" s="19">
        <v>1.5599999999999999E-2</v>
      </c>
      <c r="C764" s="19">
        <v>1.55E-2</v>
      </c>
      <c r="E764" s="19">
        <f t="shared" si="57"/>
        <v>7.071067811865432E-5</v>
      </c>
      <c r="F764" s="19">
        <f t="shared" si="58"/>
        <v>1.555E-2</v>
      </c>
      <c r="G764" s="19">
        <f t="shared" si="59"/>
        <v>0.45473104899456157</v>
      </c>
    </row>
    <row r="765" spans="1:7" x14ac:dyDescent="0.25">
      <c r="A765" s="18" t="s">
        <v>304</v>
      </c>
      <c r="B765" s="19">
        <v>1.5699999999999999E-2</v>
      </c>
      <c r="C765" s="19">
        <v>1.5699999999999999E-2</v>
      </c>
      <c r="E765" s="19">
        <f t="shared" si="57"/>
        <v>0</v>
      </c>
      <c r="F765" s="19">
        <f t="shared" si="58"/>
        <v>1.5699999999999999E-2</v>
      </c>
      <c r="G765" s="19">
        <f t="shared" si="59"/>
        <v>0</v>
      </c>
    </row>
    <row r="766" spans="1:7" x14ac:dyDescent="0.25">
      <c r="A766" s="18" t="s">
        <v>305</v>
      </c>
      <c r="B766" s="19">
        <v>1.4800000000000001E-2</v>
      </c>
      <c r="C766" s="19">
        <v>1.4200000000000001E-2</v>
      </c>
      <c r="E766" s="19">
        <f t="shared" si="57"/>
        <v>4.2426406871192839E-4</v>
      </c>
      <c r="F766" s="19">
        <f t="shared" si="58"/>
        <v>1.4500000000000001E-2</v>
      </c>
      <c r="G766" s="19">
        <f t="shared" si="59"/>
        <v>2.9259590945650236</v>
      </c>
    </row>
    <row r="767" spans="1:7" x14ac:dyDescent="0.25">
      <c r="A767" s="18" t="s">
        <v>306</v>
      </c>
      <c r="B767" s="19">
        <v>1.46E-2</v>
      </c>
      <c r="C767" s="19">
        <v>1.49E-2</v>
      </c>
      <c r="E767" s="19">
        <f t="shared" si="57"/>
        <v>2.1213203435596422E-4</v>
      </c>
      <c r="F767" s="19">
        <f t="shared" si="58"/>
        <v>1.4749999999999999E-2</v>
      </c>
      <c r="G767" s="19">
        <f t="shared" si="59"/>
        <v>1.438183283769249</v>
      </c>
    </row>
    <row r="768" spans="1:7" x14ac:dyDescent="0.25">
      <c r="A768" s="18" t="s">
        <v>307</v>
      </c>
      <c r="B768" s="19">
        <v>1.41E-2</v>
      </c>
      <c r="C768" s="19">
        <v>1.41E-2</v>
      </c>
      <c r="E768" s="19">
        <f t="shared" si="57"/>
        <v>0</v>
      </c>
      <c r="F768" s="19">
        <f t="shared" si="58"/>
        <v>1.41E-2</v>
      </c>
      <c r="G768" s="19">
        <f t="shared" si="59"/>
        <v>0</v>
      </c>
    </row>
    <row r="769" spans="1:7" x14ac:dyDescent="0.25">
      <c r="A769" s="18" t="s">
        <v>308</v>
      </c>
      <c r="B769" s="19">
        <v>1.54E-2</v>
      </c>
      <c r="C769" s="19">
        <v>1.4800000000000001E-2</v>
      </c>
      <c r="E769" s="19">
        <f t="shared" si="57"/>
        <v>4.2426406871192839E-4</v>
      </c>
      <c r="F769" s="19">
        <f t="shared" si="58"/>
        <v>1.5100000000000001E-2</v>
      </c>
      <c r="G769" s="19">
        <f t="shared" si="59"/>
        <v>2.8096958192842938</v>
      </c>
    </row>
    <row r="770" spans="1:7" x14ac:dyDescent="0.25">
      <c r="A770" s="18" t="s">
        <v>309</v>
      </c>
      <c r="B770" s="19">
        <v>1.6500000000000001E-2</v>
      </c>
      <c r="C770" s="19">
        <v>1.4500000000000001E-2</v>
      </c>
      <c r="D770" s="19">
        <v>1.44E-2</v>
      </c>
      <c r="E770" s="19">
        <f t="shared" si="57"/>
        <v>1.1846237095944577E-3</v>
      </c>
      <c r="F770" s="19">
        <f t="shared" si="58"/>
        <v>1.5133333333333332E-2</v>
      </c>
      <c r="G770" s="19">
        <f t="shared" si="59"/>
        <v>7.8279099752937746</v>
      </c>
    </row>
    <row r="771" spans="1:7" x14ac:dyDescent="0.25">
      <c r="A771" s="18" t="s">
        <v>310</v>
      </c>
      <c r="B771" s="19">
        <v>1.4999999999999999E-2</v>
      </c>
      <c r="C771" s="19">
        <v>1.52E-2</v>
      </c>
      <c r="D771" s="19">
        <v>1.55E-2</v>
      </c>
      <c r="E771" s="19">
        <f t="shared" si="57"/>
        <v>2.5166114784235856E-4</v>
      </c>
      <c r="F771" s="19">
        <f t="shared" si="58"/>
        <v>1.5233333333333333E-2</v>
      </c>
      <c r="G771" s="19">
        <f t="shared" si="59"/>
        <v>1.6520425460111066</v>
      </c>
    </row>
    <row r="772" spans="1:7" x14ac:dyDescent="0.25">
      <c r="A772" s="18" t="s">
        <v>311</v>
      </c>
      <c r="B772" s="19">
        <v>1.6799999999999999E-2</v>
      </c>
      <c r="C772" s="19">
        <v>1.5100000000000001E-2</v>
      </c>
      <c r="E772" s="19">
        <f t="shared" si="57"/>
        <v>1.2020815280171296E-3</v>
      </c>
      <c r="F772" s="19">
        <f t="shared" si="58"/>
        <v>1.5949999999999999E-2</v>
      </c>
      <c r="G772" s="19">
        <f t="shared" si="59"/>
        <v>7.5365613041826318</v>
      </c>
    </row>
    <row r="773" spans="1:7" x14ac:dyDescent="0.25">
      <c r="A773" s="18" t="s">
        <v>312</v>
      </c>
      <c r="B773" s="19">
        <v>1.6899999999999998E-2</v>
      </c>
      <c r="C773" s="19">
        <v>1.66E-2</v>
      </c>
      <c r="E773" s="19">
        <f t="shared" si="57"/>
        <v>2.1213203435596297E-4</v>
      </c>
      <c r="F773" s="19">
        <f t="shared" si="58"/>
        <v>1.6750000000000001E-2</v>
      </c>
      <c r="G773" s="19">
        <f t="shared" si="59"/>
        <v>1.266459906602764</v>
      </c>
    </row>
    <row r="774" spans="1:7" x14ac:dyDescent="0.25">
      <c r="A774" s="18" t="s">
        <v>313</v>
      </c>
      <c r="B774" s="19">
        <v>1.5100000000000001E-2</v>
      </c>
      <c r="C774" s="19">
        <v>1.4999999999999999E-2</v>
      </c>
      <c r="E774" s="19">
        <f t="shared" si="57"/>
        <v>7.0710678118655554E-5</v>
      </c>
      <c r="F774" s="19">
        <f t="shared" si="58"/>
        <v>1.5050000000000001E-2</v>
      </c>
      <c r="G774" s="19">
        <f t="shared" si="59"/>
        <v>0.46983839281498707</v>
      </c>
    </row>
    <row r="775" spans="1:7" x14ac:dyDescent="0.25">
      <c r="A775" s="18" t="s">
        <v>314</v>
      </c>
      <c r="B775" s="19">
        <v>1.44E-2</v>
      </c>
      <c r="C775" s="19">
        <v>1.4500000000000001E-2</v>
      </c>
      <c r="E775" s="19">
        <f t="shared" si="57"/>
        <v>7.0710678118655554E-5</v>
      </c>
      <c r="F775" s="19">
        <f t="shared" si="58"/>
        <v>1.4450000000000001E-2</v>
      </c>
      <c r="G775" s="19">
        <f t="shared" si="59"/>
        <v>0.48934725341630136</v>
      </c>
    </row>
    <row r="776" spans="1:7" x14ac:dyDescent="0.25">
      <c r="A776" s="18" t="s">
        <v>315</v>
      </c>
      <c r="B776" s="19">
        <v>1.5100000000000001E-2</v>
      </c>
      <c r="C776" s="19">
        <v>1.4800000000000001E-2</v>
      </c>
      <c r="E776" s="19">
        <f t="shared" si="57"/>
        <v>2.1213203435596422E-4</v>
      </c>
      <c r="F776" s="19">
        <f t="shared" si="58"/>
        <v>1.4950000000000001E-2</v>
      </c>
      <c r="G776" s="19">
        <f t="shared" si="59"/>
        <v>1.4189433736184895</v>
      </c>
    </row>
    <row r="777" spans="1:7" x14ac:dyDescent="0.25">
      <c r="A777" s="18" t="s">
        <v>316</v>
      </c>
      <c r="B777" s="19">
        <v>1.55E-2</v>
      </c>
      <c r="C777" s="19">
        <v>1.49E-2</v>
      </c>
      <c r="E777" s="19">
        <f t="shared" si="57"/>
        <v>4.2426406871192839E-4</v>
      </c>
      <c r="F777" s="19">
        <f t="shared" si="58"/>
        <v>1.52E-2</v>
      </c>
      <c r="G777" s="19">
        <f t="shared" si="59"/>
        <v>2.7912109783679502</v>
      </c>
    </row>
    <row r="778" spans="1:7" x14ac:dyDescent="0.25">
      <c r="A778" s="18" t="s">
        <v>317</v>
      </c>
      <c r="B778" s="19">
        <v>1.6E-2</v>
      </c>
      <c r="C778" s="19">
        <v>1.5599999999999999E-2</v>
      </c>
      <c r="E778" s="19">
        <f t="shared" si="57"/>
        <v>2.8284271247461977E-4</v>
      </c>
      <c r="F778" s="19">
        <f t="shared" si="58"/>
        <v>1.5800000000000002E-2</v>
      </c>
      <c r="G778" s="19">
        <f t="shared" si="59"/>
        <v>1.7901437498393655</v>
      </c>
    </row>
    <row r="779" spans="1:7" x14ac:dyDescent="0.25">
      <c r="A779" s="18" t="s">
        <v>318</v>
      </c>
      <c r="B779" s="19">
        <v>1.38E-2</v>
      </c>
      <c r="C779" s="19">
        <v>1.4E-2</v>
      </c>
      <c r="E779" s="19">
        <f t="shared" si="57"/>
        <v>1.4142135623730989E-4</v>
      </c>
      <c r="F779" s="19">
        <f t="shared" si="58"/>
        <v>1.3899999999999999E-2</v>
      </c>
      <c r="G779" s="19">
        <f t="shared" si="59"/>
        <v>1.0174198290453951</v>
      </c>
    </row>
    <row r="780" spans="1:7" x14ac:dyDescent="0.25">
      <c r="A780" s="18" t="s">
        <v>319</v>
      </c>
      <c r="B780" s="19">
        <v>1.44E-2</v>
      </c>
      <c r="C780" s="19">
        <v>1.4200000000000001E-2</v>
      </c>
      <c r="E780" s="19">
        <f t="shared" si="57"/>
        <v>1.4142135623730864E-4</v>
      </c>
      <c r="F780" s="19">
        <f t="shared" si="58"/>
        <v>1.43E-2</v>
      </c>
      <c r="G780" s="19">
        <f t="shared" si="59"/>
        <v>0.98896053312803234</v>
      </c>
    </row>
    <row r="781" spans="1:7" x14ac:dyDescent="0.25">
      <c r="A781" s="18" t="s">
        <v>32</v>
      </c>
      <c r="B781" s="19">
        <v>1.11E-2</v>
      </c>
      <c r="C781" s="19">
        <v>1.15E-2</v>
      </c>
      <c r="E781" s="19">
        <f t="shared" si="57"/>
        <v>2.8284271247461853E-4</v>
      </c>
      <c r="F781" s="19">
        <f t="shared" si="58"/>
        <v>1.1300000000000001E-2</v>
      </c>
      <c r="G781" s="19">
        <f t="shared" si="59"/>
        <v>2.503032853757686</v>
      </c>
    </row>
    <row r="784" spans="1:7" ht="30" x14ac:dyDescent="0.25">
      <c r="A784" s="20" t="s">
        <v>0</v>
      </c>
      <c r="B784" s="21" t="s">
        <v>1</v>
      </c>
      <c r="C784" s="21" t="s">
        <v>2</v>
      </c>
      <c r="D784" s="21" t="s">
        <v>3</v>
      </c>
      <c r="E784" s="19" t="s">
        <v>4</v>
      </c>
      <c r="F784" s="19" t="s">
        <v>5</v>
      </c>
      <c r="G784" s="19" t="s">
        <v>6</v>
      </c>
    </row>
    <row r="785" spans="1:7" x14ac:dyDescent="0.25">
      <c r="A785" s="18" t="s">
        <v>7</v>
      </c>
      <c r="B785" s="19">
        <v>6.4000000000000003E-3</v>
      </c>
      <c r="C785" s="19">
        <v>6.8999999999999999E-3</v>
      </c>
      <c r="E785" s="19">
        <f t="shared" ref="E785:E832" si="60">STDEV(B785:D785)</f>
        <v>3.5355339059327349E-4</v>
      </c>
      <c r="F785" s="19">
        <f t="shared" ref="F785:F832" si="61">AVERAGE(B785:D785)</f>
        <v>6.6499999999999997E-3</v>
      </c>
      <c r="G785" s="19">
        <f t="shared" ref="G785:G832" si="62">(E785/F785)*100</f>
        <v>5.3165923397484738</v>
      </c>
    </row>
    <row r="786" spans="1:7" x14ac:dyDescent="0.25">
      <c r="A786" s="18" t="s">
        <v>32</v>
      </c>
      <c r="B786" s="19">
        <v>1.5599999999999999E-2</v>
      </c>
      <c r="C786" s="19">
        <v>1.4800000000000001E-2</v>
      </c>
      <c r="E786" s="19">
        <f t="shared" si="60"/>
        <v>5.6568542494923706E-4</v>
      </c>
      <c r="F786" s="19">
        <f t="shared" si="61"/>
        <v>1.52E-2</v>
      </c>
      <c r="G786" s="19">
        <f t="shared" si="62"/>
        <v>3.7216146378239277</v>
      </c>
    </row>
    <row r="787" spans="1:7" x14ac:dyDescent="0.25">
      <c r="A787" s="18" t="s">
        <v>9</v>
      </c>
      <c r="B787" s="19">
        <v>1.7600000000000001E-2</v>
      </c>
      <c r="C787" s="19">
        <v>1.7899999999999999E-2</v>
      </c>
      <c r="E787" s="19">
        <f t="shared" si="60"/>
        <v>2.1213203435596297E-4</v>
      </c>
      <c r="F787" s="19">
        <f t="shared" si="61"/>
        <v>1.7750000000000002E-2</v>
      </c>
      <c r="G787" s="19">
        <f t="shared" si="62"/>
        <v>1.1951100527096505</v>
      </c>
    </row>
    <row r="788" spans="1:7" x14ac:dyDescent="0.25">
      <c r="A788" s="18" t="s">
        <v>10</v>
      </c>
      <c r="B788" s="19">
        <v>2.3E-2</v>
      </c>
      <c r="C788" s="19">
        <v>2.3099999999999999E-2</v>
      </c>
      <c r="E788" s="19">
        <f t="shared" si="60"/>
        <v>7.071067811865432E-5</v>
      </c>
      <c r="F788" s="19">
        <f t="shared" si="61"/>
        <v>2.3050000000000001E-2</v>
      </c>
      <c r="G788" s="19">
        <f t="shared" si="62"/>
        <v>0.3067708378249645</v>
      </c>
    </row>
    <row r="789" spans="1:7" x14ac:dyDescent="0.25">
      <c r="A789" s="18" t="s">
        <v>11</v>
      </c>
      <c r="B789" s="19">
        <v>2.7E-2</v>
      </c>
      <c r="C789" s="19">
        <v>2.7400000000000001E-2</v>
      </c>
      <c r="E789" s="19">
        <f t="shared" si="60"/>
        <v>2.8284271247461977E-4</v>
      </c>
      <c r="F789" s="19">
        <f t="shared" si="61"/>
        <v>2.7200000000000002E-2</v>
      </c>
      <c r="G789" s="19">
        <f t="shared" si="62"/>
        <v>1.0398629135096313</v>
      </c>
    </row>
    <row r="790" spans="1:7" x14ac:dyDescent="0.25">
      <c r="A790" s="18">
        <v>1</v>
      </c>
      <c r="B790" s="19">
        <v>1.2699999999999999E-2</v>
      </c>
      <c r="C790" s="19">
        <v>1.29E-2</v>
      </c>
      <c r="E790" s="19">
        <f t="shared" si="60"/>
        <v>1.4142135623730989E-4</v>
      </c>
      <c r="F790" s="19">
        <f t="shared" si="61"/>
        <v>1.2799999999999999E-2</v>
      </c>
      <c r="G790" s="19">
        <f t="shared" si="62"/>
        <v>1.1048543456039834</v>
      </c>
    </row>
    <row r="791" spans="1:7" x14ac:dyDescent="0.25">
      <c r="A791" s="18">
        <v>2</v>
      </c>
      <c r="B791" s="19">
        <v>1.32E-2</v>
      </c>
      <c r="C791" s="19">
        <v>1.32E-2</v>
      </c>
      <c r="E791" s="19">
        <f t="shared" si="60"/>
        <v>0</v>
      </c>
      <c r="F791" s="19">
        <f t="shared" si="61"/>
        <v>1.32E-2</v>
      </c>
      <c r="G791" s="19">
        <f t="shared" si="62"/>
        <v>0</v>
      </c>
    </row>
    <row r="792" spans="1:7" x14ac:dyDescent="0.25">
      <c r="A792" s="18">
        <v>3</v>
      </c>
      <c r="B792" s="19">
        <v>1.4500000000000001E-2</v>
      </c>
      <c r="C792" s="19">
        <v>1.4E-2</v>
      </c>
      <c r="E792" s="19">
        <f t="shared" si="60"/>
        <v>3.5355339059327408E-4</v>
      </c>
      <c r="F792" s="19">
        <f t="shared" si="61"/>
        <v>1.4250000000000001E-2</v>
      </c>
      <c r="G792" s="19">
        <f t="shared" si="62"/>
        <v>2.4810764252159583</v>
      </c>
    </row>
    <row r="793" spans="1:7" x14ac:dyDescent="0.25">
      <c r="A793" s="18">
        <v>4</v>
      </c>
      <c r="B793" s="19">
        <v>1.5800000000000002E-2</v>
      </c>
      <c r="C793" s="19">
        <v>1.5299999999999999E-2</v>
      </c>
      <c r="E793" s="19">
        <f t="shared" si="60"/>
        <v>3.5355339059327527E-4</v>
      </c>
      <c r="F793" s="19">
        <f t="shared" si="61"/>
        <v>1.5550000000000001E-2</v>
      </c>
      <c r="G793" s="19">
        <f t="shared" si="62"/>
        <v>2.2736552449728311</v>
      </c>
    </row>
    <row r="794" spans="1:7" x14ac:dyDescent="0.25">
      <c r="A794" s="18">
        <v>5</v>
      </c>
      <c r="B794" s="19">
        <v>1.26E-2</v>
      </c>
      <c r="C794" s="19">
        <v>1.2500000000000001E-2</v>
      </c>
      <c r="E794" s="19">
        <f t="shared" si="60"/>
        <v>7.071067811865432E-5</v>
      </c>
      <c r="F794" s="19">
        <f t="shared" si="61"/>
        <v>1.255E-2</v>
      </c>
      <c r="G794" s="19">
        <f t="shared" si="62"/>
        <v>0.5634316981566081</v>
      </c>
    </row>
    <row r="795" spans="1:7" x14ac:dyDescent="0.25">
      <c r="A795" s="18">
        <v>6</v>
      </c>
      <c r="B795" s="19">
        <v>1.32E-2</v>
      </c>
      <c r="C795" s="19">
        <v>1.2699999999999999E-2</v>
      </c>
      <c r="E795" s="19">
        <f t="shared" si="60"/>
        <v>3.5355339059327408E-4</v>
      </c>
      <c r="F795" s="19">
        <f t="shared" si="61"/>
        <v>1.295E-2</v>
      </c>
      <c r="G795" s="19">
        <f t="shared" si="62"/>
        <v>2.7301420123032747</v>
      </c>
    </row>
    <row r="796" spans="1:7" x14ac:dyDescent="0.25">
      <c r="A796" s="18">
        <v>7</v>
      </c>
      <c r="B796" s="19">
        <v>1.38E-2</v>
      </c>
      <c r="C796" s="19">
        <v>1.43E-2</v>
      </c>
      <c r="E796" s="19">
        <f t="shared" si="60"/>
        <v>3.5355339059327408E-4</v>
      </c>
      <c r="F796" s="19">
        <f t="shared" si="61"/>
        <v>1.405E-2</v>
      </c>
      <c r="G796" s="19">
        <f t="shared" si="62"/>
        <v>2.5163942390980361</v>
      </c>
    </row>
    <row r="797" spans="1:7" x14ac:dyDescent="0.25">
      <c r="A797" s="18">
        <v>8</v>
      </c>
      <c r="B797" s="19">
        <v>1.54E-2</v>
      </c>
      <c r="C797" s="19">
        <v>1.5800000000000002E-2</v>
      </c>
      <c r="E797" s="19">
        <f t="shared" si="60"/>
        <v>2.8284271247461977E-4</v>
      </c>
      <c r="F797" s="19">
        <f t="shared" si="61"/>
        <v>1.5600000000000001E-2</v>
      </c>
      <c r="G797" s="19">
        <f t="shared" si="62"/>
        <v>1.8130943107347419</v>
      </c>
    </row>
    <row r="798" spans="1:7" x14ac:dyDescent="0.25">
      <c r="A798" s="18">
        <v>9</v>
      </c>
      <c r="B798" s="19">
        <v>1.2800000000000001E-2</v>
      </c>
      <c r="C798" s="19">
        <v>1.2999999999999999E-2</v>
      </c>
      <c r="E798" s="19">
        <f t="shared" si="60"/>
        <v>1.4142135623730864E-4</v>
      </c>
      <c r="F798" s="19">
        <f t="shared" si="61"/>
        <v>1.29E-2</v>
      </c>
      <c r="G798" s="19">
        <f t="shared" si="62"/>
        <v>1.0962895832349506</v>
      </c>
    </row>
    <row r="799" spans="1:7" x14ac:dyDescent="0.25">
      <c r="A799" s="18">
        <v>10</v>
      </c>
      <c r="B799" s="19">
        <v>1.41E-2</v>
      </c>
      <c r="C799" s="19">
        <v>1.4500000000000001E-2</v>
      </c>
      <c r="E799" s="19">
        <f t="shared" si="60"/>
        <v>2.8284271247461977E-4</v>
      </c>
      <c r="F799" s="19">
        <f t="shared" si="61"/>
        <v>1.43E-2</v>
      </c>
      <c r="G799" s="19">
        <f t="shared" si="62"/>
        <v>1.9779210662560824</v>
      </c>
    </row>
    <row r="800" spans="1:7" x14ac:dyDescent="0.25">
      <c r="A800" s="18">
        <v>11</v>
      </c>
      <c r="B800" s="19">
        <v>1.54E-2</v>
      </c>
      <c r="C800" s="19">
        <v>1.49E-2</v>
      </c>
      <c r="E800" s="19">
        <f t="shared" si="60"/>
        <v>3.5355339059327408E-4</v>
      </c>
      <c r="F800" s="19">
        <f t="shared" si="61"/>
        <v>1.515E-2</v>
      </c>
      <c r="G800" s="19">
        <f t="shared" si="62"/>
        <v>2.3336857464902581</v>
      </c>
    </row>
    <row r="801" spans="1:7" x14ac:dyDescent="0.25">
      <c r="A801" s="18">
        <v>12</v>
      </c>
      <c r="B801" s="19">
        <v>1.6400000000000001E-2</v>
      </c>
      <c r="C801" s="19">
        <v>1.6500000000000001E-2</v>
      </c>
      <c r="E801" s="19">
        <f t="shared" si="60"/>
        <v>7.071067811865432E-5</v>
      </c>
      <c r="F801" s="19">
        <f t="shared" si="61"/>
        <v>1.6449999999999999E-2</v>
      </c>
      <c r="G801" s="19">
        <f t="shared" si="62"/>
        <v>0.42985214661795945</v>
      </c>
    </row>
    <row r="802" spans="1:7" x14ac:dyDescent="0.25">
      <c r="A802" s="18">
        <v>13</v>
      </c>
      <c r="B802" s="19">
        <v>1.37E-2</v>
      </c>
      <c r="C802" s="19">
        <v>1.34E-2</v>
      </c>
      <c r="E802" s="19">
        <f t="shared" si="60"/>
        <v>2.1213203435596422E-4</v>
      </c>
      <c r="F802" s="19">
        <f t="shared" si="61"/>
        <v>1.355E-2</v>
      </c>
      <c r="G802" s="19">
        <f t="shared" si="62"/>
        <v>1.5655500690477064</v>
      </c>
    </row>
    <row r="803" spans="1:7" x14ac:dyDescent="0.25">
      <c r="A803" s="18">
        <v>14</v>
      </c>
      <c r="B803" s="19">
        <v>1.3899999999999999E-2</v>
      </c>
      <c r="C803" s="19">
        <v>1.34E-2</v>
      </c>
      <c r="E803" s="19">
        <f t="shared" si="60"/>
        <v>3.5355339059327283E-4</v>
      </c>
      <c r="F803" s="19">
        <f t="shared" si="61"/>
        <v>1.3649999999999999E-2</v>
      </c>
      <c r="G803" s="19">
        <f t="shared" si="62"/>
        <v>2.5901347296210466</v>
      </c>
    </row>
    <row r="804" spans="1:7" x14ac:dyDescent="0.25">
      <c r="A804" s="18">
        <v>15</v>
      </c>
      <c r="B804" s="19">
        <v>1.52E-2</v>
      </c>
      <c r="C804" s="19">
        <v>1.49E-2</v>
      </c>
      <c r="E804" s="19">
        <f t="shared" si="60"/>
        <v>2.1213203435596422E-4</v>
      </c>
      <c r="F804" s="19">
        <f t="shared" si="61"/>
        <v>1.5050000000000001E-2</v>
      </c>
      <c r="G804" s="19">
        <f t="shared" si="62"/>
        <v>1.4095151784449449</v>
      </c>
    </row>
    <row r="805" spans="1:7" x14ac:dyDescent="0.25">
      <c r="A805" s="18">
        <v>16</v>
      </c>
      <c r="B805" s="19">
        <v>1.6199999999999999E-2</v>
      </c>
      <c r="C805" s="19">
        <v>1.6500000000000001E-2</v>
      </c>
      <c r="E805" s="19">
        <f t="shared" si="60"/>
        <v>2.1213203435596541E-4</v>
      </c>
      <c r="F805" s="19">
        <f t="shared" si="61"/>
        <v>1.635E-2</v>
      </c>
      <c r="G805" s="19">
        <f t="shared" si="62"/>
        <v>1.2974436352046814</v>
      </c>
    </row>
    <row r="806" spans="1:7" x14ac:dyDescent="0.25">
      <c r="A806" s="18">
        <v>17</v>
      </c>
      <c r="B806" s="19">
        <v>1.66E-2</v>
      </c>
      <c r="C806" s="19">
        <v>1.6E-2</v>
      </c>
      <c r="E806" s="19">
        <f t="shared" si="60"/>
        <v>4.2426406871192844E-4</v>
      </c>
      <c r="F806" s="19">
        <f t="shared" si="61"/>
        <v>1.6300000000000002E-2</v>
      </c>
      <c r="G806" s="19">
        <f t="shared" si="62"/>
        <v>2.6028470473124439</v>
      </c>
    </row>
    <row r="807" spans="1:7" x14ac:dyDescent="0.25">
      <c r="A807" s="18">
        <v>18</v>
      </c>
      <c r="B807" s="19">
        <v>1.49E-2</v>
      </c>
      <c r="C807" s="19">
        <v>1.46E-2</v>
      </c>
      <c r="E807" s="19">
        <f t="shared" si="60"/>
        <v>2.1213203435596422E-4</v>
      </c>
      <c r="F807" s="19">
        <f t="shared" si="61"/>
        <v>1.4749999999999999E-2</v>
      </c>
      <c r="G807" s="19">
        <f t="shared" si="62"/>
        <v>1.438183283769249</v>
      </c>
    </row>
    <row r="808" spans="1:7" x14ac:dyDescent="0.25">
      <c r="A808" s="18">
        <v>19</v>
      </c>
      <c r="B808" s="19">
        <v>1.4800000000000001E-2</v>
      </c>
      <c r="C808" s="19">
        <v>1.5100000000000001E-2</v>
      </c>
      <c r="E808" s="19">
        <f t="shared" si="60"/>
        <v>2.1213203435596422E-4</v>
      </c>
      <c r="F808" s="19">
        <f t="shared" si="61"/>
        <v>1.4950000000000001E-2</v>
      </c>
      <c r="G808" s="19">
        <f t="shared" si="62"/>
        <v>1.4189433736184895</v>
      </c>
    </row>
    <row r="809" spans="1:7" x14ac:dyDescent="0.25">
      <c r="A809" s="18">
        <v>20</v>
      </c>
      <c r="B809" s="19">
        <v>1.9199999999999998E-2</v>
      </c>
      <c r="C809" s="19">
        <v>1.9099999999999999E-2</v>
      </c>
      <c r="E809" s="19">
        <f t="shared" si="60"/>
        <v>7.071067811865432E-5</v>
      </c>
      <c r="F809" s="19">
        <f t="shared" si="61"/>
        <v>1.915E-2</v>
      </c>
      <c r="G809" s="19">
        <f t="shared" si="62"/>
        <v>0.36924636093292074</v>
      </c>
    </row>
    <row r="810" spans="1:7" x14ac:dyDescent="0.25">
      <c r="A810" s="18">
        <v>21</v>
      </c>
      <c r="B810" s="19">
        <v>1.3100000000000001E-2</v>
      </c>
      <c r="C810" s="19">
        <v>1.3299999999999999E-2</v>
      </c>
      <c r="E810" s="19">
        <f t="shared" si="60"/>
        <v>1.4142135623730864E-4</v>
      </c>
      <c r="F810" s="19">
        <f t="shared" si="61"/>
        <v>1.32E-2</v>
      </c>
      <c r="G810" s="19">
        <f t="shared" si="62"/>
        <v>1.0713739108887019</v>
      </c>
    </row>
    <row r="811" spans="1:7" x14ac:dyDescent="0.25">
      <c r="A811" s="18">
        <v>22</v>
      </c>
      <c r="B811" s="19">
        <v>1.3599999999999999E-2</v>
      </c>
      <c r="C811" s="19">
        <v>1.43E-2</v>
      </c>
      <c r="E811" s="19">
        <f t="shared" si="60"/>
        <v>4.9497474683058394E-4</v>
      </c>
      <c r="F811" s="19">
        <f t="shared" si="61"/>
        <v>1.3950000000000001E-2</v>
      </c>
      <c r="G811" s="19">
        <f t="shared" si="62"/>
        <v>3.5482060704701355</v>
      </c>
    </row>
    <row r="812" spans="1:7" x14ac:dyDescent="0.25">
      <c r="A812" s="18">
        <v>23</v>
      </c>
      <c r="B812" s="19">
        <v>1.4800000000000001E-2</v>
      </c>
      <c r="C812" s="19">
        <v>1.47E-2</v>
      </c>
      <c r="E812" s="19">
        <f t="shared" si="60"/>
        <v>7.0710678118655554E-5</v>
      </c>
      <c r="F812" s="19">
        <f t="shared" si="61"/>
        <v>1.4749999999999999E-2</v>
      </c>
      <c r="G812" s="19">
        <f t="shared" si="62"/>
        <v>0.47939442792308856</v>
      </c>
    </row>
    <row r="813" spans="1:7" x14ac:dyDescent="0.25">
      <c r="A813" s="18">
        <v>24</v>
      </c>
      <c r="B813" s="19">
        <v>1.4999999999999999E-2</v>
      </c>
      <c r="C813" s="19">
        <v>1.61E-2</v>
      </c>
      <c r="D813" s="19">
        <v>1.67E-2</v>
      </c>
      <c r="E813" s="19">
        <f t="shared" si="60"/>
        <v>8.6216781042517093E-4</v>
      </c>
      <c r="F813" s="19">
        <f t="shared" si="61"/>
        <v>1.5933333333333331E-2</v>
      </c>
      <c r="G813" s="19">
        <f t="shared" si="62"/>
        <v>5.4110950445094419</v>
      </c>
    </row>
    <row r="814" spans="1:7" x14ac:dyDescent="0.25">
      <c r="A814" s="18">
        <v>25</v>
      </c>
      <c r="B814" s="19">
        <v>1.4500000000000001E-2</v>
      </c>
      <c r="C814" s="19">
        <v>1.5100000000000001E-2</v>
      </c>
      <c r="E814" s="19">
        <f t="shared" si="60"/>
        <v>4.2426406871192839E-4</v>
      </c>
      <c r="F814" s="19">
        <f t="shared" si="61"/>
        <v>1.4800000000000001E-2</v>
      </c>
      <c r="G814" s="19">
        <f t="shared" si="62"/>
        <v>2.8666491129184348</v>
      </c>
    </row>
    <row r="815" spans="1:7" x14ac:dyDescent="0.25">
      <c r="A815" s="18">
        <v>26</v>
      </c>
      <c r="B815" s="19">
        <v>1.47E-2</v>
      </c>
      <c r="C815" s="19">
        <v>1.5299999999999999E-2</v>
      </c>
      <c r="E815" s="19">
        <f t="shared" si="60"/>
        <v>4.2426406871192839E-4</v>
      </c>
      <c r="F815" s="19">
        <f t="shared" si="61"/>
        <v>1.4999999999999999E-2</v>
      </c>
      <c r="G815" s="19">
        <f t="shared" si="62"/>
        <v>2.8284271247461894</v>
      </c>
    </row>
    <row r="816" spans="1:7" x14ac:dyDescent="0.25">
      <c r="A816" s="18">
        <v>27</v>
      </c>
      <c r="B816" s="19">
        <v>1.52E-2</v>
      </c>
      <c r="C816" s="19">
        <v>1.66E-2</v>
      </c>
      <c r="D816" s="19">
        <v>1.6299999999999999E-2</v>
      </c>
      <c r="E816" s="19">
        <f t="shared" si="60"/>
        <v>7.3711147958319915E-4</v>
      </c>
      <c r="F816" s="19">
        <f t="shared" si="61"/>
        <v>1.6033333333333333E-2</v>
      </c>
      <c r="G816" s="19">
        <f t="shared" si="62"/>
        <v>4.5973688955293088</v>
      </c>
    </row>
    <row r="817" spans="1:7" x14ac:dyDescent="0.25">
      <c r="A817" s="18">
        <v>28</v>
      </c>
      <c r="B817" s="19">
        <v>2.0199999999999999E-2</v>
      </c>
      <c r="C817" s="19">
        <v>1.8700000000000001E-2</v>
      </c>
      <c r="D817" s="19">
        <v>1.8800000000000001E-2</v>
      </c>
      <c r="E817" s="19">
        <f t="shared" si="60"/>
        <v>8.3864970836060727E-4</v>
      </c>
      <c r="F817" s="19">
        <f t="shared" si="61"/>
        <v>1.9233333333333335E-2</v>
      </c>
      <c r="G817" s="19">
        <f t="shared" si="62"/>
        <v>4.3603970971955315</v>
      </c>
    </row>
    <row r="818" spans="1:7" x14ac:dyDescent="0.25">
      <c r="A818" s="18">
        <v>29</v>
      </c>
      <c r="B818" s="19">
        <v>1.4999999999999999E-2</v>
      </c>
      <c r="C818" s="19">
        <v>1.46E-2</v>
      </c>
      <c r="E818" s="19">
        <f t="shared" si="60"/>
        <v>2.8284271247461853E-4</v>
      </c>
      <c r="F818" s="19">
        <f t="shared" si="61"/>
        <v>1.4800000000000001E-2</v>
      </c>
      <c r="G818" s="19">
        <f t="shared" si="62"/>
        <v>1.9110994086122872</v>
      </c>
    </row>
    <row r="819" spans="1:7" x14ac:dyDescent="0.25">
      <c r="A819" s="18">
        <v>30</v>
      </c>
      <c r="B819" s="19">
        <v>1.55E-2</v>
      </c>
      <c r="C819" s="19">
        <v>1.52E-2</v>
      </c>
      <c r="E819" s="19">
        <f t="shared" si="60"/>
        <v>2.1213203435596422E-4</v>
      </c>
      <c r="F819" s="19">
        <f t="shared" si="61"/>
        <v>1.5349999999999999E-2</v>
      </c>
      <c r="G819" s="19">
        <f t="shared" si="62"/>
        <v>1.3819676505274543</v>
      </c>
    </row>
    <row r="820" spans="1:7" x14ac:dyDescent="0.25">
      <c r="A820" s="18">
        <v>31</v>
      </c>
      <c r="B820" s="19">
        <v>1.67E-2</v>
      </c>
      <c r="C820" s="19">
        <v>1.72E-2</v>
      </c>
      <c r="E820" s="19">
        <f t="shared" si="60"/>
        <v>3.5355339059327408E-4</v>
      </c>
      <c r="F820" s="19">
        <f t="shared" si="61"/>
        <v>1.695E-2</v>
      </c>
      <c r="G820" s="19">
        <f t="shared" si="62"/>
        <v>2.0858607114647438</v>
      </c>
    </row>
    <row r="821" spans="1:7" x14ac:dyDescent="0.25">
      <c r="A821" s="18">
        <v>32</v>
      </c>
      <c r="B821" s="19">
        <v>1.8700000000000001E-2</v>
      </c>
      <c r="C821" s="19">
        <v>1.8499999999999999E-2</v>
      </c>
      <c r="E821" s="19">
        <f t="shared" si="60"/>
        <v>1.4142135623731111E-4</v>
      </c>
      <c r="F821" s="19">
        <f t="shared" si="61"/>
        <v>1.8599999999999998E-2</v>
      </c>
      <c r="G821" s="19">
        <f t="shared" si="62"/>
        <v>0.76032987224360815</v>
      </c>
    </row>
    <row r="822" spans="1:7" x14ac:dyDescent="0.25">
      <c r="A822" s="18">
        <v>33</v>
      </c>
      <c r="B822" s="19">
        <v>1.6799999999999999E-2</v>
      </c>
      <c r="C822" s="19">
        <v>1.66E-2</v>
      </c>
      <c r="E822" s="19">
        <f t="shared" si="60"/>
        <v>1.4142135623730864E-4</v>
      </c>
      <c r="F822" s="19">
        <f t="shared" si="61"/>
        <v>1.67E-2</v>
      </c>
      <c r="G822" s="19">
        <f t="shared" si="62"/>
        <v>0.84683446848687804</v>
      </c>
    </row>
    <row r="823" spans="1:7" x14ac:dyDescent="0.25">
      <c r="A823" s="18">
        <v>34</v>
      </c>
      <c r="B823" s="19">
        <v>1.47E-2</v>
      </c>
      <c r="C823" s="19">
        <v>1.44E-2</v>
      </c>
      <c r="E823" s="19">
        <f t="shared" si="60"/>
        <v>2.1213203435596422E-4</v>
      </c>
      <c r="F823" s="19">
        <f t="shared" si="61"/>
        <v>1.455E-2</v>
      </c>
      <c r="G823" s="19">
        <f t="shared" si="62"/>
        <v>1.4579521261578297</v>
      </c>
    </row>
    <row r="824" spans="1:7" x14ac:dyDescent="0.25">
      <c r="A824" s="18">
        <v>35</v>
      </c>
      <c r="B824" s="19">
        <v>1.7600000000000001E-2</v>
      </c>
      <c r="C824" s="19">
        <v>1.77E-2</v>
      </c>
      <c r="E824" s="19">
        <f t="shared" si="60"/>
        <v>7.071067811865432E-5</v>
      </c>
      <c r="F824" s="19">
        <f t="shared" si="61"/>
        <v>1.7649999999999999E-2</v>
      </c>
      <c r="G824" s="19">
        <f t="shared" si="62"/>
        <v>0.40062707149379223</v>
      </c>
    </row>
    <row r="825" spans="1:7" x14ac:dyDescent="0.25">
      <c r="A825" s="18">
        <v>36</v>
      </c>
      <c r="B825" s="19">
        <v>1.7999999999999999E-2</v>
      </c>
      <c r="C825" s="19">
        <v>1.7000000000000001E-2</v>
      </c>
      <c r="D825" s="19">
        <v>1.66E-2</v>
      </c>
      <c r="E825" s="19">
        <f t="shared" si="60"/>
        <v>7.2111025509279689E-4</v>
      </c>
      <c r="F825" s="19">
        <f t="shared" si="61"/>
        <v>1.7200000000000003E-2</v>
      </c>
      <c r="G825" s="19">
        <f t="shared" si="62"/>
        <v>4.1925014830976552</v>
      </c>
    </row>
    <row r="826" spans="1:7" x14ac:dyDescent="0.25">
      <c r="A826" s="18">
        <v>37</v>
      </c>
      <c r="B826" s="19">
        <v>1.4500000000000001E-2</v>
      </c>
      <c r="C826" s="19">
        <v>1.4999999999999999E-2</v>
      </c>
      <c r="E826" s="19">
        <f t="shared" si="60"/>
        <v>3.5355339059327283E-4</v>
      </c>
      <c r="F826" s="19">
        <f t="shared" si="61"/>
        <v>1.4749999999999999E-2</v>
      </c>
      <c r="G826" s="19">
        <f t="shared" si="62"/>
        <v>2.3969721396154093</v>
      </c>
    </row>
    <row r="827" spans="1:7" x14ac:dyDescent="0.25">
      <c r="A827" s="18">
        <v>38</v>
      </c>
      <c r="B827" s="19">
        <v>1.6500000000000001E-2</v>
      </c>
      <c r="C827" s="19">
        <v>1.6500000000000001E-2</v>
      </c>
      <c r="E827" s="19">
        <f t="shared" si="60"/>
        <v>0</v>
      </c>
      <c r="F827" s="19">
        <f t="shared" si="61"/>
        <v>1.6500000000000001E-2</v>
      </c>
      <c r="G827" s="19">
        <f t="shared" si="62"/>
        <v>0</v>
      </c>
    </row>
    <row r="828" spans="1:7" x14ac:dyDescent="0.25">
      <c r="A828" s="18">
        <v>39</v>
      </c>
      <c r="B828" s="19">
        <v>1.5900000000000001E-2</v>
      </c>
      <c r="C828" s="19">
        <v>1.6299999999999999E-2</v>
      </c>
      <c r="E828" s="19">
        <f t="shared" si="60"/>
        <v>2.8284271247461728E-4</v>
      </c>
      <c r="F828" s="19">
        <f t="shared" si="61"/>
        <v>1.61E-2</v>
      </c>
      <c r="G828" s="19">
        <f t="shared" si="62"/>
        <v>1.7567870340038341</v>
      </c>
    </row>
    <row r="829" spans="1:7" x14ac:dyDescent="0.25">
      <c r="A829" s="18">
        <v>40</v>
      </c>
      <c r="B829" s="19">
        <v>1.8599999999999998E-2</v>
      </c>
      <c r="C829" s="19">
        <v>1.7999999999999999E-2</v>
      </c>
      <c r="E829" s="19">
        <f t="shared" si="60"/>
        <v>4.2426406871192844E-4</v>
      </c>
      <c r="F829" s="19">
        <f t="shared" si="61"/>
        <v>1.8299999999999997E-2</v>
      </c>
      <c r="G829" s="19">
        <f t="shared" si="62"/>
        <v>2.3183828891362213</v>
      </c>
    </row>
    <row r="830" spans="1:7" x14ac:dyDescent="0.25">
      <c r="A830" s="18">
        <v>41</v>
      </c>
      <c r="B830" s="19">
        <v>1.4E-2</v>
      </c>
      <c r="C830" s="19">
        <v>1.43E-2</v>
      </c>
      <c r="E830" s="19">
        <f t="shared" si="60"/>
        <v>2.1213203435596422E-4</v>
      </c>
      <c r="F830" s="19">
        <f t="shared" si="61"/>
        <v>1.4149999999999999E-2</v>
      </c>
      <c r="G830" s="19">
        <f t="shared" si="62"/>
        <v>1.4991663205368497</v>
      </c>
    </row>
    <row r="831" spans="1:7" x14ac:dyDescent="0.25">
      <c r="A831" s="18">
        <v>42</v>
      </c>
      <c r="B831" s="19">
        <v>1.4800000000000001E-2</v>
      </c>
      <c r="C831" s="19">
        <v>1.4800000000000001E-2</v>
      </c>
      <c r="E831" s="19">
        <f t="shared" si="60"/>
        <v>0</v>
      </c>
      <c r="F831" s="19">
        <f t="shared" si="61"/>
        <v>1.4800000000000001E-2</v>
      </c>
      <c r="G831" s="19">
        <f t="shared" si="62"/>
        <v>0</v>
      </c>
    </row>
    <row r="832" spans="1:7" x14ac:dyDescent="0.25">
      <c r="A832" s="18" t="s">
        <v>32</v>
      </c>
      <c r="B832" s="19">
        <v>1.37E-2</v>
      </c>
      <c r="C832" s="19">
        <v>1.3299999999999999E-2</v>
      </c>
      <c r="E832" s="19">
        <f t="shared" si="60"/>
        <v>2.8284271247461977E-4</v>
      </c>
      <c r="F832" s="19">
        <f t="shared" si="61"/>
        <v>1.35E-2</v>
      </c>
      <c r="G832" s="19">
        <f t="shared" si="62"/>
        <v>2.0951312035157019</v>
      </c>
    </row>
    <row r="834" spans="1:7" x14ac:dyDescent="0.25">
      <c r="A834" s="18">
        <v>43</v>
      </c>
      <c r="B834" s="19">
        <v>1.6199999999999999E-2</v>
      </c>
      <c r="C834" s="19">
        <v>1.5980000000000001E-2</v>
      </c>
      <c r="E834" s="19">
        <f t="shared" ref="E834:E875" si="63">STDEV(B834:D834)</f>
        <v>1.5556349186103901E-4</v>
      </c>
      <c r="F834" s="19">
        <f t="shared" ref="F834:F875" si="64">AVERAGE(B834:D834)</f>
        <v>1.609E-2</v>
      </c>
      <c r="G834" s="19">
        <f t="shared" ref="G834:G875" si="65">(E834/F834)*100</f>
        <v>0.96683338633336868</v>
      </c>
    </row>
    <row r="835" spans="1:7" x14ac:dyDescent="0.25">
      <c r="A835" s="18">
        <v>44</v>
      </c>
      <c r="B835" s="19">
        <v>1.7999999999999999E-2</v>
      </c>
      <c r="C835" s="19">
        <v>1.84E-2</v>
      </c>
      <c r="E835" s="19">
        <f t="shared" si="63"/>
        <v>2.8284271247461977E-4</v>
      </c>
      <c r="F835" s="19">
        <f t="shared" si="64"/>
        <v>1.8200000000000001E-2</v>
      </c>
      <c r="G835" s="19">
        <f t="shared" si="65"/>
        <v>1.5540808377726361</v>
      </c>
    </row>
    <row r="836" spans="1:7" x14ac:dyDescent="0.25">
      <c r="A836" s="18">
        <v>45</v>
      </c>
      <c r="B836" s="19">
        <v>1.66E-2</v>
      </c>
      <c r="C836" s="19">
        <v>1.6500000000000001E-2</v>
      </c>
      <c r="E836" s="19">
        <f t="shared" si="63"/>
        <v>7.071067811865432E-5</v>
      </c>
      <c r="F836" s="19">
        <f t="shared" si="64"/>
        <v>1.6550000000000002E-2</v>
      </c>
      <c r="G836" s="19">
        <f t="shared" si="65"/>
        <v>0.42725485268069074</v>
      </c>
    </row>
    <row r="837" spans="1:7" x14ac:dyDescent="0.25">
      <c r="A837" s="18">
        <v>46</v>
      </c>
      <c r="B837" s="19">
        <v>1.6500000000000001E-2</v>
      </c>
      <c r="C837" s="19">
        <v>1.55E-2</v>
      </c>
      <c r="D837" s="19">
        <v>1.5900000000000001E-2</v>
      </c>
      <c r="E837" s="19">
        <f t="shared" si="63"/>
        <v>5.0332229568471711E-4</v>
      </c>
      <c r="F837" s="19">
        <f t="shared" si="64"/>
        <v>1.5966666666666667E-2</v>
      </c>
      <c r="G837" s="19">
        <f t="shared" si="65"/>
        <v>3.1523317057497939</v>
      </c>
    </row>
    <row r="838" spans="1:7" x14ac:dyDescent="0.25">
      <c r="A838" s="18">
        <v>47</v>
      </c>
      <c r="B838" s="19">
        <v>1.84E-2</v>
      </c>
      <c r="C838" s="19">
        <v>1.8100000000000002E-2</v>
      </c>
      <c r="E838" s="19">
        <f t="shared" si="63"/>
        <v>2.1213203435596297E-4</v>
      </c>
      <c r="F838" s="19">
        <f t="shared" si="64"/>
        <v>1.8250000000000002E-2</v>
      </c>
      <c r="G838" s="19">
        <f t="shared" si="65"/>
        <v>1.162367311539523</v>
      </c>
    </row>
    <row r="839" spans="1:7" x14ac:dyDescent="0.25">
      <c r="A839" s="18">
        <v>48</v>
      </c>
      <c r="B839" s="19">
        <v>1.8100000000000002E-2</v>
      </c>
      <c r="C839" s="19">
        <v>1.7899999999999999E-2</v>
      </c>
      <c r="E839" s="19">
        <f t="shared" si="63"/>
        <v>1.4142135623731111E-4</v>
      </c>
      <c r="F839" s="19">
        <f t="shared" si="64"/>
        <v>1.8000000000000002E-2</v>
      </c>
      <c r="G839" s="19">
        <f t="shared" si="65"/>
        <v>0.78567420131839483</v>
      </c>
    </row>
    <row r="840" spans="1:7" x14ac:dyDescent="0.25">
      <c r="A840" s="18">
        <v>49</v>
      </c>
      <c r="B840" s="19">
        <v>1.47E-2</v>
      </c>
      <c r="C840" s="19">
        <v>1.43E-2</v>
      </c>
      <c r="E840" s="19">
        <f t="shared" si="63"/>
        <v>2.8284271247461853E-4</v>
      </c>
      <c r="F840" s="19">
        <f t="shared" si="64"/>
        <v>1.4499999999999999E-2</v>
      </c>
      <c r="G840" s="19">
        <f t="shared" si="65"/>
        <v>1.9506393963766795</v>
      </c>
    </row>
    <row r="841" spans="1:7" x14ac:dyDescent="0.25">
      <c r="A841" s="18">
        <v>50</v>
      </c>
      <c r="B841" s="19">
        <v>1.6199999999999999E-2</v>
      </c>
      <c r="C841" s="19">
        <v>1.5699999999999999E-2</v>
      </c>
      <c r="E841" s="19">
        <f t="shared" si="63"/>
        <v>3.5355339059327408E-4</v>
      </c>
      <c r="F841" s="19">
        <f t="shared" si="64"/>
        <v>1.5949999999999999E-2</v>
      </c>
      <c r="G841" s="19">
        <f t="shared" si="65"/>
        <v>2.2166356777007783</v>
      </c>
    </row>
    <row r="842" spans="1:7" x14ac:dyDescent="0.25">
      <c r="A842" s="18">
        <v>51</v>
      </c>
      <c r="B842" s="19">
        <v>1.6400000000000001E-2</v>
      </c>
      <c r="C842" s="19">
        <v>1.6799999999999999E-2</v>
      </c>
      <c r="E842" s="19">
        <f t="shared" si="63"/>
        <v>2.8284271247461728E-4</v>
      </c>
      <c r="F842" s="19">
        <f t="shared" si="64"/>
        <v>1.66E-2</v>
      </c>
      <c r="G842" s="19">
        <f t="shared" si="65"/>
        <v>1.703871761895285</v>
      </c>
    </row>
    <row r="843" spans="1:7" x14ac:dyDescent="0.25">
      <c r="A843" s="18">
        <v>52</v>
      </c>
      <c r="B843" s="19">
        <v>1.8599999999999998E-2</v>
      </c>
      <c r="C843" s="19">
        <v>1.7899999999999999E-2</v>
      </c>
      <c r="E843" s="19">
        <f t="shared" si="63"/>
        <v>4.9497474683058275E-4</v>
      </c>
      <c r="F843" s="19">
        <f t="shared" si="64"/>
        <v>1.8249999999999999E-2</v>
      </c>
      <c r="G843" s="19">
        <f t="shared" si="65"/>
        <v>2.7121903935922345</v>
      </c>
    </row>
    <row r="844" spans="1:7" x14ac:dyDescent="0.25">
      <c r="A844" s="18">
        <v>53</v>
      </c>
      <c r="B844" s="19">
        <v>1.6899999999999998E-2</v>
      </c>
      <c r="C844" s="19">
        <v>1.6400000000000001E-2</v>
      </c>
      <c r="E844" s="19">
        <f t="shared" si="63"/>
        <v>3.5355339059327164E-4</v>
      </c>
      <c r="F844" s="19">
        <f t="shared" si="64"/>
        <v>1.6649999999999998E-2</v>
      </c>
      <c r="G844" s="19">
        <f t="shared" si="65"/>
        <v>2.1234437873469769</v>
      </c>
    </row>
    <row r="845" spans="1:7" x14ac:dyDescent="0.25">
      <c r="A845" s="18">
        <v>54</v>
      </c>
      <c r="B845" s="19">
        <v>1.6899999999999998E-2</v>
      </c>
      <c r="C845" s="19">
        <v>1.77E-2</v>
      </c>
      <c r="D845" s="19">
        <v>1.7899999999999999E-2</v>
      </c>
      <c r="E845" s="19">
        <f t="shared" si="63"/>
        <v>5.2915026221291885E-4</v>
      </c>
      <c r="F845" s="19">
        <f t="shared" si="64"/>
        <v>1.7499999999999998E-2</v>
      </c>
      <c r="G845" s="19">
        <f t="shared" si="65"/>
        <v>3.0237157840738225</v>
      </c>
    </row>
    <row r="846" spans="1:7" x14ac:dyDescent="0.25">
      <c r="A846" s="18">
        <v>55</v>
      </c>
      <c r="B846" s="19">
        <v>1.78E-2</v>
      </c>
      <c r="C846" s="19">
        <v>1.7600000000000001E-2</v>
      </c>
      <c r="E846" s="19">
        <f t="shared" si="63"/>
        <v>1.4142135623730864E-4</v>
      </c>
      <c r="F846" s="19">
        <f t="shared" si="64"/>
        <v>1.77E-2</v>
      </c>
      <c r="G846" s="19">
        <f t="shared" si="65"/>
        <v>0.7989907132051336</v>
      </c>
    </row>
    <row r="847" spans="1:7" x14ac:dyDescent="0.25">
      <c r="A847" s="18">
        <v>56</v>
      </c>
      <c r="B847" s="19">
        <v>1.9400000000000001E-2</v>
      </c>
      <c r="C847" s="19">
        <v>1.8700000000000001E-2</v>
      </c>
      <c r="E847" s="19">
        <f t="shared" si="63"/>
        <v>4.9497474683058275E-4</v>
      </c>
      <c r="F847" s="19">
        <f t="shared" si="64"/>
        <v>1.9050000000000001E-2</v>
      </c>
      <c r="G847" s="19">
        <f t="shared" si="65"/>
        <v>2.598292634281274</v>
      </c>
    </row>
    <row r="848" spans="1:7" x14ac:dyDescent="0.25">
      <c r="A848" s="18">
        <v>57</v>
      </c>
      <c r="B848" s="19">
        <v>1.7000000000000001E-2</v>
      </c>
      <c r="C848" s="19">
        <v>1.6400000000000001E-2</v>
      </c>
      <c r="E848" s="19">
        <f t="shared" si="63"/>
        <v>4.2426406871192844E-4</v>
      </c>
      <c r="F848" s="19">
        <f t="shared" si="64"/>
        <v>1.67E-2</v>
      </c>
      <c r="G848" s="19">
        <f t="shared" si="65"/>
        <v>2.5405034054606492</v>
      </c>
    </row>
    <row r="849" spans="1:7" x14ac:dyDescent="0.25">
      <c r="A849" s="18">
        <v>58</v>
      </c>
      <c r="B849" s="19">
        <v>1.7000000000000001E-2</v>
      </c>
      <c r="C849" s="19">
        <v>1.6400000000000001E-2</v>
      </c>
      <c r="E849" s="19">
        <f t="shared" si="63"/>
        <v>4.2426406871192844E-4</v>
      </c>
      <c r="F849" s="19">
        <f t="shared" si="64"/>
        <v>1.67E-2</v>
      </c>
      <c r="G849" s="19">
        <f t="shared" si="65"/>
        <v>2.5405034054606492</v>
      </c>
    </row>
    <row r="850" spans="1:7" x14ac:dyDescent="0.25">
      <c r="A850" s="18">
        <v>59</v>
      </c>
      <c r="B850" s="19">
        <v>1.8499999999999999E-2</v>
      </c>
      <c r="C850" s="19">
        <v>1.84E-2</v>
      </c>
      <c r="E850" s="19">
        <f t="shared" si="63"/>
        <v>7.071067811865432E-5</v>
      </c>
      <c r="F850" s="19">
        <f t="shared" si="64"/>
        <v>1.8450000000000001E-2</v>
      </c>
      <c r="G850" s="19">
        <f t="shared" si="65"/>
        <v>0.38325570796018604</v>
      </c>
    </row>
    <row r="851" spans="1:7" x14ac:dyDescent="0.25">
      <c r="A851" s="18">
        <v>60</v>
      </c>
      <c r="B851" s="19">
        <v>1.89E-2</v>
      </c>
      <c r="C851" s="19">
        <v>1.83E-2</v>
      </c>
      <c r="E851" s="19">
        <f t="shared" si="63"/>
        <v>4.2426406871192844E-4</v>
      </c>
      <c r="F851" s="19">
        <f t="shared" si="64"/>
        <v>1.8599999999999998E-2</v>
      </c>
      <c r="G851" s="19">
        <f t="shared" si="65"/>
        <v>2.2809896167307984</v>
      </c>
    </row>
    <row r="852" spans="1:7" x14ac:dyDescent="0.25">
      <c r="A852" s="18">
        <v>61</v>
      </c>
      <c r="B852" s="19">
        <v>1.52E-2</v>
      </c>
      <c r="C852" s="19">
        <v>1.5599999999999999E-2</v>
      </c>
      <c r="E852" s="19">
        <f t="shared" si="63"/>
        <v>2.8284271247461853E-4</v>
      </c>
      <c r="F852" s="19">
        <f t="shared" si="64"/>
        <v>1.54E-2</v>
      </c>
      <c r="G852" s="19">
        <f t="shared" si="65"/>
        <v>1.8366409900949252</v>
      </c>
    </row>
    <row r="853" spans="1:7" x14ac:dyDescent="0.25">
      <c r="A853" s="18">
        <v>62</v>
      </c>
      <c r="B853" s="19">
        <v>1.44E-2</v>
      </c>
      <c r="C853" s="19">
        <v>1.66E-2</v>
      </c>
      <c r="D853" s="19">
        <v>1.66E-2</v>
      </c>
      <c r="E853" s="19">
        <f t="shared" si="63"/>
        <v>1.2701705922171771E-3</v>
      </c>
      <c r="F853" s="19">
        <f t="shared" si="64"/>
        <v>1.5866666666666668E-2</v>
      </c>
      <c r="G853" s="19">
        <f t="shared" si="65"/>
        <v>8.0052768417048981</v>
      </c>
    </row>
    <row r="854" spans="1:7" x14ac:dyDescent="0.25">
      <c r="A854" s="18">
        <v>63</v>
      </c>
      <c r="B854" s="19">
        <v>1.67E-2</v>
      </c>
      <c r="C854" s="19">
        <v>1.67E-2</v>
      </c>
      <c r="E854" s="19">
        <f t="shared" si="63"/>
        <v>0</v>
      </c>
      <c r="F854" s="19">
        <f t="shared" si="64"/>
        <v>1.67E-2</v>
      </c>
      <c r="G854" s="19">
        <f t="shared" si="65"/>
        <v>0</v>
      </c>
    </row>
    <row r="855" spans="1:7" x14ac:dyDescent="0.25">
      <c r="A855" s="18">
        <v>64</v>
      </c>
      <c r="B855" s="19">
        <v>1.8100000000000002E-2</v>
      </c>
      <c r="C855" s="19">
        <v>1.7999999999999999E-2</v>
      </c>
      <c r="E855" s="19">
        <f t="shared" si="63"/>
        <v>7.0710678118656773E-5</v>
      </c>
      <c r="F855" s="19">
        <f t="shared" si="64"/>
        <v>1.805E-2</v>
      </c>
      <c r="G855" s="19">
        <f t="shared" si="65"/>
        <v>0.39174890924463585</v>
      </c>
    </row>
    <row r="856" spans="1:7" x14ac:dyDescent="0.25">
      <c r="A856" s="18">
        <v>65</v>
      </c>
      <c r="B856" s="19">
        <v>1.3899999999999999E-2</v>
      </c>
      <c r="C856" s="19">
        <v>1.37E-2</v>
      </c>
      <c r="E856" s="19">
        <f t="shared" si="63"/>
        <v>1.4142135623730864E-4</v>
      </c>
      <c r="F856" s="19">
        <f t="shared" si="64"/>
        <v>1.38E-2</v>
      </c>
      <c r="G856" s="19">
        <f t="shared" si="65"/>
        <v>1.0247924365022365</v>
      </c>
    </row>
    <row r="857" spans="1:7" x14ac:dyDescent="0.25">
      <c r="A857" s="18">
        <v>66</v>
      </c>
      <c r="B857" s="19">
        <v>1.55E-2</v>
      </c>
      <c r="C857" s="19">
        <v>1.49E-2</v>
      </c>
      <c r="E857" s="19">
        <f t="shared" si="63"/>
        <v>4.2426406871192839E-4</v>
      </c>
      <c r="F857" s="19">
        <f t="shared" si="64"/>
        <v>1.52E-2</v>
      </c>
      <c r="G857" s="19">
        <f t="shared" si="65"/>
        <v>2.7912109783679502</v>
      </c>
    </row>
    <row r="858" spans="1:7" x14ac:dyDescent="0.25">
      <c r="A858" s="18">
        <v>67</v>
      </c>
      <c r="B858" s="19">
        <v>1.8100000000000002E-2</v>
      </c>
      <c r="C858" s="19">
        <v>1.7600000000000001E-2</v>
      </c>
      <c r="E858" s="19">
        <f t="shared" si="63"/>
        <v>3.5355339059327408E-4</v>
      </c>
      <c r="F858" s="19">
        <f t="shared" si="64"/>
        <v>1.7850000000000001E-2</v>
      </c>
      <c r="G858" s="19">
        <f t="shared" si="65"/>
        <v>1.9806912638278658</v>
      </c>
    </row>
    <row r="859" spans="1:7" x14ac:dyDescent="0.25">
      <c r="A859" s="18">
        <v>68</v>
      </c>
      <c r="B859" s="19">
        <v>1.8599999999999998E-2</v>
      </c>
      <c r="C859" s="19">
        <v>2.01E-2</v>
      </c>
      <c r="D859" s="19">
        <v>2.0400000000000001E-2</v>
      </c>
      <c r="E859" s="19">
        <f t="shared" si="63"/>
        <v>9.6436507609929691E-4</v>
      </c>
      <c r="F859" s="19">
        <f t="shared" si="64"/>
        <v>1.9699999999999999E-2</v>
      </c>
      <c r="G859" s="19">
        <f t="shared" si="65"/>
        <v>4.8952541933974461</v>
      </c>
    </row>
    <row r="860" spans="1:7" x14ac:dyDescent="0.25">
      <c r="A860" s="18">
        <v>69</v>
      </c>
      <c r="B860" s="19">
        <v>1.5299999999999999E-2</v>
      </c>
      <c r="C860" s="19">
        <v>1.5699999999999999E-2</v>
      </c>
      <c r="E860" s="19">
        <f t="shared" si="63"/>
        <v>2.8284271247461853E-4</v>
      </c>
      <c r="F860" s="19">
        <f t="shared" si="64"/>
        <v>1.55E-2</v>
      </c>
      <c r="G860" s="19">
        <f t="shared" si="65"/>
        <v>1.8247916933846358</v>
      </c>
    </row>
    <row r="861" spans="1:7" x14ac:dyDescent="0.25">
      <c r="A861" s="18">
        <v>70</v>
      </c>
      <c r="B861" s="19">
        <v>1.7899999999999999E-2</v>
      </c>
      <c r="C861" s="19">
        <v>1.7299999999999999E-2</v>
      </c>
      <c r="E861" s="19">
        <f t="shared" si="63"/>
        <v>4.2426406871192844E-4</v>
      </c>
      <c r="F861" s="19">
        <f t="shared" si="64"/>
        <v>1.7599999999999998E-2</v>
      </c>
      <c r="G861" s="19">
        <f t="shared" si="65"/>
        <v>2.4105912994995937</v>
      </c>
    </row>
    <row r="862" spans="1:7" x14ac:dyDescent="0.25">
      <c r="A862" s="18">
        <v>71</v>
      </c>
      <c r="B862" s="19">
        <v>1.7500000000000002E-2</v>
      </c>
      <c r="C862" s="19">
        <v>1.72E-2</v>
      </c>
      <c r="E862" s="19">
        <f t="shared" si="63"/>
        <v>2.1213203435596541E-4</v>
      </c>
      <c r="F862" s="19">
        <f t="shared" si="64"/>
        <v>1.7350000000000001E-2</v>
      </c>
      <c r="G862" s="19">
        <f t="shared" si="65"/>
        <v>1.2226630222245845</v>
      </c>
    </row>
    <row r="863" spans="1:7" x14ac:dyDescent="0.25">
      <c r="A863" s="18">
        <v>72</v>
      </c>
      <c r="B863" s="19">
        <v>1.9900000000000001E-2</v>
      </c>
      <c r="C863" s="19">
        <v>1.9800000000000002E-2</v>
      </c>
      <c r="E863" s="19">
        <f t="shared" si="63"/>
        <v>7.071067811865432E-5</v>
      </c>
      <c r="F863" s="19">
        <f t="shared" si="64"/>
        <v>1.985E-2</v>
      </c>
      <c r="G863" s="19">
        <f t="shared" si="65"/>
        <v>0.35622507868339709</v>
      </c>
    </row>
    <row r="864" spans="1:7" x14ac:dyDescent="0.25">
      <c r="A864" s="18">
        <v>73</v>
      </c>
      <c r="B864" s="19">
        <v>1.6400000000000001E-2</v>
      </c>
      <c r="C864" s="19">
        <v>1.5800000000000002E-2</v>
      </c>
      <c r="E864" s="19">
        <f t="shared" si="63"/>
        <v>4.2426406871192844E-4</v>
      </c>
      <c r="F864" s="19">
        <f t="shared" si="64"/>
        <v>1.6100000000000003E-2</v>
      </c>
      <c r="G864" s="19">
        <f t="shared" si="65"/>
        <v>2.635180551005766</v>
      </c>
    </row>
    <row r="865" spans="1:7" x14ac:dyDescent="0.25">
      <c r="A865" s="18">
        <v>74</v>
      </c>
      <c r="B865" s="19">
        <v>1.7899999999999999E-2</v>
      </c>
      <c r="C865" s="19">
        <v>1.78E-2</v>
      </c>
      <c r="E865" s="19">
        <f t="shared" si="63"/>
        <v>7.071067811865432E-5</v>
      </c>
      <c r="F865" s="19">
        <f t="shared" si="64"/>
        <v>1.7849999999999998E-2</v>
      </c>
      <c r="G865" s="19">
        <f t="shared" si="65"/>
        <v>0.39613825276557052</v>
      </c>
    </row>
    <row r="866" spans="1:7" x14ac:dyDescent="0.25">
      <c r="A866" s="18">
        <v>75</v>
      </c>
      <c r="B866" s="19">
        <v>1.8499999999999999E-2</v>
      </c>
      <c r="C866" s="19">
        <v>1.8700000000000001E-2</v>
      </c>
      <c r="E866" s="19">
        <f t="shared" si="63"/>
        <v>1.4142135623731111E-4</v>
      </c>
      <c r="F866" s="19">
        <f t="shared" si="64"/>
        <v>1.8599999999999998E-2</v>
      </c>
      <c r="G866" s="19">
        <f t="shared" si="65"/>
        <v>0.76032987224360815</v>
      </c>
    </row>
    <row r="867" spans="1:7" x14ac:dyDescent="0.25">
      <c r="A867" s="18">
        <v>76</v>
      </c>
      <c r="B867" s="19">
        <v>2.01E-2</v>
      </c>
      <c r="C867" s="19">
        <v>2.06E-2</v>
      </c>
      <c r="E867" s="19">
        <f t="shared" si="63"/>
        <v>3.5355339059327408E-4</v>
      </c>
      <c r="F867" s="19">
        <f t="shared" si="64"/>
        <v>2.035E-2</v>
      </c>
      <c r="G867" s="19">
        <f t="shared" si="65"/>
        <v>1.7373630987384476</v>
      </c>
    </row>
    <row r="868" spans="1:7" x14ac:dyDescent="0.25">
      <c r="A868" s="18">
        <v>77</v>
      </c>
      <c r="B868" s="19">
        <v>1.7500000000000002E-2</v>
      </c>
      <c r="C868" s="19">
        <v>1.7000000000000001E-2</v>
      </c>
      <c r="E868" s="19">
        <f t="shared" si="63"/>
        <v>3.5355339059327408E-4</v>
      </c>
      <c r="F868" s="19">
        <f t="shared" si="64"/>
        <v>1.7250000000000001E-2</v>
      </c>
      <c r="G868" s="19">
        <f t="shared" si="65"/>
        <v>2.0495848730044872</v>
      </c>
    </row>
    <row r="869" spans="1:7" x14ac:dyDescent="0.25">
      <c r="A869" s="18">
        <v>78</v>
      </c>
      <c r="B869" s="19">
        <v>1.7100000000000001E-2</v>
      </c>
      <c r="C869" s="19">
        <v>1.7600000000000001E-2</v>
      </c>
      <c r="E869" s="19">
        <f t="shared" si="63"/>
        <v>3.5355339059327408E-4</v>
      </c>
      <c r="F869" s="19">
        <f t="shared" si="64"/>
        <v>1.7350000000000001E-2</v>
      </c>
      <c r="G869" s="19">
        <f t="shared" si="65"/>
        <v>2.0377717037076315</v>
      </c>
    </row>
    <row r="870" spans="1:7" x14ac:dyDescent="0.25">
      <c r="A870" s="18">
        <v>79</v>
      </c>
      <c r="B870" s="19">
        <v>1.7999999999999999E-2</v>
      </c>
      <c r="C870" s="19">
        <v>1.83E-2</v>
      </c>
      <c r="E870" s="19">
        <f t="shared" si="63"/>
        <v>2.1213203435596541E-4</v>
      </c>
      <c r="F870" s="19">
        <f t="shared" si="64"/>
        <v>1.8149999999999999E-2</v>
      </c>
      <c r="G870" s="19">
        <f t="shared" si="65"/>
        <v>1.1687715391513247</v>
      </c>
    </row>
    <row r="871" spans="1:7" x14ac:dyDescent="0.25">
      <c r="A871" s="18">
        <v>80</v>
      </c>
      <c r="B871" s="19">
        <v>1.8700000000000001E-2</v>
      </c>
      <c r="C871" s="19">
        <v>1.9E-2</v>
      </c>
      <c r="E871" s="19">
        <f t="shared" si="63"/>
        <v>2.1213203435596297E-4</v>
      </c>
      <c r="F871" s="19">
        <f t="shared" si="64"/>
        <v>1.8849999999999999E-2</v>
      </c>
      <c r="G871" s="19">
        <f t="shared" si="65"/>
        <v>1.1253688825250026</v>
      </c>
    </row>
    <row r="872" spans="1:7" x14ac:dyDescent="0.25">
      <c r="A872" s="18">
        <v>81</v>
      </c>
      <c r="B872" s="19">
        <v>1.7600000000000001E-2</v>
      </c>
      <c r="C872" s="19">
        <v>1.7399999999999999E-2</v>
      </c>
      <c r="E872" s="19">
        <f t="shared" si="63"/>
        <v>1.4142135623731111E-4</v>
      </c>
      <c r="F872" s="19">
        <f t="shared" si="64"/>
        <v>1.7500000000000002E-2</v>
      </c>
      <c r="G872" s="19">
        <f t="shared" si="65"/>
        <v>0.80812203564177776</v>
      </c>
    </row>
    <row r="873" spans="1:7" x14ac:dyDescent="0.25">
      <c r="A873" s="18">
        <v>82</v>
      </c>
      <c r="B873" s="19">
        <v>1.9900000000000001E-2</v>
      </c>
      <c r="C873" s="19">
        <v>2.0199999999999999E-2</v>
      </c>
      <c r="E873" s="19">
        <f t="shared" si="63"/>
        <v>2.1213203435596297E-4</v>
      </c>
      <c r="F873" s="19">
        <f t="shared" si="64"/>
        <v>2.0049999999999998E-2</v>
      </c>
      <c r="G873" s="19">
        <f t="shared" si="65"/>
        <v>1.0580151339449526</v>
      </c>
    </row>
    <row r="874" spans="1:7" x14ac:dyDescent="0.25">
      <c r="A874" s="18">
        <v>83</v>
      </c>
      <c r="B874" s="19">
        <v>1.52E-2</v>
      </c>
      <c r="C874" s="19">
        <v>1.54E-2</v>
      </c>
      <c r="E874" s="19">
        <f t="shared" si="63"/>
        <v>1.4142135623730989E-4</v>
      </c>
      <c r="F874" s="19">
        <f t="shared" si="64"/>
        <v>1.5300000000000001E-2</v>
      </c>
      <c r="G874" s="19">
        <f t="shared" si="65"/>
        <v>0.92432258978633908</v>
      </c>
    </row>
    <row r="875" spans="1:7" x14ac:dyDescent="0.25">
      <c r="A875" s="18" t="s">
        <v>32</v>
      </c>
      <c r="B875" s="19">
        <v>1.4500000000000001E-2</v>
      </c>
      <c r="C875" s="19">
        <v>1.37E-2</v>
      </c>
      <c r="D875" s="19">
        <v>1.34E-2</v>
      </c>
      <c r="E875" s="19">
        <f t="shared" si="63"/>
        <v>5.6862407030773294E-4</v>
      </c>
      <c r="F875" s="19">
        <f t="shared" si="64"/>
        <v>1.3866666666666668E-2</v>
      </c>
      <c r="G875" s="19">
        <f t="shared" si="65"/>
        <v>4.100654353180766</v>
      </c>
    </row>
    <row r="877" spans="1:7" ht="30" x14ac:dyDescent="0.25">
      <c r="A877" s="20" t="s">
        <v>0</v>
      </c>
      <c r="B877" s="21" t="s">
        <v>1</v>
      </c>
      <c r="C877" s="21" t="s">
        <v>2</v>
      </c>
      <c r="D877" s="21" t="s">
        <v>3</v>
      </c>
      <c r="E877" s="19" t="s">
        <v>4</v>
      </c>
      <c r="F877" s="19" t="s">
        <v>5</v>
      </c>
      <c r="G877" s="19" t="s">
        <v>6</v>
      </c>
    </row>
    <row r="878" spans="1:7" x14ac:dyDescent="0.25">
      <c r="A878" s="18" t="s">
        <v>7</v>
      </c>
      <c r="E878" s="19" t="e">
        <f t="shared" ref="E878:E925" si="66">STDEV(B878:D878)</f>
        <v>#DIV/0!</v>
      </c>
      <c r="F878" s="19" t="e">
        <f t="shared" ref="F878:F925" si="67">AVERAGE(B878:D878)</f>
        <v>#DIV/0!</v>
      </c>
      <c r="G878" s="19" t="e">
        <f t="shared" ref="G878:G925" si="68">(E878/F878)*100</f>
        <v>#DIV/0!</v>
      </c>
    </row>
    <row r="879" spans="1:7" x14ac:dyDescent="0.25">
      <c r="A879" s="18" t="s">
        <v>32</v>
      </c>
      <c r="E879" s="19" t="e">
        <f t="shared" si="66"/>
        <v>#DIV/0!</v>
      </c>
      <c r="F879" s="19" t="e">
        <f t="shared" si="67"/>
        <v>#DIV/0!</v>
      </c>
      <c r="G879" s="19" t="e">
        <f t="shared" si="68"/>
        <v>#DIV/0!</v>
      </c>
    </row>
    <row r="880" spans="1:7" x14ac:dyDescent="0.25">
      <c r="A880" s="18" t="s">
        <v>9</v>
      </c>
      <c r="E880" s="19" t="e">
        <f t="shared" si="66"/>
        <v>#DIV/0!</v>
      </c>
      <c r="F880" s="19" t="e">
        <f t="shared" si="67"/>
        <v>#DIV/0!</v>
      </c>
      <c r="G880" s="19" t="e">
        <f t="shared" si="68"/>
        <v>#DIV/0!</v>
      </c>
    </row>
    <row r="881" spans="1:7" x14ac:dyDescent="0.25">
      <c r="A881" s="18" t="s">
        <v>10</v>
      </c>
      <c r="E881" s="19" t="e">
        <f t="shared" si="66"/>
        <v>#DIV/0!</v>
      </c>
      <c r="F881" s="19" t="e">
        <f t="shared" si="67"/>
        <v>#DIV/0!</v>
      </c>
      <c r="G881" s="19" t="e">
        <f t="shared" si="68"/>
        <v>#DIV/0!</v>
      </c>
    </row>
    <row r="882" spans="1:7" x14ac:dyDescent="0.25">
      <c r="A882" s="18" t="s">
        <v>11</v>
      </c>
      <c r="E882" s="19" t="e">
        <f t="shared" si="66"/>
        <v>#DIV/0!</v>
      </c>
      <c r="F882" s="19" t="e">
        <f t="shared" si="67"/>
        <v>#DIV/0!</v>
      </c>
      <c r="G882" s="19" t="e">
        <f t="shared" si="68"/>
        <v>#DIV/0!</v>
      </c>
    </row>
    <row r="883" spans="1:7" x14ac:dyDescent="0.25">
      <c r="A883" s="18">
        <v>84</v>
      </c>
      <c r="B883" s="19">
        <v>1.5800000000000002E-2</v>
      </c>
      <c r="C883" s="19">
        <v>1.5599999999999999E-2</v>
      </c>
      <c r="E883" s="19">
        <f t="shared" si="66"/>
        <v>1.4142135623731111E-4</v>
      </c>
      <c r="F883" s="19">
        <f t="shared" si="67"/>
        <v>1.5699999999999999E-2</v>
      </c>
      <c r="G883" s="19">
        <f t="shared" si="68"/>
        <v>0.90077296966440212</v>
      </c>
    </row>
    <row r="884" spans="1:7" x14ac:dyDescent="0.25">
      <c r="A884" s="18">
        <v>85</v>
      </c>
      <c r="B884" s="19">
        <v>2.0299999999999999E-2</v>
      </c>
      <c r="C884" s="19">
        <v>2.0500000000000001E-2</v>
      </c>
      <c r="E884" s="19">
        <f t="shared" si="66"/>
        <v>1.4142135623731111E-4</v>
      </c>
      <c r="F884" s="19">
        <f t="shared" si="67"/>
        <v>2.0400000000000001E-2</v>
      </c>
      <c r="G884" s="19">
        <f t="shared" si="68"/>
        <v>0.69324194233976033</v>
      </c>
    </row>
    <row r="885" spans="1:7" x14ac:dyDescent="0.25">
      <c r="A885" s="18">
        <v>86</v>
      </c>
      <c r="B885" s="19">
        <v>2.0500000000000001E-2</v>
      </c>
      <c r="C885" s="19">
        <v>2.1100000000000001E-2</v>
      </c>
      <c r="E885" s="19">
        <f t="shared" si="66"/>
        <v>4.2426406871192844E-4</v>
      </c>
      <c r="F885" s="19">
        <f t="shared" si="67"/>
        <v>2.0799999999999999E-2</v>
      </c>
      <c r="G885" s="19">
        <f t="shared" si="68"/>
        <v>2.0397310995765792</v>
      </c>
    </row>
    <row r="886" spans="1:7" x14ac:dyDescent="0.25">
      <c r="A886" s="18">
        <v>87</v>
      </c>
      <c r="B886" s="19">
        <v>2.1299999999999999E-2</v>
      </c>
      <c r="C886" s="19">
        <v>2.1000000000000001E-2</v>
      </c>
      <c r="E886" s="19">
        <f t="shared" si="66"/>
        <v>2.1213203435596297E-4</v>
      </c>
      <c r="F886" s="19">
        <f t="shared" si="67"/>
        <v>2.1150000000000002E-2</v>
      </c>
      <c r="G886" s="19">
        <f t="shared" si="68"/>
        <v>1.0029883421085719</v>
      </c>
    </row>
    <row r="887" spans="1:7" x14ac:dyDescent="0.25">
      <c r="A887" s="18">
        <v>88</v>
      </c>
      <c r="B887" s="19">
        <v>1.7600000000000001E-2</v>
      </c>
      <c r="C887" s="19">
        <v>1.6400000000000001E-2</v>
      </c>
      <c r="D887" s="19">
        <v>1.6E-2</v>
      </c>
      <c r="E887" s="19">
        <f t="shared" si="66"/>
        <v>8.3266639978645332E-4</v>
      </c>
      <c r="F887" s="19">
        <f t="shared" si="67"/>
        <v>1.6666666666666666E-2</v>
      </c>
      <c r="G887" s="19">
        <f t="shared" si="68"/>
        <v>4.9959983987187195</v>
      </c>
    </row>
    <row r="888" spans="1:7" x14ac:dyDescent="0.25">
      <c r="A888" s="18">
        <v>89</v>
      </c>
      <c r="B888" s="19">
        <v>1.83E-2</v>
      </c>
      <c r="C888" s="19">
        <v>1.8100000000000002E-2</v>
      </c>
      <c r="E888" s="19">
        <f t="shared" si="66"/>
        <v>1.4142135623730864E-4</v>
      </c>
      <c r="F888" s="19">
        <f t="shared" si="67"/>
        <v>1.8200000000000001E-2</v>
      </c>
      <c r="G888" s="19">
        <f t="shared" si="68"/>
        <v>0.77704041888631115</v>
      </c>
    </row>
    <row r="889" spans="1:7" x14ac:dyDescent="0.25">
      <c r="A889" s="18">
        <v>90</v>
      </c>
      <c r="B889" s="19">
        <v>1.9599999999999999E-2</v>
      </c>
      <c r="C889" s="19">
        <v>2.01E-2</v>
      </c>
      <c r="E889" s="19">
        <f t="shared" si="66"/>
        <v>3.5355339059327408E-4</v>
      </c>
      <c r="F889" s="19">
        <f t="shared" si="67"/>
        <v>1.985E-2</v>
      </c>
      <c r="G889" s="19">
        <f t="shared" si="68"/>
        <v>1.7811253934169979</v>
      </c>
    </row>
    <row r="890" spans="1:7" x14ac:dyDescent="0.25">
      <c r="A890" s="18">
        <v>91</v>
      </c>
      <c r="B890" s="19">
        <v>2.0500000000000001E-2</v>
      </c>
      <c r="C890" s="19">
        <v>2.0400000000000001E-2</v>
      </c>
      <c r="E890" s="19">
        <f t="shared" si="66"/>
        <v>7.071067811865432E-5</v>
      </c>
      <c r="F890" s="19">
        <f t="shared" si="67"/>
        <v>2.0450000000000003E-2</v>
      </c>
      <c r="G890" s="19">
        <f t="shared" si="68"/>
        <v>0.34577348713278389</v>
      </c>
    </row>
    <row r="891" spans="1:7" x14ac:dyDescent="0.25">
      <c r="A891" s="18">
        <v>92</v>
      </c>
      <c r="B891" s="19">
        <v>1.4999999999999999E-2</v>
      </c>
      <c r="C891" s="19">
        <v>1.5299999999999999E-2</v>
      </c>
      <c r="E891" s="19">
        <f t="shared" si="66"/>
        <v>2.1213203435596422E-4</v>
      </c>
      <c r="F891" s="19">
        <f t="shared" si="67"/>
        <v>1.515E-2</v>
      </c>
      <c r="G891" s="19">
        <f t="shared" si="68"/>
        <v>1.4002114478941532</v>
      </c>
    </row>
    <row r="892" spans="1:7" x14ac:dyDescent="0.25">
      <c r="A892" s="18">
        <v>93</v>
      </c>
      <c r="B892" s="19">
        <v>1.8499999999999999E-2</v>
      </c>
      <c r="C892" s="19">
        <v>1.8800000000000001E-2</v>
      </c>
      <c r="E892" s="19">
        <f t="shared" si="66"/>
        <v>2.1213203435596541E-4</v>
      </c>
      <c r="F892" s="19">
        <f t="shared" si="67"/>
        <v>1.865E-2</v>
      </c>
      <c r="G892" s="19">
        <f t="shared" si="68"/>
        <v>1.1374371815333266</v>
      </c>
    </row>
    <row r="893" spans="1:7" x14ac:dyDescent="0.25">
      <c r="A893" s="18">
        <v>94</v>
      </c>
      <c r="B893" s="19">
        <v>1.9900000000000001E-2</v>
      </c>
      <c r="C893" s="19">
        <v>1.9599999999999999E-2</v>
      </c>
      <c r="E893" s="19">
        <f t="shared" si="66"/>
        <v>2.1213203435596541E-4</v>
      </c>
      <c r="F893" s="19">
        <f t="shared" si="67"/>
        <v>1.975E-2</v>
      </c>
      <c r="G893" s="19">
        <f t="shared" si="68"/>
        <v>1.0740862499036223</v>
      </c>
    </row>
    <row r="894" spans="1:7" x14ac:dyDescent="0.25">
      <c r="A894" s="18">
        <v>95</v>
      </c>
      <c r="B894" s="19">
        <v>2.0500000000000001E-2</v>
      </c>
      <c r="C894" s="19">
        <v>2.0899999999999998E-2</v>
      </c>
      <c r="E894" s="19">
        <f t="shared" si="66"/>
        <v>2.8284271247461728E-4</v>
      </c>
      <c r="F894" s="19">
        <f t="shared" si="67"/>
        <v>2.07E-2</v>
      </c>
      <c r="G894" s="19">
        <f t="shared" si="68"/>
        <v>1.3663899153363155</v>
      </c>
    </row>
    <row r="895" spans="1:7" x14ac:dyDescent="0.25">
      <c r="A895" s="18">
        <v>96</v>
      </c>
      <c r="B895" s="19">
        <v>1.8499999999999999E-2</v>
      </c>
      <c r="C895" s="19">
        <v>1.6500000000000001E-2</v>
      </c>
      <c r="D895" s="19">
        <v>1.6299999999999999E-2</v>
      </c>
      <c r="E895" s="19">
        <f t="shared" si="66"/>
        <v>1.2165525060596437E-3</v>
      </c>
      <c r="F895" s="19">
        <f t="shared" si="67"/>
        <v>1.7100000000000001E-2</v>
      </c>
      <c r="G895" s="19">
        <f t="shared" si="68"/>
        <v>7.1143421406996712</v>
      </c>
    </row>
    <row r="896" spans="1:7" x14ac:dyDescent="0.25">
      <c r="A896" s="18">
        <v>97</v>
      </c>
      <c r="B896" s="19">
        <v>1.77E-2</v>
      </c>
      <c r="C896" s="19">
        <v>1.8100000000000002E-2</v>
      </c>
      <c r="E896" s="19">
        <f t="shared" si="66"/>
        <v>2.8284271247461977E-4</v>
      </c>
      <c r="F896" s="19">
        <f t="shared" si="67"/>
        <v>1.7899999999999999E-2</v>
      </c>
      <c r="G896" s="19">
        <f t="shared" si="68"/>
        <v>1.5801268853330714</v>
      </c>
    </row>
    <row r="897" spans="1:7" x14ac:dyDescent="0.25">
      <c r="A897" s="18">
        <v>98</v>
      </c>
      <c r="B897" s="19">
        <v>1.8700000000000001E-2</v>
      </c>
      <c r="C897" s="19">
        <v>1.89E-2</v>
      </c>
      <c r="E897" s="19">
        <f t="shared" si="66"/>
        <v>1.4142135623730864E-4</v>
      </c>
      <c r="F897" s="19">
        <f t="shared" si="67"/>
        <v>1.8800000000000001E-2</v>
      </c>
      <c r="G897" s="19">
        <f t="shared" si="68"/>
        <v>0.75224125658142882</v>
      </c>
    </row>
    <row r="898" spans="1:7" x14ac:dyDescent="0.25">
      <c r="A898" s="18">
        <v>99</v>
      </c>
      <c r="B898" s="19">
        <v>2.01E-2</v>
      </c>
      <c r="C898" s="19">
        <v>1.9800000000000002E-2</v>
      </c>
      <c r="E898" s="19">
        <f t="shared" si="66"/>
        <v>2.1213203435596297E-4</v>
      </c>
      <c r="F898" s="19">
        <f t="shared" si="67"/>
        <v>1.9950000000000002E-2</v>
      </c>
      <c r="G898" s="19">
        <f t="shared" si="68"/>
        <v>1.063318467949689</v>
      </c>
    </row>
    <row r="899" spans="1:7" x14ac:dyDescent="0.25">
      <c r="A899" s="18">
        <v>100</v>
      </c>
      <c r="B899" s="19">
        <v>1.6799999999999999E-2</v>
      </c>
      <c r="C899" s="19">
        <v>1.66E-2</v>
      </c>
      <c r="E899" s="19">
        <f t="shared" si="66"/>
        <v>1.4142135623730864E-4</v>
      </c>
      <c r="F899" s="19">
        <f t="shared" si="67"/>
        <v>1.67E-2</v>
      </c>
      <c r="G899" s="19">
        <f t="shared" si="68"/>
        <v>0.84683446848687804</v>
      </c>
    </row>
    <row r="900" spans="1:7" x14ac:dyDescent="0.25">
      <c r="A900" s="18">
        <v>101</v>
      </c>
      <c r="B900" s="19">
        <v>1.7999999999999999E-2</v>
      </c>
      <c r="C900" s="19">
        <v>1.9199999999999998E-2</v>
      </c>
      <c r="D900" s="19">
        <v>1.89E-2</v>
      </c>
      <c r="E900" s="19">
        <f t="shared" si="66"/>
        <v>6.2449979983983991E-4</v>
      </c>
      <c r="F900" s="19">
        <f t="shared" si="67"/>
        <v>1.8699999999999998E-2</v>
      </c>
      <c r="G900" s="19">
        <f t="shared" si="68"/>
        <v>3.3395711221381816</v>
      </c>
    </row>
    <row r="901" spans="1:7" x14ac:dyDescent="0.25">
      <c r="A901" s="18">
        <v>102</v>
      </c>
      <c r="B901" s="19">
        <v>1.9199999999999998E-2</v>
      </c>
      <c r="C901" s="19">
        <v>1.9E-2</v>
      </c>
      <c r="E901" s="19">
        <f t="shared" si="66"/>
        <v>1.4142135623730864E-4</v>
      </c>
      <c r="F901" s="19">
        <f t="shared" si="67"/>
        <v>1.9099999999999999E-2</v>
      </c>
      <c r="G901" s="19">
        <f t="shared" si="68"/>
        <v>0.74042594888643276</v>
      </c>
    </row>
    <row r="902" spans="1:7" x14ac:dyDescent="0.25">
      <c r="A902" s="18">
        <v>103</v>
      </c>
      <c r="B902" s="19">
        <v>2.1600000000000001E-2</v>
      </c>
      <c r="C902" s="19">
        <v>2.1000000000000001E-2</v>
      </c>
      <c r="E902" s="19">
        <f t="shared" si="66"/>
        <v>4.2426406871192844E-4</v>
      </c>
      <c r="F902" s="19">
        <f t="shared" si="67"/>
        <v>2.1299999999999999E-2</v>
      </c>
      <c r="G902" s="19">
        <f t="shared" si="68"/>
        <v>1.9918500878494294</v>
      </c>
    </row>
    <row r="903" spans="1:7" x14ac:dyDescent="0.25">
      <c r="A903" s="18">
        <v>104</v>
      </c>
      <c r="B903" s="19">
        <v>1.61E-2</v>
      </c>
      <c r="C903" s="19">
        <v>1.5800000000000002E-2</v>
      </c>
      <c r="E903" s="19">
        <f t="shared" si="66"/>
        <v>2.1213203435596297E-4</v>
      </c>
      <c r="F903" s="19">
        <f t="shared" si="67"/>
        <v>1.5949999999999999E-2</v>
      </c>
      <c r="G903" s="19">
        <f t="shared" si="68"/>
        <v>1.3299814066204576</v>
      </c>
    </row>
    <row r="904" spans="1:7" x14ac:dyDescent="0.25">
      <c r="A904" s="18">
        <v>105</v>
      </c>
      <c r="B904" s="19">
        <v>1.7600000000000001E-2</v>
      </c>
      <c r="C904" s="19">
        <v>1.7399999999999999E-2</v>
      </c>
      <c r="E904" s="19">
        <f t="shared" si="66"/>
        <v>1.4142135623731111E-4</v>
      </c>
      <c r="F904" s="19">
        <f t="shared" si="67"/>
        <v>1.7500000000000002E-2</v>
      </c>
      <c r="G904" s="19">
        <f t="shared" si="68"/>
        <v>0.80812203564177776</v>
      </c>
    </row>
    <row r="905" spans="1:7" x14ac:dyDescent="0.25">
      <c r="A905" s="18">
        <v>106</v>
      </c>
      <c r="B905" s="19">
        <v>1.95E-2</v>
      </c>
      <c r="C905" s="19">
        <v>1.9099999999999999E-2</v>
      </c>
      <c r="E905" s="19">
        <f t="shared" si="66"/>
        <v>2.8284271247461977E-4</v>
      </c>
      <c r="F905" s="19">
        <f t="shared" si="67"/>
        <v>1.9299999999999998E-2</v>
      </c>
      <c r="G905" s="19">
        <f t="shared" si="68"/>
        <v>1.465506282251916</v>
      </c>
    </row>
    <row r="906" spans="1:7" x14ac:dyDescent="0.25">
      <c r="A906" s="18">
        <v>107</v>
      </c>
      <c r="B906" s="19">
        <v>0.02</v>
      </c>
      <c r="C906" s="19">
        <v>1.9400000000000001E-2</v>
      </c>
      <c r="E906" s="19">
        <f t="shared" si="66"/>
        <v>4.2426406871192844E-4</v>
      </c>
      <c r="F906" s="19">
        <f t="shared" si="67"/>
        <v>1.9700000000000002E-2</v>
      </c>
      <c r="G906" s="19">
        <f t="shared" si="68"/>
        <v>2.1536247142737484</v>
      </c>
    </row>
    <row r="907" spans="1:7" x14ac:dyDescent="0.25">
      <c r="A907" s="18">
        <v>108</v>
      </c>
      <c r="B907" s="19">
        <v>1.78E-2</v>
      </c>
      <c r="C907" s="19">
        <v>1.77E-2</v>
      </c>
      <c r="E907" s="19">
        <f t="shared" si="66"/>
        <v>7.071067811865432E-5</v>
      </c>
      <c r="F907" s="19">
        <f t="shared" si="67"/>
        <v>1.7750000000000002E-2</v>
      </c>
      <c r="G907" s="19">
        <f t="shared" si="68"/>
        <v>0.39837001756988344</v>
      </c>
    </row>
    <row r="908" spans="1:7" x14ac:dyDescent="0.25">
      <c r="A908" s="18">
        <v>109</v>
      </c>
      <c r="B908" s="19">
        <v>1.9099999999999999E-2</v>
      </c>
      <c r="C908" s="19">
        <v>1.9300000000000001E-2</v>
      </c>
      <c r="E908" s="19">
        <f t="shared" si="66"/>
        <v>1.4142135623731111E-4</v>
      </c>
      <c r="F908" s="19">
        <f t="shared" si="67"/>
        <v>1.9200000000000002E-2</v>
      </c>
      <c r="G908" s="19">
        <f t="shared" si="68"/>
        <v>0.73656956373599536</v>
      </c>
    </row>
    <row r="909" spans="1:7" x14ac:dyDescent="0.25">
      <c r="A909" s="18">
        <v>110</v>
      </c>
      <c r="B909" s="19">
        <v>2.01E-2</v>
      </c>
      <c r="C909" s="19">
        <v>1.95E-2</v>
      </c>
      <c r="E909" s="19">
        <f t="shared" si="66"/>
        <v>4.2426406871192844E-4</v>
      </c>
      <c r="F909" s="19">
        <f t="shared" si="67"/>
        <v>1.9799999999999998E-2</v>
      </c>
      <c r="G909" s="19">
        <f t="shared" si="68"/>
        <v>2.1427478217774167</v>
      </c>
    </row>
    <row r="910" spans="1:7" x14ac:dyDescent="0.25">
      <c r="A910" s="18">
        <v>111</v>
      </c>
      <c r="B910" s="19">
        <v>2.18E-2</v>
      </c>
      <c r="C910" s="19">
        <v>2.23E-2</v>
      </c>
      <c r="E910" s="19">
        <f t="shared" si="66"/>
        <v>3.5355339059327408E-4</v>
      </c>
      <c r="F910" s="19">
        <f t="shared" si="67"/>
        <v>2.205E-2</v>
      </c>
      <c r="G910" s="19">
        <f t="shared" si="68"/>
        <v>1.603416737384463</v>
      </c>
    </row>
    <row r="911" spans="1:7" x14ac:dyDescent="0.25">
      <c r="A911" s="18">
        <v>112</v>
      </c>
      <c r="B911" s="19">
        <v>1.7899999999999999E-2</v>
      </c>
      <c r="C911" s="19">
        <v>1.6E-2</v>
      </c>
      <c r="D911" s="19">
        <v>1.5900000000000001E-2</v>
      </c>
      <c r="E911" s="19">
        <f t="shared" si="66"/>
        <v>1.1269427669584637E-3</v>
      </c>
      <c r="F911" s="19">
        <f t="shared" si="67"/>
        <v>1.66E-2</v>
      </c>
      <c r="G911" s="19">
        <f t="shared" si="68"/>
        <v>6.7888118491473719</v>
      </c>
    </row>
    <row r="912" spans="1:7" x14ac:dyDescent="0.25">
      <c r="A912" s="18">
        <v>113</v>
      </c>
      <c r="B912" s="19">
        <v>1.8700000000000001E-2</v>
      </c>
      <c r="C912" s="19">
        <v>1.89E-2</v>
      </c>
      <c r="E912" s="19">
        <f t="shared" si="66"/>
        <v>1.4142135623730864E-4</v>
      </c>
      <c r="F912" s="19">
        <f t="shared" si="67"/>
        <v>1.8800000000000001E-2</v>
      </c>
      <c r="G912" s="19">
        <f t="shared" si="68"/>
        <v>0.75224125658142882</v>
      </c>
    </row>
    <row r="913" spans="1:7" x14ac:dyDescent="0.25">
      <c r="A913" s="18">
        <v>114</v>
      </c>
      <c r="B913" s="19">
        <v>1.9900000000000001E-2</v>
      </c>
      <c r="C913" s="19">
        <v>2.0500000000000001E-2</v>
      </c>
      <c r="E913" s="19">
        <f t="shared" si="66"/>
        <v>4.2426406871192844E-4</v>
      </c>
      <c r="F913" s="19">
        <f t="shared" si="67"/>
        <v>2.0200000000000003E-2</v>
      </c>
      <c r="G913" s="19">
        <f t="shared" si="68"/>
        <v>2.1003171718412297</v>
      </c>
    </row>
    <row r="914" spans="1:7" x14ac:dyDescent="0.25">
      <c r="A914" s="18">
        <v>115</v>
      </c>
      <c r="B914" s="19">
        <v>2.2599999999999999E-2</v>
      </c>
      <c r="C914" s="19">
        <v>2.3099999999999999E-2</v>
      </c>
      <c r="E914" s="19">
        <f t="shared" si="66"/>
        <v>3.5355339059327408E-4</v>
      </c>
      <c r="F914" s="19">
        <f t="shared" si="67"/>
        <v>2.2849999999999999E-2</v>
      </c>
      <c r="G914" s="19">
        <f t="shared" si="68"/>
        <v>1.5472796087233003</v>
      </c>
    </row>
    <row r="915" spans="1:7" x14ac:dyDescent="0.25">
      <c r="A915" s="18">
        <v>116</v>
      </c>
      <c r="B915" s="19">
        <v>1.7899999999999999E-2</v>
      </c>
      <c r="C915" s="19">
        <v>1.72E-2</v>
      </c>
      <c r="E915" s="19">
        <f t="shared" si="66"/>
        <v>4.9497474683058275E-4</v>
      </c>
      <c r="F915" s="19">
        <f t="shared" si="67"/>
        <v>1.755E-2</v>
      </c>
      <c r="G915" s="19">
        <f t="shared" si="68"/>
        <v>2.8203689278095885</v>
      </c>
    </row>
    <row r="916" spans="1:7" x14ac:dyDescent="0.25">
      <c r="A916" s="18">
        <v>117</v>
      </c>
      <c r="B916" s="19">
        <v>1.7299999999999999E-2</v>
      </c>
      <c r="C916" s="19">
        <v>1.7600000000000001E-2</v>
      </c>
      <c r="E916" s="19">
        <f t="shared" si="66"/>
        <v>2.1213203435596541E-4</v>
      </c>
      <c r="F916" s="19">
        <f t="shared" si="67"/>
        <v>1.745E-2</v>
      </c>
      <c r="G916" s="19">
        <f t="shared" si="68"/>
        <v>1.2156563573407759</v>
      </c>
    </row>
    <row r="917" spans="1:7" x14ac:dyDescent="0.25">
      <c r="A917" s="18">
        <v>118</v>
      </c>
      <c r="B917" s="19">
        <v>1.78E-2</v>
      </c>
      <c r="C917" s="19">
        <v>1.9E-2</v>
      </c>
      <c r="D917" s="19">
        <v>1.9300000000000001E-2</v>
      </c>
      <c r="E917" s="19">
        <f t="shared" si="66"/>
        <v>7.9372539331937762E-4</v>
      </c>
      <c r="F917" s="19">
        <f t="shared" si="67"/>
        <v>1.8699999999999998E-2</v>
      </c>
      <c r="G917" s="19">
        <f t="shared" si="68"/>
        <v>4.2445208198897202</v>
      </c>
    </row>
    <row r="918" spans="1:7" x14ac:dyDescent="0.25">
      <c r="A918" s="18">
        <v>119</v>
      </c>
      <c r="B918" s="19">
        <v>0.02</v>
      </c>
      <c r="C918" s="19">
        <v>2.01E-2</v>
      </c>
      <c r="E918" s="19">
        <f t="shared" si="66"/>
        <v>7.071067811865432E-5</v>
      </c>
      <c r="F918" s="19">
        <f t="shared" si="67"/>
        <v>2.0049999999999998E-2</v>
      </c>
      <c r="G918" s="19">
        <f t="shared" si="68"/>
        <v>0.3526717113149842</v>
      </c>
    </row>
    <row r="919" spans="1:7" x14ac:dyDescent="0.25">
      <c r="A919" s="18">
        <v>120</v>
      </c>
      <c r="B919" s="19">
        <v>1.7399999999999999E-2</v>
      </c>
      <c r="C919" s="19">
        <v>1.7100000000000001E-2</v>
      </c>
      <c r="E919" s="19">
        <f t="shared" si="66"/>
        <v>2.1213203435596297E-4</v>
      </c>
      <c r="F919" s="19">
        <f t="shared" si="67"/>
        <v>1.7250000000000001E-2</v>
      </c>
      <c r="G919" s="19">
        <f t="shared" si="68"/>
        <v>1.2297509238026838</v>
      </c>
    </row>
    <row r="920" spans="1:7" x14ac:dyDescent="0.25">
      <c r="A920" s="18">
        <v>121</v>
      </c>
      <c r="B920" s="19">
        <v>1.7999999999999999E-2</v>
      </c>
      <c r="C920" s="19">
        <v>1.8599999999999998E-2</v>
      </c>
      <c r="E920" s="19">
        <f t="shared" si="66"/>
        <v>4.2426406871192844E-4</v>
      </c>
      <c r="F920" s="19">
        <f t="shared" si="67"/>
        <v>1.8299999999999997E-2</v>
      </c>
      <c r="G920" s="19">
        <f t="shared" si="68"/>
        <v>2.3183828891362213</v>
      </c>
    </row>
    <row r="921" spans="1:7" x14ac:dyDescent="0.25">
      <c r="A921" s="18">
        <v>122</v>
      </c>
      <c r="B921" s="19">
        <v>2.0899999999999998E-2</v>
      </c>
      <c r="C921" s="19">
        <v>2.0400000000000001E-2</v>
      </c>
      <c r="E921" s="19">
        <f t="shared" si="66"/>
        <v>3.5355339059327164E-4</v>
      </c>
      <c r="F921" s="19">
        <f t="shared" si="67"/>
        <v>2.0650000000000002E-2</v>
      </c>
      <c r="G921" s="19">
        <f t="shared" si="68"/>
        <v>1.7121229568681433</v>
      </c>
    </row>
    <row r="922" spans="1:7" x14ac:dyDescent="0.25">
      <c r="A922" s="18">
        <v>123</v>
      </c>
      <c r="B922" s="19">
        <v>2.1600000000000001E-2</v>
      </c>
      <c r="C922" s="19">
        <v>2.1499999999999998E-2</v>
      </c>
      <c r="E922" s="19">
        <f t="shared" si="66"/>
        <v>7.0710678118656773E-5</v>
      </c>
      <c r="F922" s="19">
        <f t="shared" si="67"/>
        <v>2.155E-2</v>
      </c>
      <c r="G922" s="19">
        <f t="shared" si="68"/>
        <v>0.32812379637427735</v>
      </c>
    </row>
    <row r="923" spans="1:7" x14ac:dyDescent="0.25">
      <c r="A923" s="18">
        <v>124</v>
      </c>
      <c r="B923" s="19">
        <v>1.7299999999999999E-2</v>
      </c>
      <c r="C923" s="19">
        <v>1.6899999999999998E-2</v>
      </c>
      <c r="E923" s="19">
        <f t="shared" si="66"/>
        <v>2.8284271247461977E-4</v>
      </c>
      <c r="F923" s="19">
        <f t="shared" si="67"/>
        <v>1.7099999999999997E-2</v>
      </c>
      <c r="G923" s="19">
        <f t="shared" si="68"/>
        <v>1.6540509501439755</v>
      </c>
    </row>
    <row r="924" spans="1:7" x14ac:dyDescent="0.25">
      <c r="A924" s="18">
        <v>125</v>
      </c>
      <c r="B924" s="19">
        <v>1.9800000000000002E-2</v>
      </c>
      <c r="C924" s="19">
        <v>1.9900000000000001E-2</v>
      </c>
      <c r="E924" s="19">
        <f t="shared" si="66"/>
        <v>7.071067811865432E-5</v>
      </c>
      <c r="F924" s="19">
        <f t="shared" si="67"/>
        <v>1.985E-2</v>
      </c>
      <c r="G924" s="19">
        <f t="shared" si="68"/>
        <v>0.35622507868339709</v>
      </c>
    </row>
    <row r="925" spans="1:7" x14ac:dyDescent="0.25">
      <c r="A925" s="18" t="s">
        <v>32</v>
      </c>
      <c r="B925" s="19">
        <v>1.17E-2</v>
      </c>
      <c r="C925" s="19">
        <v>1.2E-2</v>
      </c>
      <c r="E925" s="19">
        <f t="shared" si="66"/>
        <v>2.1213203435596422E-4</v>
      </c>
      <c r="F925" s="19">
        <f t="shared" si="67"/>
        <v>1.1849999999999999E-2</v>
      </c>
      <c r="G925" s="19">
        <f t="shared" si="68"/>
        <v>1.7901437498393606</v>
      </c>
    </row>
    <row r="927" spans="1:7" ht="30" x14ac:dyDescent="0.25">
      <c r="A927" s="20" t="s">
        <v>0</v>
      </c>
      <c r="B927" s="21" t="s">
        <v>1</v>
      </c>
      <c r="C927" s="21" t="s">
        <v>2</v>
      </c>
      <c r="D927" s="21" t="s">
        <v>3</v>
      </c>
      <c r="E927" s="19" t="s">
        <v>4</v>
      </c>
      <c r="F927" s="19" t="s">
        <v>5</v>
      </c>
      <c r="G927" s="19" t="s">
        <v>6</v>
      </c>
    </row>
    <row r="928" spans="1:7" x14ac:dyDescent="0.25">
      <c r="A928" s="18" t="s">
        <v>7</v>
      </c>
      <c r="E928" s="19" t="e">
        <f t="shared" ref="E928:E975" si="69">STDEV(B928:D928)</f>
        <v>#DIV/0!</v>
      </c>
      <c r="F928" s="19" t="e">
        <f t="shared" ref="F928:F975" si="70">AVERAGE(B928:D928)</f>
        <v>#DIV/0!</v>
      </c>
      <c r="G928" s="19" t="e">
        <f t="shared" ref="G928:G975" si="71">(E928/F928)*100</f>
        <v>#DIV/0!</v>
      </c>
    </row>
    <row r="929" spans="1:7" x14ac:dyDescent="0.25">
      <c r="A929" s="18" t="s">
        <v>32</v>
      </c>
      <c r="E929" s="19" t="e">
        <f t="shared" si="69"/>
        <v>#DIV/0!</v>
      </c>
      <c r="F929" s="19" t="e">
        <f t="shared" si="70"/>
        <v>#DIV/0!</v>
      </c>
      <c r="G929" s="19" t="e">
        <f t="shared" si="71"/>
        <v>#DIV/0!</v>
      </c>
    </row>
    <row r="930" spans="1:7" x14ac:dyDescent="0.25">
      <c r="A930" s="18" t="s">
        <v>9</v>
      </c>
      <c r="E930" s="19" t="e">
        <f t="shared" si="69"/>
        <v>#DIV/0!</v>
      </c>
      <c r="F930" s="19" t="e">
        <f t="shared" si="70"/>
        <v>#DIV/0!</v>
      </c>
      <c r="G930" s="19" t="e">
        <f t="shared" si="71"/>
        <v>#DIV/0!</v>
      </c>
    </row>
    <row r="931" spans="1:7" x14ac:dyDescent="0.25">
      <c r="A931" s="18" t="s">
        <v>10</v>
      </c>
      <c r="E931" s="19" t="e">
        <f t="shared" si="69"/>
        <v>#DIV/0!</v>
      </c>
      <c r="F931" s="19" t="e">
        <f t="shared" si="70"/>
        <v>#DIV/0!</v>
      </c>
      <c r="G931" s="19" t="e">
        <f t="shared" si="71"/>
        <v>#DIV/0!</v>
      </c>
    </row>
    <row r="932" spans="1:7" x14ac:dyDescent="0.25">
      <c r="A932" s="18" t="s">
        <v>11</v>
      </c>
      <c r="E932" s="19" t="e">
        <f t="shared" si="69"/>
        <v>#DIV/0!</v>
      </c>
      <c r="F932" s="19" t="e">
        <f t="shared" si="70"/>
        <v>#DIV/0!</v>
      </c>
      <c r="G932" s="19" t="e">
        <f t="shared" si="71"/>
        <v>#DIV/0!</v>
      </c>
    </row>
    <row r="933" spans="1:7" x14ac:dyDescent="0.25">
      <c r="A933" s="18">
        <v>126</v>
      </c>
      <c r="B933" s="19">
        <v>1.9400000000000001E-2</v>
      </c>
      <c r="C933" s="19">
        <v>2.0199999999999999E-2</v>
      </c>
      <c r="D933" s="19">
        <v>2.0299999999999999E-2</v>
      </c>
      <c r="E933" s="19">
        <f t="shared" si="69"/>
        <v>4.9328828623162373E-4</v>
      </c>
      <c r="F933" s="19">
        <f t="shared" si="70"/>
        <v>1.9966666666666664E-2</v>
      </c>
      <c r="G933" s="19">
        <f t="shared" si="71"/>
        <v>2.470559029540687</v>
      </c>
    </row>
    <row r="934" spans="1:7" x14ac:dyDescent="0.25">
      <c r="A934" s="18">
        <v>127</v>
      </c>
      <c r="B934" s="19">
        <v>2.24E-2</v>
      </c>
      <c r="C934" s="19">
        <v>2.3E-2</v>
      </c>
      <c r="E934" s="19">
        <f t="shared" si="69"/>
        <v>4.2426406871192844E-4</v>
      </c>
      <c r="F934" s="19">
        <f t="shared" si="70"/>
        <v>2.2699999999999998E-2</v>
      </c>
      <c r="G934" s="19">
        <f t="shared" si="71"/>
        <v>1.8690047079820638</v>
      </c>
    </row>
    <row r="935" spans="1:7" x14ac:dyDescent="0.25">
      <c r="A935" s="18">
        <v>128</v>
      </c>
      <c r="B935" s="19">
        <v>1.6299999999999999E-2</v>
      </c>
      <c r="C935" s="19">
        <v>1.6500000000000001E-2</v>
      </c>
      <c r="E935" s="19">
        <f t="shared" si="69"/>
        <v>1.4142135623731111E-4</v>
      </c>
      <c r="F935" s="19">
        <f t="shared" si="70"/>
        <v>1.6399999999999998E-2</v>
      </c>
      <c r="G935" s="19">
        <f t="shared" si="71"/>
        <v>0.86232534291043361</v>
      </c>
    </row>
    <row r="936" spans="1:7" x14ac:dyDescent="0.25">
      <c r="A936" s="18">
        <v>129</v>
      </c>
      <c r="B936" s="19">
        <v>1.6799999999999999E-2</v>
      </c>
      <c r="C936" s="19">
        <v>1.8700000000000001E-2</v>
      </c>
      <c r="E936" s="19">
        <f t="shared" si="69"/>
        <v>1.3435028842544419E-3</v>
      </c>
      <c r="F936" s="19">
        <f t="shared" si="70"/>
        <v>1.7750000000000002E-2</v>
      </c>
      <c r="G936" s="19">
        <f t="shared" si="71"/>
        <v>7.5690303338278406</v>
      </c>
    </row>
    <row r="937" spans="1:7" x14ac:dyDescent="0.25">
      <c r="A937" s="18">
        <v>130</v>
      </c>
      <c r="B937" s="19">
        <v>1.7100000000000001E-2</v>
      </c>
      <c r="C937" s="19">
        <v>1.7399999999999999E-2</v>
      </c>
      <c r="E937" s="19">
        <f t="shared" si="69"/>
        <v>2.1213203435596297E-4</v>
      </c>
      <c r="F937" s="19">
        <f t="shared" si="70"/>
        <v>1.7250000000000001E-2</v>
      </c>
      <c r="G937" s="19">
        <f t="shared" si="71"/>
        <v>1.2297509238026838</v>
      </c>
    </row>
    <row r="938" spans="1:7" x14ac:dyDescent="0.25">
      <c r="A938" s="18">
        <v>131</v>
      </c>
      <c r="B938" s="19">
        <v>1.8700000000000001E-2</v>
      </c>
      <c r="C938" s="19">
        <v>1.9099999999999999E-2</v>
      </c>
      <c r="E938" s="19">
        <f t="shared" si="69"/>
        <v>2.8284271247461728E-4</v>
      </c>
      <c r="F938" s="19">
        <f t="shared" si="70"/>
        <v>1.89E-2</v>
      </c>
      <c r="G938" s="19">
        <f t="shared" si="71"/>
        <v>1.4965222882254883</v>
      </c>
    </row>
    <row r="939" spans="1:7" x14ac:dyDescent="0.25">
      <c r="A939" s="18">
        <v>132</v>
      </c>
      <c r="B939" s="19">
        <v>1.7600000000000001E-2</v>
      </c>
      <c r="C939" s="19">
        <v>1.7600000000000001E-2</v>
      </c>
      <c r="E939" s="19">
        <f t="shared" si="69"/>
        <v>0</v>
      </c>
      <c r="F939" s="19">
        <f t="shared" si="70"/>
        <v>1.7600000000000001E-2</v>
      </c>
      <c r="G939" s="19">
        <f t="shared" si="71"/>
        <v>0</v>
      </c>
    </row>
    <row r="940" spans="1:7" x14ac:dyDescent="0.25">
      <c r="A940" s="18">
        <v>133</v>
      </c>
      <c r="B940" s="19">
        <v>1.8599999999999998E-2</v>
      </c>
      <c r="C940" s="19">
        <v>1.89E-2</v>
      </c>
      <c r="E940" s="19">
        <f t="shared" si="69"/>
        <v>2.1213203435596541E-4</v>
      </c>
      <c r="F940" s="19">
        <f t="shared" si="70"/>
        <v>1.8749999999999999E-2</v>
      </c>
      <c r="G940" s="19">
        <f t="shared" si="71"/>
        <v>1.1313708498984822</v>
      </c>
    </row>
    <row r="941" spans="1:7" x14ac:dyDescent="0.25">
      <c r="A941" s="18">
        <v>134</v>
      </c>
      <c r="B941" s="19">
        <v>1.7600000000000001E-2</v>
      </c>
      <c r="C941" s="19">
        <v>1.8100000000000002E-2</v>
      </c>
      <c r="E941" s="19">
        <f t="shared" si="69"/>
        <v>3.5355339059327408E-4</v>
      </c>
      <c r="F941" s="19">
        <f t="shared" si="70"/>
        <v>1.7850000000000001E-2</v>
      </c>
      <c r="G941" s="19">
        <f t="shared" si="71"/>
        <v>1.9806912638278658</v>
      </c>
    </row>
    <row r="942" spans="1:7" x14ac:dyDescent="0.25">
      <c r="A942" s="18">
        <v>135</v>
      </c>
      <c r="B942" s="19">
        <v>1.9400000000000001E-2</v>
      </c>
      <c r="C942" s="19">
        <v>1.8700000000000001E-2</v>
      </c>
      <c r="E942" s="19">
        <f t="shared" si="69"/>
        <v>4.9497474683058275E-4</v>
      </c>
      <c r="F942" s="19">
        <f t="shared" si="70"/>
        <v>1.9050000000000001E-2</v>
      </c>
      <c r="G942" s="19">
        <f t="shared" si="71"/>
        <v>2.598292634281274</v>
      </c>
    </row>
    <row r="943" spans="1:7" x14ac:dyDescent="0.25">
      <c r="A943" s="18">
        <v>136</v>
      </c>
      <c r="B943" s="19">
        <v>1.7000000000000001E-2</v>
      </c>
      <c r="C943" s="19">
        <v>1.77E-2</v>
      </c>
      <c r="E943" s="19">
        <f t="shared" si="69"/>
        <v>4.9497474683058275E-4</v>
      </c>
      <c r="F943" s="19">
        <f t="shared" si="70"/>
        <v>1.7350000000000001E-2</v>
      </c>
      <c r="G943" s="19">
        <f t="shared" si="71"/>
        <v>2.8528803851906788</v>
      </c>
    </row>
    <row r="944" spans="1:7" x14ac:dyDescent="0.25">
      <c r="A944" s="18">
        <v>137</v>
      </c>
      <c r="B944" s="19">
        <v>1.66E-2</v>
      </c>
      <c r="C944" s="19">
        <v>1.6899999999999998E-2</v>
      </c>
      <c r="E944" s="19">
        <f t="shared" si="69"/>
        <v>2.1213203435596297E-4</v>
      </c>
      <c r="F944" s="19">
        <f t="shared" si="70"/>
        <v>1.6750000000000001E-2</v>
      </c>
      <c r="G944" s="19">
        <f t="shared" si="71"/>
        <v>1.266459906602764</v>
      </c>
    </row>
    <row r="945" spans="1:7" x14ac:dyDescent="0.25">
      <c r="A945" s="18">
        <v>138</v>
      </c>
      <c r="B945" s="19">
        <v>1.9599999999999999E-2</v>
      </c>
      <c r="C945" s="19">
        <v>1.9800000000000002E-2</v>
      </c>
      <c r="E945" s="19">
        <f t="shared" si="69"/>
        <v>1.4142135623731111E-4</v>
      </c>
      <c r="F945" s="19">
        <f t="shared" si="70"/>
        <v>1.9700000000000002E-2</v>
      </c>
      <c r="G945" s="19">
        <f t="shared" si="71"/>
        <v>0.71787490475792437</v>
      </c>
    </row>
    <row r="946" spans="1:7" x14ac:dyDescent="0.25">
      <c r="A946" s="18">
        <v>139</v>
      </c>
      <c r="B946" s="19">
        <v>1.9E-2</v>
      </c>
      <c r="C946" s="19">
        <v>1.8599999999999998E-2</v>
      </c>
      <c r="E946" s="19">
        <f t="shared" si="69"/>
        <v>2.8284271247461977E-4</v>
      </c>
      <c r="F946" s="19">
        <f t="shared" si="70"/>
        <v>1.8799999999999997E-2</v>
      </c>
      <c r="G946" s="19">
        <f t="shared" si="71"/>
        <v>1.5044825131628714</v>
      </c>
    </row>
    <row r="947" spans="1:7" x14ac:dyDescent="0.25">
      <c r="A947" s="18">
        <v>140</v>
      </c>
      <c r="B947" s="19">
        <v>0.02</v>
      </c>
      <c r="C947" s="19">
        <v>1.7600000000000001E-2</v>
      </c>
      <c r="D947" s="19">
        <v>1.7299999999999999E-2</v>
      </c>
      <c r="E947" s="19">
        <f t="shared" si="69"/>
        <v>1.4798648586948743E-3</v>
      </c>
      <c r="F947" s="19">
        <f t="shared" si="70"/>
        <v>1.83E-2</v>
      </c>
      <c r="G947" s="19">
        <f t="shared" si="71"/>
        <v>8.0866932169118826</v>
      </c>
    </row>
    <row r="948" spans="1:7" x14ac:dyDescent="0.25">
      <c r="A948" s="18">
        <v>141</v>
      </c>
      <c r="B948" s="19">
        <v>1.6899999999999998E-2</v>
      </c>
      <c r="C948" s="19">
        <v>1.7000000000000001E-2</v>
      </c>
      <c r="E948" s="19">
        <f t="shared" si="69"/>
        <v>7.0710678118656773E-5</v>
      </c>
      <c r="F948" s="19">
        <f t="shared" si="70"/>
        <v>1.695E-2</v>
      </c>
      <c r="G948" s="19">
        <f t="shared" si="71"/>
        <v>0.41717214229296035</v>
      </c>
    </row>
    <row r="949" spans="1:7" x14ac:dyDescent="0.25">
      <c r="A949" s="18">
        <v>142</v>
      </c>
      <c r="B949" s="19">
        <v>1.9800000000000002E-2</v>
      </c>
      <c r="C949" s="19">
        <v>1.84E-2</v>
      </c>
      <c r="D949" s="19">
        <v>1.8800000000000001E-2</v>
      </c>
      <c r="E949" s="19">
        <f t="shared" si="69"/>
        <v>7.2111025509279884E-4</v>
      </c>
      <c r="F949" s="19">
        <f t="shared" si="70"/>
        <v>1.9E-2</v>
      </c>
      <c r="G949" s="19">
        <f t="shared" si="71"/>
        <v>3.7953171320673627</v>
      </c>
    </row>
    <row r="950" spans="1:7" x14ac:dyDescent="0.25">
      <c r="A950" s="18">
        <v>143</v>
      </c>
      <c r="B950" s="19">
        <v>2.0400000000000001E-2</v>
      </c>
      <c r="C950" s="19">
        <v>2.0299999999999999E-2</v>
      </c>
      <c r="E950" s="19">
        <f t="shared" si="69"/>
        <v>7.0710678118656773E-5</v>
      </c>
      <c r="F950" s="19">
        <f t="shared" si="70"/>
        <v>2.035E-2</v>
      </c>
      <c r="G950" s="19">
        <f t="shared" si="71"/>
        <v>0.34747261974769916</v>
      </c>
    </row>
    <row r="951" spans="1:7" x14ac:dyDescent="0.25">
      <c r="A951" s="18">
        <v>144</v>
      </c>
      <c r="B951" s="19">
        <v>1.6400000000000001E-2</v>
      </c>
      <c r="C951" s="19">
        <v>1.6299999999999999E-2</v>
      </c>
      <c r="E951" s="19">
        <f t="shared" si="69"/>
        <v>7.0710678118656773E-5</v>
      </c>
      <c r="F951" s="19">
        <f t="shared" si="70"/>
        <v>1.635E-2</v>
      </c>
      <c r="G951" s="19">
        <f t="shared" si="71"/>
        <v>0.43248121173490384</v>
      </c>
    </row>
    <row r="952" spans="1:7" x14ac:dyDescent="0.25">
      <c r="A952" s="18">
        <v>145</v>
      </c>
      <c r="B952" s="19">
        <v>1.6899999999999998E-2</v>
      </c>
      <c r="C952" s="19">
        <v>1.7299999999999999E-2</v>
      </c>
      <c r="E952" s="19">
        <f t="shared" si="69"/>
        <v>2.8284271247461977E-4</v>
      </c>
      <c r="F952" s="19">
        <f t="shared" si="70"/>
        <v>1.7099999999999997E-2</v>
      </c>
      <c r="G952" s="19">
        <f t="shared" si="71"/>
        <v>1.6540509501439755</v>
      </c>
    </row>
    <row r="953" spans="1:7" x14ac:dyDescent="0.25">
      <c r="A953" s="18">
        <v>146</v>
      </c>
      <c r="B953" s="19">
        <v>1.77E-2</v>
      </c>
      <c r="C953" s="19">
        <v>1.7500000000000002E-2</v>
      </c>
      <c r="E953" s="19">
        <f t="shared" si="69"/>
        <v>1.4142135623730864E-4</v>
      </c>
      <c r="F953" s="19">
        <f t="shared" si="70"/>
        <v>1.7600000000000001E-2</v>
      </c>
      <c r="G953" s="19">
        <f t="shared" si="71"/>
        <v>0.80353043316652628</v>
      </c>
    </row>
    <row r="954" spans="1:7" x14ac:dyDescent="0.25">
      <c r="A954" s="18">
        <v>147</v>
      </c>
      <c r="B954" s="19">
        <v>0.02</v>
      </c>
      <c r="C954" s="19">
        <v>1.9699999999999999E-2</v>
      </c>
      <c r="E954" s="19">
        <f t="shared" si="69"/>
        <v>2.1213203435596541E-4</v>
      </c>
      <c r="F954" s="19">
        <f t="shared" si="70"/>
        <v>1.985E-2</v>
      </c>
      <c r="G954" s="19">
        <f t="shared" si="71"/>
        <v>1.0686752360502036</v>
      </c>
    </row>
    <row r="955" spans="1:7" x14ac:dyDescent="0.25">
      <c r="A955" s="18">
        <v>148</v>
      </c>
      <c r="B955" s="19">
        <v>1.78E-2</v>
      </c>
      <c r="C955" s="19">
        <v>1.72E-2</v>
      </c>
      <c r="E955" s="19">
        <f t="shared" si="69"/>
        <v>4.2426406871192844E-4</v>
      </c>
      <c r="F955" s="19">
        <f t="shared" si="70"/>
        <v>1.7500000000000002E-2</v>
      </c>
      <c r="G955" s="19">
        <f t="shared" si="71"/>
        <v>2.4243661069253051</v>
      </c>
    </row>
    <row r="956" spans="1:7" x14ac:dyDescent="0.25">
      <c r="A956" s="18">
        <v>149</v>
      </c>
      <c r="B956" s="19">
        <v>1.7000000000000001E-2</v>
      </c>
      <c r="C956" s="19">
        <v>1.72E-2</v>
      </c>
      <c r="E956" s="19">
        <f t="shared" si="69"/>
        <v>1.4142135623730864E-4</v>
      </c>
      <c r="F956" s="19">
        <f t="shared" si="70"/>
        <v>1.7100000000000001E-2</v>
      </c>
      <c r="G956" s="19">
        <f t="shared" si="71"/>
        <v>0.82702547507198032</v>
      </c>
    </row>
    <row r="957" spans="1:7" x14ac:dyDescent="0.25">
      <c r="A957" s="18">
        <v>150</v>
      </c>
      <c r="B957" s="19">
        <v>1.9E-2</v>
      </c>
      <c r="C957" s="19">
        <v>1.8700000000000001E-2</v>
      </c>
      <c r="E957" s="19">
        <f t="shared" si="69"/>
        <v>2.1213203435596297E-4</v>
      </c>
      <c r="F957" s="19">
        <f t="shared" si="70"/>
        <v>1.8849999999999999E-2</v>
      </c>
      <c r="G957" s="19">
        <f t="shared" si="71"/>
        <v>1.1253688825250026</v>
      </c>
    </row>
    <row r="958" spans="1:7" x14ac:dyDescent="0.25">
      <c r="A958" s="18">
        <v>151</v>
      </c>
      <c r="B958" s="19">
        <v>2.1100000000000001E-2</v>
      </c>
      <c r="C958" s="19">
        <v>2.1600000000000001E-2</v>
      </c>
      <c r="E958" s="19">
        <f t="shared" si="69"/>
        <v>3.5355339059327408E-4</v>
      </c>
      <c r="F958" s="19">
        <f t="shared" si="70"/>
        <v>2.1350000000000001E-2</v>
      </c>
      <c r="G958" s="19">
        <f t="shared" si="71"/>
        <v>1.6559877779544454</v>
      </c>
    </row>
    <row r="959" spans="1:7" x14ac:dyDescent="0.25">
      <c r="A959" s="18">
        <v>152</v>
      </c>
      <c r="B959" s="19">
        <v>1.7299999999999999E-2</v>
      </c>
      <c r="C959" s="19">
        <v>1.7500000000000002E-2</v>
      </c>
      <c r="E959" s="19">
        <f t="shared" si="69"/>
        <v>1.4142135623731111E-4</v>
      </c>
      <c r="F959" s="19">
        <f t="shared" si="70"/>
        <v>1.7399999999999999E-2</v>
      </c>
      <c r="G959" s="19">
        <f t="shared" si="71"/>
        <v>0.81276641515696035</v>
      </c>
    </row>
    <row r="960" spans="1:7" x14ac:dyDescent="0.25">
      <c r="A960" s="18">
        <v>153</v>
      </c>
      <c r="B960" s="19">
        <v>2.06E-2</v>
      </c>
      <c r="C960" s="19">
        <v>1.7399999999999999E-2</v>
      </c>
      <c r="D960" s="19">
        <v>1.7600000000000001E-2</v>
      </c>
      <c r="E960" s="19">
        <f t="shared" si="69"/>
        <v>1.7925772879665005E-3</v>
      </c>
      <c r="F960" s="19">
        <f t="shared" si="70"/>
        <v>1.8533333333333332E-2</v>
      </c>
      <c r="G960" s="19">
        <f t="shared" si="71"/>
        <v>9.6721796113300389</v>
      </c>
    </row>
    <row r="961" spans="1:7" x14ac:dyDescent="0.25">
      <c r="A961" s="18">
        <v>154</v>
      </c>
      <c r="B961" s="19">
        <v>1.9599999999999999E-2</v>
      </c>
      <c r="C961" s="19">
        <v>1.9900000000000001E-2</v>
      </c>
      <c r="E961" s="19">
        <f t="shared" si="69"/>
        <v>2.1213203435596541E-4</v>
      </c>
      <c r="F961" s="19">
        <f t="shared" si="70"/>
        <v>1.975E-2</v>
      </c>
      <c r="G961" s="19">
        <f t="shared" si="71"/>
        <v>1.0740862499036223</v>
      </c>
    </row>
    <row r="962" spans="1:7" x14ac:dyDescent="0.25">
      <c r="A962" s="18">
        <v>155</v>
      </c>
      <c r="B962" s="19">
        <v>2.0799999999999999E-2</v>
      </c>
      <c r="C962" s="19">
        <v>2.1000000000000001E-2</v>
      </c>
      <c r="E962" s="19">
        <f t="shared" si="69"/>
        <v>1.4142135623731111E-4</v>
      </c>
      <c r="F962" s="19">
        <f t="shared" si="70"/>
        <v>2.0900000000000002E-2</v>
      </c>
      <c r="G962" s="19">
        <f t="shared" si="71"/>
        <v>0.67665720687708664</v>
      </c>
    </row>
    <row r="963" spans="1:7" x14ac:dyDescent="0.25">
      <c r="A963" s="18">
        <v>156</v>
      </c>
      <c r="B963" s="19">
        <v>1.8599999999999998E-2</v>
      </c>
      <c r="C963" s="19">
        <v>1.8100000000000002E-2</v>
      </c>
      <c r="E963" s="19">
        <f t="shared" si="69"/>
        <v>3.5355339059327164E-4</v>
      </c>
      <c r="F963" s="19">
        <f t="shared" si="70"/>
        <v>1.8349999999999998E-2</v>
      </c>
      <c r="G963" s="19">
        <f t="shared" si="71"/>
        <v>1.9267214746227339</v>
      </c>
    </row>
    <row r="964" spans="1:7" x14ac:dyDescent="0.25">
      <c r="A964" s="18">
        <v>157</v>
      </c>
      <c r="B964" s="19">
        <v>1.8800000000000001E-2</v>
      </c>
      <c r="C964" s="19">
        <v>1.89E-2</v>
      </c>
      <c r="E964" s="19">
        <f t="shared" si="69"/>
        <v>7.071067811865432E-5</v>
      </c>
      <c r="F964" s="19">
        <f t="shared" si="70"/>
        <v>1.8849999999999999E-2</v>
      </c>
      <c r="G964" s="19">
        <f t="shared" si="71"/>
        <v>0.37512296084166752</v>
      </c>
    </row>
    <row r="965" spans="1:7" x14ac:dyDescent="0.25">
      <c r="A965" s="18">
        <v>158</v>
      </c>
      <c r="B965" s="19">
        <v>2.0400000000000001E-2</v>
      </c>
      <c r="C965" s="19">
        <v>0.02</v>
      </c>
      <c r="E965" s="19">
        <f t="shared" si="69"/>
        <v>2.8284271247461977E-4</v>
      </c>
      <c r="F965" s="19">
        <f t="shared" si="70"/>
        <v>2.0200000000000003E-2</v>
      </c>
      <c r="G965" s="19">
        <f t="shared" si="71"/>
        <v>1.4002114478941572</v>
      </c>
    </row>
    <row r="966" spans="1:7" x14ac:dyDescent="0.25">
      <c r="A966" s="18">
        <v>159</v>
      </c>
      <c r="B966" s="19">
        <v>2.07E-2</v>
      </c>
      <c r="C966" s="19">
        <v>2.0799999999999999E-2</v>
      </c>
      <c r="E966" s="19">
        <f t="shared" si="69"/>
        <v>7.071067811865432E-5</v>
      </c>
      <c r="F966" s="19">
        <f t="shared" si="70"/>
        <v>2.0749999999999998E-2</v>
      </c>
      <c r="G966" s="19">
        <f t="shared" si="71"/>
        <v>0.34077435237905701</v>
      </c>
    </row>
    <row r="967" spans="1:7" x14ac:dyDescent="0.25">
      <c r="A967" s="18">
        <v>160</v>
      </c>
      <c r="B967" s="19">
        <v>1.8800000000000001E-2</v>
      </c>
      <c r="C967" s="19">
        <v>1.83E-2</v>
      </c>
      <c r="E967" s="19">
        <f t="shared" si="69"/>
        <v>3.5355339059327408E-4</v>
      </c>
      <c r="F967" s="19">
        <f t="shared" si="70"/>
        <v>1.8550000000000001E-2</v>
      </c>
      <c r="G967" s="19">
        <f t="shared" si="71"/>
        <v>1.9059481972683239</v>
      </c>
    </row>
    <row r="968" spans="1:7" x14ac:dyDescent="0.25">
      <c r="A968" s="18">
        <v>161</v>
      </c>
      <c r="B968" s="19">
        <v>1.9E-2</v>
      </c>
      <c r="C968" s="19">
        <v>1.84E-2</v>
      </c>
      <c r="E968" s="19">
        <f t="shared" si="69"/>
        <v>4.2426406871192844E-4</v>
      </c>
      <c r="F968" s="19">
        <f t="shared" si="70"/>
        <v>1.8700000000000001E-2</v>
      </c>
      <c r="G968" s="19">
        <f t="shared" si="71"/>
        <v>2.2687918112937346</v>
      </c>
    </row>
    <row r="969" spans="1:7" x14ac:dyDescent="0.25">
      <c r="A969" s="18">
        <v>162</v>
      </c>
      <c r="B969" s="19">
        <v>1.9800000000000002E-2</v>
      </c>
      <c r="C969" s="19">
        <v>2.0400000000000001E-2</v>
      </c>
      <c r="E969" s="19">
        <f t="shared" si="69"/>
        <v>4.2426406871192844E-4</v>
      </c>
      <c r="F969" s="19">
        <f t="shared" si="70"/>
        <v>2.01E-2</v>
      </c>
      <c r="G969" s="19">
        <f t="shared" si="71"/>
        <v>2.110766511004619</v>
      </c>
    </row>
    <row r="970" spans="1:7" x14ac:dyDescent="0.25">
      <c r="A970" s="18">
        <v>163</v>
      </c>
      <c r="B970" s="19">
        <v>2.1999999999999999E-2</v>
      </c>
      <c r="C970" s="19">
        <v>2.1600000000000001E-2</v>
      </c>
      <c r="E970" s="19">
        <f t="shared" si="69"/>
        <v>2.8284271247461728E-4</v>
      </c>
      <c r="F970" s="19">
        <f t="shared" si="70"/>
        <v>2.18E-2</v>
      </c>
      <c r="G970" s="19">
        <f t="shared" si="71"/>
        <v>1.2974436352046665</v>
      </c>
    </row>
    <row r="971" spans="1:7" x14ac:dyDescent="0.25">
      <c r="A971" s="18">
        <v>164</v>
      </c>
      <c r="B971" s="19">
        <v>2.0299999999999999E-2</v>
      </c>
      <c r="C971" s="19">
        <v>1.9900000000000001E-2</v>
      </c>
      <c r="E971" s="19">
        <f t="shared" si="69"/>
        <v>2.8284271247461728E-4</v>
      </c>
      <c r="F971" s="19">
        <f t="shared" si="70"/>
        <v>2.01E-2</v>
      </c>
      <c r="G971" s="19">
        <f t="shared" si="71"/>
        <v>1.407177674003071</v>
      </c>
    </row>
    <row r="972" spans="1:7" x14ac:dyDescent="0.25">
      <c r="A972" s="18">
        <v>165</v>
      </c>
      <c r="B972" s="19">
        <v>2.1399999999999999E-2</v>
      </c>
      <c r="C972" s="19">
        <v>2.1399999999999999E-2</v>
      </c>
      <c r="E972" s="19">
        <f t="shared" si="69"/>
        <v>0</v>
      </c>
      <c r="F972" s="19">
        <f t="shared" si="70"/>
        <v>2.1399999999999999E-2</v>
      </c>
      <c r="G972" s="19">
        <f t="shared" si="71"/>
        <v>0</v>
      </c>
    </row>
    <row r="973" spans="1:7" x14ac:dyDescent="0.25">
      <c r="A973" s="18">
        <v>166</v>
      </c>
      <c r="B973" s="19">
        <v>1.5699999999999999E-2</v>
      </c>
      <c r="C973" s="19">
        <v>1.5299999999999999E-2</v>
      </c>
      <c r="E973" s="19">
        <f t="shared" si="69"/>
        <v>2.8284271247461853E-4</v>
      </c>
      <c r="F973" s="19">
        <f t="shared" si="70"/>
        <v>1.55E-2</v>
      </c>
      <c r="G973" s="19">
        <f t="shared" si="71"/>
        <v>1.8247916933846358</v>
      </c>
    </row>
    <row r="975" spans="1:7" x14ac:dyDescent="0.25">
      <c r="A975" s="18" t="s">
        <v>32</v>
      </c>
      <c r="B975" s="19">
        <v>1.26E-2</v>
      </c>
      <c r="C975" s="19">
        <v>1.3100000000000001E-2</v>
      </c>
      <c r="E975" s="19">
        <f t="shared" si="69"/>
        <v>3.5355339059327408E-4</v>
      </c>
      <c r="F975" s="19">
        <f t="shared" si="70"/>
        <v>1.285E-2</v>
      </c>
      <c r="G975" s="19">
        <f t="shared" si="71"/>
        <v>2.7513882536441563</v>
      </c>
    </row>
    <row r="977" spans="1:7" ht="30" x14ac:dyDescent="0.25">
      <c r="A977" s="20" t="s">
        <v>0</v>
      </c>
      <c r="B977" s="21" t="s">
        <v>1</v>
      </c>
      <c r="C977" s="21" t="s">
        <v>2</v>
      </c>
      <c r="D977" s="21" t="s">
        <v>3</v>
      </c>
      <c r="E977" s="19" t="s">
        <v>4</v>
      </c>
      <c r="F977" s="19" t="s">
        <v>5</v>
      </c>
      <c r="G977" s="19" t="s">
        <v>6</v>
      </c>
    </row>
    <row r="978" spans="1:7" x14ac:dyDescent="0.25">
      <c r="A978" s="18" t="s">
        <v>7</v>
      </c>
      <c r="E978" s="19" t="e">
        <f t="shared" ref="E978:E1025" si="72">STDEV(B978:D978)</f>
        <v>#DIV/0!</v>
      </c>
      <c r="F978" s="19" t="e">
        <f t="shared" ref="F978:F1025" si="73">AVERAGE(B978:D978)</f>
        <v>#DIV/0!</v>
      </c>
      <c r="G978" s="19" t="e">
        <f t="shared" ref="G978:G1025" si="74">(E978/F978)*100</f>
        <v>#DIV/0!</v>
      </c>
    </row>
    <row r="979" spans="1:7" x14ac:dyDescent="0.25">
      <c r="A979" s="18" t="s">
        <v>32</v>
      </c>
      <c r="E979" s="19" t="e">
        <f t="shared" si="72"/>
        <v>#DIV/0!</v>
      </c>
      <c r="F979" s="19" t="e">
        <f t="shared" si="73"/>
        <v>#DIV/0!</v>
      </c>
      <c r="G979" s="19" t="e">
        <f t="shared" si="74"/>
        <v>#DIV/0!</v>
      </c>
    </row>
    <row r="980" spans="1:7" x14ac:dyDescent="0.25">
      <c r="A980" s="18" t="s">
        <v>9</v>
      </c>
      <c r="E980" s="19" t="e">
        <f t="shared" si="72"/>
        <v>#DIV/0!</v>
      </c>
      <c r="F980" s="19" t="e">
        <f t="shared" si="73"/>
        <v>#DIV/0!</v>
      </c>
      <c r="G980" s="19" t="e">
        <f t="shared" si="74"/>
        <v>#DIV/0!</v>
      </c>
    </row>
    <row r="981" spans="1:7" x14ac:dyDescent="0.25">
      <c r="A981" s="18" t="s">
        <v>10</v>
      </c>
      <c r="E981" s="19" t="e">
        <f t="shared" si="72"/>
        <v>#DIV/0!</v>
      </c>
      <c r="F981" s="19" t="e">
        <f t="shared" si="73"/>
        <v>#DIV/0!</v>
      </c>
      <c r="G981" s="19" t="e">
        <f t="shared" si="74"/>
        <v>#DIV/0!</v>
      </c>
    </row>
    <row r="982" spans="1:7" x14ac:dyDescent="0.25">
      <c r="A982" s="18" t="s">
        <v>11</v>
      </c>
      <c r="E982" s="19" t="e">
        <f t="shared" si="72"/>
        <v>#DIV/0!</v>
      </c>
      <c r="F982" s="19" t="e">
        <f t="shared" si="73"/>
        <v>#DIV/0!</v>
      </c>
      <c r="G982" s="19" t="e">
        <f t="shared" si="74"/>
        <v>#DIV/0!</v>
      </c>
    </row>
    <row r="983" spans="1:7" x14ac:dyDescent="0.25">
      <c r="A983" s="18">
        <v>167</v>
      </c>
      <c r="B983" s="19">
        <v>1.2500000000000001E-2</v>
      </c>
      <c r="C983" s="19">
        <v>1.23E-2</v>
      </c>
      <c r="E983" s="19">
        <f t="shared" si="72"/>
        <v>1.4142135623730989E-4</v>
      </c>
      <c r="F983" s="19">
        <f t="shared" si="73"/>
        <v>1.2400000000000001E-2</v>
      </c>
      <c r="G983" s="19">
        <f t="shared" si="74"/>
        <v>1.1404948083654023</v>
      </c>
    </row>
    <row r="984" spans="1:7" x14ac:dyDescent="0.25">
      <c r="A984" s="18">
        <v>168</v>
      </c>
      <c r="B984" s="19">
        <v>1.3899999999999999E-2</v>
      </c>
      <c r="C984" s="19">
        <v>1.43E-2</v>
      </c>
      <c r="E984" s="19">
        <f t="shared" si="72"/>
        <v>2.8284271247461977E-4</v>
      </c>
      <c r="F984" s="19">
        <f t="shared" si="73"/>
        <v>1.41E-2</v>
      </c>
      <c r="G984" s="19">
        <f t="shared" si="74"/>
        <v>2.0059766842171616</v>
      </c>
    </row>
    <row r="985" spans="1:7" x14ac:dyDescent="0.25">
      <c r="A985" s="18">
        <v>169</v>
      </c>
      <c r="B985" s="19">
        <v>1.6899999999999998E-2</v>
      </c>
      <c r="C985" s="19">
        <v>1.5699999999999999E-2</v>
      </c>
      <c r="D985" s="19">
        <v>1.7000000000000001E-2</v>
      </c>
      <c r="E985" s="19">
        <f t="shared" si="72"/>
        <v>7.2341781380702423E-4</v>
      </c>
      <c r="F985" s="19">
        <f t="shared" si="73"/>
        <v>1.6533333333333334E-2</v>
      </c>
      <c r="G985" s="19">
        <f t="shared" si="74"/>
        <v>4.3755109706070012</v>
      </c>
    </row>
    <row r="986" spans="1:7" x14ac:dyDescent="0.25">
      <c r="A986" s="18">
        <v>170</v>
      </c>
      <c r="B986" s="19">
        <v>1.8100000000000002E-2</v>
      </c>
      <c r="C986" s="19">
        <v>1.7899999999999999E-2</v>
      </c>
      <c r="E986" s="19">
        <f t="shared" si="72"/>
        <v>1.4142135623731111E-4</v>
      </c>
      <c r="F986" s="19">
        <f t="shared" si="73"/>
        <v>1.8000000000000002E-2</v>
      </c>
      <c r="G986" s="19">
        <f t="shared" si="74"/>
        <v>0.78567420131839483</v>
      </c>
    </row>
    <row r="987" spans="1:7" x14ac:dyDescent="0.25">
      <c r="A987" s="18">
        <v>171</v>
      </c>
      <c r="B987" s="19">
        <v>1.35E-2</v>
      </c>
      <c r="C987" s="19">
        <v>1.32E-2</v>
      </c>
      <c r="E987" s="19">
        <f t="shared" si="72"/>
        <v>2.1213203435596422E-4</v>
      </c>
      <c r="F987" s="19">
        <f t="shared" si="73"/>
        <v>1.3350000000000001E-2</v>
      </c>
      <c r="G987" s="19">
        <f t="shared" si="74"/>
        <v>1.5890040026663985</v>
      </c>
    </row>
    <row r="988" spans="1:7" x14ac:dyDescent="0.25">
      <c r="A988" s="18">
        <v>172</v>
      </c>
      <c r="B988" s="19">
        <v>1.49E-2</v>
      </c>
      <c r="C988" s="19">
        <v>1.49E-2</v>
      </c>
      <c r="E988" s="19">
        <f t="shared" si="72"/>
        <v>0</v>
      </c>
      <c r="F988" s="19">
        <f t="shared" si="73"/>
        <v>1.49E-2</v>
      </c>
      <c r="G988" s="19">
        <f t="shared" si="74"/>
        <v>0</v>
      </c>
    </row>
    <row r="989" spans="1:7" x14ac:dyDescent="0.25">
      <c r="A989" s="18">
        <v>173</v>
      </c>
      <c r="B989" s="19">
        <v>1.6500000000000001E-2</v>
      </c>
      <c r="C989" s="19">
        <v>1.6E-2</v>
      </c>
      <c r="E989" s="19">
        <f t="shared" si="72"/>
        <v>3.5355339059327408E-4</v>
      </c>
      <c r="F989" s="19">
        <f t="shared" si="73"/>
        <v>1.6250000000000001E-2</v>
      </c>
      <c r="G989" s="19">
        <f t="shared" si="74"/>
        <v>2.1757131728816868</v>
      </c>
    </row>
    <row r="990" spans="1:7" x14ac:dyDescent="0.25">
      <c r="A990" s="18">
        <v>174</v>
      </c>
      <c r="B990" s="19">
        <v>1.7299999999999999E-2</v>
      </c>
      <c r="C990" s="19">
        <v>1.8700000000000001E-2</v>
      </c>
      <c r="D990" s="19">
        <v>1.89E-2</v>
      </c>
      <c r="E990" s="19">
        <f t="shared" si="72"/>
        <v>8.7177978870813541E-4</v>
      </c>
      <c r="F990" s="19">
        <f t="shared" si="73"/>
        <v>1.83E-2</v>
      </c>
      <c r="G990" s="19">
        <f t="shared" si="74"/>
        <v>4.7638239820116688</v>
      </c>
    </row>
    <row r="991" spans="1:7" x14ac:dyDescent="0.25">
      <c r="A991" s="18">
        <v>175</v>
      </c>
      <c r="B991" s="19">
        <v>1.4200000000000001E-2</v>
      </c>
      <c r="C991" s="19">
        <v>1.37E-2</v>
      </c>
      <c r="E991" s="19">
        <f t="shared" si="72"/>
        <v>3.5355339059327408E-4</v>
      </c>
      <c r="F991" s="19">
        <f t="shared" si="73"/>
        <v>1.3950000000000001E-2</v>
      </c>
      <c r="G991" s="19">
        <f t="shared" si="74"/>
        <v>2.5344329074786671</v>
      </c>
    </row>
    <row r="992" spans="1:7" x14ac:dyDescent="0.25">
      <c r="A992" s="18">
        <v>176</v>
      </c>
      <c r="B992" s="19">
        <v>1.5299999999999999E-2</v>
      </c>
      <c r="C992" s="19">
        <v>1.52E-2</v>
      </c>
      <c r="E992" s="19">
        <f t="shared" si="72"/>
        <v>7.071067811865432E-5</v>
      </c>
      <c r="F992" s="19">
        <f t="shared" si="73"/>
        <v>1.525E-2</v>
      </c>
      <c r="G992" s="19">
        <f t="shared" si="74"/>
        <v>0.46367657782724148</v>
      </c>
    </row>
    <row r="993" spans="1:7" x14ac:dyDescent="0.25">
      <c r="A993" s="18">
        <v>177</v>
      </c>
      <c r="B993" s="19">
        <v>1.7500000000000002E-2</v>
      </c>
      <c r="C993" s="19">
        <v>1.77E-2</v>
      </c>
      <c r="E993" s="19">
        <f t="shared" si="72"/>
        <v>1.4142135623730864E-4</v>
      </c>
      <c r="F993" s="19">
        <f t="shared" si="73"/>
        <v>1.7600000000000001E-2</v>
      </c>
      <c r="G993" s="19">
        <f t="shared" si="74"/>
        <v>0.80353043316652628</v>
      </c>
    </row>
    <row r="994" spans="1:7" x14ac:dyDescent="0.25">
      <c r="A994" s="18">
        <v>178</v>
      </c>
      <c r="B994" s="19">
        <v>1.7299999999999999E-2</v>
      </c>
      <c r="C994" s="19">
        <v>1.7600000000000001E-2</v>
      </c>
      <c r="E994" s="19">
        <f t="shared" si="72"/>
        <v>2.1213203435596541E-4</v>
      </c>
      <c r="F994" s="19">
        <f t="shared" si="73"/>
        <v>1.745E-2</v>
      </c>
      <c r="G994" s="19">
        <f t="shared" si="74"/>
        <v>1.2156563573407759</v>
      </c>
    </row>
    <row r="995" spans="1:7" x14ac:dyDescent="0.25">
      <c r="A995" s="18">
        <v>179</v>
      </c>
      <c r="B995" s="19">
        <v>1.4500000000000001E-2</v>
      </c>
      <c r="C995" s="19">
        <v>1.41E-2</v>
      </c>
      <c r="E995" s="19">
        <f t="shared" si="72"/>
        <v>2.8284271247461977E-4</v>
      </c>
      <c r="F995" s="19">
        <f t="shared" si="73"/>
        <v>1.43E-2</v>
      </c>
      <c r="G995" s="19">
        <f t="shared" si="74"/>
        <v>1.9779210662560824</v>
      </c>
    </row>
    <row r="996" spans="1:7" x14ac:dyDescent="0.25">
      <c r="A996" s="18">
        <v>180</v>
      </c>
      <c r="B996" s="19">
        <v>1.47E-2</v>
      </c>
      <c r="C996" s="19">
        <v>1.46E-2</v>
      </c>
      <c r="E996" s="19">
        <f t="shared" si="72"/>
        <v>7.071067811865432E-5</v>
      </c>
      <c r="F996" s="19">
        <f t="shared" si="73"/>
        <v>1.465E-2</v>
      </c>
      <c r="G996" s="19">
        <f t="shared" si="74"/>
        <v>0.48266674483723088</v>
      </c>
    </row>
    <row r="997" spans="1:7" x14ac:dyDescent="0.25">
      <c r="A997" s="18">
        <v>181</v>
      </c>
      <c r="B997" s="19">
        <v>1.6400000000000001E-2</v>
      </c>
      <c r="C997" s="19">
        <v>1.7600000000000001E-2</v>
      </c>
      <c r="D997" s="19">
        <v>1.7899999999999999E-2</v>
      </c>
      <c r="E997" s="19">
        <f t="shared" si="72"/>
        <v>7.9372539331937632E-4</v>
      </c>
      <c r="F997" s="19">
        <f t="shared" si="73"/>
        <v>1.7299999999999999E-2</v>
      </c>
      <c r="G997" s="19">
        <f t="shared" si="74"/>
        <v>4.5880080538692276</v>
      </c>
    </row>
    <row r="998" spans="1:7" x14ac:dyDescent="0.25">
      <c r="A998" s="18">
        <v>182</v>
      </c>
      <c r="B998" s="19">
        <v>1.9400000000000001E-2</v>
      </c>
      <c r="C998" s="19">
        <v>1.89E-2</v>
      </c>
      <c r="E998" s="19">
        <f t="shared" si="72"/>
        <v>3.5355339059327408E-4</v>
      </c>
      <c r="F998" s="19">
        <f t="shared" si="73"/>
        <v>1.915E-2</v>
      </c>
      <c r="G998" s="19">
        <f t="shared" si="74"/>
        <v>1.8462318046646164</v>
      </c>
    </row>
    <row r="999" spans="1:7" x14ac:dyDescent="0.25">
      <c r="A999" s="18">
        <v>183</v>
      </c>
      <c r="B999" s="19">
        <v>1.3899999999999999E-2</v>
      </c>
      <c r="C999" s="19">
        <v>1.4500000000000001E-2</v>
      </c>
      <c r="E999" s="19">
        <f t="shared" si="72"/>
        <v>4.2426406871192958E-4</v>
      </c>
      <c r="F999" s="19">
        <f t="shared" si="73"/>
        <v>1.4200000000000001E-2</v>
      </c>
      <c r="G999" s="19">
        <f t="shared" si="74"/>
        <v>2.9877751317741517</v>
      </c>
    </row>
    <row r="1000" spans="1:7" x14ac:dyDescent="0.25">
      <c r="A1000" s="18">
        <v>184</v>
      </c>
      <c r="B1000" s="19">
        <v>1.6299999999999999E-2</v>
      </c>
      <c r="C1000" s="19">
        <v>1.5699999999999999E-2</v>
      </c>
      <c r="E1000" s="19">
        <f t="shared" si="72"/>
        <v>4.2426406871192844E-4</v>
      </c>
      <c r="F1000" s="19">
        <f t="shared" si="73"/>
        <v>1.6E-2</v>
      </c>
      <c r="G1000" s="19">
        <f t="shared" si="74"/>
        <v>2.6516504294495529</v>
      </c>
    </row>
    <row r="1001" spans="1:7" x14ac:dyDescent="0.25">
      <c r="A1001" s="18">
        <v>185</v>
      </c>
      <c r="B1001" s="19">
        <v>1.6899999999999998E-2</v>
      </c>
      <c r="C1001" s="19">
        <v>1.7000000000000001E-2</v>
      </c>
      <c r="E1001" s="19">
        <f t="shared" si="72"/>
        <v>7.0710678118656773E-5</v>
      </c>
      <c r="F1001" s="19">
        <f t="shared" si="73"/>
        <v>1.695E-2</v>
      </c>
      <c r="G1001" s="19">
        <f t="shared" si="74"/>
        <v>0.41717214229296035</v>
      </c>
    </row>
    <row r="1002" spans="1:7" x14ac:dyDescent="0.25">
      <c r="A1002" s="18">
        <v>186</v>
      </c>
      <c r="B1002" s="19">
        <v>2.12E-2</v>
      </c>
      <c r="C1002" s="19">
        <v>2.1700000000000001E-2</v>
      </c>
      <c r="E1002" s="19">
        <f t="shared" si="72"/>
        <v>3.5355339059327408E-4</v>
      </c>
      <c r="F1002" s="19">
        <f t="shared" si="73"/>
        <v>2.145E-2</v>
      </c>
      <c r="G1002" s="19">
        <f t="shared" si="74"/>
        <v>1.648267555213399</v>
      </c>
    </row>
    <row r="1003" spans="1:7" x14ac:dyDescent="0.25">
      <c r="A1003" s="18">
        <v>187</v>
      </c>
      <c r="B1003" s="19">
        <v>1.37E-2</v>
      </c>
      <c r="C1003" s="19">
        <v>1.52E-2</v>
      </c>
      <c r="D1003" s="19">
        <v>1.52E-2</v>
      </c>
      <c r="E1003" s="19">
        <f t="shared" si="72"/>
        <v>8.6602540378443837E-4</v>
      </c>
      <c r="F1003" s="19">
        <f t="shared" si="73"/>
        <v>1.47E-2</v>
      </c>
      <c r="G1003" s="19">
        <f t="shared" si="74"/>
        <v>5.8913292774451591</v>
      </c>
    </row>
    <row r="1004" spans="1:7" x14ac:dyDescent="0.25">
      <c r="A1004" s="18">
        <v>188</v>
      </c>
      <c r="B1004" s="19">
        <v>1.6500000000000001E-2</v>
      </c>
      <c r="C1004" s="19">
        <v>1.61E-2</v>
      </c>
      <c r="E1004" s="19">
        <f t="shared" si="72"/>
        <v>2.8284271247461977E-4</v>
      </c>
      <c r="F1004" s="19">
        <f t="shared" si="73"/>
        <v>1.6300000000000002E-2</v>
      </c>
      <c r="G1004" s="19">
        <f t="shared" si="74"/>
        <v>1.7352313648749678</v>
      </c>
    </row>
    <row r="1005" spans="1:7" x14ac:dyDescent="0.25">
      <c r="A1005" s="18">
        <v>189</v>
      </c>
      <c r="B1005" s="19">
        <v>1.6799999999999999E-2</v>
      </c>
      <c r="C1005" s="19">
        <v>1.7100000000000001E-2</v>
      </c>
      <c r="E1005" s="19">
        <f t="shared" si="72"/>
        <v>2.1213203435596541E-4</v>
      </c>
      <c r="F1005" s="19">
        <f t="shared" si="73"/>
        <v>1.695E-2</v>
      </c>
      <c r="G1005" s="19">
        <f t="shared" si="74"/>
        <v>1.2515164268788519</v>
      </c>
    </row>
    <row r="1006" spans="1:7" x14ac:dyDescent="0.25">
      <c r="A1006" s="18">
        <v>190</v>
      </c>
      <c r="B1006" s="19">
        <v>1.9400000000000001E-2</v>
      </c>
      <c r="C1006" s="19">
        <v>1.89E-2</v>
      </c>
      <c r="E1006" s="19">
        <f t="shared" si="72"/>
        <v>3.5355339059327408E-4</v>
      </c>
      <c r="F1006" s="19">
        <f t="shared" si="73"/>
        <v>1.915E-2</v>
      </c>
      <c r="G1006" s="19">
        <f t="shared" si="74"/>
        <v>1.8462318046646164</v>
      </c>
    </row>
    <row r="1007" spans="1:7" x14ac:dyDescent="0.25">
      <c r="A1007" s="18">
        <v>191</v>
      </c>
      <c r="B1007" s="19">
        <v>1.2800000000000001E-2</v>
      </c>
      <c r="C1007" s="19">
        <v>1.2500000000000001E-2</v>
      </c>
      <c r="E1007" s="19">
        <f t="shared" si="72"/>
        <v>2.1213203435596422E-4</v>
      </c>
      <c r="F1007" s="19">
        <f t="shared" si="73"/>
        <v>1.2650000000000002E-2</v>
      </c>
      <c r="G1007" s="19">
        <f t="shared" si="74"/>
        <v>1.6769330779127605</v>
      </c>
    </row>
    <row r="1008" spans="1:7" x14ac:dyDescent="0.25">
      <c r="A1008" s="18">
        <v>192</v>
      </c>
      <c r="B1008" s="19">
        <v>1.7299999999999999E-2</v>
      </c>
      <c r="C1008" s="19">
        <v>1.7100000000000001E-2</v>
      </c>
      <c r="E1008" s="19">
        <f t="shared" si="72"/>
        <v>1.4142135623730864E-4</v>
      </c>
      <c r="F1008" s="19">
        <f t="shared" si="73"/>
        <v>1.72E-2</v>
      </c>
      <c r="G1008" s="19">
        <f t="shared" si="74"/>
        <v>0.82221718742621297</v>
      </c>
    </row>
    <row r="1009" spans="1:7" x14ac:dyDescent="0.25">
      <c r="A1009" s="18">
        <v>193</v>
      </c>
      <c r="B1009" s="19">
        <v>1.6799999999999999E-2</v>
      </c>
      <c r="C1009" s="19">
        <v>1.72E-2</v>
      </c>
      <c r="E1009" s="19">
        <f t="shared" si="72"/>
        <v>2.8284271247461977E-4</v>
      </c>
      <c r="F1009" s="19">
        <f t="shared" si="73"/>
        <v>1.7000000000000001E-2</v>
      </c>
      <c r="G1009" s="19">
        <f t="shared" si="74"/>
        <v>1.6637806616154105</v>
      </c>
    </row>
    <row r="1010" spans="1:7" x14ac:dyDescent="0.25">
      <c r="A1010" s="18">
        <v>194</v>
      </c>
      <c r="B1010" s="19">
        <v>2.1299999999999999E-2</v>
      </c>
      <c r="C1010" s="19">
        <v>1.9599999999999999E-2</v>
      </c>
      <c r="D1010" s="19">
        <v>2.01E-2</v>
      </c>
      <c r="E1010" s="19">
        <f t="shared" si="72"/>
        <v>8.7368949480541049E-4</v>
      </c>
      <c r="F1010" s="19">
        <f t="shared" si="73"/>
        <v>2.0333333333333332E-2</v>
      </c>
      <c r="G1010" s="19">
        <f t="shared" si="74"/>
        <v>4.2968335810102154</v>
      </c>
    </row>
    <row r="1011" spans="1:7" x14ac:dyDescent="0.25">
      <c r="A1011" s="18">
        <v>195</v>
      </c>
      <c r="B1011" s="19">
        <v>1.3599999999999999E-2</v>
      </c>
      <c r="C1011" s="19">
        <v>1.41E-2</v>
      </c>
      <c r="E1011" s="19">
        <f t="shared" si="72"/>
        <v>3.5355339059327408E-4</v>
      </c>
      <c r="F1011" s="19">
        <f t="shared" si="73"/>
        <v>1.3849999999999999E-2</v>
      </c>
      <c r="G1011" s="19">
        <f t="shared" si="74"/>
        <v>2.5527320620453002</v>
      </c>
    </row>
    <row r="1012" spans="1:7" x14ac:dyDescent="0.25">
      <c r="A1012" s="18">
        <v>196</v>
      </c>
      <c r="B1012" s="19">
        <v>1.6799999999999999E-2</v>
      </c>
      <c r="C1012" s="19">
        <v>1.6899999999999998E-2</v>
      </c>
      <c r="E1012" s="19">
        <f t="shared" si="72"/>
        <v>7.071067811865432E-5</v>
      </c>
      <c r="F1012" s="19">
        <f t="shared" si="73"/>
        <v>1.6849999999999997E-2</v>
      </c>
      <c r="G1012" s="19">
        <f t="shared" si="74"/>
        <v>0.41964794135699901</v>
      </c>
    </row>
    <row r="1013" spans="1:7" x14ac:dyDescent="0.25">
      <c r="A1013" s="18">
        <v>197</v>
      </c>
      <c r="B1013" s="19">
        <v>1.84E-2</v>
      </c>
      <c r="C1013" s="19">
        <v>1.83E-2</v>
      </c>
      <c r="E1013" s="19">
        <f t="shared" si="72"/>
        <v>7.071067811865432E-5</v>
      </c>
      <c r="F1013" s="19">
        <f t="shared" si="73"/>
        <v>1.8349999999999998E-2</v>
      </c>
      <c r="G1013" s="19">
        <f t="shared" si="74"/>
        <v>0.38534429492454675</v>
      </c>
    </row>
    <row r="1014" spans="1:7" x14ac:dyDescent="0.25">
      <c r="A1014" s="18">
        <v>198</v>
      </c>
      <c r="B1014" s="19">
        <v>2.0899999999999998E-2</v>
      </c>
      <c r="C1014" s="19">
        <v>2.0299999999999999E-2</v>
      </c>
      <c r="E1014" s="19">
        <f t="shared" si="72"/>
        <v>4.2426406871192844E-4</v>
      </c>
      <c r="F1014" s="19">
        <f t="shared" si="73"/>
        <v>2.06E-2</v>
      </c>
      <c r="G1014" s="19">
        <f t="shared" si="74"/>
        <v>2.0595343141355746</v>
      </c>
    </row>
    <row r="1015" spans="1:7" x14ac:dyDescent="0.25">
      <c r="A1015" s="18">
        <v>199</v>
      </c>
      <c r="B1015" s="19">
        <v>1.3899999999999999E-2</v>
      </c>
      <c r="C1015" s="19">
        <v>1.34E-2</v>
      </c>
      <c r="E1015" s="19">
        <f t="shared" si="72"/>
        <v>3.5355339059327283E-4</v>
      </c>
      <c r="F1015" s="19">
        <f t="shared" si="73"/>
        <v>1.3649999999999999E-2</v>
      </c>
      <c r="G1015" s="19">
        <f t="shared" si="74"/>
        <v>2.5901347296210466</v>
      </c>
    </row>
    <row r="1016" spans="1:7" x14ac:dyDescent="0.25">
      <c r="A1016" s="18">
        <v>200</v>
      </c>
      <c r="B1016" s="19">
        <v>1.55E-2</v>
      </c>
      <c r="C1016" s="19">
        <v>1.5599999999999999E-2</v>
      </c>
      <c r="E1016" s="19">
        <f t="shared" si="72"/>
        <v>7.071067811865432E-5</v>
      </c>
      <c r="F1016" s="19">
        <f t="shared" si="73"/>
        <v>1.555E-2</v>
      </c>
      <c r="G1016" s="19">
        <f t="shared" si="74"/>
        <v>0.45473104899456157</v>
      </c>
    </row>
    <row r="1017" spans="1:7" x14ac:dyDescent="0.25">
      <c r="A1017" s="18">
        <v>201</v>
      </c>
      <c r="B1017" s="19">
        <v>1.6E-2</v>
      </c>
      <c r="C1017" s="19">
        <v>1.66E-2</v>
      </c>
      <c r="E1017" s="19">
        <f t="shared" si="72"/>
        <v>4.2426406871192844E-4</v>
      </c>
      <c r="F1017" s="19">
        <f t="shared" si="73"/>
        <v>1.6300000000000002E-2</v>
      </c>
      <c r="G1017" s="19">
        <f t="shared" si="74"/>
        <v>2.6028470473124439</v>
      </c>
    </row>
    <row r="1018" spans="1:7" x14ac:dyDescent="0.25">
      <c r="A1018" s="18">
        <v>202</v>
      </c>
      <c r="B1018" s="19">
        <v>1.9E-2</v>
      </c>
      <c r="C1018" s="19">
        <v>1.8200000000000001E-2</v>
      </c>
      <c r="D1018" s="19">
        <v>1.8800000000000001E-2</v>
      </c>
      <c r="E1018" s="19">
        <f t="shared" si="72"/>
        <v>4.1633319989322595E-4</v>
      </c>
      <c r="F1018" s="19">
        <f t="shared" si="73"/>
        <v>1.8666666666666665E-2</v>
      </c>
      <c r="G1018" s="19">
        <f t="shared" si="74"/>
        <v>2.2303564279994252</v>
      </c>
    </row>
    <row r="1019" spans="1:7" x14ac:dyDescent="0.25">
      <c r="A1019" s="18">
        <v>203</v>
      </c>
      <c r="B1019" s="19">
        <v>1.5599999999999999E-2</v>
      </c>
      <c r="C1019" s="19">
        <v>1.5599999999999999E-2</v>
      </c>
      <c r="E1019" s="19">
        <f t="shared" si="72"/>
        <v>0</v>
      </c>
      <c r="F1019" s="19">
        <f t="shared" si="73"/>
        <v>1.5599999999999999E-2</v>
      </c>
      <c r="G1019" s="19">
        <f t="shared" si="74"/>
        <v>0</v>
      </c>
    </row>
    <row r="1020" spans="1:7" x14ac:dyDescent="0.25">
      <c r="A1020" s="18">
        <v>204</v>
      </c>
      <c r="B1020" s="19">
        <v>1.6199999999999999E-2</v>
      </c>
      <c r="C1020" s="19">
        <v>1.66E-2</v>
      </c>
      <c r="E1020" s="19">
        <f t="shared" si="72"/>
        <v>2.8284271247461977E-4</v>
      </c>
      <c r="F1020" s="19">
        <f t="shared" si="73"/>
        <v>1.6399999999999998E-2</v>
      </c>
      <c r="G1020" s="19">
        <f t="shared" si="74"/>
        <v>1.7246506858208523</v>
      </c>
    </row>
    <row r="1021" spans="1:7" x14ac:dyDescent="0.25">
      <c r="A1021" s="18">
        <v>205</v>
      </c>
      <c r="B1021" s="19">
        <v>1.8200000000000001E-2</v>
      </c>
      <c r="C1021" s="19">
        <v>1.8100000000000002E-2</v>
      </c>
      <c r="E1021" s="19">
        <f t="shared" si="72"/>
        <v>7.071067811865432E-5</v>
      </c>
      <c r="F1021" s="19">
        <f t="shared" si="73"/>
        <v>1.8149999999999999E-2</v>
      </c>
      <c r="G1021" s="19">
        <f t="shared" si="74"/>
        <v>0.38959051305043702</v>
      </c>
    </row>
    <row r="1022" spans="1:7" x14ac:dyDescent="0.25">
      <c r="A1022" s="18">
        <v>206</v>
      </c>
      <c r="B1022" s="19">
        <v>2.18E-2</v>
      </c>
      <c r="C1022" s="19">
        <v>2.23E-2</v>
      </c>
      <c r="E1022" s="19">
        <f t="shared" si="72"/>
        <v>3.5355339059327408E-4</v>
      </c>
      <c r="F1022" s="19">
        <f t="shared" si="73"/>
        <v>2.205E-2</v>
      </c>
      <c r="G1022" s="19">
        <f t="shared" si="74"/>
        <v>1.603416737384463</v>
      </c>
    </row>
    <row r="1023" spans="1:7" x14ac:dyDescent="0.25">
      <c r="A1023" s="18">
        <v>207</v>
      </c>
      <c r="B1023" s="19">
        <v>1.4E-2</v>
      </c>
      <c r="C1023" s="19">
        <v>1.4200000000000001E-2</v>
      </c>
      <c r="E1023" s="19">
        <f t="shared" si="72"/>
        <v>1.4142135623730989E-4</v>
      </c>
      <c r="F1023" s="19">
        <f t="shared" si="73"/>
        <v>1.4100000000000001E-2</v>
      </c>
      <c r="G1023" s="19">
        <f t="shared" si="74"/>
        <v>1.0029883421085806</v>
      </c>
    </row>
    <row r="1024" spans="1:7" x14ac:dyDescent="0.25">
      <c r="A1024" s="18">
        <v>208</v>
      </c>
      <c r="B1024" s="19">
        <v>1.6899999999999998E-2</v>
      </c>
      <c r="C1024" s="19">
        <v>1.6799999999999999E-2</v>
      </c>
      <c r="E1024" s="19">
        <f t="shared" si="72"/>
        <v>7.071067811865432E-5</v>
      </c>
      <c r="F1024" s="19">
        <f t="shared" si="73"/>
        <v>1.6849999999999997E-2</v>
      </c>
      <c r="G1024" s="19">
        <f t="shared" si="74"/>
        <v>0.41964794135699901</v>
      </c>
    </row>
    <row r="1025" spans="1:7" x14ac:dyDescent="0.25">
      <c r="A1025" s="18" t="s">
        <v>32</v>
      </c>
      <c r="B1025" s="19">
        <v>1.15E-2</v>
      </c>
      <c r="C1025" s="19">
        <v>1.32E-2</v>
      </c>
      <c r="D1025" s="19">
        <v>1.35E-2</v>
      </c>
      <c r="E1025" s="19">
        <f t="shared" si="72"/>
        <v>1.0785793124908957E-3</v>
      </c>
      <c r="F1025" s="19">
        <f t="shared" si="73"/>
        <v>1.2733333333333333E-2</v>
      </c>
      <c r="G1025" s="19">
        <f t="shared" si="74"/>
        <v>8.470518160923266</v>
      </c>
    </row>
    <row r="1027" spans="1:7" x14ac:dyDescent="0.25">
      <c r="A1027" s="20" t="s">
        <v>0</v>
      </c>
      <c r="B1027" s="21"/>
      <c r="C1027" s="21"/>
      <c r="D1027" s="21"/>
      <c r="E1027" s="19" t="s">
        <v>4</v>
      </c>
      <c r="F1027" s="19" t="s">
        <v>5</v>
      </c>
      <c r="G1027" s="19" t="s">
        <v>6</v>
      </c>
    </row>
    <row r="1028" spans="1:7" x14ac:dyDescent="0.25">
      <c r="A1028" s="18" t="s">
        <v>7</v>
      </c>
      <c r="E1028" s="19" t="e">
        <f t="shared" ref="E1028:E1073" si="75">STDEV(B1028:D1028)</f>
        <v>#DIV/0!</v>
      </c>
      <c r="F1028" s="19" t="e">
        <f t="shared" ref="F1028:F1073" si="76">AVERAGE(B1028:D1028)</f>
        <v>#DIV/0!</v>
      </c>
      <c r="G1028" s="19" t="e">
        <f t="shared" ref="G1028:G1073" si="77">(E1028/F1028)*100</f>
        <v>#DIV/0!</v>
      </c>
    </row>
    <row r="1029" spans="1:7" x14ac:dyDescent="0.25">
      <c r="A1029" s="18" t="s">
        <v>32</v>
      </c>
      <c r="E1029" s="19" t="e">
        <f t="shared" si="75"/>
        <v>#DIV/0!</v>
      </c>
      <c r="F1029" s="19" t="e">
        <f t="shared" si="76"/>
        <v>#DIV/0!</v>
      </c>
      <c r="G1029" s="19" t="e">
        <f t="shared" si="77"/>
        <v>#DIV/0!</v>
      </c>
    </row>
    <row r="1030" spans="1:7" x14ac:dyDescent="0.25">
      <c r="A1030" s="18" t="s">
        <v>9</v>
      </c>
      <c r="E1030" s="19" t="e">
        <f t="shared" si="75"/>
        <v>#DIV/0!</v>
      </c>
      <c r="F1030" s="19" t="e">
        <f t="shared" si="76"/>
        <v>#DIV/0!</v>
      </c>
      <c r="G1030" s="19" t="e">
        <f t="shared" si="77"/>
        <v>#DIV/0!</v>
      </c>
    </row>
    <row r="1031" spans="1:7" x14ac:dyDescent="0.25">
      <c r="A1031" s="18" t="s">
        <v>10</v>
      </c>
      <c r="E1031" s="19" t="e">
        <f t="shared" si="75"/>
        <v>#DIV/0!</v>
      </c>
      <c r="F1031" s="19" t="e">
        <f t="shared" si="76"/>
        <v>#DIV/0!</v>
      </c>
      <c r="G1031" s="19" t="e">
        <f t="shared" si="77"/>
        <v>#DIV/0!</v>
      </c>
    </row>
    <row r="1032" spans="1:7" x14ac:dyDescent="0.25">
      <c r="A1032" s="18" t="s">
        <v>11</v>
      </c>
      <c r="E1032" s="19" t="e">
        <f t="shared" si="75"/>
        <v>#DIV/0!</v>
      </c>
      <c r="F1032" s="19" t="e">
        <f t="shared" si="76"/>
        <v>#DIV/0!</v>
      </c>
      <c r="G1032" s="19" t="e">
        <f t="shared" si="77"/>
        <v>#DIV/0!</v>
      </c>
    </row>
    <row r="1033" spans="1:7" x14ac:dyDescent="0.25">
      <c r="A1033" s="18">
        <v>209</v>
      </c>
      <c r="B1033" s="19">
        <v>1.5800000000000002E-2</v>
      </c>
      <c r="C1033" s="19">
        <v>1.55E-2</v>
      </c>
      <c r="E1033" s="19">
        <f t="shared" si="75"/>
        <v>2.1213203435596541E-4</v>
      </c>
      <c r="F1033" s="19">
        <f t="shared" si="76"/>
        <v>1.5650000000000001E-2</v>
      </c>
      <c r="G1033" s="19">
        <f t="shared" si="77"/>
        <v>1.3554762578655937</v>
      </c>
    </row>
    <row r="1034" spans="1:7" x14ac:dyDescent="0.25">
      <c r="A1034" s="18">
        <v>210</v>
      </c>
      <c r="B1034" s="19">
        <v>1.9599999999999999E-2</v>
      </c>
      <c r="C1034" s="19">
        <v>1.9699999999999999E-2</v>
      </c>
      <c r="E1034" s="19">
        <f t="shared" si="75"/>
        <v>7.071067811865432E-5</v>
      </c>
      <c r="F1034" s="19">
        <f t="shared" si="76"/>
        <v>1.9650000000000001E-2</v>
      </c>
      <c r="G1034" s="19">
        <f t="shared" si="77"/>
        <v>0.35985077922979292</v>
      </c>
    </row>
    <row r="1035" spans="1:7" x14ac:dyDescent="0.25">
      <c r="A1035" s="18">
        <v>211</v>
      </c>
      <c r="B1035" s="19">
        <v>1.8200000000000001E-2</v>
      </c>
      <c r="C1035" s="19">
        <v>1.61E-2</v>
      </c>
      <c r="D1035" s="19">
        <v>1.61E-2</v>
      </c>
      <c r="E1035" s="19">
        <f t="shared" si="75"/>
        <v>1.2124355652982147E-3</v>
      </c>
      <c r="F1035" s="19">
        <f t="shared" si="76"/>
        <v>1.6799999999999999E-2</v>
      </c>
      <c r="G1035" s="19">
        <f t="shared" si="77"/>
        <v>7.2168783648703254</v>
      </c>
    </row>
    <row r="1036" spans="1:7" x14ac:dyDescent="0.25">
      <c r="A1036" s="18">
        <v>212</v>
      </c>
      <c r="B1036" s="19">
        <v>1.5900000000000001E-2</v>
      </c>
      <c r="C1036" s="19">
        <v>1.5699999999999999E-2</v>
      </c>
      <c r="E1036" s="19">
        <f t="shared" si="75"/>
        <v>1.4142135623731111E-4</v>
      </c>
      <c r="F1036" s="19">
        <f t="shared" si="76"/>
        <v>1.5800000000000002E-2</v>
      </c>
      <c r="G1036" s="19">
        <f t="shared" si="77"/>
        <v>0.89507187491969042</v>
      </c>
    </row>
    <row r="1037" spans="1:7" x14ac:dyDescent="0.25">
      <c r="A1037" s="18">
        <v>213</v>
      </c>
      <c r="B1037" s="19">
        <v>2.0199999999999999E-2</v>
      </c>
      <c r="C1037" s="19">
        <v>2.0500000000000001E-2</v>
      </c>
      <c r="E1037" s="19">
        <f t="shared" si="75"/>
        <v>2.1213203435596541E-4</v>
      </c>
      <c r="F1037" s="19">
        <f t="shared" si="76"/>
        <v>2.035E-2</v>
      </c>
      <c r="G1037" s="19">
        <f t="shared" si="77"/>
        <v>1.0424178592430733</v>
      </c>
    </row>
    <row r="1038" spans="1:7" x14ac:dyDescent="0.25">
      <c r="A1038" s="18">
        <v>214</v>
      </c>
      <c r="B1038" s="19">
        <v>1.9599999999999999E-2</v>
      </c>
      <c r="C1038" s="19">
        <v>1.9599999999999999E-2</v>
      </c>
      <c r="E1038" s="19">
        <f t="shared" si="75"/>
        <v>0</v>
      </c>
      <c r="F1038" s="19">
        <f t="shared" si="76"/>
        <v>1.9599999999999999E-2</v>
      </c>
      <c r="G1038" s="19">
        <f t="shared" si="77"/>
        <v>0</v>
      </c>
    </row>
    <row r="1039" spans="1:7" x14ac:dyDescent="0.25">
      <c r="A1039" s="18">
        <v>215</v>
      </c>
      <c r="B1039" s="19">
        <v>1.6899999999999998E-2</v>
      </c>
      <c r="C1039" s="19">
        <v>1.7100000000000001E-2</v>
      </c>
      <c r="E1039" s="19">
        <f t="shared" si="75"/>
        <v>1.4142135623731111E-4</v>
      </c>
      <c r="F1039" s="19">
        <f t="shared" si="76"/>
        <v>1.7000000000000001E-2</v>
      </c>
      <c r="G1039" s="19">
        <f t="shared" si="77"/>
        <v>0.83189033080771235</v>
      </c>
    </row>
    <row r="1040" spans="1:7" x14ac:dyDescent="0.25">
      <c r="A1040" s="18">
        <v>216</v>
      </c>
      <c r="B1040" s="19">
        <v>1.8100000000000002E-2</v>
      </c>
      <c r="C1040" s="19">
        <v>1.8599999999999998E-2</v>
      </c>
      <c r="E1040" s="19">
        <f t="shared" si="75"/>
        <v>3.5355339059327164E-4</v>
      </c>
      <c r="F1040" s="19">
        <f t="shared" si="76"/>
        <v>1.8349999999999998E-2</v>
      </c>
      <c r="G1040" s="19">
        <f t="shared" si="77"/>
        <v>1.9267214746227339</v>
      </c>
    </row>
    <row r="1041" spans="1:7" x14ac:dyDescent="0.25">
      <c r="A1041" s="18">
        <v>217</v>
      </c>
      <c r="B1041" s="19">
        <v>1.8599999999999998E-2</v>
      </c>
      <c r="C1041" s="19">
        <v>1.7999999999999999E-2</v>
      </c>
      <c r="E1041" s="19">
        <f t="shared" si="75"/>
        <v>4.2426406871192844E-4</v>
      </c>
      <c r="F1041" s="19">
        <f t="shared" si="76"/>
        <v>1.8299999999999997E-2</v>
      </c>
      <c r="G1041" s="19">
        <f t="shared" si="77"/>
        <v>2.3183828891362213</v>
      </c>
    </row>
    <row r="1042" spans="1:7" x14ac:dyDescent="0.25">
      <c r="A1042" s="18">
        <v>218</v>
      </c>
      <c r="B1042" s="19">
        <v>1.89E-2</v>
      </c>
      <c r="C1042" s="19">
        <v>1.8800000000000001E-2</v>
      </c>
      <c r="E1042" s="19">
        <f t="shared" si="75"/>
        <v>7.071067811865432E-5</v>
      </c>
      <c r="F1042" s="19">
        <f t="shared" si="76"/>
        <v>1.8849999999999999E-2</v>
      </c>
      <c r="G1042" s="19">
        <f t="shared" si="77"/>
        <v>0.37512296084166752</v>
      </c>
    </row>
    <row r="1043" spans="1:7" x14ac:dyDescent="0.25">
      <c r="A1043" s="18">
        <v>219</v>
      </c>
      <c r="B1043" s="19">
        <v>1.8800000000000001E-2</v>
      </c>
      <c r="C1043" s="19">
        <v>1.77E-2</v>
      </c>
      <c r="D1043" s="19">
        <v>1.7500000000000002E-2</v>
      </c>
      <c r="E1043" s="19">
        <f t="shared" si="75"/>
        <v>6.9999999999999967E-4</v>
      </c>
      <c r="F1043" s="19">
        <f t="shared" si="76"/>
        <v>1.8000000000000002E-2</v>
      </c>
      <c r="G1043" s="19">
        <f t="shared" si="77"/>
        <v>3.8888888888888871</v>
      </c>
    </row>
    <row r="1044" spans="1:7" x14ac:dyDescent="0.25">
      <c r="A1044" s="18">
        <v>220</v>
      </c>
      <c r="B1044" s="19">
        <v>1.7299999999999999E-2</v>
      </c>
      <c r="C1044" s="19">
        <v>1.67E-2</v>
      </c>
      <c r="E1044" s="19">
        <f t="shared" si="75"/>
        <v>4.2426406871192844E-4</v>
      </c>
      <c r="F1044" s="19">
        <f t="shared" si="76"/>
        <v>1.7000000000000001E-2</v>
      </c>
      <c r="G1044" s="19">
        <f t="shared" si="77"/>
        <v>2.4956709924231086</v>
      </c>
    </row>
    <row r="1045" spans="1:7" x14ac:dyDescent="0.25">
      <c r="A1045" s="18">
        <v>221</v>
      </c>
      <c r="B1045" s="19">
        <v>1.6500000000000001E-2</v>
      </c>
      <c r="C1045" s="19">
        <v>1.8499999999999999E-2</v>
      </c>
      <c r="D1045" s="19">
        <v>1.89E-2</v>
      </c>
      <c r="E1045" s="19">
        <f t="shared" si="75"/>
        <v>1.2858201014657269E-3</v>
      </c>
      <c r="F1045" s="19">
        <f t="shared" si="76"/>
        <v>1.7966666666666669E-2</v>
      </c>
      <c r="G1045" s="19">
        <f t="shared" si="77"/>
        <v>7.1566981528704634</v>
      </c>
    </row>
    <row r="1046" spans="1:7" x14ac:dyDescent="0.25">
      <c r="A1046" s="18">
        <v>222</v>
      </c>
      <c r="B1046" s="19">
        <v>1.8599999999999998E-2</v>
      </c>
      <c r="C1046" s="19">
        <v>1.83E-2</v>
      </c>
      <c r="E1046" s="19">
        <f t="shared" si="75"/>
        <v>2.1213203435596297E-4</v>
      </c>
      <c r="F1046" s="19">
        <f t="shared" si="76"/>
        <v>1.8450000000000001E-2</v>
      </c>
      <c r="G1046" s="19">
        <f t="shared" si="77"/>
        <v>1.149767123880558</v>
      </c>
    </row>
    <row r="1047" spans="1:7" x14ac:dyDescent="0.25">
      <c r="A1047" s="18">
        <v>223</v>
      </c>
      <c r="B1047" s="19">
        <v>1.8100000000000002E-2</v>
      </c>
      <c r="C1047" s="19">
        <v>1.83E-2</v>
      </c>
      <c r="E1047" s="19">
        <f t="shared" si="75"/>
        <v>1.4142135623730864E-4</v>
      </c>
      <c r="F1047" s="19">
        <f t="shared" si="76"/>
        <v>1.8200000000000001E-2</v>
      </c>
      <c r="G1047" s="19">
        <f t="shared" si="77"/>
        <v>0.77704041888631115</v>
      </c>
    </row>
    <row r="1048" spans="1:7" x14ac:dyDescent="0.25">
      <c r="A1048" s="18">
        <v>224</v>
      </c>
      <c r="B1048" s="19">
        <v>1.5800000000000002E-2</v>
      </c>
      <c r="C1048" s="19">
        <v>1.5699999999999999E-2</v>
      </c>
      <c r="E1048" s="19">
        <f t="shared" si="75"/>
        <v>7.0710678118656773E-5</v>
      </c>
      <c r="F1048" s="19">
        <f t="shared" si="76"/>
        <v>1.575E-2</v>
      </c>
      <c r="G1048" s="19">
        <f t="shared" si="77"/>
        <v>0.44895668646766207</v>
      </c>
    </row>
    <row r="1049" spans="1:7" x14ac:dyDescent="0.25">
      <c r="A1049" s="18">
        <v>225</v>
      </c>
      <c r="B1049" s="19">
        <v>1.7899999999999999E-2</v>
      </c>
      <c r="C1049" s="19">
        <v>1.7500000000000002E-2</v>
      </c>
      <c r="E1049" s="19">
        <f t="shared" si="75"/>
        <v>2.8284271247461728E-4</v>
      </c>
      <c r="F1049" s="19">
        <f t="shared" si="76"/>
        <v>1.77E-2</v>
      </c>
      <c r="G1049" s="19">
        <f t="shared" si="77"/>
        <v>1.5979814264102672</v>
      </c>
    </row>
    <row r="1050" spans="1:7" x14ac:dyDescent="0.25">
      <c r="A1050" s="18">
        <v>226</v>
      </c>
      <c r="B1050" s="19">
        <v>1.9199999999999998E-2</v>
      </c>
      <c r="C1050" s="19">
        <v>1.8800000000000001E-2</v>
      </c>
      <c r="E1050" s="19">
        <f t="shared" si="75"/>
        <v>2.8284271247461728E-4</v>
      </c>
      <c r="F1050" s="19">
        <f t="shared" si="76"/>
        <v>1.9E-2</v>
      </c>
      <c r="G1050" s="19">
        <f t="shared" si="77"/>
        <v>1.4886458551295647</v>
      </c>
    </row>
    <row r="1051" spans="1:7" x14ac:dyDescent="0.25">
      <c r="A1051" s="18">
        <v>227</v>
      </c>
      <c r="B1051" s="19">
        <v>1.38E-2</v>
      </c>
      <c r="C1051" s="19">
        <v>1.3100000000000001E-2</v>
      </c>
      <c r="E1051" s="19">
        <f t="shared" si="75"/>
        <v>4.9497474683058275E-4</v>
      </c>
      <c r="F1051" s="19">
        <f t="shared" si="76"/>
        <v>1.345E-2</v>
      </c>
      <c r="G1051" s="19">
        <f t="shared" si="77"/>
        <v>3.6801096418630683</v>
      </c>
    </row>
    <row r="1052" spans="1:7" x14ac:dyDescent="0.25">
      <c r="A1052" s="18">
        <v>228</v>
      </c>
      <c r="B1052" s="19">
        <v>1.4200000000000001E-2</v>
      </c>
      <c r="C1052" s="19">
        <v>1.43E-2</v>
      </c>
      <c r="E1052" s="19">
        <f t="shared" si="75"/>
        <v>7.071067811865432E-5</v>
      </c>
      <c r="F1052" s="19">
        <f t="shared" si="76"/>
        <v>1.4250000000000001E-2</v>
      </c>
      <c r="G1052" s="19">
        <f t="shared" si="77"/>
        <v>0.49621528504318824</v>
      </c>
    </row>
    <row r="1053" spans="1:7" x14ac:dyDescent="0.25">
      <c r="A1053" s="18">
        <v>229</v>
      </c>
      <c r="B1053" s="19">
        <v>1.8700000000000001E-2</v>
      </c>
      <c r="C1053" s="19">
        <v>1.8599999999999998E-2</v>
      </c>
      <c r="E1053" s="19">
        <f t="shared" si="75"/>
        <v>7.0710678118656773E-5</v>
      </c>
      <c r="F1053" s="19">
        <f t="shared" si="76"/>
        <v>1.865E-2</v>
      </c>
      <c r="G1053" s="19">
        <f t="shared" si="77"/>
        <v>0.37914572717778433</v>
      </c>
    </row>
    <row r="1054" spans="1:7" x14ac:dyDescent="0.25">
      <c r="A1054" s="18">
        <v>230</v>
      </c>
      <c r="B1054" s="19">
        <v>1.84E-2</v>
      </c>
      <c r="C1054" s="19">
        <v>1.8499999999999999E-2</v>
      </c>
      <c r="E1054" s="19">
        <f t="shared" si="75"/>
        <v>7.071067811865432E-5</v>
      </c>
      <c r="F1054" s="19">
        <f t="shared" si="76"/>
        <v>1.8450000000000001E-2</v>
      </c>
      <c r="G1054" s="19">
        <f t="shared" si="77"/>
        <v>0.38325570796018604</v>
      </c>
    </row>
    <row r="1055" spans="1:7" x14ac:dyDescent="0.25">
      <c r="A1055" s="18">
        <v>231</v>
      </c>
      <c r="B1055" s="19">
        <v>1.55E-2</v>
      </c>
      <c r="C1055" s="19">
        <v>1.34E-2</v>
      </c>
      <c r="D1055" s="19">
        <v>1.3299999999999999E-2</v>
      </c>
      <c r="E1055" s="19">
        <f t="shared" si="75"/>
        <v>1.2423096769056149E-3</v>
      </c>
      <c r="F1055" s="19">
        <f t="shared" si="76"/>
        <v>1.4066666666666667E-2</v>
      </c>
      <c r="G1055" s="19">
        <f t="shared" si="77"/>
        <v>8.8315853808456044</v>
      </c>
    </row>
    <row r="1056" spans="1:7" x14ac:dyDescent="0.25">
      <c r="A1056" s="18">
        <v>232</v>
      </c>
      <c r="B1056" s="19">
        <v>1.4E-2</v>
      </c>
      <c r="C1056" s="19">
        <v>1.4500000000000001E-2</v>
      </c>
      <c r="E1056" s="19">
        <f t="shared" si="75"/>
        <v>3.5355339059327408E-4</v>
      </c>
      <c r="F1056" s="19">
        <f t="shared" si="76"/>
        <v>1.4250000000000001E-2</v>
      </c>
      <c r="G1056" s="19">
        <f t="shared" si="77"/>
        <v>2.4810764252159583</v>
      </c>
    </row>
    <row r="1057" spans="1:7" x14ac:dyDescent="0.25">
      <c r="A1057" s="18">
        <v>233</v>
      </c>
      <c r="B1057" s="19">
        <v>1.54E-2</v>
      </c>
      <c r="C1057" s="19">
        <v>1.5900000000000001E-2</v>
      </c>
      <c r="E1057" s="19">
        <f t="shared" si="75"/>
        <v>3.5355339059327408E-4</v>
      </c>
      <c r="F1057" s="19">
        <f t="shared" si="76"/>
        <v>1.5650000000000001E-2</v>
      </c>
      <c r="G1057" s="19">
        <f t="shared" si="77"/>
        <v>2.2591270964426458</v>
      </c>
    </row>
    <row r="1058" spans="1:7" x14ac:dyDescent="0.25">
      <c r="A1058" s="18">
        <v>234</v>
      </c>
      <c r="B1058" s="19">
        <v>1.84E-2</v>
      </c>
      <c r="C1058" s="19">
        <v>1.8800000000000001E-2</v>
      </c>
      <c r="E1058" s="19">
        <f t="shared" si="75"/>
        <v>2.8284271247461977E-4</v>
      </c>
      <c r="F1058" s="19">
        <f t="shared" si="76"/>
        <v>1.8599999999999998E-2</v>
      </c>
      <c r="G1058" s="19">
        <f t="shared" si="77"/>
        <v>1.5206597444872032</v>
      </c>
    </row>
    <row r="1059" spans="1:7" x14ac:dyDescent="0.25">
      <c r="A1059" s="18">
        <v>235</v>
      </c>
      <c r="B1059" s="19">
        <v>1.44E-2</v>
      </c>
      <c r="C1059" s="19">
        <v>1.46E-2</v>
      </c>
      <c r="E1059" s="19">
        <f t="shared" si="75"/>
        <v>1.4142135623730989E-4</v>
      </c>
      <c r="F1059" s="19">
        <f t="shared" si="76"/>
        <v>1.4499999999999999E-2</v>
      </c>
      <c r="G1059" s="19">
        <f t="shared" si="77"/>
        <v>0.97531969818834408</v>
      </c>
    </row>
    <row r="1060" spans="1:7" x14ac:dyDescent="0.25">
      <c r="A1060" s="18">
        <v>236</v>
      </c>
      <c r="B1060" s="19">
        <v>1.5800000000000002E-2</v>
      </c>
      <c r="C1060" s="19">
        <v>1.6E-2</v>
      </c>
      <c r="E1060" s="19">
        <f t="shared" si="75"/>
        <v>1.4142135623730864E-4</v>
      </c>
      <c r="F1060" s="19">
        <f t="shared" si="76"/>
        <v>1.5900000000000001E-2</v>
      </c>
      <c r="G1060" s="19">
        <f t="shared" si="77"/>
        <v>0.88944249205854475</v>
      </c>
    </row>
    <row r="1061" spans="1:7" x14ac:dyDescent="0.25">
      <c r="A1061" s="18">
        <v>237</v>
      </c>
      <c r="B1061" s="19">
        <v>1.78E-2</v>
      </c>
      <c r="C1061" s="19">
        <v>1.78E-2</v>
      </c>
      <c r="E1061" s="19">
        <f t="shared" si="75"/>
        <v>0</v>
      </c>
      <c r="F1061" s="19">
        <f t="shared" si="76"/>
        <v>1.78E-2</v>
      </c>
      <c r="G1061" s="19">
        <f t="shared" si="77"/>
        <v>0</v>
      </c>
    </row>
    <row r="1062" spans="1:7" x14ac:dyDescent="0.25">
      <c r="A1062" s="18">
        <v>238</v>
      </c>
      <c r="B1062" s="19">
        <v>1.8800000000000001E-2</v>
      </c>
      <c r="C1062" s="19">
        <v>1.8100000000000002E-2</v>
      </c>
      <c r="E1062" s="19">
        <f t="shared" si="75"/>
        <v>4.9497474683058275E-4</v>
      </c>
      <c r="F1062" s="19">
        <f t="shared" si="76"/>
        <v>1.8450000000000001E-2</v>
      </c>
      <c r="G1062" s="19">
        <f t="shared" si="77"/>
        <v>2.6827899557213155</v>
      </c>
    </row>
    <row r="1063" spans="1:7" x14ac:dyDescent="0.25">
      <c r="A1063" s="18">
        <v>239</v>
      </c>
      <c r="B1063" s="19">
        <v>1.5299999999999999E-2</v>
      </c>
      <c r="C1063" s="19">
        <v>1.5599999999999999E-2</v>
      </c>
      <c r="E1063" s="19">
        <f t="shared" si="75"/>
        <v>2.1213203435596422E-4</v>
      </c>
      <c r="F1063" s="19">
        <f t="shared" si="76"/>
        <v>1.5449999999999998E-2</v>
      </c>
      <c r="G1063" s="19">
        <f t="shared" si="77"/>
        <v>1.3730228760903835</v>
      </c>
    </row>
    <row r="1064" spans="1:7" x14ac:dyDescent="0.25">
      <c r="A1064" s="18">
        <v>240</v>
      </c>
      <c r="B1064" s="19">
        <v>1.49E-2</v>
      </c>
      <c r="C1064" s="19">
        <v>1.5100000000000001E-2</v>
      </c>
      <c r="E1064" s="19">
        <f t="shared" si="75"/>
        <v>1.4142135623730989E-4</v>
      </c>
      <c r="F1064" s="19">
        <f t="shared" si="76"/>
        <v>1.4999999999999999E-2</v>
      </c>
      <c r="G1064" s="19">
        <f t="shared" si="77"/>
        <v>0.94280904158206591</v>
      </c>
    </row>
    <row r="1065" spans="1:7" x14ac:dyDescent="0.25">
      <c r="A1065" s="18">
        <v>241</v>
      </c>
      <c r="B1065" s="19">
        <v>1.5800000000000002E-2</v>
      </c>
      <c r="C1065" s="19">
        <v>1.61E-2</v>
      </c>
      <c r="E1065" s="19">
        <f t="shared" si="75"/>
        <v>2.1213203435596297E-4</v>
      </c>
      <c r="F1065" s="19">
        <f t="shared" si="76"/>
        <v>1.5949999999999999E-2</v>
      </c>
      <c r="G1065" s="19">
        <f t="shared" si="77"/>
        <v>1.3299814066204576</v>
      </c>
    </row>
    <row r="1066" spans="1:7" x14ac:dyDescent="0.25">
      <c r="A1066" s="18">
        <v>242</v>
      </c>
      <c r="B1066" s="19">
        <v>1.7600000000000001E-2</v>
      </c>
      <c r="C1066" s="19">
        <v>1.7600000000000001E-2</v>
      </c>
      <c r="E1066" s="19">
        <f t="shared" si="75"/>
        <v>0</v>
      </c>
      <c r="F1066" s="19">
        <f t="shared" si="76"/>
        <v>1.7600000000000001E-2</v>
      </c>
      <c r="G1066" s="19">
        <f t="shared" si="77"/>
        <v>0</v>
      </c>
    </row>
    <row r="1067" spans="1:7" x14ac:dyDescent="0.25">
      <c r="A1067" s="18">
        <v>243</v>
      </c>
      <c r="B1067" s="19">
        <v>1.4999999999999999E-2</v>
      </c>
      <c r="C1067" s="19">
        <v>1.52E-2</v>
      </c>
      <c r="E1067" s="19">
        <f t="shared" si="75"/>
        <v>1.4142135623730989E-4</v>
      </c>
      <c r="F1067" s="19">
        <f t="shared" si="76"/>
        <v>1.5099999999999999E-2</v>
      </c>
      <c r="G1067" s="19">
        <f t="shared" si="77"/>
        <v>0.93656527309476756</v>
      </c>
    </row>
    <row r="1068" spans="1:7" x14ac:dyDescent="0.25">
      <c r="A1068" s="18">
        <v>244</v>
      </c>
      <c r="B1068" s="19">
        <v>1.6199999999999999E-2</v>
      </c>
      <c r="C1068" s="19">
        <v>1.5599999999999999E-2</v>
      </c>
      <c r="E1068" s="19">
        <f t="shared" si="75"/>
        <v>4.2426406871192844E-4</v>
      </c>
      <c r="F1068" s="19">
        <f t="shared" si="76"/>
        <v>1.5899999999999997E-2</v>
      </c>
      <c r="G1068" s="19">
        <f t="shared" si="77"/>
        <v>2.668327476175651</v>
      </c>
    </row>
    <row r="1069" spans="1:7" x14ac:dyDescent="0.25">
      <c r="A1069" s="18">
        <v>245</v>
      </c>
      <c r="B1069" s="19">
        <v>1.83E-2</v>
      </c>
      <c r="C1069" s="19">
        <v>1.78E-2</v>
      </c>
      <c r="E1069" s="19">
        <f t="shared" si="75"/>
        <v>3.5355339059327408E-4</v>
      </c>
      <c r="F1069" s="19">
        <f t="shared" si="76"/>
        <v>1.805E-2</v>
      </c>
      <c r="G1069" s="19">
        <f t="shared" si="77"/>
        <v>1.9587445462231252</v>
      </c>
    </row>
    <row r="1070" spans="1:7" x14ac:dyDescent="0.25">
      <c r="A1070" s="18">
        <v>246</v>
      </c>
      <c r="B1070" s="19">
        <v>2.0799999999999999E-2</v>
      </c>
      <c r="C1070" s="19">
        <v>2.0500000000000001E-2</v>
      </c>
      <c r="E1070" s="19">
        <f t="shared" si="75"/>
        <v>2.1213203435596297E-4</v>
      </c>
      <c r="F1070" s="19">
        <f t="shared" si="76"/>
        <v>2.0650000000000002E-2</v>
      </c>
      <c r="G1070" s="19">
        <f t="shared" si="77"/>
        <v>1.0272737741208859</v>
      </c>
    </row>
    <row r="1071" spans="1:7" x14ac:dyDescent="0.25">
      <c r="A1071" s="18">
        <v>247</v>
      </c>
      <c r="B1071" s="19">
        <v>1.95E-2</v>
      </c>
      <c r="C1071" s="19">
        <v>1.89E-2</v>
      </c>
      <c r="E1071" s="19">
        <f t="shared" si="75"/>
        <v>4.2426406871192844E-4</v>
      </c>
      <c r="F1071" s="19">
        <f t="shared" si="76"/>
        <v>1.9200000000000002E-2</v>
      </c>
      <c r="G1071" s="19">
        <f t="shared" si="77"/>
        <v>2.2097086912079607</v>
      </c>
    </row>
    <row r="1072" spans="1:7" x14ac:dyDescent="0.25">
      <c r="A1072" s="18">
        <v>248</v>
      </c>
      <c r="B1072" s="19">
        <v>1.9300000000000001E-2</v>
      </c>
      <c r="C1072" s="19">
        <v>1.89E-2</v>
      </c>
      <c r="E1072" s="19">
        <f t="shared" si="75"/>
        <v>2.8284271247461977E-4</v>
      </c>
      <c r="F1072" s="19">
        <f t="shared" si="76"/>
        <v>1.9099999999999999E-2</v>
      </c>
      <c r="G1072" s="19">
        <f t="shared" si="77"/>
        <v>1.4808518977728784</v>
      </c>
    </row>
    <row r="1073" spans="1:7" x14ac:dyDescent="0.25">
      <c r="A1073" s="18">
        <v>249</v>
      </c>
      <c r="B1073" s="19">
        <v>1.7000000000000001E-2</v>
      </c>
      <c r="C1073" s="19">
        <v>1.4200000000000001E-2</v>
      </c>
      <c r="D1073" s="19">
        <v>1.43E-2</v>
      </c>
      <c r="E1073" s="19">
        <f t="shared" si="75"/>
        <v>1.5885003409925145E-3</v>
      </c>
      <c r="F1073" s="19">
        <f t="shared" si="76"/>
        <v>1.5166666666666667E-2</v>
      </c>
      <c r="G1073" s="19">
        <f t="shared" si="77"/>
        <v>10.473628621928667</v>
      </c>
    </row>
    <row r="1074" spans="1:7" x14ac:dyDescent="0.25">
      <c r="A1074" s="18">
        <v>250</v>
      </c>
      <c r="B1074" s="19">
        <v>1.35E-2</v>
      </c>
      <c r="C1074" s="19">
        <v>1.41E-2</v>
      </c>
      <c r="E1074" s="19">
        <f t="shared" ref="E1074" si="78">STDEV(B1074:D1074)</f>
        <v>4.2426406871192839E-4</v>
      </c>
      <c r="F1074" s="19">
        <f t="shared" ref="F1074" si="79">AVERAGE(B1074:D1074)</f>
        <v>1.38E-2</v>
      </c>
      <c r="G1074" s="19">
        <f t="shared" ref="G1074" si="80">(E1074/F1074)*100</f>
        <v>3.0743773095067275</v>
      </c>
    </row>
    <row r="1075" spans="1:7" x14ac:dyDescent="0.25">
      <c r="A1075" s="18" t="s">
        <v>32</v>
      </c>
      <c r="B1075" s="19">
        <v>9.9000000000000008E-3</v>
      </c>
      <c r="C1075" s="19">
        <v>9.1999999999999998E-3</v>
      </c>
      <c r="E1075" s="19">
        <f t="shared" ref="E1075" si="81">STDEV(B1075:D1075)</f>
        <v>4.9497474683058394E-4</v>
      </c>
      <c r="F1075" s="19">
        <f t="shared" ref="F1075" si="82">AVERAGE(B1075:D1075)</f>
        <v>9.5499999999999995E-3</v>
      </c>
      <c r="G1075" s="19">
        <f t="shared" ref="G1075" si="83">(E1075/F1075)*100</f>
        <v>5.1829816422050676</v>
      </c>
    </row>
    <row r="1077" spans="1:7" ht="30" x14ac:dyDescent="0.25">
      <c r="A1077" s="20" t="s">
        <v>0</v>
      </c>
      <c r="B1077" s="21" t="s">
        <v>1</v>
      </c>
      <c r="C1077" s="21" t="s">
        <v>2</v>
      </c>
      <c r="D1077" s="21" t="s">
        <v>3</v>
      </c>
      <c r="E1077" s="19" t="s">
        <v>4</v>
      </c>
      <c r="F1077" s="19" t="s">
        <v>5</v>
      </c>
      <c r="G1077" s="19" t="s">
        <v>6</v>
      </c>
    </row>
    <row r="1078" spans="1:7" x14ac:dyDescent="0.25">
      <c r="A1078" s="18" t="s">
        <v>7</v>
      </c>
      <c r="E1078" s="19" t="e">
        <f t="shared" ref="E1078:E1125" si="84">STDEV(B1078:D1078)</f>
        <v>#DIV/0!</v>
      </c>
      <c r="F1078" s="19" t="e">
        <f t="shared" ref="F1078:F1125" si="85">AVERAGE(B1078:D1078)</f>
        <v>#DIV/0!</v>
      </c>
      <c r="G1078" s="19" t="e">
        <f t="shared" ref="G1078:G1125" si="86">(E1078/F1078)*100</f>
        <v>#DIV/0!</v>
      </c>
    </row>
    <row r="1079" spans="1:7" x14ac:dyDescent="0.25">
      <c r="A1079" s="18" t="s">
        <v>32</v>
      </c>
      <c r="E1079" s="19" t="e">
        <f t="shared" si="84"/>
        <v>#DIV/0!</v>
      </c>
      <c r="F1079" s="19" t="e">
        <f t="shared" si="85"/>
        <v>#DIV/0!</v>
      </c>
      <c r="G1079" s="19" t="e">
        <f t="shared" si="86"/>
        <v>#DIV/0!</v>
      </c>
    </row>
    <row r="1080" spans="1:7" x14ac:dyDescent="0.25">
      <c r="A1080" s="18" t="s">
        <v>9</v>
      </c>
      <c r="E1080" s="19" t="e">
        <f t="shared" si="84"/>
        <v>#DIV/0!</v>
      </c>
      <c r="F1080" s="19" t="e">
        <f t="shared" si="85"/>
        <v>#DIV/0!</v>
      </c>
      <c r="G1080" s="19" t="e">
        <f t="shared" si="86"/>
        <v>#DIV/0!</v>
      </c>
    </row>
    <row r="1081" spans="1:7" x14ac:dyDescent="0.25">
      <c r="A1081" s="18" t="s">
        <v>10</v>
      </c>
      <c r="E1081" s="19" t="e">
        <f t="shared" si="84"/>
        <v>#DIV/0!</v>
      </c>
      <c r="F1081" s="19" t="e">
        <f t="shared" si="85"/>
        <v>#DIV/0!</v>
      </c>
      <c r="G1081" s="19" t="e">
        <f t="shared" si="86"/>
        <v>#DIV/0!</v>
      </c>
    </row>
    <row r="1082" spans="1:7" x14ac:dyDescent="0.25">
      <c r="A1082" s="18" t="s">
        <v>11</v>
      </c>
      <c r="E1082" s="19" t="e">
        <f t="shared" si="84"/>
        <v>#DIV/0!</v>
      </c>
      <c r="F1082" s="19" t="e">
        <f t="shared" si="85"/>
        <v>#DIV/0!</v>
      </c>
      <c r="G1082" s="19" t="e">
        <f t="shared" si="86"/>
        <v>#DIV/0!</v>
      </c>
    </row>
    <row r="1083" spans="1:7" x14ac:dyDescent="0.25">
      <c r="A1083" s="18">
        <v>251</v>
      </c>
      <c r="B1083" s="19">
        <v>1.4200000000000001E-2</v>
      </c>
      <c r="C1083" s="19">
        <v>1.3599999999999999E-2</v>
      </c>
      <c r="E1083" s="19">
        <f t="shared" si="84"/>
        <v>4.2426406871192958E-4</v>
      </c>
      <c r="F1083" s="19">
        <f t="shared" si="85"/>
        <v>1.3899999999999999E-2</v>
      </c>
      <c r="G1083" s="19">
        <f t="shared" si="86"/>
        <v>3.0522594871361846</v>
      </c>
    </row>
    <row r="1084" spans="1:7" x14ac:dyDescent="0.25">
      <c r="A1084" s="18">
        <v>252</v>
      </c>
      <c r="B1084" s="19">
        <v>1.3299999999999999E-2</v>
      </c>
      <c r="C1084" s="19">
        <v>1.4E-2</v>
      </c>
      <c r="D1084" s="19">
        <v>1.4500000000000001E-2</v>
      </c>
      <c r="E1084" s="19">
        <f t="shared" si="84"/>
        <v>6.0277137733417161E-4</v>
      </c>
      <c r="F1084" s="19">
        <f t="shared" si="85"/>
        <v>1.3933333333333332E-2</v>
      </c>
      <c r="G1084" s="19">
        <f t="shared" si="86"/>
        <v>4.3261103636423801</v>
      </c>
    </row>
    <row r="1085" spans="1:7" x14ac:dyDescent="0.25">
      <c r="A1085" s="18">
        <v>253</v>
      </c>
      <c r="B1085" s="19">
        <v>1.66E-2</v>
      </c>
      <c r="C1085" s="19">
        <v>1.6299999999999999E-2</v>
      </c>
      <c r="E1085" s="19">
        <f t="shared" si="84"/>
        <v>2.1213203435596541E-4</v>
      </c>
      <c r="F1085" s="19">
        <f t="shared" si="85"/>
        <v>1.6449999999999999E-2</v>
      </c>
      <c r="G1085" s="19">
        <f t="shared" si="86"/>
        <v>1.289556439853893</v>
      </c>
    </row>
    <row r="1086" spans="1:7" x14ac:dyDescent="0.25">
      <c r="A1086" s="18">
        <v>254</v>
      </c>
      <c r="B1086" s="19">
        <v>1.7899999999999999E-2</v>
      </c>
      <c r="C1086" s="19">
        <v>1.83E-2</v>
      </c>
      <c r="E1086" s="19">
        <f t="shared" si="84"/>
        <v>2.8284271247461977E-4</v>
      </c>
      <c r="F1086" s="19">
        <f t="shared" si="85"/>
        <v>1.8099999999999998E-2</v>
      </c>
      <c r="G1086" s="19">
        <f t="shared" si="86"/>
        <v>1.5626669197492806</v>
      </c>
    </row>
    <row r="1087" spans="1:7" x14ac:dyDescent="0.25">
      <c r="A1087" s="18">
        <v>255</v>
      </c>
      <c r="B1087" s="19">
        <v>1.37E-2</v>
      </c>
      <c r="C1087" s="19">
        <v>1.2999999999999999E-2</v>
      </c>
      <c r="E1087" s="19">
        <f t="shared" si="84"/>
        <v>4.9497474683058394E-4</v>
      </c>
      <c r="F1087" s="19">
        <f t="shared" si="85"/>
        <v>1.3350000000000001E-2</v>
      </c>
      <c r="G1087" s="19">
        <f t="shared" si="86"/>
        <v>3.7076760062216025</v>
      </c>
    </row>
    <row r="1088" spans="1:7" x14ac:dyDescent="0.25">
      <c r="A1088" s="18">
        <v>256</v>
      </c>
      <c r="B1088" s="19">
        <v>1.55E-2</v>
      </c>
      <c r="C1088" s="19">
        <v>1.61E-2</v>
      </c>
      <c r="E1088" s="19">
        <f t="shared" si="84"/>
        <v>4.2426406871192844E-4</v>
      </c>
      <c r="F1088" s="19">
        <f t="shared" si="85"/>
        <v>1.5800000000000002E-2</v>
      </c>
      <c r="G1088" s="19">
        <f t="shared" si="86"/>
        <v>2.6852156247590404</v>
      </c>
    </row>
    <row r="1089" spans="1:7" x14ac:dyDescent="0.25">
      <c r="A1089" s="18">
        <v>257</v>
      </c>
      <c r="B1089" s="19">
        <v>1.7100000000000001E-2</v>
      </c>
      <c r="C1089" s="19">
        <v>1.66E-2</v>
      </c>
      <c r="E1089" s="19">
        <f t="shared" si="84"/>
        <v>3.5355339059327408E-4</v>
      </c>
      <c r="F1089" s="19">
        <f t="shared" si="85"/>
        <v>1.685E-2</v>
      </c>
      <c r="G1089" s="19">
        <f t="shared" si="86"/>
        <v>2.0982397067850092</v>
      </c>
    </row>
    <row r="1090" spans="1:7" x14ac:dyDescent="0.25">
      <c r="A1090" s="18">
        <v>258</v>
      </c>
      <c r="B1090" s="19">
        <v>1.7899999999999999E-2</v>
      </c>
      <c r="C1090" s="19">
        <v>1.8200000000000001E-2</v>
      </c>
      <c r="E1090" s="19">
        <f t="shared" si="84"/>
        <v>2.1213203435596541E-4</v>
      </c>
      <c r="F1090" s="19">
        <f t="shared" si="85"/>
        <v>1.805E-2</v>
      </c>
      <c r="G1090" s="19">
        <f t="shared" si="86"/>
        <v>1.1752467277338803</v>
      </c>
    </row>
    <row r="1091" spans="1:7" x14ac:dyDescent="0.25">
      <c r="A1091" s="18">
        <v>259</v>
      </c>
      <c r="B1091" s="19">
        <v>1.46E-2</v>
      </c>
      <c r="C1091" s="19">
        <v>1.4E-2</v>
      </c>
      <c r="E1091" s="19">
        <f t="shared" si="84"/>
        <v>4.2426406871192839E-4</v>
      </c>
      <c r="F1091" s="19">
        <f t="shared" si="85"/>
        <v>1.43E-2</v>
      </c>
      <c r="G1091" s="19">
        <f t="shared" si="86"/>
        <v>2.9668815993841147</v>
      </c>
    </row>
    <row r="1092" spans="1:7" x14ac:dyDescent="0.25">
      <c r="A1092" s="18">
        <v>260</v>
      </c>
      <c r="B1092" s="19">
        <v>1.4800000000000001E-2</v>
      </c>
      <c r="C1092" s="19">
        <v>1.4E-2</v>
      </c>
      <c r="D1092" s="19">
        <v>1.44E-2</v>
      </c>
      <c r="E1092" s="19">
        <f t="shared" si="84"/>
        <v>4.0000000000000018E-4</v>
      </c>
      <c r="F1092" s="19">
        <f t="shared" si="85"/>
        <v>1.4400000000000001E-2</v>
      </c>
      <c r="G1092" s="19">
        <f t="shared" si="86"/>
        <v>2.7777777777777786</v>
      </c>
    </row>
    <row r="1093" spans="1:7" x14ac:dyDescent="0.25">
      <c r="A1093" s="18">
        <v>261</v>
      </c>
      <c r="B1093" s="19">
        <v>1.52E-2</v>
      </c>
      <c r="C1093" s="19">
        <v>1.5699999999999999E-2</v>
      </c>
      <c r="E1093" s="19">
        <f t="shared" si="84"/>
        <v>3.5355339059327283E-4</v>
      </c>
      <c r="F1093" s="19">
        <f t="shared" si="85"/>
        <v>1.5449999999999998E-2</v>
      </c>
      <c r="G1093" s="19">
        <f t="shared" si="86"/>
        <v>2.2883714601506333</v>
      </c>
    </row>
    <row r="1094" spans="1:7" x14ac:dyDescent="0.25">
      <c r="A1094" s="18">
        <v>262</v>
      </c>
      <c r="B1094" s="19">
        <v>1.78E-2</v>
      </c>
      <c r="C1094" s="19">
        <v>1.89E-2</v>
      </c>
      <c r="D1094" s="19">
        <v>1.9099999999999999E-2</v>
      </c>
      <c r="E1094" s="19">
        <f t="shared" si="84"/>
        <v>6.9999999999999967E-4</v>
      </c>
      <c r="F1094" s="19">
        <f t="shared" si="85"/>
        <v>1.8599999999999998E-2</v>
      </c>
      <c r="G1094" s="19">
        <f t="shared" si="86"/>
        <v>3.7634408602150526</v>
      </c>
    </row>
    <row r="1095" spans="1:7" x14ac:dyDescent="0.25">
      <c r="A1095" s="18">
        <v>263</v>
      </c>
      <c r="B1095" s="19">
        <v>1.7100000000000001E-2</v>
      </c>
      <c r="C1095" s="19">
        <v>1.72E-2</v>
      </c>
      <c r="E1095" s="19">
        <f t="shared" si="84"/>
        <v>7.071067811865432E-5</v>
      </c>
      <c r="F1095" s="19">
        <f t="shared" si="85"/>
        <v>1.7149999999999999E-2</v>
      </c>
      <c r="G1095" s="19">
        <f t="shared" si="86"/>
        <v>0.41230716104171622</v>
      </c>
    </row>
    <row r="1096" spans="1:7" x14ac:dyDescent="0.25">
      <c r="A1096" s="18">
        <v>264</v>
      </c>
      <c r="B1096" s="19">
        <v>1.5699999999999999E-2</v>
      </c>
      <c r="C1096" s="19">
        <v>1.6199999999999999E-2</v>
      </c>
      <c r="E1096" s="19">
        <f t="shared" si="84"/>
        <v>3.5355339059327408E-4</v>
      </c>
      <c r="F1096" s="19">
        <f t="shared" si="85"/>
        <v>1.5949999999999999E-2</v>
      </c>
      <c r="G1096" s="19">
        <f t="shared" si="86"/>
        <v>2.2166356777007783</v>
      </c>
    </row>
    <row r="1097" spans="1:7" x14ac:dyDescent="0.25">
      <c r="A1097" s="18">
        <v>265</v>
      </c>
      <c r="B1097" s="19">
        <v>1.7100000000000001E-2</v>
      </c>
      <c r="C1097" s="19">
        <v>1.7399999999999999E-2</v>
      </c>
      <c r="E1097" s="19">
        <f t="shared" si="84"/>
        <v>2.1213203435596297E-4</v>
      </c>
      <c r="F1097" s="19">
        <f t="shared" si="85"/>
        <v>1.7250000000000001E-2</v>
      </c>
      <c r="G1097" s="19">
        <f t="shared" si="86"/>
        <v>1.2297509238026838</v>
      </c>
    </row>
    <row r="1098" spans="1:7" x14ac:dyDescent="0.25">
      <c r="A1098" s="18">
        <v>266</v>
      </c>
      <c r="B1098" s="19">
        <v>2.0299999999999999E-2</v>
      </c>
      <c r="C1098" s="19">
        <v>2.01E-2</v>
      </c>
      <c r="E1098" s="19">
        <f t="shared" si="84"/>
        <v>1.4142135623730864E-4</v>
      </c>
      <c r="F1098" s="19">
        <f t="shared" si="85"/>
        <v>2.0199999999999999E-2</v>
      </c>
      <c r="G1098" s="19">
        <f t="shared" si="86"/>
        <v>0.70010572394707249</v>
      </c>
    </row>
    <row r="1099" spans="1:7" x14ac:dyDescent="0.25">
      <c r="A1099" s="18">
        <v>267</v>
      </c>
      <c r="B1099" s="19">
        <v>1.5900000000000001E-2</v>
      </c>
      <c r="C1099" s="19">
        <v>1.52E-2</v>
      </c>
      <c r="E1099" s="19">
        <f t="shared" si="84"/>
        <v>4.9497474683058394E-4</v>
      </c>
      <c r="F1099" s="19">
        <f t="shared" si="85"/>
        <v>1.5550000000000001E-2</v>
      </c>
      <c r="G1099" s="19">
        <f t="shared" si="86"/>
        <v>3.1831173429619546</v>
      </c>
    </row>
    <row r="1100" spans="1:7" x14ac:dyDescent="0.25">
      <c r="A1100" s="18">
        <v>268</v>
      </c>
      <c r="B1100" s="19">
        <v>1.77E-2</v>
      </c>
      <c r="C1100" s="19">
        <v>1.7500000000000002E-2</v>
      </c>
      <c r="E1100" s="19">
        <f t="shared" si="84"/>
        <v>1.4142135623730864E-4</v>
      </c>
      <c r="F1100" s="19">
        <f t="shared" si="85"/>
        <v>1.7600000000000001E-2</v>
      </c>
      <c r="G1100" s="19">
        <f t="shared" si="86"/>
        <v>0.80353043316652628</v>
      </c>
    </row>
    <row r="1101" spans="1:7" x14ac:dyDescent="0.25">
      <c r="A1101" s="18">
        <v>269</v>
      </c>
      <c r="B1101" s="19">
        <v>1.8499999999999999E-2</v>
      </c>
      <c r="C1101" s="19">
        <v>1.8499999999999999E-2</v>
      </c>
      <c r="E1101" s="19">
        <f t="shared" si="84"/>
        <v>0</v>
      </c>
      <c r="F1101" s="19">
        <f t="shared" si="85"/>
        <v>1.8499999999999999E-2</v>
      </c>
      <c r="G1101" s="19">
        <f t="shared" si="86"/>
        <v>0</v>
      </c>
    </row>
    <row r="1102" spans="1:7" x14ac:dyDescent="0.25">
      <c r="A1102" s="18">
        <v>270</v>
      </c>
      <c r="B1102" s="19">
        <v>0.02</v>
      </c>
      <c r="C1102" s="19">
        <v>0.02</v>
      </c>
      <c r="E1102" s="19">
        <f t="shared" si="84"/>
        <v>0</v>
      </c>
      <c r="F1102" s="19">
        <f t="shared" si="85"/>
        <v>0.02</v>
      </c>
      <c r="G1102" s="19">
        <f t="shared" si="86"/>
        <v>0</v>
      </c>
    </row>
    <row r="1103" spans="1:7" x14ac:dyDescent="0.25">
      <c r="A1103" s="18">
        <v>271</v>
      </c>
      <c r="B1103" s="19">
        <v>1.34E-2</v>
      </c>
      <c r="C1103" s="19">
        <v>1.32E-2</v>
      </c>
      <c r="E1103" s="19">
        <f t="shared" si="84"/>
        <v>1.4142135623730989E-4</v>
      </c>
      <c r="F1103" s="19">
        <f t="shared" si="85"/>
        <v>1.3299999999999999E-2</v>
      </c>
      <c r="G1103" s="19">
        <f t="shared" si="86"/>
        <v>1.0633184679496985</v>
      </c>
    </row>
    <row r="1104" spans="1:7" x14ac:dyDescent="0.25">
      <c r="A1104" s="18">
        <v>272</v>
      </c>
      <c r="B1104" s="19">
        <v>1.6500000000000001E-2</v>
      </c>
      <c r="C1104" s="19">
        <v>1.55E-2</v>
      </c>
      <c r="D1104" s="19">
        <v>1.5699999999999999E-2</v>
      </c>
      <c r="E1104" s="19">
        <f t="shared" si="84"/>
        <v>5.2915026221291885E-4</v>
      </c>
      <c r="F1104" s="19">
        <f t="shared" si="85"/>
        <v>1.5900000000000001E-2</v>
      </c>
      <c r="G1104" s="19">
        <f t="shared" si="86"/>
        <v>3.3279890705215016</v>
      </c>
    </row>
    <row r="1105" spans="1:7" x14ac:dyDescent="0.25">
      <c r="A1105" s="18">
        <v>273</v>
      </c>
      <c r="B1105" s="19">
        <v>1.5800000000000002E-2</v>
      </c>
      <c r="C1105" s="19">
        <v>1.6400000000000001E-2</v>
      </c>
      <c r="E1105" s="19">
        <f t="shared" si="84"/>
        <v>4.2426406871192844E-4</v>
      </c>
      <c r="F1105" s="19">
        <f t="shared" si="85"/>
        <v>1.6100000000000003E-2</v>
      </c>
      <c r="G1105" s="19">
        <f t="shared" si="86"/>
        <v>2.635180551005766</v>
      </c>
    </row>
    <row r="1106" spans="1:7" x14ac:dyDescent="0.25">
      <c r="A1106" s="18">
        <v>274</v>
      </c>
      <c r="B1106" s="19">
        <v>1.89E-2</v>
      </c>
      <c r="C1106" s="19">
        <v>1.9599999999999999E-2</v>
      </c>
      <c r="E1106" s="19">
        <f t="shared" si="84"/>
        <v>4.9497474683058275E-4</v>
      </c>
      <c r="F1106" s="19">
        <f t="shared" si="85"/>
        <v>1.925E-2</v>
      </c>
      <c r="G1106" s="19">
        <f t="shared" si="86"/>
        <v>2.5712973861328972</v>
      </c>
    </row>
    <row r="1107" spans="1:7" x14ac:dyDescent="0.25">
      <c r="A1107" s="18">
        <v>275</v>
      </c>
      <c r="B1107" s="19">
        <v>1.3899999999999999E-2</v>
      </c>
      <c r="C1107" s="19">
        <v>1.41E-2</v>
      </c>
      <c r="E1107" s="19">
        <f t="shared" si="84"/>
        <v>1.4142135623730989E-4</v>
      </c>
      <c r="F1107" s="19">
        <f t="shared" si="85"/>
        <v>1.3999999999999999E-2</v>
      </c>
      <c r="G1107" s="19">
        <f t="shared" si="86"/>
        <v>1.0101525445522137</v>
      </c>
    </row>
    <row r="1108" spans="1:7" x14ac:dyDescent="0.25">
      <c r="A1108" s="18">
        <v>276</v>
      </c>
      <c r="B1108" s="19">
        <v>1.5699999999999999E-2</v>
      </c>
      <c r="C1108" s="19">
        <v>1.55E-2</v>
      </c>
      <c r="E1108" s="19">
        <f t="shared" si="84"/>
        <v>1.4142135623730864E-4</v>
      </c>
      <c r="F1108" s="19">
        <f t="shared" si="85"/>
        <v>1.5599999999999999E-2</v>
      </c>
      <c r="G1108" s="19">
        <f t="shared" si="86"/>
        <v>0.90654715536736319</v>
      </c>
    </row>
    <row r="1109" spans="1:7" x14ac:dyDescent="0.25">
      <c r="A1109" s="18">
        <v>277</v>
      </c>
      <c r="B1109" s="19">
        <v>1.7999999999999999E-2</v>
      </c>
      <c r="C1109" s="19">
        <v>1.7899999999999999E-2</v>
      </c>
      <c r="E1109" s="19">
        <f t="shared" si="84"/>
        <v>7.071067811865432E-5</v>
      </c>
      <c r="F1109" s="19">
        <f t="shared" si="85"/>
        <v>1.7950000000000001E-2</v>
      </c>
      <c r="G1109" s="19">
        <f t="shared" si="86"/>
        <v>0.39393135442147253</v>
      </c>
    </row>
    <row r="1110" spans="1:7" x14ac:dyDescent="0.25">
      <c r="A1110" s="18">
        <v>278</v>
      </c>
      <c r="B1110" s="19">
        <v>2.01E-2</v>
      </c>
      <c r="C1110" s="19">
        <v>2.07E-2</v>
      </c>
      <c r="E1110" s="19">
        <f t="shared" si="84"/>
        <v>4.2426406871192844E-4</v>
      </c>
      <c r="F1110" s="19">
        <f t="shared" si="85"/>
        <v>2.0400000000000001E-2</v>
      </c>
      <c r="G1110" s="19">
        <f t="shared" si="86"/>
        <v>2.0797258270192569</v>
      </c>
    </row>
    <row r="1111" spans="1:7" x14ac:dyDescent="0.25">
      <c r="A1111" s="18">
        <v>279</v>
      </c>
      <c r="B1111" s="19">
        <v>1.38E-2</v>
      </c>
      <c r="C1111" s="19">
        <v>1.43E-2</v>
      </c>
      <c r="E1111" s="19">
        <f t="shared" si="84"/>
        <v>3.5355339059327408E-4</v>
      </c>
      <c r="F1111" s="19">
        <f t="shared" si="85"/>
        <v>1.405E-2</v>
      </c>
      <c r="G1111" s="19">
        <f t="shared" si="86"/>
        <v>2.5163942390980361</v>
      </c>
    </row>
    <row r="1112" spans="1:7" x14ac:dyDescent="0.25">
      <c r="A1112" s="18">
        <v>280</v>
      </c>
      <c r="B1112" s="19">
        <v>1.5900000000000001E-2</v>
      </c>
      <c r="C1112" s="19">
        <v>1.5599999999999999E-2</v>
      </c>
      <c r="E1112" s="19">
        <f t="shared" si="84"/>
        <v>2.1213203435596541E-4</v>
      </c>
      <c r="F1112" s="19">
        <f t="shared" si="85"/>
        <v>1.575E-2</v>
      </c>
      <c r="G1112" s="19">
        <f t="shared" si="86"/>
        <v>1.346870059402955</v>
      </c>
    </row>
    <row r="1113" spans="1:7" x14ac:dyDescent="0.25">
      <c r="A1113" s="18">
        <v>281</v>
      </c>
      <c r="B1113" s="19">
        <v>1.7600000000000001E-2</v>
      </c>
      <c r="C1113" s="19">
        <v>1.8200000000000001E-2</v>
      </c>
      <c r="E1113" s="19">
        <f t="shared" si="84"/>
        <v>4.2426406871192844E-4</v>
      </c>
      <c r="F1113" s="19">
        <f t="shared" si="85"/>
        <v>1.7899999999999999E-2</v>
      </c>
      <c r="G1113" s="19">
        <f t="shared" si="86"/>
        <v>2.3701903279996004</v>
      </c>
    </row>
    <row r="1114" spans="1:7" x14ac:dyDescent="0.25">
      <c r="A1114" s="18">
        <v>282</v>
      </c>
      <c r="B1114" s="19">
        <v>2.01E-2</v>
      </c>
      <c r="C1114" s="19">
        <v>1.95E-2</v>
      </c>
      <c r="E1114" s="19">
        <f t="shared" si="84"/>
        <v>4.2426406871192844E-4</v>
      </c>
      <c r="F1114" s="19">
        <f t="shared" si="85"/>
        <v>1.9799999999999998E-2</v>
      </c>
      <c r="G1114" s="19">
        <f t="shared" si="86"/>
        <v>2.1427478217774167</v>
      </c>
    </row>
    <row r="1115" spans="1:7" x14ac:dyDescent="0.25">
      <c r="A1115" s="18">
        <v>283</v>
      </c>
      <c r="B1115" s="19">
        <v>1.4500000000000001E-2</v>
      </c>
      <c r="C1115" s="19">
        <v>1.46E-2</v>
      </c>
      <c r="E1115" s="19">
        <f t="shared" si="84"/>
        <v>7.071067811865432E-5</v>
      </c>
      <c r="F1115" s="19">
        <f t="shared" si="85"/>
        <v>1.455E-2</v>
      </c>
      <c r="G1115" s="19">
        <f t="shared" si="86"/>
        <v>0.48598404205260703</v>
      </c>
    </row>
    <row r="1116" spans="1:7" x14ac:dyDescent="0.25">
      <c r="A1116" s="18">
        <v>284</v>
      </c>
      <c r="B1116" s="19">
        <v>1.66E-2</v>
      </c>
      <c r="C1116" s="19">
        <v>1.6500000000000001E-2</v>
      </c>
      <c r="E1116" s="19">
        <f t="shared" si="84"/>
        <v>7.071067811865432E-5</v>
      </c>
      <c r="F1116" s="19">
        <f t="shared" si="85"/>
        <v>1.6550000000000002E-2</v>
      </c>
      <c r="G1116" s="19">
        <f t="shared" si="86"/>
        <v>0.42725485268069074</v>
      </c>
    </row>
    <row r="1117" spans="1:7" x14ac:dyDescent="0.25">
      <c r="A1117" s="18">
        <v>285</v>
      </c>
      <c r="B1117" s="19">
        <v>1.7600000000000001E-2</v>
      </c>
      <c r="C1117" s="19">
        <v>1.8100000000000002E-2</v>
      </c>
      <c r="E1117" s="19">
        <f t="shared" si="84"/>
        <v>3.5355339059327408E-4</v>
      </c>
      <c r="F1117" s="19">
        <f t="shared" si="85"/>
        <v>1.7850000000000001E-2</v>
      </c>
      <c r="G1117" s="19">
        <f t="shared" si="86"/>
        <v>1.9806912638278658</v>
      </c>
    </row>
    <row r="1118" spans="1:7" x14ac:dyDescent="0.25">
      <c r="A1118" s="18">
        <v>286</v>
      </c>
      <c r="B1118" s="19">
        <v>2.0299999999999999E-2</v>
      </c>
      <c r="C1118" s="19">
        <v>2.0899999999999998E-2</v>
      </c>
      <c r="E1118" s="19">
        <f t="shared" si="84"/>
        <v>4.2426406871192844E-4</v>
      </c>
      <c r="F1118" s="19">
        <f t="shared" si="85"/>
        <v>2.06E-2</v>
      </c>
      <c r="G1118" s="19">
        <f t="shared" si="86"/>
        <v>2.0595343141355746</v>
      </c>
    </row>
    <row r="1119" spans="1:7" x14ac:dyDescent="0.25">
      <c r="A1119" s="18">
        <v>287</v>
      </c>
      <c r="B1119" s="19">
        <v>1.6199999999999999E-2</v>
      </c>
      <c r="C1119" s="19">
        <v>1.6E-2</v>
      </c>
      <c r="E1119" s="19">
        <f t="shared" si="84"/>
        <v>1.4142135623730864E-4</v>
      </c>
      <c r="F1119" s="19">
        <f t="shared" si="85"/>
        <v>1.61E-2</v>
      </c>
      <c r="G1119" s="19">
        <f t="shared" si="86"/>
        <v>0.87839351700191703</v>
      </c>
    </row>
    <row r="1120" spans="1:7" x14ac:dyDescent="0.25">
      <c r="A1120" s="18">
        <v>288</v>
      </c>
      <c r="B1120" s="19">
        <v>1.6899999999999998E-2</v>
      </c>
      <c r="C1120" s="19">
        <v>1.61E-2</v>
      </c>
      <c r="D1120" s="19">
        <v>1.61E-2</v>
      </c>
      <c r="E1120" s="19">
        <f t="shared" si="84"/>
        <v>4.6188021535169981E-4</v>
      </c>
      <c r="F1120" s="19">
        <f t="shared" si="85"/>
        <v>1.6366666666666668E-2</v>
      </c>
      <c r="G1120" s="19">
        <f t="shared" si="86"/>
        <v>2.822078708869856</v>
      </c>
    </row>
    <row r="1121" spans="1:7" x14ac:dyDescent="0.25">
      <c r="A1121" s="18">
        <v>289</v>
      </c>
      <c r="B1121" s="19">
        <v>1.95E-2</v>
      </c>
      <c r="C1121" s="19">
        <v>1.9800000000000002E-2</v>
      </c>
      <c r="E1121" s="19">
        <f t="shared" si="84"/>
        <v>2.1213203435596541E-4</v>
      </c>
      <c r="F1121" s="19">
        <f t="shared" si="85"/>
        <v>1.9650000000000001E-2</v>
      </c>
      <c r="G1121" s="19">
        <f t="shared" si="86"/>
        <v>1.0795523376893914</v>
      </c>
    </row>
    <row r="1122" spans="1:7" x14ac:dyDescent="0.25">
      <c r="A1122" s="18">
        <v>290</v>
      </c>
      <c r="B1122" s="19">
        <v>2.0199999999999999E-2</v>
      </c>
      <c r="C1122" s="19">
        <v>2.0500000000000001E-2</v>
      </c>
      <c r="E1122" s="19">
        <f t="shared" si="84"/>
        <v>2.1213203435596541E-4</v>
      </c>
      <c r="F1122" s="19">
        <f t="shared" si="85"/>
        <v>2.035E-2</v>
      </c>
      <c r="G1122" s="19">
        <f t="shared" si="86"/>
        <v>1.0424178592430733</v>
      </c>
    </row>
    <row r="1123" spans="1:7" x14ac:dyDescent="0.25">
      <c r="A1123" s="18">
        <v>291</v>
      </c>
      <c r="B1123" s="19">
        <v>1.54E-2</v>
      </c>
      <c r="C1123" s="19">
        <v>1.49E-2</v>
      </c>
      <c r="E1123" s="19">
        <f t="shared" si="84"/>
        <v>3.5355339059327408E-4</v>
      </c>
      <c r="F1123" s="19">
        <f t="shared" si="85"/>
        <v>1.515E-2</v>
      </c>
      <c r="G1123" s="19">
        <f t="shared" si="86"/>
        <v>2.3336857464902581</v>
      </c>
    </row>
    <row r="1124" spans="1:7" x14ac:dyDescent="0.25">
      <c r="A1124" s="18">
        <v>292</v>
      </c>
      <c r="B1124" s="19">
        <v>1.66E-2</v>
      </c>
      <c r="C1124" s="19">
        <v>1.6500000000000001E-2</v>
      </c>
      <c r="E1124" s="19">
        <f t="shared" si="84"/>
        <v>7.071067811865432E-5</v>
      </c>
      <c r="F1124" s="19">
        <f t="shared" si="85"/>
        <v>1.6550000000000002E-2</v>
      </c>
      <c r="G1124" s="19">
        <f t="shared" si="86"/>
        <v>0.42725485268069074</v>
      </c>
    </row>
    <row r="1125" spans="1:7" x14ac:dyDescent="0.25">
      <c r="A1125" s="18" t="s">
        <v>32</v>
      </c>
      <c r="B1125" s="19">
        <v>1.1900000000000001E-2</v>
      </c>
      <c r="C1125" s="19">
        <v>1.2500000000000001E-2</v>
      </c>
      <c r="E1125" s="19">
        <f t="shared" si="84"/>
        <v>4.2426406871192839E-4</v>
      </c>
      <c r="F1125" s="19">
        <f t="shared" si="85"/>
        <v>1.2200000000000001E-2</v>
      </c>
      <c r="G1125" s="19">
        <f t="shared" si="86"/>
        <v>3.4775743337043306</v>
      </c>
    </row>
    <row r="1127" spans="1:7" x14ac:dyDescent="0.25">
      <c r="A1127" s="20" t="s">
        <v>0</v>
      </c>
      <c r="B1127" s="21"/>
      <c r="C1127" s="21"/>
      <c r="D1127" s="21"/>
      <c r="E1127" s="19" t="s">
        <v>4</v>
      </c>
      <c r="F1127" s="19" t="s">
        <v>5</v>
      </c>
      <c r="G1127" s="19" t="s">
        <v>6</v>
      </c>
    </row>
    <row r="1128" spans="1:7" x14ac:dyDescent="0.25">
      <c r="A1128" s="18" t="s">
        <v>7</v>
      </c>
      <c r="E1128" s="19" t="e">
        <f t="shared" ref="E1128:E1175" si="87">STDEV(B1128:D1128)</f>
        <v>#DIV/0!</v>
      </c>
      <c r="F1128" s="19" t="e">
        <f t="shared" ref="F1128:F1175" si="88">AVERAGE(B1128:D1128)</f>
        <v>#DIV/0!</v>
      </c>
      <c r="G1128" s="19" t="e">
        <f t="shared" ref="G1128:G1175" si="89">(E1128/F1128)*100</f>
        <v>#DIV/0!</v>
      </c>
    </row>
    <row r="1129" spans="1:7" x14ac:dyDescent="0.25">
      <c r="A1129" s="18" t="s">
        <v>32</v>
      </c>
      <c r="E1129" s="19" t="e">
        <f t="shared" si="87"/>
        <v>#DIV/0!</v>
      </c>
      <c r="F1129" s="19" t="e">
        <f t="shared" si="88"/>
        <v>#DIV/0!</v>
      </c>
      <c r="G1129" s="19" t="e">
        <f t="shared" si="89"/>
        <v>#DIV/0!</v>
      </c>
    </row>
    <row r="1130" spans="1:7" x14ac:dyDescent="0.25">
      <c r="A1130" s="18" t="s">
        <v>9</v>
      </c>
      <c r="E1130" s="19" t="e">
        <f t="shared" si="87"/>
        <v>#DIV/0!</v>
      </c>
      <c r="F1130" s="19" t="e">
        <f t="shared" si="88"/>
        <v>#DIV/0!</v>
      </c>
      <c r="G1130" s="19" t="e">
        <f t="shared" si="89"/>
        <v>#DIV/0!</v>
      </c>
    </row>
    <row r="1131" spans="1:7" x14ac:dyDescent="0.25">
      <c r="A1131" s="18" t="s">
        <v>10</v>
      </c>
      <c r="E1131" s="19" t="e">
        <f t="shared" si="87"/>
        <v>#DIV/0!</v>
      </c>
      <c r="F1131" s="19" t="e">
        <f t="shared" si="88"/>
        <v>#DIV/0!</v>
      </c>
      <c r="G1131" s="19" t="e">
        <f t="shared" si="89"/>
        <v>#DIV/0!</v>
      </c>
    </row>
    <row r="1132" spans="1:7" x14ac:dyDescent="0.25">
      <c r="A1132" s="18" t="s">
        <v>11</v>
      </c>
      <c r="E1132" s="19" t="e">
        <f t="shared" si="87"/>
        <v>#DIV/0!</v>
      </c>
      <c r="F1132" s="19" t="e">
        <f t="shared" si="88"/>
        <v>#DIV/0!</v>
      </c>
      <c r="G1132" s="19" t="e">
        <f t="shared" si="89"/>
        <v>#DIV/0!</v>
      </c>
    </row>
    <row r="1133" spans="1:7" x14ac:dyDescent="0.25">
      <c r="A1133" s="18">
        <v>293</v>
      </c>
      <c r="B1133" s="19">
        <v>2.1899999999999999E-2</v>
      </c>
      <c r="C1133" s="19">
        <v>2.23E-2</v>
      </c>
      <c r="E1133" s="19">
        <f t="shared" si="87"/>
        <v>2.8284271247461977E-4</v>
      </c>
      <c r="F1133" s="19">
        <f t="shared" si="88"/>
        <v>2.2100000000000002E-2</v>
      </c>
      <c r="G1133" s="19">
        <f t="shared" si="89"/>
        <v>1.2798312781657002</v>
      </c>
    </row>
    <row r="1134" spans="1:7" x14ac:dyDescent="0.25">
      <c r="A1134" s="18">
        <v>294</v>
      </c>
      <c r="B1134" s="19">
        <v>2.35E-2</v>
      </c>
      <c r="C1134" s="19">
        <v>2.29E-2</v>
      </c>
      <c r="E1134" s="19">
        <f t="shared" si="87"/>
        <v>4.2426406871192844E-4</v>
      </c>
      <c r="F1134" s="19">
        <f t="shared" si="88"/>
        <v>2.3199999999999998E-2</v>
      </c>
      <c r="G1134" s="19">
        <f t="shared" si="89"/>
        <v>1.8287244341031399</v>
      </c>
    </row>
    <row r="1135" spans="1:7" x14ac:dyDescent="0.25">
      <c r="A1135" s="18">
        <v>295</v>
      </c>
      <c r="B1135" s="19">
        <v>1.5299999999999999E-2</v>
      </c>
      <c r="C1135" s="19">
        <v>1.46E-2</v>
      </c>
      <c r="E1135" s="19">
        <f t="shared" si="87"/>
        <v>4.9497474683058275E-4</v>
      </c>
      <c r="F1135" s="19">
        <f t="shared" si="88"/>
        <v>1.495E-2</v>
      </c>
      <c r="G1135" s="19">
        <f t="shared" si="89"/>
        <v>3.3108678717764732</v>
      </c>
    </row>
    <row r="1136" spans="1:7" x14ac:dyDescent="0.25">
      <c r="A1136" s="18">
        <v>296</v>
      </c>
      <c r="B1136" s="19">
        <v>1.7000000000000001E-2</v>
      </c>
      <c r="C1136" s="19">
        <v>1.6500000000000001E-2</v>
      </c>
      <c r="E1136" s="19">
        <f t="shared" si="87"/>
        <v>3.5355339059327408E-4</v>
      </c>
      <c r="F1136" s="19">
        <f t="shared" si="88"/>
        <v>1.6750000000000001E-2</v>
      </c>
      <c r="G1136" s="19">
        <f t="shared" si="89"/>
        <v>2.1107665110046212</v>
      </c>
    </row>
    <row r="1137" spans="1:7" x14ac:dyDescent="0.25">
      <c r="A1137" s="18">
        <v>297</v>
      </c>
      <c r="B1137" s="19">
        <v>2.0500000000000001E-2</v>
      </c>
      <c r="C1137" s="19">
        <v>1.9900000000000001E-2</v>
      </c>
      <c r="E1137" s="19">
        <f t="shared" si="87"/>
        <v>4.2426406871192844E-4</v>
      </c>
      <c r="F1137" s="19">
        <f t="shared" si="88"/>
        <v>2.0200000000000003E-2</v>
      </c>
      <c r="G1137" s="19">
        <f t="shared" si="89"/>
        <v>2.1003171718412297</v>
      </c>
    </row>
    <row r="1138" spans="1:7" x14ac:dyDescent="0.25">
      <c r="A1138" s="18">
        <v>298</v>
      </c>
      <c r="B1138" s="19">
        <v>2.1899999999999999E-2</v>
      </c>
      <c r="C1138" s="19">
        <v>2.0899999999999998E-2</v>
      </c>
      <c r="D1138" s="19">
        <v>2.0899999999999998E-2</v>
      </c>
      <c r="E1138" s="19">
        <f t="shared" si="87"/>
        <v>5.7735026918962634E-4</v>
      </c>
      <c r="F1138" s="19">
        <f t="shared" si="88"/>
        <v>2.123333333333333E-2</v>
      </c>
      <c r="G1138" s="19">
        <f t="shared" si="89"/>
        <v>2.7190750511285389</v>
      </c>
    </row>
    <row r="1139" spans="1:7" x14ac:dyDescent="0.25">
      <c r="A1139" s="18">
        <v>299</v>
      </c>
      <c r="B1139" s="19">
        <v>1.7399999999999999E-2</v>
      </c>
      <c r="C1139" s="19">
        <v>1.6799999999999999E-2</v>
      </c>
      <c r="E1139" s="19">
        <f t="shared" si="87"/>
        <v>4.2426406871192844E-4</v>
      </c>
      <c r="F1139" s="19">
        <f t="shared" si="88"/>
        <v>1.7099999999999997E-2</v>
      </c>
      <c r="G1139" s="19">
        <f t="shared" si="89"/>
        <v>2.4810764252159565</v>
      </c>
    </row>
    <row r="1140" spans="1:7" x14ac:dyDescent="0.25">
      <c r="A1140" s="18">
        <v>300</v>
      </c>
      <c r="B1140" s="19">
        <v>1.7299999999999999E-2</v>
      </c>
      <c r="C1140" s="19">
        <v>1.7500000000000002E-2</v>
      </c>
      <c r="E1140" s="19">
        <f t="shared" si="87"/>
        <v>1.4142135623731111E-4</v>
      </c>
      <c r="F1140" s="19">
        <f t="shared" si="88"/>
        <v>1.7399999999999999E-2</v>
      </c>
      <c r="G1140" s="19">
        <f t="shared" si="89"/>
        <v>0.81276641515696035</v>
      </c>
    </row>
    <row r="1141" spans="1:7" x14ac:dyDescent="0.25">
      <c r="A1141" s="18">
        <v>301</v>
      </c>
      <c r="B1141" s="19">
        <v>2.06E-2</v>
      </c>
      <c r="C1141" s="19">
        <v>2.07E-2</v>
      </c>
      <c r="E1141" s="19">
        <f t="shared" si="87"/>
        <v>7.071067811865432E-5</v>
      </c>
      <c r="F1141" s="19">
        <f t="shared" si="88"/>
        <v>2.0650000000000002E-2</v>
      </c>
      <c r="G1141" s="19">
        <f t="shared" si="89"/>
        <v>0.34242459137362863</v>
      </c>
    </row>
    <row r="1142" spans="1:7" x14ac:dyDescent="0.25">
      <c r="A1142" s="18">
        <v>302</v>
      </c>
      <c r="B1142" s="19">
        <v>2.0500000000000001E-2</v>
      </c>
      <c r="C1142" s="19">
        <v>2.12E-2</v>
      </c>
      <c r="E1142" s="19">
        <f t="shared" si="87"/>
        <v>4.9497474683058275E-4</v>
      </c>
      <c r="F1142" s="19">
        <f t="shared" si="88"/>
        <v>2.085E-2</v>
      </c>
      <c r="G1142" s="19">
        <f t="shared" si="89"/>
        <v>2.3739796011059124</v>
      </c>
    </row>
    <row r="1143" spans="1:7" x14ac:dyDescent="0.25">
      <c r="A1143" s="18">
        <v>303</v>
      </c>
      <c r="B1143" s="19">
        <v>1.8800000000000001E-2</v>
      </c>
      <c r="C1143" s="19">
        <v>1.6799999999999999E-2</v>
      </c>
      <c r="D1143" s="19">
        <v>1.66E-2</v>
      </c>
      <c r="E1143" s="19">
        <f t="shared" si="87"/>
        <v>1.2165525060596446E-3</v>
      </c>
      <c r="F1143" s="19">
        <f t="shared" si="88"/>
        <v>1.7399999999999999E-2</v>
      </c>
      <c r="G1143" s="19">
        <f t="shared" si="89"/>
        <v>6.9916810693083029</v>
      </c>
    </row>
    <row r="1144" spans="1:7" x14ac:dyDescent="0.25">
      <c r="A1144" s="18">
        <v>304</v>
      </c>
      <c r="B1144" s="19">
        <v>1.9300000000000001E-2</v>
      </c>
      <c r="C1144" s="19">
        <v>1.78E-2</v>
      </c>
      <c r="D1144" s="19">
        <v>1.7600000000000001E-2</v>
      </c>
      <c r="E1144" s="19">
        <f t="shared" si="87"/>
        <v>9.2915732431775734E-4</v>
      </c>
      <c r="F1144" s="19">
        <f t="shared" si="88"/>
        <v>1.8233333333333334E-2</v>
      </c>
      <c r="G1144" s="19">
        <f t="shared" si="89"/>
        <v>5.0959268244118316</v>
      </c>
    </row>
    <row r="1145" spans="1:7" x14ac:dyDescent="0.25">
      <c r="A1145" s="18">
        <v>305</v>
      </c>
      <c r="B1145" s="19">
        <v>1.9900000000000001E-2</v>
      </c>
      <c r="C1145" s="19">
        <v>1.9699999999999999E-2</v>
      </c>
      <c r="E1145" s="19">
        <f t="shared" si="87"/>
        <v>1.4142135623731111E-4</v>
      </c>
      <c r="F1145" s="19">
        <f t="shared" si="88"/>
        <v>1.9799999999999998E-2</v>
      </c>
      <c r="G1145" s="19">
        <f t="shared" si="89"/>
        <v>0.71424927392581372</v>
      </c>
    </row>
    <row r="1146" spans="1:7" x14ac:dyDescent="0.25">
      <c r="A1146" s="18">
        <v>306</v>
      </c>
      <c r="B1146" s="19">
        <v>2.1499999999999998E-2</v>
      </c>
      <c r="C1146" s="19">
        <v>2.1299999999999999E-2</v>
      </c>
      <c r="E1146" s="19">
        <f t="shared" si="87"/>
        <v>1.4142135623730864E-4</v>
      </c>
      <c r="F1146" s="19">
        <f t="shared" si="88"/>
        <v>2.1399999999999999E-2</v>
      </c>
      <c r="G1146" s="19">
        <f t="shared" si="89"/>
        <v>0.66084745905284414</v>
      </c>
    </row>
    <row r="1147" spans="1:7" x14ac:dyDescent="0.25">
      <c r="A1147" s="18">
        <v>307</v>
      </c>
      <c r="B1147" s="19">
        <v>1.8200000000000001E-2</v>
      </c>
      <c r="C1147" s="19">
        <v>1.7500000000000002E-2</v>
      </c>
      <c r="E1147" s="19">
        <f t="shared" si="87"/>
        <v>4.9497474683058275E-4</v>
      </c>
      <c r="F1147" s="19">
        <f t="shared" si="88"/>
        <v>1.7850000000000001E-2</v>
      </c>
      <c r="G1147" s="19">
        <f t="shared" si="89"/>
        <v>2.7729677693590067</v>
      </c>
    </row>
    <row r="1148" spans="1:7" x14ac:dyDescent="0.25">
      <c r="A1148" s="18">
        <v>308</v>
      </c>
      <c r="B1148" s="19">
        <v>1.89E-2</v>
      </c>
      <c r="C1148" s="19">
        <v>1.8700000000000001E-2</v>
      </c>
      <c r="E1148" s="19">
        <f t="shared" si="87"/>
        <v>1.4142135623730864E-4</v>
      </c>
      <c r="F1148" s="19">
        <f t="shared" si="88"/>
        <v>1.8800000000000001E-2</v>
      </c>
      <c r="G1148" s="19">
        <f t="shared" si="89"/>
        <v>0.75224125658142882</v>
      </c>
    </row>
    <row r="1149" spans="1:7" x14ac:dyDescent="0.25">
      <c r="A1149" s="18">
        <v>309</v>
      </c>
      <c r="B1149" s="19">
        <v>1.9599999999999999E-2</v>
      </c>
      <c r="C1149" s="19">
        <v>1.9699999999999999E-2</v>
      </c>
      <c r="E1149" s="19">
        <f t="shared" si="87"/>
        <v>7.071067811865432E-5</v>
      </c>
      <c r="F1149" s="19">
        <f t="shared" si="88"/>
        <v>1.9650000000000001E-2</v>
      </c>
      <c r="G1149" s="19">
        <f t="shared" si="89"/>
        <v>0.35985077922979292</v>
      </c>
    </row>
    <row r="1150" spans="1:7" x14ac:dyDescent="0.25">
      <c r="A1150" s="18">
        <v>310</v>
      </c>
      <c r="B1150" s="19">
        <v>2.1700000000000001E-2</v>
      </c>
      <c r="C1150" s="19">
        <v>2.1999999999999999E-2</v>
      </c>
      <c r="E1150" s="19">
        <f t="shared" si="87"/>
        <v>2.1213203435596297E-4</v>
      </c>
      <c r="F1150" s="19">
        <f t="shared" si="88"/>
        <v>2.1850000000000001E-2</v>
      </c>
      <c r="G1150" s="19">
        <f t="shared" si="89"/>
        <v>0.97085599247580312</v>
      </c>
    </row>
    <row r="1151" spans="1:7" x14ac:dyDescent="0.25">
      <c r="A1151" s="18">
        <v>311</v>
      </c>
      <c r="B1151" s="19">
        <v>1.4E-2</v>
      </c>
      <c r="C1151" s="19">
        <v>1.3599999999999999E-2</v>
      </c>
      <c r="E1151" s="19">
        <f t="shared" si="87"/>
        <v>2.8284271247461977E-4</v>
      </c>
      <c r="F1151" s="19">
        <f t="shared" si="88"/>
        <v>1.38E-2</v>
      </c>
      <c r="G1151" s="19">
        <f t="shared" si="89"/>
        <v>2.0495848730044912</v>
      </c>
    </row>
    <row r="1152" spans="1:7" x14ac:dyDescent="0.25">
      <c r="A1152" s="18">
        <v>312</v>
      </c>
      <c r="B1152" s="19">
        <v>1.41E-2</v>
      </c>
      <c r="C1152" s="19">
        <v>1.38E-2</v>
      </c>
      <c r="E1152" s="19">
        <f t="shared" si="87"/>
        <v>2.1213203435596422E-4</v>
      </c>
      <c r="F1152" s="19">
        <f t="shared" si="88"/>
        <v>1.3950000000000001E-2</v>
      </c>
      <c r="G1152" s="19">
        <f t="shared" si="89"/>
        <v>1.5206597444871988</v>
      </c>
    </row>
    <row r="1153" spans="1:7" x14ac:dyDescent="0.25">
      <c r="A1153" s="18">
        <v>313</v>
      </c>
      <c r="B1153" s="19">
        <v>1.46E-2</v>
      </c>
      <c r="C1153" s="19">
        <v>1.49E-2</v>
      </c>
      <c r="E1153" s="19">
        <f t="shared" si="87"/>
        <v>2.1213203435596422E-4</v>
      </c>
      <c r="F1153" s="19">
        <f t="shared" si="88"/>
        <v>1.4749999999999999E-2</v>
      </c>
      <c r="G1153" s="19">
        <f t="shared" si="89"/>
        <v>1.438183283769249</v>
      </c>
    </row>
    <row r="1154" spans="1:7" x14ac:dyDescent="0.25">
      <c r="A1154" s="18">
        <v>314</v>
      </c>
      <c r="B1154" s="19">
        <v>1.5599999999999999E-2</v>
      </c>
      <c r="C1154" s="19">
        <v>1.5900000000000001E-2</v>
      </c>
      <c r="E1154" s="19">
        <f t="shared" si="87"/>
        <v>2.1213203435596541E-4</v>
      </c>
      <c r="F1154" s="19">
        <f t="shared" si="88"/>
        <v>1.575E-2</v>
      </c>
      <c r="G1154" s="19">
        <f t="shared" si="89"/>
        <v>1.346870059402955</v>
      </c>
    </row>
    <row r="1155" spans="1:7" x14ac:dyDescent="0.25">
      <c r="A1155" s="18">
        <v>315</v>
      </c>
      <c r="B1155" s="19">
        <v>1.2999999999999999E-2</v>
      </c>
      <c r="C1155" s="19">
        <v>1.2699999999999999E-2</v>
      </c>
      <c r="E1155" s="19">
        <f t="shared" si="87"/>
        <v>2.1213203435596422E-4</v>
      </c>
      <c r="F1155" s="19">
        <f t="shared" si="88"/>
        <v>1.285E-2</v>
      </c>
      <c r="G1155" s="19">
        <f t="shared" si="89"/>
        <v>1.6508329521864917</v>
      </c>
    </row>
    <row r="1156" spans="1:7" x14ac:dyDescent="0.25">
      <c r="A1156" s="18">
        <v>316</v>
      </c>
      <c r="B1156" s="19">
        <v>1.38E-2</v>
      </c>
      <c r="C1156" s="19">
        <v>1.34E-2</v>
      </c>
      <c r="E1156" s="19">
        <f t="shared" si="87"/>
        <v>2.8284271247461853E-4</v>
      </c>
      <c r="F1156" s="19">
        <f t="shared" si="88"/>
        <v>1.3600000000000001E-2</v>
      </c>
      <c r="G1156" s="19">
        <f t="shared" si="89"/>
        <v>2.0797258270192538</v>
      </c>
    </row>
    <row r="1157" spans="1:7" x14ac:dyDescent="0.25">
      <c r="A1157" s="18">
        <v>317</v>
      </c>
      <c r="B1157" s="19">
        <v>1.4999999999999999E-2</v>
      </c>
      <c r="C1157" s="19">
        <v>1.44E-2</v>
      </c>
      <c r="E1157" s="19">
        <f t="shared" si="87"/>
        <v>4.2426406871192839E-4</v>
      </c>
      <c r="F1157" s="19">
        <f t="shared" si="88"/>
        <v>1.47E-2</v>
      </c>
      <c r="G1157" s="19">
        <f t="shared" si="89"/>
        <v>2.88615012729203</v>
      </c>
    </row>
    <row r="1158" spans="1:7" x14ac:dyDescent="0.25">
      <c r="A1158" s="18">
        <v>318</v>
      </c>
      <c r="B1158" s="19">
        <v>1.6299999999999999E-2</v>
      </c>
      <c r="C1158" s="19">
        <v>1.6400000000000001E-2</v>
      </c>
      <c r="E1158" s="19">
        <f t="shared" si="87"/>
        <v>7.0710678118656773E-5</v>
      </c>
      <c r="F1158" s="19">
        <f t="shared" si="88"/>
        <v>1.635E-2</v>
      </c>
      <c r="G1158" s="19">
        <f t="shared" si="89"/>
        <v>0.43248121173490384</v>
      </c>
    </row>
    <row r="1159" spans="1:7" x14ac:dyDescent="0.25">
      <c r="A1159" s="18">
        <v>319</v>
      </c>
      <c r="B1159" s="19">
        <v>1.46E-2</v>
      </c>
      <c r="C1159" s="19">
        <v>1.4E-2</v>
      </c>
      <c r="E1159" s="19">
        <f t="shared" si="87"/>
        <v>4.2426406871192839E-4</v>
      </c>
      <c r="F1159" s="19">
        <f t="shared" si="88"/>
        <v>1.43E-2</v>
      </c>
      <c r="G1159" s="19">
        <f t="shared" si="89"/>
        <v>2.9668815993841147</v>
      </c>
    </row>
    <row r="1160" spans="1:7" x14ac:dyDescent="0.25">
      <c r="A1160" s="18">
        <v>320</v>
      </c>
      <c r="B1160" s="19">
        <v>1.41E-2</v>
      </c>
      <c r="C1160" s="19">
        <v>1.43E-2</v>
      </c>
      <c r="E1160" s="19">
        <f t="shared" si="87"/>
        <v>1.4142135623730989E-4</v>
      </c>
      <c r="F1160" s="19">
        <f t="shared" si="88"/>
        <v>1.4200000000000001E-2</v>
      </c>
      <c r="G1160" s="19">
        <f t="shared" si="89"/>
        <v>0.99592504392471748</v>
      </c>
    </row>
    <row r="1161" spans="1:7" x14ac:dyDescent="0.25">
      <c r="A1161" s="18">
        <v>321</v>
      </c>
      <c r="B1161" s="19">
        <v>1.52E-2</v>
      </c>
      <c r="C1161" s="19">
        <v>1.5299999999999999E-2</v>
      </c>
      <c r="E1161" s="19">
        <f t="shared" si="87"/>
        <v>7.071067811865432E-5</v>
      </c>
      <c r="F1161" s="19">
        <f t="shared" si="88"/>
        <v>1.525E-2</v>
      </c>
      <c r="G1161" s="19">
        <f t="shared" si="89"/>
        <v>0.46367657782724148</v>
      </c>
    </row>
    <row r="1162" spans="1:7" x14ac:dyDescent="0.25">
      <c r="A1162" s="18">
        <v>322</v>
      </c>
      <c r="B1162" s="19">
        <v>1.4999999999999999E-2</v>
      </c>
      <c r="C1162" s="19">
        <v>1.5699999999999999E-2</v>
      </c>
      <c r="E1162" s="19">
        <f t="shared" si="87"/>
        <v>4.9497474683058275E-4</v>
      </c>
      <c r="F1162" s="19">
        <f t="shared" si="88"/>
        <v>1.5349999999999999E-2</v>
      </c>
      <c r="G1162" s="19">
        <f t="shared" si="89"/>
        <v>3.2245911845640576</v>
      </c>
    </row>
    <row r="1163" spans="1:7" x14ac:dyDescent="0.25">
      <c r="A1163" s="18">
        <v>323</v>
      </c>
      <c r="B1163" s="19">
        <v>1.38E-2</v>
      </c>
      <c r="C1163" s="19">
        <v>1.3599999999999999E-2</v>
      </c>
      <c r="E1163" s="19">
        <f t="shared" si="87"/>
        <v>1.4142135623730989E-4</v>
      </c>
      <c r="F1163" s="19">
        <f t="shared" si="88"/>
        <v>1.37E-2</v>
      </c>
      <c r="G1163" s="19">
        <f t="shared" si="89"/>
        <v>1.0322726732650356</v>
      </c>
    </row>
    <row r="1164" spans="1:7" x14ac:dyDescent="0.25">
      <c r="A1164" s="18">
        <v>324</v>
      </c>
      <c r="B1164" s="19">
        <v>1.3899999999999999E-2</v>
      </c>
      <c r="C1164" s="19">
        <v>1.4200000000000001E-2</v>
      </c>
      <c r="E1164" s="19">
        <f t="shared" si="87"/>
        <v>2.1213203435596541E-4</v>
      </c>
      <c r="F1164" s="19">
        <f t="shared" si="88"/>
        <v>1.405E-2</v>
      </c>
      <c r="G1164" s="19">
        <f t="shared" si="89"/>
        <v>1.5098365434588286</v>
      </c>
    </row>
    <row r="1165" spans="1:7" x14ac:dyDescent="0.25">
      <c r="A1165" s="18">
        <v>325</v>
      </c>
      <c r="B1165" s="19">
        <v>1.5900000000000001E-2</v>
      </c>
      <c r="C1165" s="19">
        <v>1.55E-2</v>
      </c>
      <c r="E1165" s="19">
        <f t="shared" si="87"/>
        <v>2.8284271247461977E-4</v>
      </c>
      <c r="F1165" s="19">
        <f t="shared" si="88"/>
        <v>1.5699999999999999E-2</v>
      </c>
      <c r="G1165" s="19">
        <f t="shared" si="89"/>
        <v>1.8015459393287885</v>
      </c>
    </row>
    <row r="1166" spans="1:7" x14ac:dyDescent="0.25">
      <c r="A1166" s="18">
        <v>326</v>
      </c>
      <c r="B1166" s="19">
        <v>1.6899999999999998E-2</v>
      </c>
      <c r="C1166" s="19">
        <v>1.6299999999999999E-2</v>
      </c>
      <c r="E1166" s="19">
        <f t="shared" si="87"/>
        <v>4.2426406871192844E-4</v>
      </c>
      <c r="F1166" s="19">
        <f t="shared" si="88"/>
        <v>1.6599999999999997E-2</v>
      </c>
      <c r="G1166" s="19">
        <f t="shared" si="89"/>
        <v>2.555807642842943</v>
      </c>
    </row>
    <row r="1167" spans="1:7" x14ac:dyDescent="0.25">
      <c r="A1167" s="18">
        <v>327</v>
      </c>
      <c r="B1167" s="19">
        <v>1.46E-2</v>
      </c>
      <c r="C1167" s="19">
        <v>1.3899999999999999E-2</v>
      </c>
      <c r="E1167" s="19">
        <f t="shared" si="87"/>
        <v>4.9497474683058394E-4</v>
      </c>
      <c r="F1167" s="19">
        <f t="shared" si="88"/>
        <v>1.4249999999999999E-2</v>
      </c>
      <c r="G1167" s="19">
        <f t="shared" si="89"/>
        <v>3.4735069953023436</v>
      </c>
    </row>
    <row r="1168" spans="1:7" x14ac:dyDescent="0.25">
      <c r="A1168" s="18">
        <v>328</v>
      </c>
      <c r="B1168" s="19">
        <v>1.3899999999999999E-2</v>
      </c>
      <c r="C1168" s="19">
        <v>1.34E-2</v>
      </c>
      <c r="E1168" s="19">
        <f t="shared" si="87"/>
        <v>3.5355339059327283E-4</v>
      </c>
      <c r="F1168" s="19">
        <f t="shared" si="88"/>
        <v>1.3649999999999999E-2</v>
      </c>
      <c r="G1168" s="19">
        <f t="shared" si="89"/>
        <v>2.5901347296210466</v>
      </c>
    </row>
    <row r="1169" spans="1:7" x14ac:dyDescent="0.25">
      <c r="A1169" s="18">
        <v>329</v>
      </c>
      <c r="B1169" s="19">
        <v>1.5699999999999999E-2</v>
      </c>
      <c r="C1169" s="19">
        <v>1.55E-2</v>
      </c>
      <c r="E1169" s="19">
        <f t="shared" si="87"/>
        <v>1.4142135623730864E-4</v>
      </c>
      <c r="F1169" s="19">
        <f t="shared" si="88"/>
        <v>1.5599999999999999E-2</v>
      </c>
      <c r="G1169" s="19">
        <f t="shared" si="89"/>
        <v>0.90654715536736319</v>
      </c>
    </row>
    <row r="1170" spans="1:7" x14ac:dyDescent="0.25">
      <c r="A1170" s="18">
        <v>330</v>
      </c>
      <c r="B1170" s="19">
        <v>1.6400000000000001E-2</v>
      </c>
      <c r="C1170" s="19">
        <v>1.7000000000000001E-2</v>
      </c>
      <c r="D1170" s="19">
        <v>1.7299999999999999E-2</v>
      </c>
      <c r="E1170" s="19">
        <f t="shared" si="87"/>
        <v>4.5825756949558312E-4</v>
      </c>
      <c r="F1170" s="19">
        <f t="shared" si="88"/>
        <v>1.6899999999999998E-2</v>
      </c>
      <c r="G1170" s="19">
        <f t="shared" si="89"/>
        <v>2.7115832514531548</v>
      </c>
    </row>
    <row r="1171" spans="1:7" x14ac:dyDescent="0.25">
      <c r="A1171" s="18">
        <v>331</v>
      </c>
      <c r="B1171" s="19">
        <v>2.0799999999999999E-2</v>
      </c>
      <c r="C1171" s="19">
        <v>2.07E-2</v>
      </c>
      <c r="E1171" s="19">
        <f t="shared" si="87"/>
        <v>7.071067811865432E-5</v>
      </c>
      <c r="F1171" s="19">
        <f t="shared" si="88"/>
        <v>2.0749999999999998E-2</v>
      </c>
      <c r="G1171" s="19">
        <f t="shared" si="89"/>
        <v>0.34077435237905701</v>
      </c>
    </row>
    <row r="1172" spans="1:7" x14ac:dyDescent="0.25">
      <c r="A1172" s="18">
        <v>332</v>
      </c>
      <c r="B1172" s="19">
        <v>1.7299999999999999E-2</v>
      </c>
      <c r="C1172" s="19">
        <v>1.5299999999999999E-2</v>
      </c>
      <c r="D1172" s="19">
        <v>1.54E-2</v>
      </c>
      <c r="E1172" s="19">
        <f t="shared" si="87"/>
        <v>1.1269427669584643E-3</v>
      </c>
      <c r="F1172" s="19">
        <f t="shared" si="88"/>
        <v>1.6E-2</v>
      </c>
      <c r="G1172" s="19">
        <f t="shared" si="89"/>
        <v>7.0433922934904025</v>
      </c>
    </row>
    <row r="1173" spans="1:7" x14ac:dyDescent="0.25">
      <c r="A1173" s="18">
        <v>333</v>
      </c>
      <c r="B1173" s="19">
        <v>1.6299999999999999E-2</v>
      </c>
      <c r="C1173" s="19">
        <v>1.6500000000000001E-2</v>
      </c>
      <c r="E1173" s="19">
        <f t="shared" si="87"/>
        <v>1.4142135623731111E-4</v>
      </c>
      <c r="F1173" s="19">
        <f t="shared" si="88"/>
        <v>1.6399999999999998E-2</v>
      </c>
      <c r="G1173" s="19">
        <f t="shared" si="89"/>
        <v>0.86232534291043361</v>
      </c>
    </row>
    <row r="1175" spans="1:7" x14ac:dyDescent="0.25">
      <c r="A1175" s="18" t="s">
        <v>32</v>
      </c>
      <c r="B1175" s="19">
        <v>1.3899999999999999E-2</v>
      </c>
      <c r="C1175" s="19">
        <v>1.41E-2</v>
      </c>
      <c r="E1175" s="19">
        <f t="shared" si="87"/>
        <v>1.4142135623730989E-4</v>
      </c>
      <c r="F1175" s="19">
        <f t="shared" si="88"/>
        <v>1.3999999999999999E-2</v>
      </c>
      <c r="G1175" s="19">
        <f t="shared" si="89"/>
        <v>1.0101525445522137</v>
      </c>
    </row>
    <row r="1177" spans="1:7" ht="30" x14ac:dyDescent="0.25">
      <c r="A1177" s="20" t="s">
        <v>0</v>
      </c>
      <c r="B1177" s="21" t="s">
        <v>1</v>
      </c>
      <c r="C1177" s="21" t="s">
        <v>2</v>
      </c>
      <c r="D1177" s="21" t="s">
        <v>3</v>
      </c>
      <c r="E1177" s="19" t="s">
        <v>4</v>
      </c>
      <c r="F1177" s="19" t="s">
        <v>5</v>
      </c>
      <c r="G1177" s="19" t="s">
        <v>6</v>
      </c>
    </row>
    <row r="1178" spans="1:7" x14ac:dyDescent="0.25">
      <c r="A1178" s="18" t="s">
        <v>7</v>
      </c>
      <c r="E1178" s="19" t="e">
        <f t="shared" ref="E1178:E1225" si="90">STDEV(B1178:D1178)</f>
        <v>#DIV/0!</v>
      </c>
      <c r="F1178" s="19" t="e">
        <f t="shared" ref="F1178:F1225" si="91">AVERAGE(B1178:D1178)</f>
        <v>#DIV/0!</v>
      </c>
      <c r="G1178" s="19" t="e">
        <f t="shared" ref="G1178:G1225" si="92">(E1178/F1178)*100</f>
        <v>#DIV/0!</v>
      </c>
    </row>
    <row r="1179" spans="1:7" x14ac:dyDescent="0.25">
      <c r="A1179" s="18" t="s">
        <v>32</v>
      </c>
      <c r="E1179" s="19" t="e">
        <f t="shared" si="90"/>
        <v>#DIV/0!</v>
      </c>
      <c r="F1179" s="19" t="e">
        <f t="shared" si="91"/>
        <v>#DIV/0!</v>
      </c>
      <c r="G1179" s="19" t="e">
        <f t="shared" si="92"/>
        <v>#DIV/0!</v>
      </c>
    </row>
    <row r="1180" spans="1:7" x14ac:dyDescent="0.25">
      <c r="A1180" s="18" t="s">
        <v>9</v>
      </c>
      <c r="E1180" s="19" t="e">
        <f t="shared" si="90"/>
        <v>#DIV/0!</v>
      </c>
      <c r="F1180" s="19" t="e">
        <f t="shared" si="91"/>
        <v>#DIV/0!</v>
      </c>
      <c r="G1180" s="19" t="e">
        <f t="shared" si="92"/>
        <v>#DIV/0!</v>
      </c>
    </row>
    <row r="1181" spans="1:7" x14ac:dyDescent="0.25">
      <c r="A1181" s="18" t="s">
        <v>10</v>
      </c>
      <c r="E1181" s="19" t="e">
        <f t="shared" si="90"/>
        <v>#DIV/0!</v>
      </c>
      <c r="F1181" s="19" t="e">
        <f t="shared" si="91"/>
        <v>#DIV/0!</v>
      </c>
      <c r="G1181" s="19" t="e">
        <f t="shared" si="92"/>
        <v>#DIV/0!</v>
      </c>
    </row>
    <row r="1182" spans="1:7" x14ac:dyDescent="0.25">
      <c r="A1182" s="18" t="s">
        <v>11</v>
      </c>
      <c r="E1182" s="19" t="e">
        <f t="shared" si="90"/>
        <v>#DIV/0!</v>
      </c>
      <c r="F1182" s="19" t="e">
        <f t="shared" si="91"/>
        <v>#DIV/0!</v>
      </c>
      <c r="G1182" s="19" t="e">
        <f t="shared" si="92"/>
        <v>#DIV/0!</v>
      </c>
    </row>
    <row r="1183" spans="1:7" x14ac:dyDescent="0.25">
      <c r="A1183" s="18">
        <v>334</v>
      </c>
      <c r="B1183" s="19">
        <v>1.5699999999999999E-2</v>
      </c>
      <c r="C1183" s="19">
        <v>1.5299999999999999E-2</v>
      </c>
      <c r="E1183" s="19">
        <f t="shared" si="90"/>
        <v>2.8284271247461853E-4</v>
      </c>
      <c r="F1183" s="19">
        <f t="shared" si="91"/>
        <v>1.55E-2</v>
      </c>
      <c r="G1183" s="19">
        <f t="shared" si="92"/>
        <v>1.8247916933846358</v>
      </c>
    </row>
    <row r="1184" spans="1:7" x14ac:dyDescent="0.25">
      <c r="A1184" s="18">
        <v>335</v>
      </c>
      <c r="B1184" s="19">
        <v>1.9800000000000002E-2</v>
      </c>
      <c r="C1184" s="19">
        <v>2.0199999999999999E-2</v>
      </c>
      <c r="E1184" s="19">
        <f t="shared" si="90"/>
        <v>2.8284271247461728E-4</v>
      </c>
      <c r="F1184" s="19">
        <f t="shared" si="91"/>
        <v>0.02</v>
      </c>
      <c r="G1184" s="19">
        <f t="shared" si="92"/>
        <v>1.4142135623730865</v>
      </c>
    </row>
    <row r="1185" spans="1:7" x14ac:dyDescent="0.25">
      <c r="A1185" s="18">
        <v>336</v>
      </c>
      <c r="B1185" s="19">
        <v>2.1000000000000001E-2</v>
      </c>
      <c r="C1185" s="19">
        <v>2.1299999999999999E-2</v>
      </c>
      <c r="E1185" s="19">
        <f t="shared" si="90"/>
        <v>2.1213203435596297E-4</v>
      </c>
      <c r="F1185" s="19">
        <f t="shared" si="91"/>
        <v>2.1150000000000002E-2</v>
      </c>
      <c r="G1185" s="19">
        <f t="shared" si="92"/>
        <v>1.0029883421085719</v>
      </c>
    </row>
    <row r="1186" spans="1:7" x14ac:dyDescent="0.25">
      <c r="A1186" s="18">
        <v>337</v>
      </c>
      <c r="B1186" s="19">
        <v>2.69E-2</v>
      </c>
      <c r="C1186" s="19">
        <v>2.3900000000000001E-2</v>
      </c>
      <c r="D1186" s="19">
        <v>2.3699999999999999E-2</v>
      </c>
      <c r="E1186" s="19">
        <f t="shared" si="90"/>
        <v>1.7925772879665005E-3</v>
      </c>
      <c r="F1186" s="19">
        <f t="shared" si="91"/>
        <v>2.4833333333333332E-2</v>
      </c>
      <c r="G1186" s="19">
        <f t="shared" si="92"/>
        <v>7.2184320320798676</v>
      </c>
    </row>
    <row r="1187" spans="1:7" x14ac:dyDescent="0.25">
      <c r="A1187" s="18">
        <v>338</v>
      </c>
      <c r="B1187" s="19">
        <v>1.6500000000000001E-2</v>
      </c>
      <c r="C1187" s="19">
        <v>1.61E-2</v>
      </c>
      <c r="E1187" s="19">
        <f t="shared" si="90"/>
        <v>2.8284271247461977E-4</v>
      </c>
      <c r="F1187" s="19">
        <f t="shared" si="91"/>
        <v>1.6300000000000002E-2</v>
      </c>
      <c r="G1187" s="19">
        <f t="shared" si="92"/>
        <v>1.7352313648749678</v>
      </c>
    </row>
    <row r="1188" spans="1:7" x14ac:dyDescent="0.25">
      <c r="A1188" s="18">
        <v>339</v>
      </c>
      <c r="B1188" s="19">
        <v>2.1700000000000001E-2</v>
      </c>
      <c r="C1188" s="19">
        <v>2.2200000000000001E-2</v>
      </c>
      <c r="E1188" s="19">
        <f t="shared" si="90"/>
        <v>3.5355339059327408E-4</v>
      </c>
      <c r="F1188" s="19">
        <f t="shared" si="91"/>
        <v>2.1950000000000001E-2</v>
      </c>
      <c r="G1188" s="19">
        <f t="shared" si="92"/>
        <v>1.6107215972358726</v>
      </c>
    </row>
    <row r="1189" spans="1:7" x14ac:dyDescent="0.25">
      <c r="A1189" s="18">
        <v>340</v>
      </c>
      <c r="B1189" s="19">
        <v>2.0400000000000001E-2</v>
      </c>
      <c r="C1189" s="19">
        <v>2.0199999999999999E-2</v>
      </c>
      <c r="E1189" s="19">
        <f t="shared" si="90"/>
        <v>1.4142135623731111E-4</v>
      </c>
      <c r="F1189" s="19">
        <f t="shared" si="91"/>
        <v>2.0299999999999999E-2</v>
      </c>
      <c r="G1189" s="19">
        <f t="shared" si="92"/>
        <v>0.69665692727739459</v>
      </c>
    </row>
    <row r="1190" spans="1:7" x14ac:dyDescent="0.25">
      <c r="A1190" s="18">
        <v>341</v>
      </c>
      <c r="B1190" s="19">
        <v>2.1299999999999999E-2</v>
      </c>
      <c r="C1190" s="19">
        <v>2.18E-2</v>
      </c>
      <c r="E1190" s="19">
        <f t="shared" si="90"/>
        <v>3.5355339059327408E-4</v>
      </c>
      <c r="F1190" s="19">
        <f t="shared" si="91"/>
        <v>2.155E-2</v>
      </c>
      <c r="G1190" s="19">
        <f t="shared" si="92"/>
        <v>1.6406189818713415</v>
      </c>
    </row>
    <row r="1191" spans="1:7" x14ac:dyDescent="0.25">
      <c r="A1191" s="18">
        <v>342</v>
      </c>
      <c r="B1191" s="19">
        <v>1.38E-2</v>
      </c>
      <c r="C1191" s="19">
        <v>1.35E-2</v>
      </c>
      <c r="E1191" s="19">
        <f t="shared" si="90"/>
        <v>2.1213203435596422E-4</v>
      </c>
      <c r="F1191" s="19">
        <f t="shared" si="91"/>
        <v>1.3649999999999999E-2</v>
      </c>
      <c r="G1191" s="19">
        <f t="shared" si="92"/>
        <v>1.5540808377726316</v>
      </c>
    </row>
    <row r="1192" spans="1:7" x14ac:dyDescent="0.25">
      <c r="A1192" s="18">
        <v>343</v>
      </c>
      <c r="B1192" s="19">
        <v>2.2800000000000001E-2</v>
      </c>
      <c r="C1192" s="19">
        <v>2.0199999999999999E-2</v>
      </c>
      <c r="D1192" s="19">
        <v>2.0500000000000001E-2</v>
      </c>
      <c r="E1192" s="19">
        <f t="shared" si="90"/>
        <v>1.4224392195567918E-3</v>
      </c>
      <c r="F1192" s="19">
        <f t="shared" si="91"/>
        <v>2.1166666666666667E-2</v>
      </c>
      <c r="G1192" s="19">
        <f t="shared" si="92"/>
        <v>6.7201852892446858</v>
      </c>
    </row>
    <row r="1193" spans="1:7" x14ac:dyDescent="0.25">
      <c r="A1193" s="18">
        <v>344</v>
      </c>
      <c r="B1193" s="19">
        <v>2.1700000000000001E-2</v>
      </c>
      <c r="C1193" s="19">
        <v>2.0899999999999998E-2</v>
      </c>
      <c r="E1193" s="19">
        <f t="shared" si="90"/>
        <v>5.6568542494923955E-4</v>
      </c>
      <c r="F1193" s="19">
        <f t="shared" si="91"/>
        <v>2.1299999999999999E-2</v>
      </c>
      <c r="G1193" s="19">
        <f t="shared" si="92"/>
        <v>2.6558001171325802</v>
      </c>
    </row>
    <row r="1194" spans="1:7" x14ac:dyDescent="0.25">
      <c r="A1194" s="18">
        <v>345</v>
      </c>
      <c r="B1194" s="19">
        <v>2.35E-2</v>
      </c>
      <c r="C1194" s="19">
        <v>2.3E-2</v>
      </c>
      <c r="E1194" s="19">
        <f t="shared" si="90"/>
        <v>3.5355339059327408E-4</v>
      </c>
      <c r="F1194" s="19">
        <f t="shared" si="91"/>
        <v>2.325E-2</v>
      </c>
      <c r="G1194" s="19">
        <f t="shared" si="92"/>
        <v>1.5206597444872005</v>
      </c>
    </row>
    <row r="1195" spans="1:7" x14ac:dyDescent="0.25">
      <c r="A1195" s="18">
        <v>346</v>
      </c>
      <c r="B1195" s="19">
        <v>1.6500000000000001E-2</v>
      </c>
      <c r="C1195" s="19">
        <v>1.61E-2</v>
      </c>
      <c r="E1195" s="19">
        <f t="shared" si="90"/>
        <v>2.8284271247461977E-4</v>
      </c>
      <c r="F1195" s="19">
        <f t="shared" si="91"/>
        <v>1.6300000000000002E-2</v>
      </c>
      <c r="G1195" s="19">
        <f t="shared" si="92"/>
        <v>1.7352313648749678</v>
      </c>
    </row>
    <row r="1196" spans="1:7" x14ac:dyDescent="0.25">
      <c r="A1196" s="18">
        <v>347</v>
      </c>
      <c r="B1196" s="19">
        <v>2.1100000000000001E-2</v>
      </c>
      <c r="C1196" s="19">
        <v>2.1299999999999999E-2</v>
      </c>
      <c r="E1196" s="19">
        <f t="shared" si="90"/>
        <v>1.4142135623730864E-4</v>
      </c>
      <c r="F1196" s="19">
        <f t="shared" si="91"/>
        <v>2.12E-2</v>
      </c>
      <c r="G1196" s="19">
        <f t="shared" si="92"/>
        <v>0.66708186904390876</v>
      </c>
    </row>
    <row r="1197" spans="1:7" x14ac:dyDescent="0.25">
      <c r="A1197" s="18">
        <v>348</v>
      </c>
      <c r="B1197" s="19">
        <v>2.3099999999999999E-2</v>
      </c>
      <c r="C1197" s="19">
        <v>2.1700000000000001E-2</v>
      </c>
      <c r="E1197" s="19">
        <f t="shared" si="90"/>
        <v>9.899494936611655E-4</v>
      </c>
      <c r="F1197" s="19">
        <f t="shared" si="91"/>
        <v>2.24E-2</v>
      </c>
      <c r="G1197" s="19">
        <f t="shared" si="92"/>
        <v>4.4194173824159177</v>
      </c>
    </row>
    <row r="1198" spans="1:7" x14ac:dyDescent="0.25">
      <c r="A1198" s="18">
        <v>349</v>
      </c>
      <c r="B1198" s="19">
        <v>2.58E-2</v>
      </c>
      <c r="C1198" s="19">
        <v>2.5999999999999999E-2</v>
      </c>
      <c r="E1198" s="19">
        <f t="shared" si="90"/>
        <v>1.4142135623730864E-4</v>
      </c>
      <c r="F1198" s="19">
        <f t="shared" si="91"/>
        <v>2.5899999999999999E-2</v>
      </c>
      <c r="G1198" s="19">
        <f t="shared" si="92"/>
        <v>0.5460284024606511</v>
      </c>
    </row>
    <row r="1199" spans="1:7" x14ac:dyDescent="0.25">
      <c r="A1199" s="18">
        <v>350</v>
      </c>
      <c r="B1199" s="19">
        <v>1.6400000000000001E-2</v>
      </c>
      <c r="C1199" s="19">
        <v>1.6400000000000001E-2</v>
      </c>
      <c r="E1199" s="19">
        <f t="shared" si="90"/>
        <v>0</v>
      </c>
      <c r="F1199" s="19">
        <f t="shared" si="91"/>
        <v>1.6400000000000001E-2</v>
      </c>
      <c r="G1199" s="19">
        <f t="shared" si="92"/>
        <v>0</v>
      </c>
    </row>
    <row r="1200" spans="1:7" x14ac:dyDescent="0.25">
      <c r="A1200" s="18">
        <v>351</v>
      </c>
      <c r="B1200" s="19">
        <v>2.3400000000000001E-2</v>
      </c>
      <c r="C1200" s="19">
        <v>2.1700000000000001E-2</v>
      </c>
      <c r="D1200" s="19">
        <v>2.1100000000000001E-2</v>
      </c>
      <c r="E1200" s="19">
        <f t="shared" si="90"/>
        <v>1.1930353445448853E-3</v>
      </c>
      <c r="F1200" s="19">
        <f t="shared" si="91"/>
        <v>2.2066666666666668E-2</v>
      </c>
      <c r="G1200" s="19">
        <f t="shared" si="92"/>
        <v>5.4065045825296911</v>
      </c>
    </row>
    <row r="1201" spans="1:7" x14ac:dyDescent="0.25">
      <c r="A1201" s="18">
        <v>352</v>
      </c>
      <c r="B1201" s="19">
        <v>2.4799999999999999E-2</v>
      </c>
      <c r="C1201" s="19">
        <v>2.4799999999999999E-2</v>
      </c>
      <c r="E1201" s="19">
        <f t="shared" si="90"/>
        <v>0</v>
      </c>
      <c r="F1201" s="19">
        <f t="shared" si="91"/>
        <v>2.4799999999999999E-2</v>
      </c>
      <c r="G1201" s="19">
        <f t="shared" si="92"/>
        <v>0</v>
      </c>
    </row>
    <row r="1202" spans="1:7" x14ac:dyDescent="0.25">
      <c r="A1202" s="18">
        <v>353</v>
      </c>
      <c r="B1202" s="19">
        <v>2.3800000000000002E-2</v>
      </c>
      <c r="C1202" s="19">
        <v>2.4199999999999999E-2</v>
      </c>
      <c r="E1202" s="19">
        <f t="shared" si="90"/>
        <v>2.8284271247461728E-4</v>
      </c>
      <c r="F1202" s="19">
        <f t="shared" si="91"/>
        <v>2.4E-2</v>
      </c>
      <c r="G1202" s="19">
        <f t="shared" si="92"/>
        <v>1.1785113019775719</v>
      </c>
    </row>
    <row r="1203" spans="1:7" x14ac:dyDescent="0.25">
      <c r="A1203" s="18">
        <v>354</v>
      </c>
      <c r="B1203" s="19">
        <v>1.5599999999999999E-2</v>
      </c>
      <c r="C1203" s="19">
        <v>1.5299999999999999E-2</v>
      </c>
      <c r="E1203" s="19">
        <f t="shared" si="90"/>
        <v>2.1213203435596422E-4</v>
      </c>
      <c r="F1203" s="19">
        <f t="shared" si="91"/>
        <v>1.5449999999999998E-2</v>
      </c>
      <c r="G1203" s="19">
        <f t="shared" si="92"/>
        <v>1.3730228760903835</v>
      </c>
    </row>
    <row r="1204" spans="1:7" x14ac:dyDescent="0.25">
      <c r="A1204" s="18">
        <v>355</v>
      </c>
      <c r="B1204" s="19">
        <v>2.1999999999999999E-2</v>
      </c>
      <c r="C1204" s="19">
        <v>2.1999999999999999E-2</v>
      </c>
      <c r="E1204" s="19">
        <f t="shared" si="90"/>
        <v>0</v>
      </c>
      <c r="F1204" s="19">
        <f t="shared" si="91"/>
        <v>2.1999999999999999E-2</v>
      </c>
      <c r="G1204" s="19">
        <f t="shared" si="92"/>
        <v>0</v>
      </c>
    </row>
    <row r="1205" spans="1:7" x14ac:dyDescent="0.25">
      <c r="A1205" s="18">
        <v>356</v>
      </c>
      <c r="B1205" s="19">
        <v>2.3400000000000001E-2</v>
      </c>
      <c r="C1205" s="19">
        <v>2.35E-2</v>
      </c>
      <c r="E1205" s="19">
        <f t="shared" si="90"/>
        <v>7.071067811865432E-5</v>
      </c>
      <c r="F1205" s="19">
        <f t="shared" si="91"/>
        <v>2.3449999999999999E-2</v>
      </c>
      <c r="G1205" s="19">
        <f t="shared" si="92"/>
        <v>0.3015380730006581</v>
      </c>
    </row>
    <row r="1206" spans="1:7" x14ac:dyDescent="0.25">
      <c r="A1206" s="18">
        <v>357</v>
      </c>
      <c r="B1206" s="19">
        <v>2.4799999999999999E-2</v>
      </c>
      <c r="C1206" s="19">
        <v>2.4199999999999999E-2</v>
      </c>
      <c r="E1206" s="19">
        <f t="shared" si="90"/>
        <v>4.2426406871192844E-4</v>
      </c>
      <c r="F1206" s="19">
        <f t="shared" si="91"/>
        <v>2.4500000000000001E-2</v>
      </c>
      <c r="G1206" s="19">
        <f t="shared" si="92"/>
        <v>1.7316900763752179</v>
      </c>
    </row>
    <row r="1207" spans="1:7" x14ac:dyDescent="0.25">
      <c r="A1207" s="18">
        <v>358</v>
      </c>
      <c r="B1207" s="19">
        <v>1.61E-2</v>
      </c>
      <c r="C1207" s="19">
        <v>1.6199999999999999E-2</v>
      </c>
      <c r="E1207" s="19">
        <f t="shared" si="90"/>
        <v>7.071067811865432E-5</v>
      </c>
      <c r="F1207" s="19">
        <f t="shared" si="91"/>
        <v>1.6149999999999998E-2</v>
      </c>
      <c r="G1207" s="19">
        <f t="shared" si="92"/>
        <v>0.43783701621457788</v>
      </c>
    </row>
    <row r="1208" spans="1:7" x14ac:dyDescent="0.25">
      <c r="A1208" s="18">
        <v>359</v>
      </c>
      <c r="B1208" s="19">
        <v>2.1499999999999998E-2</v>
      </c>
      <c r="C1208" s="19">
        <v>2.1399999999999999E-2</v>
      </c>
      <c r="E1208" s="19">
        <f t="shared" si="90"/>
        <v>7.071067811865432E-5</v>
      </c>
      <c r="F1208" s="19">
        <f t="shared" si="91"/>
        <v>2.1449999999999997E-2</v>
      </c>
      <c r="G1208" s="19">
        <f t="shared" si="92"/>
        <v>0.32965351104267754</v>
      </c>
    </row>
    <row r="1209" spans="1:7" x14ac:dyDescent="0.25">
      <c r="A1209" s="18">
        <v>360</v>
      </c>
      <c r="B1209" s="19">
        <v>2.4299999999999999E-2</v>
      </c>
      <c r="C1209" s="19">
        <v>2.4299999999999999E-2</v>
      </c>
      <c r="E1209" s="19">
        <f t="shared" si="90"/>
        <v>0</v>
      </c>
      <c r="F1209" s="19">
        <f t="shared" si="91"/>
        <v>2.4299999999999999E-2</v>
      </c>
      <c r="G1209" s="19">
        <f t="shared" si="92"/>
        <v>0</v>
      </c>
    </row>
    <row r="1210" spans="1:7" x14ac:dyDescent="0.25">
      <c r="A1210" s="18">
        <v>361</v>
      </c>
      <c r="B1210" s="19">
        <v>2.5899999999999999E-2</v>
      </c>
      <c r="C1210" s="19">
        <v>2.5499999999999998E-2</v>
      </c>
      <c r="E1210" s="19">
        <f t="shared" si="90"/>
        <v>2.8284271247461977E-4</v>
      </c>
      <c r="F1210" s="19">
        <f t="shared" si="91"/>
        <v>2.5700000000000001E-2</v>
      </c>
      <c r="G1210" s="19">
        <f t="shared" si="92"/>
        <v>1.1005553014576646</v>
      </c>
    </row>
    <row r="1211" spans="1:7" x14ac:dyDescent="0.25">
      <c r="A1211" s="18">
        <v>362</v>
      </c>
      <c r="B1211" s="19">
        <v>1.7899999999999999E-2</v>
      </c>
      <c r="C1211" s="19">
        <v>1.5299999999999999E-2</v>
      </c>
      <c r="D1211" s="19">
        <v>1.46E-2</v>
      </c>
      <c r="E1211" s="19">
        <f t="shared" si="90"/>
        <v>1.7387735140993298E-3</v>
      </c>
      <c r="F1211" s="19">
        <f t="shared" si="91"/>
        <v>1.5933333333333334E-2</v>
      </c>
      <c r="G1211" s="19">
        <f t="shared" si="92"/>
        <v>10.912804481794955</v>
      </c>
    </row>
    <row r="1212" spans="1:7" x14ac:dyDescent="0.25">
      <c r="A1212" s="18">
        <v>363</v>
      </c>
      <c r="B1212" s="19">
        <v>2.0799999999999999E-2</v>
      </c>
      <c r="C1212" s="19">
        <v>2.1299999999999999E-2</v>
      </c>
      <c r="E1212" s="19">
        <f t="shared" si="90"/>
        <v>3.5355339059327408E-4</v>
      </c>
      <c r="F1212" s="19">
        <f t="shared" si="91"/>
        <v>2.1049999999999999E-2</v>
      </c>
      <c r="G1212" s="19">
        <f t="shared" si="92"/>
        <v>1.6795885538872877</v>
      </c>
    </row>
    <row r="1213" spans="1:7" x14ac:dyDescent="0.25">
      <c r="A1213" s="18">
        <v>364</v>
      </c>
      <c r="B1213" s="19">
        <v>2.2499999999999999E-2</v>
      </c>
      <c r="C1213" s="19">
        <v>2.3E-2</v>
      </c>
      <c r="E1213" s="19">
        <f t="shared" si="90"/>
        <v>3.5355339059327408E-4</v>
      </c>
      <c r="F1213" s="19">
        <f t="shared" si="91"/>
        <v>2.2749999999999999E-2</v>
      </c>
      <c r="G1213" s="19">
        <f t="shared" si="92"/>
        <v>1.5540808377726334</v>
      </c>
    </row>
    <row r="1214" spans="1:7" x14ac:dyDescent="0.25">
      <c r="A1214" s="18">
        <v>365</v>
      </c>
      <c r="B1214" s="19">
        <v>2.75E-2</v>
      </c>
      <c r="C1214" s="19">
        <v>2.7900000000000001E-2</v>
      </c>
      <c r="E1214" s="19">
        <f t="shared" si="90"/>
        <v>2.8284271247461977E-4</v>
      </c>
      <c r="F1214" s="19">
        <f t="shared" si="91"/>
        <v>2.7700000000000002E-2</v>
      </c>
      <c r="G1214" s="19">
        <f t="shared" si="92"/>
        <v>1.0210928248181217</v>
      </c>
    </row>
    <row r="1215" spans="1:7" x14ac:dyDescent="0.25">
      <c r="A1215" s="18">
        <v>366</v>
      </c>
      <c r="B1215" s="19">
        <v>1.6199999999999999E-2</v>
      </c>
      <c r="C1215" s="19">
        <v>1.6199999999999999E-2</v>
      </c>
      <c r="E1215" s="19">
        <f t="shared" si="90"/>
        <v>0</v>
      </c>
      <c r="F1215" s="19">
        <f t="shared" si="91"/>
        <v>1.6199999999999999E-2</v>
      </c>
      <c r="G1215" s="19">
        <f t="shared" si="92"/>
        <v>0</v>
      </c>
    </row>
    <row r="1216" spans="1:7" x14ac:dyDescent="0.25">
      <c r="A1216" s="18">
        <v>367</v>
      </c>
      <c r="B1216" s="19">
        <v>2.1399999999999999E-2</v>
      </c>
      <c r="C1216" s="19">
        <v>2.0299999999999999E-2</v>
      </c>
      <c r="D1216" s="19">
        <v>2.0799999999999999E-2</v>
      </c>
      <c r="E1216" s="19">
        <f t="shared" si="90"/>
        <v>5.5075705472861034E-4</v>
      </c>
      <c r="F1216" s="19">
        <f t="shared" si="91"/>
        <v>2.0833333333333332E-2</v>
      </c>
      <c r="G1216" s="19">
        <f t="shared" si="92"/>
        <v>2.6436338626973295</v>
      </c>
    </row>
    <row r="1217" spans="1:7" x14ac:dyDescent="0.25">
      <c r="A1217" s="18">
        <v>368</v>
      </c>
      <c r="B1217" s="19">
        <v>2.1100000000000001E-2</v>
      </c>
      <c r="C1217" s="19">
        <v>2.1499999999999998E-2</v>
      </c>
      <c r="E1217" s="19">
        <f t="shared" si="90"/>
        <v>2.8284271247461728E-4</v>
      </c>
      <c r="F1217" s="19">
        <f t="shared" si="91"/>
        <v>2.1299999999999999E-2</v>
      </c>
      <c r="G1217" s="19">
        <f t="shared" si="92"/>
        <v>1.3279000585662784</v>
      </c>
    </row>
    <row r="1218" spans="1:7" x14ac:dyDescent="0.25">
      <c r="A1218" s="18">
        <v>369</v>
      </c>
      <c r="B1218" s="19">
        <v>2.7400000000000001E-2</v>
      </c>
      <c r="C1218" s="19">
        <v>2.7300000000000001E-2</v>
      </c>
      <c r="E1218" s="19">
        <f t="shared" si="90"/>
        <v>7.071067811865432E-5</v>
      </c>
      <c r="F1218" s="19">
        <f t="shared" si="91"/>
        <v>2.7349999999999999E-2</v>
      </c>
      <c r="G1218" s="19">
        <f t="shared" si="92"/>
        <v>0.2585399565581511</v>
      </c>
    </row>
    <row r="1219" spans="1:7" x14ac:dyDescent="0.25">
      <c r="A1219" s="18">
        <v>370</v>
      </c>
      <c r="B1219" s="19">
        <v>1.7600000000000001E-2</v>
      </c>
      <c r="C1219" s="19">
        <v>1.7000000000000001E-2</v>
      </c>
      <c r="E1219" s="19">
        <f t="shared" si="90"/>
        <v>4.2426406871192844E-4</v>
      </c>
      <c r="F1219" s="19">
        <f t="shared" si="91"/>
        <v>1.7300000000000003E-2</v>
      </c>
      <c r="G1219" s="19">
        <f t="shared" si="92"/>
        <v>2.4523934607625919</v>
      </c>
    </row>
    <row r="1220" spans="1:7" x14ac:dyDescent="0.25">
      <c r="A1220" s="18">
        <v>371</v>
      </c>
      <c r="B1220" s="19">
        <v>2.1299999999999999E-2</v>
      </c>
      <c r="C1220" s="19">
        <v>2.18E-2</v>
      </c>
      <c r="E1220" s="19">
        <f t="shared" si="90"/>
        <v>3.5355339059327408E-4</v>
      </c>
      <c r="F1220" s="19">
        <f t="shared" si="91"/>
        <v>2.155E-2</v>
      </c>
      <c r="G1220" s="19">
        <f t="shared" si="92"/>
        <v>1.6406189818713415</v>
      </c>
    </row>
    <row r="1221" spans="1:7" x14ac:dyDescent="0.25">
      <c r="A1221" s="18">
        <v>372</v>
      </c>
      <c r="B1221" s="19">
        <v>2.29E-2</v>
      </c>
      <c r="C1221" s="19">
        <v>2.2800000000000001E-2</v>
      </c>
      <c r="E1221" s="19">
        <f t="shared" si="90"/>
        <v>7.071067811865432E-5</v>
      </c>
      <c r="F1221" s="19">
        <f t="shared" si="91"/>
        <v>2.2850000000000002E-2</v>
      </c>
      <c r="G1221" s="19">
        <f t="shared" si="92"/>
        <v>0.30945592174465786</v>
      </c>
    </row>
    <row r="1222" spans="1:7" x14ac:dyDescent="0.25">
      <c r="A1222" s="18">
        <v>373</v>
      </c>
      <c r="B1222" s="19">
        <v>2.7300000000000001E-2</v>
      </c>
      <c r="C1222" s="19">
        <v>2.7300000000000001E-2</v>
      </c>
      <c r="E1222" s="19">
        <f t="shared" si="90"/>
        <v>0</v>
      </c>
      <c r="F1222" s="19">
        <f t="shared" si="91"/>
        <v>2.7300000000000001E-2</v>
      </c>
      <c r="G1222" s="19">
        <f t="shared" si="92"/>
        <v>0</v>
      </c>
    </row>
    <row r="1223" spans="1:7" x14ac:dyDescent="0.25">
      <c r="A1223" s="18">
        <v>374</v>
      </c>
      <c r="B1223" s="19">
        <v>1.84E-2</v>
      </c>
      <c r="C1223" s="19">
        <v>1.83E-2</v>
      </c>
      <c r="E1223" s="19">
        <f t="shared" si="90"/>
        <v>7.071067811865432E-5</v>
      </c>
      <c r="F1223" s="19">
        <f t="shared" si="91"/>
        <v>1.8349999999999998E-2</v>
      </c>
      <c r="G1223" s="19">
        <f t="shared" si="92"/>
        <v>0.38534429492454675</v>
      </c>
    </row>
    <row r="1224" spans="1:7" x14ac:dyDescent="0.25">
      <c r="A1224" s="18">
        <v>375</v>
      </c>
      <c r="B1224" s="19">
        <v>2.1299999999999999E-2</v>
      </c>
      <c r="C1224" s="19">
        <v>2.1700000000000001E-2</v>
      </c>
      <c r="E1224" s="19">
        <f t="shared" si="90"/>
        <v>2.8284271247461977E-4</v>
      </c>
      <c r="F1224" s="19">
        <f t="shared" si="91"/>
        <v>2.1499999999999998E-2</v>
      </c>
      <c r="G1224" s="19">
        <f t="shared" si="92"/>
        <v>1.3155474998819525</v>
      </c>
    </row>
    <row r="1225" spans="1:7" x14ac:dyDescent="0.25">
      <c r="A1225" s="18" t="s">
        <v>32</v>
      </c>
      <c r="B1225" s="19">
        <v>1.2E-2</v>
      </c>
      <c r="C1225" s="19">
        <v>1.1599999999999999E-2</v>
      </c>
      <c r="E1225" s="19">
        <f t="shared" si="90"/>
        <v>2.8284271247461977E-4</v>
      </c>
      <c r="F1225" s="19">
        <f t="shared" si="91"/>
        <v>1.18E-2</v>
      </c>
      <c r="G1225" s="19">
        <f t="shared" si="92"/>
        <v>2.3969721396154222</v>
      </c>
    </row>
    <row r="1227" spans="1:7" x14ac:dyDescent="0.25">
      <c r="A1227" s="20" t="s">
        <v>0</v>
      </c>
      <c r="B1227" s="21"/>
      <c r="C1227" s="21"/>
      <c r="D1227" s="21"/>
      <c r="E1227" s="19" t="s">
        <v>4</v>
      </c>
      <c r="F1227" s="19" t="s">
        <v>5</v>
      </c>
      <c r="G1227" s="19" t="s">
        <v>6</v>
      </c>
    </row>
    <row r="1228" spans="1:7" x14ac:dyDescent="0.25">
      <c r="A1228" s="18" t="s">
        <v>7</v>
      </c>
      <c r="E1228" s="19" t="e">
        <f t="shared" ref="E1228:E1273" si="93">STDEV(B1228:D1228)</f>
        <v>#DIV/0!</v>
      </c>
      <c r="F1228" s="19" t="e">
        <f t="shared" ref="F1228:F1273" si="94">AVERAGE(B1228:D1228)</f>
        <v>#DIV/0!</v>
      </c>
      <c r="G1228" s="19" t="e">
        <f t="shared" ref="G1228:G1273" si="95">(E1228/F1228)*100</f>
        <v>#DIV/0!</v>
      </c>
    </row>
    <row r="1229" spans="1:7" x14ac:dyDescent="0.25">
      <c r="A1229" s="18" t="s">
        <v>32</v>
      </c>
      <c r="E1229" s="19" t="e">
        <f t="shared" si="93"/>
        <v>#DIV/0!</v>
      </c>
      <c r="F1229" s="19" t="e">
        <f t="shared" si="94"/>
        <v>#DIV/0!</v>
      </c>
      <c r="G1229" s="19" t="e">
        <f t="shared" si="95"/>
        <v>#DIV/0!</v>
      </c>
    </row>
    <row r="1230" spans="1:7" x14ac:dyDescent="0.25">
      <c r="A1230" s="18" t="s">
        <v>9</v>
      </c>
      <c r="E1230" s="19" t="e">
        <f t="shared" si="93"/>
        <v>#DIV/0!</v>
      </c>
      <c r="F1230" s="19" t="e">
        <f t="shared" si="94"/>
        <v>#DIV/0!</v>
      </c>
      <c r="G1230" s="19" t="e">
        <f t="shared" si="95"/>
        <v>#DIV/0!</v>
      </c>
    </row>
    <row r="1231" spans="1:7" x14ac:dyDescent="0.25">
      <c r="A1231" s="18" t="s">
        <v>10</v>
      </c>
      <c r="E1231" s="19" t="e">
        <f t="shared" si="93"/>
        <v>#DIV/0!</v>
      </c>
      <c r="F1231" s="19" t="e">
        <f t="shared" si="94"/>
        <v>#DIV/0!</v>
      </c>
      <c r="G1231" s="19" t="e">
        <f t="shared" si="95"/>
        <v>#DIV/0!</v>
      </c>
    </row>
    <row r="1232" spans="1:7" x14ac:dyDescent="0.25">
      <c r="A1232" s="18" t="s">
        <v>11</v>
      </c>
      <c r="E1232" s="19" t="e">
        <f t="shared" si="93"/>
        <v>#DIV/0!</v>
      </c>
      <c r="F1232" s="19" t="e">
        <f t="shared" si="94"/>
        <v>#DIV/0!</v>
      </c>
      <c r="G1232" s="19" t="e">
        <f t="shared" si="95"/>
        <v>#DIV/0!</v>
      </c>
    </row>
    <row r="1233" spans="1:7" x14ac:dyDescent="0.25">
      <c r="A1233" s="18">
        <v>376</v>
      </c>
      <c r="B1233" s="19">
        <v>2.4299999999999999E-2</v>
      </c>
      <c r="C1233" s="19">
        <v>2.47E-2</v>
      </c>
      <c r="E1233" s="19">
        <f t="shared" si="93"/>
        <v>2.8284271247461977E-4</v>
      </c>
      <c r="F1233" s="19">
        <f t="shared" si="94"/>
        <v>2.4500000000000001E-2</v>
      </c>
      <c r="G1233" s="19">
        <f t="shared" si="95"/>
        <v>1.1544600509168155</v>
      </c>
    </row>
    <row r="1234" spans="1:7" x14ac:dyDescent="0.25">
      <c r="A1234" s="18">
        <v>377</v>
      </c>
      <c r="B1234" s="19">
        <v>2.6499999999999999E-2</v>
      </c>
      <c r="C1234" s="19">
        <v>2.7099999999999999E-2</v>
      </c>
      <c r="E1234" s="19">
        <f t="shared" si="93"/>
        <v>4.2426406871192844E-4</v>
      </c>
      <c r="F1234" s="19">
        <f t="shared" si="94"/>
        <v>2.6799999999999997E-2</v>
      </c>
      <c r="G1234" s="19">
        <f t="shared" si="95"/>
        <v>1.5830748832534645</v>
      </c>
    </row>
    <row r="1235" spans="1:7" x14ac:dyDescent="0.25">
      <c r="A1235" s="18">
        <v>378</v>
      </c>
      <c r="B1235" s="19">
        <v>1.5800000000000002E-2</v>
      </c>
      <c r="C1235" s="19">
        <v>1.6400000000000001E-2</v>
      </c>
      <c r="E1235" s="19">
        <f t="shared" si="93"/>
        <v>4.2426406871192844E-4</v>
      </c>
      <c r="F1235" s="19">
        <f t="shared" si="94"/>
        <v>1.6100000000000003E-2</v>
      </c>
      <c r="G1235" s="19">
        <f t="shared" si="95"/>
        <v>2.635180551005766</v>
      </c>
    </row>
    <row r="1236" spans="1:7" x14ac:dyDescent="0.25">
      <c r="A1236" s="18">
        <v>379</v>
      </c>
      <c r="B1236" s="19">
        <v>2.12E-2</v>
      </c>
      <c r="C1236" s="19">
        <v>2.0199999999999999E-2</v>
      </c>
      <c r="D1236" s="19">
        <v>2.0500000000000001E-2</v>
      </c>
      <c r="E1236" s="19">
        <f t="shared" si="93"/>
        <v>5.1316014394468866E-4</v>
      </c>
      <c r="F1236" s="19">
        <f t="shared" si="94"/>
        <v>2.0633333333333333E-2</v>
      </c>
      <c r="G1236" s="19">
        <f t="shared" si="95"/>
        <v>2.4870443163716738</v>
      </c>
    </row>
    <row r="1237" spans="1:7" x14ac:dyDescent="0.25">
      <c r="A1237" s="18">
        <v>380</v>
      </c>
      <c r="B1237" s="19">
        <v>2.29E-2</v>
      </c>
      <c r="C1237" s="19">
        <v>2.2499999999999999E-2</v>
      </c>
      <c r="E1237" s="19">
        <f t="shared" si="93"/>
        <v>2.8284271247461977E-4</v>
      </c>
      <c r="F1237" s="19">
        <f t="shared" si="94"/>
        <v>2.2699999999999998E-2</v>
      </c>
      <c r="G1237" s="19">
        <f t="shared" si="95"/>
        <v>1.2460031386547128</v>
      </c>
    </row>
    <row r="1238" spans="1:7" x14ac:dyDescent="0.25">
      <c r="A1238" s="18">
        <v>381</v>
      </c>
      <c r="B1238" s="19">
        <v>2.6200000000000001E-2</v>
      </c>
      <c r="C1238" s="19">
        <v>2.6200000000000001E-2</v>
      </c>
      <c r="E1238" s="19">
        <f t="shared" si="93"/>
        <v>0</v>
      </c>
      <c r="F1238" s="19">
        <f t="shared" si="94"/>
        <v>2.6200000000000001E-2</v>
      </c>
      <c r="G1238" s="19">
        <f t="shared" si="95"/>
        <v>0</v>
      </c>
    </row>
    <row r="1239" spans="1:7" x14ac:dyDescent="0.25">
      <c r="A1239" s="18">
        <v>382</v>
      </c>
      <c r="B1239" s="19">
        <v>1.5599999999999999E-2</v>
      </c>
      <c r="C1239" s="19">
        <v>1.61E-2</v>
      </c>
      <c r="E1239" s="19">
        <f t="shared" si="93"/>
        <v>3.5355339059327408E-4</v>
      </c>
      <c r="F1239" s="19">
        <f t="shared" si="94"/>
        <v>1.585E-2</v>
      </c>
      <c r="G1239" s="19">
        <f t="shared" si="95"/>
        <v>2.2306207608408459</v>
      </c>
    </row>
    <row r="1240" spans="1:7" x14ac:dyDescent="0.25">
      <c r="A1240" s="18">
        <v>383</v>
      </c>
      <c r="B1240" s="19">
        <v>2.18E-2</v>
      </c>
      <c r="C1240" s="19">
        <v>2.0400000000000001E-2</v>
      </c>
      <c r="D1240" s="19">
        <v>0.02</v>
      </c>
      <c r="E1240" s="19">
        <f t="shared" si="93"/>
        <v>9.4516312525052128E-4</v>
      </c>
      <c r="F1240" s="19">
        <f t="shared" si="94"/>
        <v>2.0733333333333336E-2</v>
      </c>
      <c r="G1240" s="19">
        <f t="shared" si="95"/>
        <v>4.558664591240456</v>
      </c>
    </row>
    <row r="1241" spans="1:7" x14ac:dyDescent="0.25">
      <c r="A1241" s="18">
        <v>384</v>
      </c>
      <c r="B1241" s="19">
        <v>2.3E-2</v>
      </c>
      <c r="C1241" s="19">
        <v>2.2499999999999999E-2</v>
      </c>
      <c r="E1241" s="19">
        <f t="shared" si="93"/>
        <v>3.5355339059327408E-4</v>
      </c>
      <c r="F1241" s="19">
        <f t="shared" si="94"/>
        <v>2.2749999999999999E-2</v>
      </c>
      <c r="G1241" s="19">
        <f t="shared" si="95"/>
        <v>1.5540808377726334</v>
      </c>
    </row>
    <row r="1242" spans="1:7" x14ac:dyDescent="0.25">
      <c r="A1242" s="18">
        <v>385</v>
      </c>
      <c r="B1242" s="19">
        <v>2.69E-2</v>
      </c>
      <c r="C1242" s="19">
        <v>2.7E-2</v>
      </c>
      <c r="E1242" s="19">
        <f t="shared" si="93"/>
        <v>7.071067811865432E-5</v>
      </c>
      <c r="F1242" s="19">
        <f t="shared" si="94"/>
        <v>2.6950000000000002E-2</v>
      </c>
      <c r="G1242" s="19">
        <f t="shared" si="95"/>
        <v>0.26237728429927387</v>
      </c>
    </row>
    <row r="1243" spans="1:7" x14ac:dyDescent="0.25">
      <c r="A1243" s="18">
        <v>386</v>
      </c>
      <c r="B1243" s="19">
        <v>1.6799999999999999E-2</v>
      </c>
      <c r="C1243" s="19">
        <v>1.6199999999999999E-2</v>
      </c>
      <c r="E1243" s="19">
        <f t="shared" si="93"/>
        <v>4.2426406871192844E-4</v>
      </c>
      <c r="F1243" s="19">
        <f t="shared" si="94"/>
        <v>1.6500000000000001E-2</v>
      </c>
      <c r="G1243" s="19">
        <f t="shared" si="95"/>
        <v>2.5712973861328994</v>
      </c>
    </row>
    <row r="1244" spans="1:7" x14ac:dyDescent="0.25">
      <c r="A1244" s="18">
        <v>387</v>
      </c>
      <c r="B1244" s="19">
        <v>1.9900000000000001E-2</v>
      </c>
      <c r="C1244" s="19">
        <v>2.1700000000000001E-2</v>
      </c>
      <c r="D1244" s="19">
        <v>2.1399999999999999E-2</v>
      </c>
      <c r="E1244" s="19">
        <f t="shared" si="93"/>
        <v>9.6436507609929485E-4</v>
      </c>
      <c r="F1244" s="19">
        <f t="shared" si="94"/>
        <v>2.1000000000000001E-2</v>
      </c>
      <c r="G1244" s="19">
        <f t="shared" si="95"/>
        <v>4.59221464809188</v>
      </c>
    </row>
    <row r="1245" spans="1:7" x14ac:dyDescent="0.25">
      <c r="A1245" s="18">
        <v>388</v>
      </c>
      <c r="B1245" s="19">
        <v>2.3699999999999999E-2</v>
      </c>
      <c r="C1245" s="19">
        <v>2.3099999999999999E-2</v>
      </c>
      <c r="E1245" s="19">
        <f t="shared" si="93"/>
        <v>4.2426406871192844E-4</v>
      </c>
      <c r="F1245" s="19">
        <f t="shared" si="94"/>
        <v>2.3399999999999997E-2</v>
      </c>
      <c r="G1245" s="19">
        <f t="shared" si="95"/>
        <v>1.813094310734737</v>
      </c>
    </row>
    <row r="1246" spans="1:7" x14ac:dyDescent="0.25">
      <c r="A1246" s="18">
        <v>389</v>
      </c>
      <c r="B1246" s="19">
        <v>2.5100000000000001E-2</v>
      </c>
      <c r="C1246" s="19">
        <v>2.53E-2</v>
      </c>
      <c r="E1246" s="19">
        <f t="shared" si="93"/>
        <v>1.4142135623730864E-4</v>
      </c>
      <c r="F1246" s="19">
        <f t="shared" si="94"/>
        <v>2.52E-2</v>
      </c>
      <c r="G1246" s="19">
        <f t="shared" si="95"/>
        <v>0.56119585808455807</v>
      </c>
    </row>
    <row r="1247" spans="1:7" x14ac:dyDescent="0.25">
      <c r="A1247" s="18">
        <v>390</v>
      </c>
      <c r="B1247" s="19">
        <v>1.6799999999999999E-2</v>
      </c>
      <c r="C1247" s="19">
        <v>1.7299999999999999E-2</v>
      </c>
      <c r="E1247" s="19">
        <f t="shared" si="93"/>
        <v>3.5355339059327408E-4</v>
      </c>
      <c r="F1247" s="19">
        <f t="shared" si="94"/>
        <v>1.7049999999999999E-2</v>
      </c>
      <c r="G1247" s="19">
        <f t="shared" si="95"/>
        <v>2.0736269243007279</v>
      </c>
    </row>
    <row r="1248" spans="1:7" x14ac:dyDescent="0.25">
      <c r="A1248" s="18">
        <v>391</v>
      </c>
      <c r="B1248" s="19">
        <v>2.3400000000000001E-2</v>
      </c>
      <c r="C1248" s="19">
        <v>2.3099999999999999E-2</v>
      </c>
      <c r="E1248" s="19">
        <f t="shared" si="93"/>
        <v>2.1213203435596541E-4</v>
      </c>
      <c r="F1248" s="19">
        <f t="shared" si="94"/>
        <v>2.325E-2</v>
      </c>
      <c r="G1248" s="19">
        <f t="shared" si="95"/>
        <v>0.91239584669232432</v>
      </c>
    </row>
    <row r="1249" spans="1:7" x14ac:dyDescent="0.25">
      <c r="A1249" s="18">
        <v>392</v>
      </c>
      <c r="B1249" s="19">
        <v>2.4500000000000001E-2</v>
      </c>
      <c r="C1249" s="19">
        <v>2.4500000000000001E-2</v>
      </c>
      <c r="E1249" s="19">
        <f t="shared" si="93"/>
        <v>0</v>
      </c>
      <c r="F1249" s="19">
        <f t="shared" si="94"/>
        <v>2.4500000000000001E-2</v>
      </c>
      <c r="G1249" s="19">
        <f t="shared" si="95"/>
        <v>0</v>
      </c>
    </row>
    <row r="1250" spans="1:7" x14ac:dyDescent="0.25">
      <c r="A1250" s="18">
        <v>393</v>
      </c>
      <c r="B1250" s="19">
        <v>2.4899999999999999E-2</v>
      </c>
      <c r="C1250" s="19">
        <v>2.64E-2</v>
      </c>
      <c r="D1250" s="19">
        <v>2.64E-2</v>
      </c>
      <c r="E1250" s="19">
        <f t="shared" si="93"/>
        <v>8.6602540378443945E-4</v>
      </c>
      <c r="F1250" s="19">
        <f t="shared" si="94"/>
        <v>2.5899999999999996E-2</v>
      </c>
      <c r="G1250" s="19">
        <f t="shared" si="95"/>
        <v>3.3437274277391489</v>
      </c>
    </row>
    <row r="1251" spans="1:7" x14ac:dyDescent="0.25">
      <c r="A1251" s="18">
        <v>394</v>
      </c>
      <c r="B1251" s="19">
        <v>1.4999999999999999E-2</v>
      </c>
      <c r="C1251" s="19">
        <v>1.54E-2</v>
      </c>
      <c r="E1251" s="19">
        <f t="shared" si="93"/>
        <v>2.8284271247461977E-4</v>
      </c>
      <c r="F1251" s="19">
        <f t="shared" si="94"/>
        <v>1.52E-2</v>
      </c>
      <c r="G1251" s="19">
        <f t="shared" si="95"/>
        <v>1.8608073189119723</v>
      </c>
    </row>
    <row r="1252" spans="1:7" x14ac:dyDescent="0.25">
      <c r="A1252" s="18">
        <v>395</v>
      </c>
      <c r="B1252" s="19">
        <v>1.4999999999999999E-2</v>
      </c>
      <c r="C1252" s="19">
        <v>1.5599999999999999E-2</v>
      </c>
      <c r="E1252" s="19">
        <f t="shared" si="93"/>
        <v>4.2426406871192839E-4</v>
      </c>
      <c r="F1252" s="19">
        <f t="shared" si="94"/>
        <v>1.5299999999999999E-2</v>
      </c>
      <c r="G1252" s="19">
        <f t="shared" si="95"/>
        <v>2.7729677693590093</v>
      </c>
    </row>
    <row r="1253" spans="1:7" x14ac:dyDescent="0.25">
      <c r="A1253" s="18">
        <v>396</v>
      </c>
      <c r="B1253" s="19">
        <v>1.9E-2</v>
      </c>
      <c r="C1253" s="19">
        <v>1.5699999999999999E-2</v>
      </c>
      <c r="D1253" s="19">
        <v>1.6E-2</v>
      </c>
      <c r="E1253" s="19">
        <f t="shared" si="93"/>
        <v>1.8248287590894659E-3</v>
      </c>
      <c r="F1253" s="19">
        <f t="shared" si="94"/>
        <v>1.6899999999999998E-2</v>
      </c>
      <c r="G1253" s="19">
        <f t="shared" si="95"/>
        <v>10.797803308221694</v>
      </c>
    </row>
    <row r="1254" spans="1:7" x14ac:dyDescent="0.25">
      <c r="A1254" s="18">
        <v>397</v>
      </c>
      <c r="B1254" s="19">
        <v>1.9599999999999999E-2</v>
      </c>
      <c r="C1254" s="19">
        <v>1.9E-2</v>
      </c>
      <c r="E1254" s="19">
        <f t="shared" si="93"/>
        <v>4.2426406871192844E-4</v>
      </c>
      <c r="F1254" s="19">
        <f t="shared" si="94"/>
        <v>1.9299999999999998E-2</v>
      </c>
      <c r="G1254" s="19">
        <f t="shared" si="95"/>
        <v>2.1982594233778676</v>
      </c>
    </row>
    <row r="1255" spans="1:7" x14ac:dyDescent="0.25">
      <c r="A1255" s="18">
        <v>398</v>
      </c>
      <c r="B1255" s="19">
        <v>1.46E-2</v>
      </c>
      <c r="C1255" s="19">
        <v>1.46E-2</v>
      </c>
      <c r="E1255" s="19">
        <f t="shared" si="93"/>
        <v>0</v>
      </c>
      <c r="F1255" s="19">
        <f t="shared" si="94"/>
        <v>1.46E-2</v>
      </c>
      <c r="G1255" s="19">
        <f t="shared" si="95"/>
        <v>0</v>
      </c>
    </row>
    <row r="1256" spans="1:7" x14ac:dyDescent="0.25">
      <c r="A1256" s="18">
        <v>399</v>
      </c>
      <c r="B1256" s="19">
        <v>1.5800000000000002E-2</v>
      </c>
      <c r="C1256" s="19">
        <v>1.5100000000000001E-2</v>
      </c>
      <c r="E1256" s="19">
        <f t="shared" si="93"/>
        <v>4.9497474683058394E-4</v>
      </c>
      <c r="F1256" s="19">
        <f t="shared" si="94"/>
        <v>1.5450000000000002E-2</v>
      </c>
      <c r="G1256" s="19">
        <f t="shared" si="95"/>
        <v>3.2037200442108991</v>
      </c>
    </row>
    <row r="1257" spans="1:7" x14ac:dyDescent="0.25">
      <c r="A1257" s="18">
        <v>400</v>
      </c>
      <c r="B1257" s="19">
        <v>1.6500000000000001E-2</v>
      </c>
      <c r="C1257" s="19">
        <v>1.67E-2</v>
      </c>
      <c r="E1257" s="19">
        <f t="shared" si="93"/>
        <v>1.4142135623730864E-4</v>
      </c>
      <c r="F1257" s="19">
        <f t="shared" si="94"/>
        <v>1.66E-2</v>
      </c>
      <c r="G1257" s="19">
        <f t="shared" si="95"/>
        <v>0.8519358809476425</v>
      </c>
    </row>
    <row r="1258" spans="1:7" x14ac:dyDescent="0.25">
      <c r="A1258" s="18">
        <v>401</v>
      </c>
      <c r="B1258" s="19">
        <v>1.84E-2</v>
      </c>
      <c r="C1258" s="19">
        <v>1.67E-2</v>
      </c>
      <c r="D1258" s="19">
        <v>1.66E-2</v>
      </c>
      <c r="E1258" s="19">
        <f t="shared" si="93"/>
        <v>1.0115993936995677E-3</v>
      </c>
      <c r="F1258" s="19">
        <f t="shared" si="94"/>
        <v>1.7233333333333333E-2</v>
      </c>
      <c r="G1258" s="19">
        <f t="shared" si="95"/>
        <v>5.8700158241754412</v>
      </c>
    </row>
    <row r="1259" spans="1:7" x14ac:dyDescent="0.25">
      <c r="A1259" s="18">
        <v>402</v>
      </c>
      <c r="B1259" s="19">
        <v>1.43E-2</v>
      </c>
      <c r="C1259" s="19">
        <v>1.49E-2</v>
      </c>
      <c r="E1259" s="19">
        <f t="shared" si="93"/>
        <v>4.2426406871192839E-4</v>
      </c>
      <c r="F1259" s="19">
        <f t="shared" si="94"/>
        <v>1.46E-2</v>
      </c>
      <c r="G1259" s="19">
        <f t="shared" si="95"/>
        <v>2.9059182788488247</v>
      </c>
    </row>
    <row r="1260" spans="1:7" x14ac:dyDescent="0.25">
      <c r="A1260" s="18">
        <v>403</v>
      </c>
      <c r="B1260" s="19">
        <v>1.49E-2</v>
      </c>
      <c r="C1260" s="19">
        <v>1.4999999999999999E-2</v>
      </c>
      <c r="E1260" s="19">
        <f t="shared" si="93"/>
        <v>7.071067811865432E-5</v>
      </c>
      <c r="F1260" s="19">
        <f t="shared" si="94"/>
        <v>1.495E-2</v>
      </c>
      <c r="G1260" s="19">
        <f t="shared" si="95"/>
        <v>0.47298112453949381</v>
      </c>
    </row>
    <row r="1261" spans="1:7" x14ac:dyDescent="0.25">
      <c r="A1261" s="18">
        <v>404</v>
      </c>
      <c r="B1261" s="19">
        <v>1.67E-2</v>
      </c>
      <c r="C1261" s="19">
        <v>1.72E-2</v>
      </c>
      <c r="E1261" s="19">
        <f t="shared" si="93"/>
        <v>3.5355339059327408E-4</v>
      </c>
      <c r="F1261" s="19">
        <f t="shared" si="94"/>
        <v>1.695E-2</v>
      </c>
      <c r="G1261" s="19">
        <f t="shared" si="95"/>
        <v>2.0858607114647438</v>
      </c>
    </row>
    <row r="1262" spans="1:7" x14ac:dyDescent="0.25">
      <c r="A1262" s="18">
        <v>405</v>
      </c>
      <c r="B1262" s="19">
        <v>1.6299999999999999E-2</v>
      </c>
      <c r="C1262" s="19">
        <v>1.8599999999999998E-2</v>
      </c>
      <c r="D1262" s="19">
        <v>1.89E-2</v>
      </c>
      <c r="E1262" s="19">
        <f t="shared" si="93"/>
        <v>1.4224392195567918E-3</v>
      </c>
      <c r="F1262" s="19">
        <f t="shared" si="94"/>
        <v>1.7933333333333332E-2</v>
      </c>
      <c r="G1262" s="19">
        <f t="shared" si="95"/>
        <v>7.9318172094244899</v>
      </c>
    </row>
    <row r="1263" spans="1:7" x14ac:dyDescent="0.25">
      <c r="A1263" s="18">
        <v>406</v>
      </c>
      <c r="B1263" s="19">
        <v>1.4200000000000001E-2</v>
      </c>
      <c r="C1263" s="19">
        <v>1.4999999999999999E-2</v>
      </c>
      <c r="D1263" s="19">
        <v>1.5299999999999999E-2</v>
      </c>
      <c r="E1263" s="19">
        <f t="shared" si="93"/>
        <v>5.6862407030773196E-4</v>
      </c>
      <c r="F1263" s="19">
        <f t="shared" si="94"/>
        <v>1.4833333333333332E-2</v>
      </c>
      <c r="G1263" s="19">
        <f t="shared" si="95"/>
        <v>3.8334206987038115</v>
      </c>
    </row>
    <row r="1264" spans="1:7" x14ac:dyDescent="0.25">
      <c r="A1264" s="18">
        <v>407</v>
      </c>
      <c r="B1264" s="19">
        <v>1.5900000000000001E-2</v>
      </c>
      <c r="C1264" s="19">
        <v>1.55E-2</v>
      </c>
      <c r="E1264" s="19">
        <f t="shared" si="93"/>
        <v>2.8284271247461977E-4</v>
      </c>
      <c r="F1264" s="19">
        <f t="shared" si="94"/>
        <v>1.5699999999999999E-2</v>
      </c>
      <c r="G1264" s="19">
        <f t="shared" si="95"/>
        <v>1.8015459393287885</v>
      </c>
    </row>
    <row r="1265" spans="1:7" x14ac:dyDescent="0.25">
      <c r="A1265" s="18">
        <v>408</v>
      </c>
      <c r="B1265" s="19">
        <v>1.7399999999999999E-2</v>
      </c>
      <c r="C1265" s="19">
        <v>1.7000000000000001E-2</v>
      </c>
      <c r="E1265" s="19">
        <f t="shared" si="93"/>
        <v>2.8284271247461728E-4</v>
      </c>
      <c r="F1265" s="19">
        <f t="shared" si="94"/>
        <v>1.72E-2</v>
      </c>
      <c r="G1265" s="19">
        <f t="shared" si="95"/>
        <v>1.6444343748524259</v>
      </c>
    </row>
    <row r="1266" spans="1:7" x14ac:dyDescent="0.25">
      <c r="A1266" s="18">
        <v>409</v>
      </c>
      <c r="B1266" s="19">
        <v>1.7899999999999999E-2</v>
      </c>
      <c r="C1266" s="19">
        <v>1.77E-2</v>
      </c>
      <c r="E1266" s="19">
        <f t="shared" si="93"/>
        <v>1.4142135623730864E-4</v>
      </c>
      <c r="F1266" s="19">
        <f t="shared" si="94"/>
        <v>1.78E-2</v>
      </c>
      <c r="G1266" s="19">
        <f t="shared" si="95"/>
        <v>0.7945020013331946</v>
      </c>
    </row>
    <row r="1267" spans="1:7" x14ac:dyDescent="0.25">
      <c r="A1267" s="18">
        <v>410</v>
      </c>
      <c r="B1267" s="19">
        <v>1.3100000000000001E-2</v>
      </c>
      <c r="C1267" s="19">
        <v>1.32E-2</v>
      </c>
      <c r="E1267" s="19">
        <f t="shared" si="93"/>
        <v>7.071067811865432E-5</v>
      </c>
      <c r="F1267" s="19">
        <f t="shared" si="94"/>
        <v>1.315E-2</v>
      </c>
      <c r="G1267" s="19">
        <f t="shared" si="95"/>
        <v>0.53772378797455755</v>
      </c>
    </row>
    <row r="1268" spans="1:7" x14ac:dyDescent="0.25">
      <c r="A1268" s="18">
        <v>411</v>
      </c>
      <c r="B1268" s="19">
        <v>1.7000000000000001E-2</v>
      </c>
      <c r="C1268" s="19">
        <v>1.72E-2</v>
      </c>
      <c r="E1268" s="19">
        <f t="shared" si="93"/>
        <v>1.4142135623730864E-4</v>
      </c>
      <c r="F1268" s="19">
        <f t="shared" si="94"/>
        <v>1.7100000000000001E-2</v>
      </c>
      <c r="G1268" s="19">
        <f t="shared" si="95"/>
        <v>0.82702547507198032</v>
      </c>
    </row>
    <row r="1269" spans="1:7" x14ac:dyDescent="0.25">
      <c r="A1269" s="18">
        <v>412</v>
      </c>
      <c r="B1269" s="19">
        <v>1.8800000000000001E-2</v>
      </c>
      <c r="C1269" s="19">
        <v>1.8499999999999999E-2</v>
      </c>
      <c r="E1269" s="19">
        <f t="shared" si="93"/>
        <v>2.1213203435596541E-4</v>
      </c>
      <c r="F1269" s="19">
        <f t="shared" si="94"/>
        <v>1.865E-2</v>
      </c>
      <c r="G1269" s="19">
        <f t="shared" si="95"/>
        <v>1.1374371815333266</v>
      </c>
    </row>
    <row r="1270" spans="1:7" x14ac:dyDescent="0.25">
      <c r="A1270" s="18">
        <v>413</v>
      </c>
      <c r="B1270" s="19">
        <v>1.9300000000000001E-2</v>
      </c>
      <c r="C1270" s="19">
        <v>1.89E-2</v>
      </c>
      <c r="E1270" s="19">
        <f t="shared" si="93"/>
        <v>2.8284271247461977E-4</v>
      </c>
      <c r="F1270" s="19">
        <f t="shared" si="94"/>
        <v>1.9099999999999999E-2</v>
      </c>
      <c r="G1270" s="19">
        <f t="shared" si="95"/>
        <v>1.4808518977728784</v>
      </c>
    </row>
    <row r="1271" spans="1:7" x14ac:dyDescent="0.25">
      <c r="A1271" s="18">
        <v>414</v>
      </c>
      <c r="B1271" s="19">
        <v>2.6700000000000002E-2</v>
      </c>
      <c r="C1271" s="19">
        <v>2.6100000000000002E-2</v>
      </c>
      <c r="E1271" s="19">
        <f t="shared" si="93"/>
        <v>4.2426406871192844E-4</v>
      </c>
      <c r="F1271" s="19">
        <f t="shared" si="94"/>
        <v>2.64E-2</v>
      </c>
      <c r="G1271" s="19">
        <f t="shared" si="95"/>
        <v>1.6070608663330623</v>
      </c>
    </row>
    <row r="1272" spans="1:7" x14ac:dyDescent="0.25">
      <c r="A1272" s="18">
        <v>415</v>
      </c>
      <c r="B1272" s="19">
        <v>1.83E-2</v>
      </c>
      <c r="C1272" s="19">
        <v>1.8499999999999999E-2</v>
      </c>
      <c r="E1272" s="19">
        <f t="shared" si="93"/>
        <v>1.4142135623730864E-4</v>
      </c>
      <c r="F1272" s="19">
        <f t="shared" si="94"/>
        <v>1.84E-2</v>
      </c>
      <c r="G1272" s="19">
        <f t="shared" si="95"/>
        <v>0.76859432737667732</v>
      </c>
    </row>
    <row r="1273" spans="1:7" x14ac:dyDescent="0.25">
      <c r="A1273" s="18">
        <v>416</v>
      </c>
      <c r="B1273" s="19">
        <v>1.41E-2</v>
      </c>
      <c r="C1273" s="19">
        <v>1.3899999999999999E-2</v>
      </c>
      <c r="E1273" s="19">
        <f t="shared" si="93"/>
        <v>1.4142135623730989E-4</v>
      </c>
      <c r="F1273" s="19">
        <f t="shared" si="94"/>
        <v>1.3999999999999999E-2</v>
      </c>
      <c r="G1273" s="19">
        <f t="shared" si="95"/>
        <v>1.0101525445522137</v>
      </c>
    </row>
    <row r="1275" spans="1:7" x14ac:dyDescent="0.25">
      <c r="A1275" s="18" t="s">
        <v>32</v>
      </c>
      <c r="B1275" s="19">
        <v>1.04E-2</v>
      </c>
      <c r="C1275" s="19">
        <v>0.01</v>
      </c>
      <c r="E1275" s="19">
        <f t="shared" ref="E1275" si="96">STDEV(B1275:D1275)</f>
        <v>2.8284271247461853E-4</v>
      </c>
      <c r="F1275" s="19">
        <f t="shared" ref="F1275" si="97">AVERAGE(B1275:D1275)</f>
        <v>1.0200000000000001E-2</v>
      </c>
      <c r="G1275" s="19">
        <f t="shared" ref="G1275" si="98">(E1275/F1275)*100</f>
        <v>2.7729677693590049</v>
      </c>
    </row>
    <row r="1277" spans="1:7" ht="30" x14ac:dyDescent="0.25">
      <c r="A1277" s="20" t="s">
        <v>0</v>
      </c>
      <c r="B1277" s="21" t="s">
        <v>1</v>
      </c>
      <c r="C1277" s="21" t="s">
        <v>2</v>
      </c>
      <c r="D1277" s="21" t="s">
        <v>3</v>
      </c>
      <c r="E1277" s="19" t="s">
        <v>4</v>
      </c>
      <c r="F1277" s="19" t="s">
        <v>5</v>
      </c>
      <c r="G1277" s="19" t="s">
        <v>6</v>
      </c>
    </row>
    <row r="1278" spans="1:7" x14ac:dyDescent="0.25">
      <c r="A1278" s="18" t="s">
        <v>7</v>
      </c>
      <c r="E1278" s="19" t="e">
        <f t="shared" ref="E1278:E1325" si="99">STDEV(B1278:D1278)</f>
        <v>#DIV/0!</v>
      </c>
      <c r="F1278" s="19" t="e">
        <f t="shared" ref="F1278:F1325" si="100">AVERAGE(B1278:D1278)</f>
        <v>#DIV/0!</v>
      </c>
      <c r="G1278" s="19" t="e">
        <f t="shared" ref="G1278:G1325" si="101">(E1278/F1278)*100</f>
        <v>#DIV/0!</v>
      </c>
    </row>
    <row r="1279" spans="1:7" x14ac:dyDescent="0.25">
      <c r="A1279" s="18" t="s">
        <v>32</v>
      </c>
      <c r="E1279" s="19" t="e">
        <f t="shared" si="99"/>
        <v>#DIV/0!</v>
      </c>
      <c r="F1279" s="19" t="e">
        <f t="shared" si="100"/>
        <v>#DIV/0!</v>
      </c>
      <c r="G1279" s="19" t="e">
        <f t="shared" si="101"/>
        <v>#DIV/0!</v>
      </c>
    </row>
    <row r="1280" spans="1:7" x14ac:dyDescent="0.25">
      <c r="A1280" s="18" t="s">
        <v>9</v>
      </c>
      <c r="E1280" s="19" t="e">
        <f t="shared" si="99"/>
        <v>#DIV/0!</v>
      </c>
      <c r="F1280" s="19" t="e">
        <f t="shared" si="100"/>
        <v>#DIV/0!</v>
      </c>
      <c r="G1280" s="19" t="e">
        <f t="shared" si="101"/>
        <v>#DIV/0!</v>
      </c>
    </row>
    <row r="1281" spans="1:7" x14ac:dyDescent="0.25">
      <c r="A1281" s="18" t="s">
        <v>10</v>
      </c>
      <c r="E1281" s="19" t="e">
        <f t="shared" si="99"/>
        <v>#DIV/0!</v>
      </c>
      <c r="F1281" s="19" t="e">
        <f t="shared" si="100"/>
        <v>#DIV/0!</v>
      </c>
      <c r="G1281" s="19" t="e">
        <f t="shared" si="101"/>
        <v>#DIV/0!</v>
      </c>
    </row>
    <row r="1282" spans="1:7" x14ac:dyDescent="0.25">
      <c r="A1282" s="18" t="s">
        <v>11</v>
      </c>
      <c r="E1282" s="19" t="e">
        <f t="shared" si="99"/>
        <v>#DIV/0!</v>
      </c>
      <c r="F1282" s="19" t="e">
        <f t="shared" si="100"/>
        <v>#DIV/0!</v>
      </c>
      <c r="G1282" s="19" t="e">
        <f t="shared" si="101"/>
        <v>#DIV/0!</v>
      </c>
    </row>
    <row r="1283" spans="1:7" x14ac:dyDescent="0.25">
      <c r="A1283" s="18">
        <v>417</v>
      </c>
      <c r="B1283" s="19">
        <v>1.17E-2</v>
      </c>
      <c r="C1283" s="19">
        <v>1.1900000000000001E-2</v>
      </c>
      <c r="E1283" s="19">
        <f t="shared" si="99"/>
        <v>1.4142135623730989E-4</v>
      </c>
      <c r="F1283" s="19">
        <f t="shared" si="100"/>
        <v>1.1800000000000001E-2</v>
      </c>
      <c r="G1283" s="19">
        <f t="shared" si="101"/>
        <v>1.1984860698077109</v>
      </c>
    </row>
    <row r="1284" spans="1:7" x14ac:dyDescent="0.25">
      <c r="A1284" s="18">
        <v>418</v>
      </c>
      <c r="B1284" s="19">
        <v>1.37E-2</v>
      </c>
      <c r="C1284" s="19">
        <v>1.3100000000000001E-2</v>
      </c>
      <c r="E1284" s="19">
        <f t="shared" si="99"/>
        <v>4.2426406871192839E-4</v>
      </c>
      <c r="F1284" s="19">
        <f t="shared" si="100"/>
        <v>1.34E-2</v>
      </c>
      <c r="G1284" s="19">
        <f t="shared" si="101"/>
        <v>3.166149766506928</v>
      </c>
    </row>
    <row r="1285" spans="1:7" x14ac:dyDescent="0.25">
      <c r="A1285" s="18">
        <v>419</v>
      </c>
      <c r="B1285" s="19">
        <v>1.47E-2</v>
      </c>
      <c r="C1285" s="19">
        <v>1.46E-2</v>
      </c>
      <c r="E1285" s="19">
        <f t="shared" si="99"/>
        <v>7.071067811865432E-5</v>
      </c>
      <c r="F1285" s="19">
        <f t="shared" si="100"/>
        <v>1.465E-2</v>
      </c>
      <c r="G1285" s="19">
        <f t="shared" si="101"/>
        <v>0.48266674483723088</v>
      </c>
    </row>
    <row r="1286" spans="1:7" x14ac:dyDescent="0.25">
      <c r="A1286" s="18">
        <v>420</v>
      </c>
      <c r="B1286" s="19">
        <v>1.43E-2</v>
      </c>
      <c r="C1286" s="19">
        <v>1.47E-2</v>
      </c>
      <c r="E1286" s="19">
        <f t="shared" si="99"/>
        <v>2.8284271247461853E-4</v>
      </c>
      <c r="F1286" s="19">
        <f t="shared" si="100"/>
        <v>1.4499999999999999E-2</v>
      </c>
      <c r="G1286" s="19">
        <f t="shared" si="101"/>
        <v>1.9506393963766795</v>
      </c>
    </row>
    <row r="1287" spans="1:7" x14ac:dyDescent="0.25">
      <c r="A1287" s="18">
        <v>421</v>
      </c>
      <c r="B1287" s="19">
        <v>1.2E-2</v>
      </c>
      <c r="C1287" s="19">
        <v>1.23E-2</v>
      </c>
      <c r="E1287" s="19">
        <f t="shared" si="99"/>
        <v>2.1213203435596422E-4</v>
      </c>
      <c r="F1287" s="19">
        <f t="shared" si="100"/>
        <v>1.2150000000000001E-2</v>
      </c>
      <c r="G1287" s="19">
        <f t="shared" si="101"/>
        <v>1.7459426695964131</v>
      </c>
    </row>
    <row r="1288" spans="1:7" x14ac:dyDescent="0.25">
      <c r="A1288" s="18">
        <v>422</v>
      </c>
      <c r="B1288" s="19">
        <v>1.21E-2</v>
      </c>
      <c r="C1288" s="19">
        <v>1.18E-2</v>
      </c>
      <c r="E1288" s="19">
        <f t="shared" si="99"/>
        <v>2.1213203435596422E-4</v>
      </c>
      <c r="F1288" s="19">
        <f t="shared" si="100"/>
        <v>1.1949999999999999E-2</v>
      </c>
      <c r="G1288" s="19">
        <f t="shared" si="101"/>
        <v>1.7751634674139267</v>
      </c>
    </row>
    <row r="1289" spans="1:7" x14ac:dyDescent="0.25">
      <c r="A1289" s="18">
        <v>423</v>
      </c>
      <c r="B1289" s="19">
        <v>1.34E-2</v>
      </c>
      <c r="C1289" s="19">
        <v>1.3299999999999999E-2</v>
      </c>
      <c r="E1289" s="19">
        <f t="shared" si="99"/>
        <v>7.0710678118655554E-5</v>
      </c>
      <c r="F1289" s="19">
        <f t="shared" si="100"/>
        <v>1.3350000000000001E-2</v>
      </c>
      <c r="G1289" s="19">
        <f t="shared" si="101"/>
        <v>0.52966800088880561</v>
      </c>
    </row>
    <row r="1290" spans="1:7" x14ac:dyDescent="0.25">
      <c r="A1290" s="18">
        <v>424</v>
      </c>
      <c r="B1290" s="19">
        <v>1.4800000000000001E-2</v>
      </c>
      <c r="C1290" s="19">
        <v>1.55E-2</v>
      </c>
      <c r="E1290" s="19">
        <f t="shared" si="99"/>
        <v>4.9497474683058275E-4</v>
      </c>
      <c r="F1290" s="19">
        <f t="shared" si="100"/>
        <v>1.515E-2</v>
      </c>
      <c r="G1290" s="19">
        <f t="shared" si="101"/>
        <v>3.2671600450863552</v>
      </c>
    </row>
    <row r="1291" spans="1:7" x14ac:dyDescent="0.25">
      <c r="A1291" s="18">
        <v>425</v>
      </c>
      <c r="B1291" s="19">
        <v>1.1599999999999999E-2</v>
      </c>
      <c r="C1291" s="19">
        <v>1.1299999999999999E-2</v>
      </c>
      <c r="E1291" s="19">
        <f t="shared" si="99"/>
        <v>2.1213203435596422E-4</v>
      </c>
      <c r="F1291" s="19">
        <f t="shared" si="100"/>
        <v>1.1449999999999998E-2</v>
      </c>
      <c r="G1291" s="19">
        <f t="shared" si="101"/>
        <v>1.8526815227595133</v>
      </c>
    </row>
    <row r="1292" spans="1:7" x14ac:dyDescent="0.25">
      <c r="A1292" s="18">
        <v>426</v>
      </c>
      <c r="B1292" s="19">
        <v>1.2800000000000001E-2</v>
      </c>
      <c r="C1292" s="19">
        <v>1.21E-2</v>
      </c>
      <c r="E1292" s="19">
        <f t="shared" si="99"/>
        <v>4.9497474683058394E-4</v>
      </c>
      <c r="F1292" s="19">
        <f t="shared" si="100"/>
        <v>1.2449999999999999E-2</v>
      </c>
      <c r="G1292" s="19">
        <f t="shared" si="101"/>
        <v>3.9757007777556947</v>
      </c>
    </row>
    <row r="1293" spans="1:7" x14ac:dyDescent="0.25">
      <c r="A1293" s="18">
        <v>427</v>
      </c>
      <c r="B1293" s="19">
        <v>1.5299999999999999E-2</v>
      </c>
      <c r="C1293" s="19">
        <v>1.44E-2</v>
      </c>
      <c r="D1293" s="19">
        <v>1.37E-2</v>
      </c>
      <c r="E1293" s="19">
        <f t="shared" si="99"/>
        <v>8.0208062770106381E-4</v>
      </c>
      <c r="F1293" s="19">
        <f t="shared" si="100"/>
        <v>1.4466666666666664E-2</v>
      </c>
      <c r="G1293" s="19">
        <f t="shared" si="101"/>
        <v>5.5443361361824701</v>
      </c>
    </row>
    <row r="1294" spans="1:7" x14ac:dyDescent="0.25">
      <c r="A1294" s="18">
        <v>428</v>
      </c>
      <c r="B1294" s="19">
        <v>1.55E-2</v>
      </c>
      <c r="C1294" s="19">
        <v>1.49E-2</v>
      </c>
      <c r="E1294" s="19">
        <f t="shared" si="99"/>
        <v>4.2426406871192839E-4</v>
      </c>
      <c r="F1294" s="19">
        <f t="shared" si="100"/>
        <v>1.52E-2</v>
      </c>
      <c r="G1294" s="19">
        <f t="shared" si="101"/>
        <v>2.7912109783679502</v>
      </c>
    </row>
    <row r="1295" spans="1:7" x14ac:dyDescent="0.25">
      <c r="A1295" s="18">
        <v>429</v>
      </c>
      <c r="B1295" s="19">
        <v>1.35E-2</v>
      </c>
      <c r="C1295" s="19">
        <v>1.3299999999999999E-2</v>
      </c>
      <c r="E1295" s="19">
        <f t="shared" si="99"/>
        <v>1.4142135623730989E-4</v>
      </c>
      <c r="F1295" s="19">
        <f t="shared" si="100"/>
        <v>1.3399999999999999E-2</v>
      </c>
      <c r="G1295" s="19">
        <f t="shared" si="101"/>
        <v>1.0553832555023128</v>
      </c>
    </row>
    <row r="1296" spans="1:7" x14ac:dyDescent="0.25">
      <c r="A1296" s="18">
        <v>430</v>
      </c>
      <c r="B1296" s="19">
        <v>1.38E-2</v>
      </c>
      <c r="C1296" s="19">
        <v>1.3299999999999999E-2</v>
      </c>
      <c r="E1296" s="19">
        <f t="shared" si="99"/>
        <v>3.5355339059327408E-4</v>
      </c>
      <c r="F1296" s="19">
        <f t="shared" si="100"/>
        <v>1.355E-2</v>
      </c>
      <c r="G1296" s="19">
        <f t="shared" si="101"/>
        <v>2.6092501150795138</v>
      </c>
    </row>
    <row r="1297" spans="1:7" x14ac:dyDescent="0.25">
      <c r="A1297" s="18">
        <v>431</v>
      </c>
      <c r="B1297" s="19">
        <v>1.5599999999999999E-2</v>
      </c>
      <c r="C1297" s="19">
        <v>1.5299999999999999E-2</v>
      </c>
      <c r="E1297" s="19">
        <f t="shared" si="99"/>
        <v>2.1213203435596422E-4</v>
      </c>
      <c r="F1297" s="19">
        <f t="shared" si="100"/>
        <v>1.5449999999999998E-2</v>
      </c>
      <c r="G1297" s="19">
        <f t="shared" si="101"/>
        <v>1.3730228760903835</v>
      </c>
    </row>
    <row r="1298" spans="1:7" x14ac:dyDescent="0.25">
      <c r="A1298" s="18">
        <v>432</v>
      </c>
      <c r="B1298" s="19">
        <v>1.5800000000000002E-2</v>
      </c>
      <c r="C1298" s="19">
        <v>1.5299999999999999E-2</v>
      </c>
      <c r="E1298" s="19">
        <f t="shared" si="99"/>
        <v>3.5355339059327527E-4</v>
      </c>
      <c r="F1298" s="19">
        <f t="shared" si="100"/>
        <v>1.5550000000000001E-2</v>
      </c>
      <c r="G1298" s="19">
        <f t="shared" si="101"/>
        <v>2.2736552449728311</v>
      </c>
    </row>
    <row r="1299" spans="1:7" x14ac:dyDescent="0.25">
      <c r="A1299" s="18">
        <v>433</v>
      </c>
      <c r="B1299" s="19">
        <v>1.32E-2</v>
      </c>
      <c r="C1299" s="19">
        <v>1.26E-2</v>
      </c>
      <c r="E1299" s="19">
        <f t="shared" si="99"/>
        <v>4.2426406871192839E-4</v>
      </c>
      <c r="F1299" s="19">
        <f t="shared" si="100"/>
        <v>1.29E-2</v>
      </c>
      <c r="G1299" s="19">
        <f t="shared" si="101"/>
        <v>3.2888687497048714</v>
      </c>
    </row>
    <row r="1300" spans="1:7" x14ac:dyDescent="0.25">
      <c r="A1300" s="18">
        <v>434</v>
      </c>
      <c r="B1300" s="19">
        <v>1.26E-2</v>
      </c>
      <c r="C1300" s="19">
        <v>1.24E-2</v>
      </c>
      <c r="E1300" s="19">
        <f t="shared" si="99"/>
        <v>1.4142135623730989E-4</v>
      </c>
      <c r="F1300" s="19">
        <f t="shared" si="100"/>
        <v>1.2500000000000001E-2</v>
      </c>
      <c r="G1300" s="19">
        <f t="shared" si="101"/>
        <v>1.1313708498984789</v>
      </c>
    </row>
    <row r="1301" spans="1:7" x14ac:dyDescent="0.25">
      <c r="A1301" s="18">
        <v>435</v>
      </c>
      <c r="B1301" s="19">
        <v>1.3899999999999999E-2</v>
      </c>
      <c r="C1301" s="19">
        <v>1.3299999999999999E-2</v>
      </c>
      <c r="E1301" s="19">
        <f t="shared" si="99"/>
        <v>4.2426406871192839E-4</v>
      </c>
      <c r="F1301" s="19">
        <f t="shared" si="100"/>
        <v>1.3599999999999999E-2</v>
      </c>
      <c r="G1301" s="19">
        <f t="shared" si="101"/>
        <v>3.1195887405288851</v>
      </c>
    </row>
    <row r="1302" spans="1:7" x14ac:dyDescent="0.25">
      <c r="A1302" s="18">
        <v>436</v>
      </c>
      <c r="B1302" s="19">
        <v>1.52E-2</v>
      </c>
      <c r="C1302" s="19">
        <v>1.54E-2</v>
      </c>
      <c r="E1302" s="19">
        <f t="shared" si="99"/>
        <v>1.4142135623730989E-4</v>
      </c>
      <c r="F1302" s="19">
        <f t="shared" si="100"/>
        <v>1.5300000000000001E-2</v>
      </c>
      <c r="G1302" s="19">
        <f t="shared" si="101"/>
        <v>0.92432258978633908</v>
      </c>
    </row>
    <row r="1303" spans="1:7" x14ac:dyDescent="0.25">
      <c r="A1303" s="18">
        <v>437</v>
      </c>
      <c r="B1303" s="19">
        <v>1.24E-2</v>
      </c>
      <c r="C1303" s="19">
        <v>1.21E-2</v>
      </c>
      <c r="E1303" s="19">
        <f t="shared" si="99"/>
        <v>2.1213203435596422E-4</v>
      </c>
      <c r="F1303" s="19">
        <f t="shared" si="100"/>
        <v>1.225E-2</v>
      </c>
      <c r="G1303" s="19">
        <f t="shared" si="101"/>
        <v>1.7316900763752179</v>
      </c>
    </row>
    <row r="1304" spans="1:7" x14ac:dyDescent="0.25">
      <c r="A1304" s="18">
        <v>438</v>
      </c>
      <c r="B1304" s="19">
        <v>1.3299999999999999E-2</v>
      </c>
      <c r="C1304" s="19">
        <v>1.3599999999999999E-2</v>
      </c>
      <c r="E1304" s="19">
        <f t="shared" si="99"/>
        <v>2.1213203435596422E-4</v>
      </c>
      <c r="F1304" s="19">
        <f t="shared" si="100"/>
        <v>1.345E-2</v>
      </c>
      <c r="G1304" s="19">
        <f t="shared" si="101"/>
        <v>1.577189846512745</v>
      </c>
    </row>
    <row r="1305" spans="1:7" x14ac:dyDescent="0.25">
      <c r="A1305" s="18">
        <v>439</v>
      </c>
      <c r="B1305" s="19">
        <v>1.47E-2</v>
      </c>
      <c r="C1305" s="19">
        <v>1.46E-2</v>
      </c>
      <c r="E1305" s="19">
        <f t="shared" si="99"/>
        <v>7.071067811865432E-5</v>
      </c>
      <c r="F1305" s="19">
        <f t="shared" si="100"/>
        <v>1.465E-2</v>
      </c>
      <c r="G1305" s="19">
        <f t="shared" si="101"/>
        <v>0.48266674483723088</v>
      </c>
    </row>
    <row r="1306" spans="1:7" x14ac:dyDescent="0.25">
      <c r="A1306" s="18">
        <v>440</v>
      </c>
      <c r="B1306" s="19">
        <v>1.55E-2</v>
      </c>
      <c r="C1306" s="19">
        <v>1.5599999999999999E-2</v>
      </c>
      <c r="E1306" s="19">
        <f t="shared" si="99"/>
        <v>7.071067811865432E-5</v>
      </c>
      <c r="F1306" s="19">
        <f t="shared" si="100"/>
        <v>1.555E-2</v>
      </c>
      <c r="G1306" s="19">
        <f t="shared" si="101"/>
        <v>0.45473104899456157</v>
      </c>
    </row>
    <row r="1307" spans="1:7" x14ac:dyDescent="0.25">
      <c r="A1307" s="18">
        <v>441</v>
      </c>
      <c r="B1307" s="19">
        <v>1.26E-2</v>
      </c>
      <c r="C1307" s="19">
        <v>1.2200000000000001E-2</v>
      </c>
      <c r="E1307" s="19">
        <f t="shared" si="99"/>
        <v>2.8284271247461853E-4</v>
      </c>
      <c r="F1307" s="19">
        <f t="shared" si="100"/>
        <v>1.2400000000000001E-2</v>
      </c>
      <c r="G1307" s="19">
        <f t="shared" si="101"/>
        <v>2.2809896167307944</v>
      </c>
    </row>
    <row r="1308" spans="1:7" x14ac:dyDescent="0.25">
      <c r="A1308" s="18">
        <v>442</v>
      </c>
      <c r="B1308" s="19">
        <v>1.3100000000000001E-2</v>
      </c>
      <c r="C1308" s="19">
        <v>1.2800000000000001E-2</v>
      </c>
      <c r="E1308" s="19">
        <f t="shared" si="99"/>
        <v>2.1213203435596422E-4</v>
      </c>
      <c r="F1308" s="19">
        <f t="shared" si="100"/>
        <v>1.295E-2</v>
      </c>
      <c r="G1308" s="19">
        <f t="shared" si="101"/>
        <v>1.6380852073819632</v>
      </c>
    </row>
    <row r="1309" spans="1:7" x14ac:dyDescent="0.25">
      <c r="A1309" s="18">
        <v>443</v>
      </c>
      <c r="B1309" s="19">
        <v>1.41E-2</v>
      </c>
      <c r="C1309" s="19">
        <v>1.4500000000000001E-2</v>
      </c>
      <c r="E1309" s="19">
        <f t="shared" si="99"/>
        <v>2.8284271247461977E-4</v>
      </c>
      <c r="F1309" s="19">
        <f t="shared" si="100"/>
        <v>1.43E-2</v>
      </c>
      <c r="G1309" s="19">
        <f t="shared" si="101"/>
        <v>1.9779210662560824</v>
      </c>
    </row>
    <row r="1310" spans="1:7" x14ac:dyDescent="0.25">
      <c r="A1310" s="18">
        <v>444</v>
      </c>
      <c r="B1310" s="19">
        <v>1.5900000000000001E-2</v>
      </c>
      <c r="C1310" s="19">
        <v>1.61E-2</v>
      </c>
      <c r="E1310" s="19">
        <f t="shared" si="99"/>
        <v>1.4142135623730864E-4</v>
      </c>
      <c r="F1310" s="19">
        <f t="shared" si="100"/>
        <v>1.6E-2</v>
      </c>
      <c r="G1310" s="19">
        <f t="shared" si="101"/>
        <v>0.883883476483179</v>
      </c>
    </row>
    <row r="1311" spans="1:7" x14ac:dyDescent="0.25">
      <c r="A1311" s="18">
        <v>445</v>
      </c>
      <c r="B1311" s="19">
        <v>1.2699999999999999E-2</v>
      </c>
      <c r="C1311" s="19">
        <v>1.23E-2</v>
      </c>
      <c r="E1311" s="19">
        <f t="shared" si="99"/>
        <v>2.8284271247461853E-4</v>
      </c>
      <c r="F1311" s="19">
        <f t="shared" si="100"/>
        <v>1.2500000000000001E-2</v>
      </c>
      <c r="G1311" s="19">
        <f t="shared" si="101"/>
        <v>2.2627416997969481</v>
      </c>
    </row>
    <row r="1312" spans="1:7" x14ac:dyDescent="0.25">
      <c r="A1312" s="18">
        <v>446</v>
      </c>
      <c r="B1312" s="19">
        <v>1.24E-2</v>
      </c>
      <c r="C1312" s="19">
        <v>1.2800000000000001E-2</v>
      </c>
      <c r="E1312" s="19">
        <f t="shared" si="99"/>
        <v>2.8284271247461977E-4</v>
      </c>
      <c r="F1312" s="19">
        <f t="shared" si="100"/>
        <v>1.26E-2</v>
      </c>
      <c r="G1312" s="19">
        <f t="shared" si="101"/>
        <v>2.2447834323382523</v>
      </c>
    </row>
    <row r="1313" spans="1:7" x14ac:dyDescent="0.25">
      <c r="A1313" s="18">
        <v>447</v>
      </c>
      <c r="B1313" s="19">
        <v>1.5699999999999999E-2</v>
      </c>
      <c r="C1313" s="19">
        <v>1.4200000000000001E-2</v>
      </c>
      <c r="D1313" s="19">
        <v>1.44E-2</v>
      </c>
      <c r="E1313" s="19">
        <f t="shared" si="99"/>
        <v>8.1445278152470684E-4</v>
      </c>
      <c r="F1313" s="19">
        <f t="shared" si="100"/>
        <v>1.4766666666666666E-2</v>
      </c>
      <c r="G1313" s="19">
        <f t="shared" si="101"/>
        <v>5.5154815904607695</v>
      </c>
    </row>
    <row r="1314" spans="1:7" x14ac:dyDescent="0.25">
      <c r="A1314" s="18">
        <v>448</v>
      </c>
      <c r="B1314" s="19">
        <v>1.6E-2</v>
      </c>
      <c r="C1314" s="19">
        <v>1.66E-2</v>
      </c>
      <c r="E1314" s="19">
        <f t="shared" si="99"/>
        <v>4.2426406871192844E-4</v>
      </c>
      <c r="F1314" s="19">
        <f t="shared" si="100"/>
        <v>1.6300000000000002E-2</v>
      </c>
      <c r="G1314" s="19">
        <f t="shared" si="101"/>
        <v>2.6028470473124439</v>
      </c>
    </row>
    <row r="1315" spans="1:7" x14ac:dyDescent="0.25">
      <c r="A1315" s="18">
        <v>449</v>
      </c>
      <c r="B1315" s="19">
        <v>1.34E-2</v>
      </c>
      <c r="C1315" s="19">
        <v>1.3100000000000001E-2</v>
      </c>
      <c r="E1315" s="19">
        <f t="shared" si="99"/>
        <v>2.1213203435596422E-4</v>
      </c>
      <c r="F1315" s="19">
        <f t="shared" si="100"/>
        <v>1.3250000000000001E-2</v>
      </c>
      <c r="G1315" s="19">
        <f t="shared" si="101"/>
        <v>1.6009964857053902</v>
      </c>
    </row>
    <row r="1316" spans="1:7" x14ac:dyDescent="0.25">
      <c r="A1316" s="18">
        <v>450</v>
      </c>
      <c r="B1316" s="19">
        <v>1.34E-2</v>
      </c>
      <c r="C1316" s="19">
        <v>1.35E-2</v>
      </c>
      <c r="E1316" s="19">
        <f t="shared" si="99"/>
        <v>7.071067811865432E-5</v>
      </c>
      <c r="F1316" s="19">
        <f t="shared" si="100"/>
        <v>1.345E-2</v>
      </c>
      <c r="G1316" s="19">
        <f t="shared" si="101"/>
        <v>0.52572994883757862</v>
      </c>
    </row>
    <row r="1317" spans="1:7" x14ac:dyDescent="0.25">
      <c r="A1317" s="18">
        <v>451</v>
      </c>
      <c r="B1317" s="19">
        <v>1.43E-2</v>
      </c>
      <c r="C1317" s="19">
        <v>1.41E-2</v>
      </c>
      <c r="E1317" s="19">
        <f t="shared" si="99"/>
        <v>1.4142135623730989E-4</v>
      </c>
      <c r="F1317" s="19">
        <f t="shared" si="100"/>
        <v>1.4200000000000001E-2</v>
      </c>
      <c r="G1317" s="19">
        <f t="shared" si="101"/>
        <v>0.99592504392471748</v>
      </c>
    </row>
    <row r="1318" spans="1:7" x14ac:dyDescent="0.25">
      <c r="A1318" s="18">
        <v>452</v>
      </c>
      <c r="B1318" s="19">
        <v>1.61E-2</v>
      </c>
      <c r="C1318" s="19">
        <v>1.54E-2</v>
      </c>
      <c r="E1318" s="19">
        <f t="shared" si="99"/>
        <v>4.9497474683058275E-4</v>
      </c>
      <c r="F1318" s="19">
        <f t="shared" si="100"/>
        <v>1.575E-2</v>
      </c>
      <c r="G1318" s="19">
        <f t="shared" si="101"/>
        <v>3.1426968052735411</v>
      </c>
    </row>
    <row r="1319" spans="1:7" x14ac:dyDescent="0.25">
      <c r="A1319" s="18">
        <v>453</v>
      </c>
      <c r="B1319" s="19">
        <v>1.3299999999999999E-2</v>
      </c>
      <c r="C1319" s="19">
        <v>1.2999999999999999E-2</v>
      </c>
      <c r="E1319" s="19">
        <f t="shared" si="99"/>
        <v>2.1213203435596422E-4</v>
      </c>
      <c r="F1319" s="19">
        <f t="shared" si="100"/>
        <v>1.3149999999999998E-2</v>
      </c>
      <c r="G1319" s="19">
        <f t="shared" si="101"/>
        <v>1.6131713639236827</v>
      </c>
    </row>
    <row r="1320" spans="1:7" x14ac:dyDescent="0.25">
      <c r="A1320" s="18">
        <v>454</v>
      </c>
      <c r="B1320" s="19">
        <v>1.32E-2</v>
      </c>
      <c r="C1320" s="19">
        <v>1.3299999999999999E-2</v>
      </c>
      <c r="E1320" s="19">
        <f t="shared" si="99"/>
        <v>7.071067811865432E-5</v>
      </c>
      <c r="F1320" s="19">
        <f t="shared" si="100"/>
        <v>1.325E-2</v>
      </c>
      <c r="G1320" s="19">
        <f t="shared" si="101"/>
        <v>0.53366549523512696</v>
      </c>
    </row>
    <row r="1321" spans="1:7" x14ac:dyDescent="0.25">
      <c r="A1321" s="18">
        <v>455</v>
      </c>
      <c r="B1321" s="19">
        <v>1.4200000000000001E-2</v>
      </c>
      <c r="C1321" s="19">
        <v>1.4800000000000001E-2</v>
      </c>
      <c r="E1321" s="19">
        <f t="shared" si="99"/>
        <v>4.2426406871192839E-4</v>
      </c>
      <c r="F1321" s="19">
        <f t="shared" si="100"/>
        <v>1.4500000000000001E-2</v>
      </c>
      <c r="G1321" s="19">
        <f t="shared" si="101"/>
        <v>2.9259590945650236</v>
      </c>
    </row>
    <row r="1322" spans="1:7" x14ac:dyDescent="0.25">
      <c r="A1322" s="18">
        <v>456</v>
      </c>
      <c r="B1322" s="19">
        <v>1.54E-2</v>
      </c>
      <c r="C1322" s="19">
        <v>1.5800000000000002E-2</v>
      </c>
      <c r="E1322" s="19">
        <f t="shared" si="99"/>
        <v>2.8284271247461977E-4</v>
      </c>
      <c r="F1322" s="19">
        <f t="shared" si="100"/>
        <v>1.5600000000000001E-2</v>
      </c>
      <c r="G1322" s="19">
        <f t="shared" si="101"/>
        <v>1.8130943107347419</v>
      </c>
    </row>
    <row r="1323" spans="1:7" x14ac:dyDescent="0.25">
      <c r="A1323" s="18">
        <v>457</v>
      </c>
      <c r="B1323" s="19">
        <v>1.32E-2</v>
      </c>
      <c r="C1323" s="19">
        <v>1.3299999999999999E-2</v>
      </c>
      <c r="E1323" s="19">
        <f t="shared" si="99"/>
        <v>7.071067811865432E-5</v>
      </c>
      <c r="F1323" s="19">
        <f t="shared" si="100"/>
        <v>1.325E-2</v>
      </c>
      <c r="G1323" s="19">
        <f t="shared" si="101"/>
        <v>0.53366549523512696</v>
      </c>
    </row>
    <row r="1324" spans="1:7" x14ac:dyDescent="0.25">
      <c r="A1324" s="18">
        <v>458</v>
      </c>
      <c r="B1324" s="19">
        <v>1.4200000000000001E-2</v>
      </c>
      <c r="C1324" s="19">
        <v>1.43E-2</v>
      </c>
      <c r="E1324" s="19">
        <f t="shared" si="99"/>
        <v>7.071067811865432E-5</v>
      </c>
      <c r="F1324" s="19">
        <f t="shared" si="100"/>
        <v>1.4250000000000001E-2</v>
      </c>
      <c r="G1324" s="19">
        <f t="shared" si="101"/>
        <v>0.49621528504318824</v>
      </c>
    </row>
    <row r="1325" spans="1:7" x14ac:dyDescent="0.25">
      <c r="A1325" s="18" t="s">
        <v>32</v>
      </c>
      <c r="B1325" s="19">
        <v>1.04E-2</v>
      </c>
      <c r="C1325" s="19">
        <v>0.01</v>
      </c>
      <c r="E1325" s="19">
        <f t="shared" si="99"/>
        <v>2.8284271247461853E-4</v>
      </c>
      <c r="F1325" s="19">
        <f t="shared" si="100"/>
        <v>1.0200000000000001E-2</v>
      </c>
      <c r="G1325" s="19">
        <f t="shared" si="101"/>
        <v>2.7729677693590049</v>
      </c>
    </row>
    <row r="1327" spans="1:7" x14ac:dyDescent="0.25">
      <c r="A1327" s="20" t="s">
        <v>0</v>
      </c>
      <c r="B1327" s="21"/>
      <c r="C1327" s="21"/>
      <c r="D1327" s="21"/>
      <c r="E1327" s="19" t="s">
        <v>4</v>
      </c>
      <c r="F1327" s="19" t="s">
        <v>5</v>
      </c>
      <c r="G1327" s="19" t="s">
        <v>6</v>
      </c>
    </row>
    <row r="1328" spans="1:7" x14ac:dyDescent="0.25">
      <c r="A1328" s="18" t="s">
        <v>7</v>
      </c>
      <c r="E1328" s="19" t="e">
        <f t="shared" ref="E1328:E1374" si="102">STDEV(B1328:D1328)</f>
        <v>#DIV/0!</v>
      </c>
      <c r="F1328" s="19" t="e">
        <f t="shared" ref="F1328:F1374" si="103">AVERAGE(B1328:D1328)</f>
        <v>#DIV/0!</v>
      </c>
      <c r="G1328" s="19" t="e">
        <f t="shared" ref="G1328:G1374" si="104">(E1328/F1328)*100</f>
        <v>#DIV/0!</v>
      </c>
    </row>
    <row r="1329" spans="1:7" x14ac:dyDescent="0.25">
      <c r="A1329" s="18" t="s">
        <v>32</v>
      </c>
      <c r="E1329" s="19" t="e">
        <f t="shared" si="102"/>
        <v>#DIV/0!</v>
      </c>
      <c r="F1329" s="19" t="e">
        <f t="shared" si="103"/>
        <v>#DIV/0!</v>
      </c>
      <c r="G1329" s="19" t="e">
        <f t="shared" si="104"/>
        <v>#DIV/0!</v>
      </c>
    </row>
    <row r="1330" spans="1:7" x14ac:dyDescent="0.25">
      <c r="A1330" s="18" t="s">
        <v>9</v>
      </c>
      <c r="E1330" s="19" t="e">
        <f t="shared" si="102"/>
        <v>#DIV/0!</v>
      </c>
      <c r="F1330" s="19" t="e">
        <f t="shared" si="103"/>
        <v>#DIV/0!</v>
      </c>
      <c r="G1330" s="19" t="e">
        <f t="shared" si="104"/>
        <v>#DIV/0!</v>
      </c>
    </row>
    <row r="1331" spans="1:7" x14ac:dyDescent="0.25">
      <c r="A1331" s="18" t="s">
        <v>10</v>
      </c>
      <c r="E1331" s="19" t="e">
        <f t="shared" si="102"/>
        <v>#DIV/0!</v>
      </c>
      <c r="F1331" s="19" t="e">
        <f t="shared" si="103"/>
        <v>#DIV/0!</v>
      </c>
      <c r="G1331" s="19" t="e">
        <f t="shared" si="104"/>
        <v>#DIV/0!</v>
      </c>
    </row>
    <row r="1332" spans="1:7" x14ac:dyDescent="0.25">
      <c r="A1332" s="18" t="s">
        <v>11</v>
      </c>
      <c r="E1332" s="19" t="e">
        <f t="shared" si="102"/>
        <v>#DIV/0!</v>
      </c>
      <c r="F1332" s="19" t="e">
        <f t="shared" si="103"/>
        <v>#DIV/0!</v>
      </c>
      <c r="G1332" s="19" t="e">
        <f t="shared" si="104"/>
        <v>#DIV/0!</v>
      </c>
    </row>
    <row r="1333" spans="1:7" x14ac:dyDescent="0.25">
      <c r="A1333" s="18">
        <v>459</v>
      </c>
      <c r="B1333" s="19">
        <v>1.5599999999999999E-2</v>
      </c>
      <c r="C1333" s="19">
        <v>1.5699999999999999E-2</v>
      </c>
      <c r="E1333" s="19">
        <f t="shared" si="102"/>
        <v>7.071067811865432E-5</v>
      </c>
      <c r="F1333" s="19">
        <f t="shared" si="103"/>
        <v>1.5649999999999997E-2</v>
      </c>
      <c r="G1333" s="19">
        <f t="shared" si="104"/>
        <v>0.4518254192885261</v>
      </c>
    </row>
    <row r="1334" spans="1:7" x14ac:dyDescent="0.25">
      <c r="A1334" s="18">
        <v>460</v>
      </c>
      <c r="B1334" s="19">
        <v>1.7600000000000001E-2</v>
      </c>
      <c r="C1334" s="19">
        <v>1.7899999999999999E-2</v>
      </c>
      <c r="E1334" s="19">
        <f t="shared" si="102"/>
        <v>2.1213203435596297E-4</v>
      </c>
      <c r="F1334" s="19">
        <f t="shared" si="103"/>
        <v>1.7750000000000002E-2</v>
      </c>
      <c r="G1334" s="19">
        <f t="shared" si="104"/>
        <v>1.1951100527096505</v>
      </c>
    </row>
    <row r="1335" spans="1:7" x14ac:dyDescent="0.25">
      <c r="A1335" s="18">
        <v>461</v>
      </c>
      <c r="B1335" s="19">
        <v>1.38E-2</v>
      </c>
      <c r="C1335" s="19">
        <v>1.38E-2</v>
      </c>
      <c r="E1335" s="19">
        <f t="shared" si="102"/>
        <v>0</v>
      </c>
      <c r="F1335" s="19">
        <f t="shared" si="103"/>
        <v>1.38E-2</v>
      </c>
      <c r="G1335" s="19">
        <f t="shared" si="104"/>
        <v>0</v>
      </c>
    </row>
    <row r="1336" spans="1:7" x14ac:dyDescent="0.25">
      <c r="A1336" s="18">
        <v>462</v>
      </c>
      <c r="B1336" s="19">
        <v>1.3899999999999999E-2</v>
      </c>
      <c r="C1336" s="19">
        <v>1.32E-2</v>
      </c>
      <c r="E1336" s="19">
        <f t="shared" si="102"/>
        <v>4.9497474683058275E-4</v>
      </c>
      <c r="F1336" s="19">
        <f t="shared" si="103"/>
        <v>1.355E-2</v>
      </c>
      <c r="G1336" s="19">
        <f t="shared" si="104"/>
        <v>3.6529501611113115</v>
      </c>
    </row>
    <row r="1337" spans="1:7" x14ac:dyDescent="0.25">
      <c r="A1337" s="18">
        <v>463</v>
      </c>
      <c r="B1337" s="19">
        <v>1.6E-2</v>
      </c>
      <c r="C1337" s="19">
        <v>1.5699999999999999E-2</v>
      </c>
      <c r="E1337" s="19">
        <f t="shared" si="102"/>
        <v>2.1213203435596541E-4</v>
      </c>
      <c r="F1337" s="19">
        <f t="shared" si="103"/>
        <v>1.585E-2</v>
      </c>
      <c r="G1337" s="19">
        <f t="shared" si="104"/>
        <v>1.3383724565045136</v>
      </c>
    </row>
    <row r="1338" spans="1:7" x14ac:dyDescent="0.25">
      <c r="A1338" s="18">
        <v>464</v>
      </c>
      <c r="B1338" s="19">
        <v>1.7500000000000002E-2</v>
      </c>
      <c r="C1338" s="19">
        <v>1.78E-2</v>
      </c>
      <c r="E1338" s="19">
        <f t="shared" si="102"/>
        <v>2.1213203435596297E-4</v>
      </c>
      <c r="F1338" s="19">
        <f t="shared" si="103"/>
        <v>1.7649999999999999E-2</v>
      </c>
      <c r="G1338" s="19">
        <f t="shared" si="104"/>
        <v>1.2018812144813766</v>
      </c>
    </row>
    <row r="1339" spans="1:7" x14ac:dyDescent="0.25">
      <c r="A1339" s="18">
        <v>465</v>
      </c>
      <c r="B1339" s="19">
        <v>1.3899999999999999E-2</v>
      </c>
      <c r="C1339" s="19">
        <v>1.37E-2</v>
      </c>
      <c r="E1339" s="19">
        <f t="shared" si="102"/>
        <v>1.4142135623730864E-4</v>
      </c>
      <c r="F1339" s="19">
        <f t="shared" si="103"/>
        <v>1.38E-2</v>
      </c>
      <c r="G1339" s="19">
        <f t="shared" si="104"/>
        <v>1.0247924365022365</v>
      </c>
    </row>
    <row r="1340" spans="1:7" x14ac:dyDescent="0.25">
      <c r="A1340" s="18">
        <v>466</v>
      </c>
      <c r="B1340" s="19">
        <v>1.4200000000000001E-2</v>
      </c>
      <c r="C1340" s="19">
        <v>1.4200000000000001E-2</v>
      </c>
      <c r="E1340" s="19">
        <f t="shared" si="102"/>
        <v>0</v>
      </c>
      <c r="F1340" s="19">
        <f t="shared" si="103"/>
        <v>1.4200000000000001E-2</v>
      </c>
      <c r="G1340" s="19">
        <f t="shared" si="104"/>
        <v>0</v>
      </c>
    </row>
    <row r="1341" spans="1:7" x14ac:dyDescent="0.25">
      <c r="A1341" s="18">
        <v>467</v>
      </c>
      <c r="B1341" s="19">
        <v>1.5900000000000001E-2</v>
      </c>
      <c r="C1341" s="19">
        <v>1.6E-2</v>
      </c>
      <c r="E1341" s="19">
        <f t="shared" si="102"/>
        <v>7.071067811865432E-5</v>
      </c>
      <c r="F1341" s="19">
        <f t="shared" si="103"/>
        <v>1.5949999999999999E-2</v>
      </c>
      <c r="G1341" s="19">
        <f t="shared" si="104"/>
        <v>0.44332713554015252</v>
      </c>
    </row>
    <row r="1342" spans="1:7" x14ac:dyDescent="0.25">
      <c r="A1342" s="18">
        <v>468</v>
      </c>
      <c r="B1342" s="19">
        <v>1.7600000000000001E-2</v>
      </c>
      <c r="C1342" s="19">
        <v>1.7600000000000001E-2</v>
      </c>
      <c r="E1342" s="19">
        <f t="shared" si="102"/>
        <v>0</v>
      </c>
      <c r="F1342" s="19">
        <f t="shared" si="103"/>
        <v>1.7600000000000001E-2</v>
      </c>
      <c r="G1342" s="19">
        <f t="shared" si="104"/>
        <v>0</v>
      </c>
    </row>
    <row r="1343" spans="1:7" x14ac:dyDescent="0.25">
      <c r="A1343" s="18">
        <v>469</v>
      </c>
      <c r="B1343" s="19">
        <v>1.3299999999999999E-2</v>
      </c>
      <c r="C1343" s="19">
        <v>1.32E-2</v>
      </c>
      <c r="E1343" s="19">
        <f t="shared" si="102"/>
        <v>7.071067811865432E-5</v>
      </c>
      <c r="F1343" s="19">
        <f t="shared" si="103"/>
        <v>1.325E-2</v>
      </c>
      <c r="G1343" s="19">
        <f t="shared" si="104"/>
        <v>0.53366549523512696</v>
      </c>
    </row>
    <row r="1344" spans="1:7" x14ac:dyDescent="0.25">
      <c r="A1344" s="18">
        <v>470</v>
      </c>
      <c r="B1344" s="19">
        <v>1.5299999999999999E-2</v>
      </c>
      <c r="C1344" s="19">
        <v>1.5100000000000001E-2</v>
      </c>
      <c r="E1344" s="19">
        <f t="shared" si="102"/>
        <v>1.4142135623730864E-4</v>
      </c>
      <c r="F1344" s="19">
        <f t="shared" si="103"/>
        <v>1.52E-2</v>
      </c>
      <c r="G1344" s="19">
        <f t="shared" si="104"/>
        <v>0.93040365945597803</v>
      </c>
    </row>
    <row r="1345" spans="1:7" x14ac:dyDescent="0.25">
      <c r="A1345" s="18">
        <v>471</v>
      </c>
      <c r="B1345" s="19">
        <v>1.72E-2</v>
      </c>
      <c r="C1345" s="19">
        <v>1.52E-2</v>
      </c>
      <c r="D1345" s="19">
        <v>1.4999999999999999E-2</v>
      </c>
      <c r="E1345" s="19">
        <f t="shared" si="102"/>
        <v>1.2165525060596441E-3</v>
      </c>
      <c r="F1345" s="19">
        <f t="shared" si="103"/>
        <v>1.5799999999999998E-2</v>
      </c>
      <c r="G1345" s="19">
        <f t="shared" si="104"/>
        <v>7.6996994054407866</v>
      </c>
    </row>
    <row r="1346" spans="1:7" x14ac:dyDescent="0.25">
      <c r="A1346" s="18">
        <v>472</v>
      </c>
      <c r="B1346" s="19">
        <v>1.7000000000000001E-2</v>
      </c>
      <c r="C1346" s="19">
        <v>1.6400000000000001E-2</v>
      </c>
      <c r="E1346" s="19">
        <f t="shared" si="102"/>
        <v>4.2426406871192844E-4</v>
      </c>
      <c r="F1346" s="19">
        <f t="shared" si="103"/>
        <v>1.67E-2</v>
      </c>
      <c r="G1346" s="19">
        <f t="shared" si="104"/>
        <v>2.5405034054606492</v>
      </c>
    </row>
    <row r="1347" spans="1:7" x14ac:dyDescent="0.25">
      <c r="A1347" s="18">
        <v>473</v>
      </c>
      <c r="B1347" s="19">
        <v>1.6799999999999999E-2</v>
      </c>
      <c r="C1347" s="19">
        <v>1.5800000000000002E-2</v>
      </c>
      <c r="D1347" s="19">
        <v>1.5900000000000001E-2</v>
      </c>
      <c r="E1347" s="19">
        <f t="shared" si="102"/>
        <v>5.5075705472860882E-4</v>
      </c>
      <c r="F1347" s="19">
        <f t="shared" si="103"/>
        <v>1.6166666666666666E-2</v>
      </c>
      <c r="G1347" s="19">
        <f t="shared" si="104"/>
        <v>3.4067446684243845</v>
      </c>
    </row>
    <row r="1348" spans="1:7" x14ac:dyDescent="0.25">
      <c r="A1348" s="18">
        <v>474</v>
      </c>
      <c r="B1348" s="19">
        <v>1.5599999999999999E-2</v>
      </c>
      <c r="C1348" s="19">
        <v>1.5599999999999999E-2</v>
      </c>
      <c r="E1348" s="19">
        <f t="shared" si="102"/>
        <v>0</v>
      </c>
      <c r="F1348" s="19">
        <f t="shared" si="103"/>
        <v>1.5599999999999999E-2</v>
      </c>
      <c r="G1348" s="19">
        <f t="shared" si="104"/>
        <v>0</v>
      </c>
    </row>
    <row r="1349" spans="1:7" x14ac:dyDescent="0.25">
      <c r="A1349" s="18">
        <v>475</v>
      </c>
      <c r="B1349" s="19">
        <v>1.6400000000000001E-2</v>
      </c>
      <c r="C1349" s="19">
        <v>1.6199999999999999E-2</v>
      </c>
      <c r="E1349" s="19">
        <f t="shared" si="102"/>
        <v>1.4142135623731111E-4</v>
      </c>
      <c r="F1349" s="19">
        <f t="shared" si="103"/>
        <v>1.6300000000000002E-2</v>
      </c>
      <c r="G1349" s="19">
        <f t="shared" si="104"/>
        <v>0.86761568243749132</v>
      </c>
    </row>
    <row r="1350" spans="1:7" x14ac:dyDescent="0.25">
      <c r="A1350" s="18">
        <v>476</v>
      </c>
      <c r="B1350" s="19">
        <v>1.7100000000000001E-2</v>
      </c>
      <c r="C1350" s="19">
        <v>1.7600000000000001E-2</v>
      </c>
      <c r="E1350" s="19">
        <f t="shared" si="102"/>
        <v>3.5355339059327408E-4</v>
      </c>
      <c r="F1350" s="19">
        <f t="shared" si="103"/>
        <v>1.7350000000000001E-2</v>
      </c>
      <c r="G1350" s="19">
        <f t="shared" si="104"/>
        <v>2.0377717037076315</v>
      </c>
    </row>
    <row r="1351" spans="1:7" x14ac:dyDescent="0.25">
      <c r="A1351" s="18">
        <v>477</v>
      </c>
      <c r="B1351" s="19">
        <v>1.41E-2</v>
      </c>
      <c r="C1351" s="19">
        <v>1.41E-2</v>
      </c>
      <c r="E1351" s="19">
        <f t="shared" si="102"/>
        <v>0</v>
      </c>
      <c r="F1351" s="19">
        <f t="shared" si="103"/>
        <v>1.41E-2</v>
      </c>
      <c r="G1351" s="19">
        <f t="shared" si="104"/>
        <v>0</v>
      </c>
    </row>
    <row r="1352" spans="1:7" x14ac:dyDescent="0.25">
      <c r="A1352" s="18">
        <v>478</v>
      </c>
      <c r="B1352" s="19">
        <v>1.4500000000000001E-2</v>
      </c>
      <c r="C1352" s="19">
        <v>1.43E-2</v>
      </c>
      <c r="E1352" s="19">
        <f t="shared" si="102"/>
        <v>1.4142135623730989E-4</v>
      </c>
      <c r="F1352" s="19">
        <f t="shared" si="103"/>
        <v>1.44E-2</v>
      </c>
      <c r="G1352" s="19">
        <f t="shared" si="104"/>
        <v>0.98209275164798537</v>
      </c>
    </row>
    <row r="1353" spans="1:7" x14ac:dyDescent="0.25">
      <c r="A1353" s="18">
        <v>479</v>
      </c>
      <c r="B1353" s="19">
        <v>1.4800000000000001E-2</v>
      </c>
      <c r="C1353" s="19">
        <v>1.4800000000000001E-2</v>
      </c>
      <c r="E1353" s="19">
        <f t="shared" si="102"/>
        <v>0</v>
      </c>
      <c r="F1353" s="19">
        <f t="shared" si="103"/>
        <v>1.4800000000000001E-2</v>
      </c>
      <c r="G1353" s="19">
        <f t="shared" si="104"/>
        <v>0</v>
      </c>
    </row>
    <row r="1354" spans="1:7" x14ac:dyDescent="0.25">
      <c r="A1354" s="18">
        <v>480</v>
      </c>
      <c r="B1354" s="19">
        <v>1.5599999999999999E-2</v>
      </c>
      <c r="C1354" s="19">
        <v>1.5900000000000001E-2</v>
      </c>
      <c r="E1354" s="19">
        <f t="shared" si="102"/>
        <v>2.1213203435596541E-4</v>
      </c>
      <c r="F1354" s="19">
        <f t="shared" si="103"/>
        <v>1.575E-2</v>
      </c>
      <c r="G1354" s="19">
        <f t="shared" si="104"/>
        <v>1.346870059402955</v>
      </c>
    </row>
    <row r="1355" spans="1:7" x14ac:dyDescent="0.25">
      <c r="A1355" s="18">
        <v>481</v>
      </c>
      <c r="B1355" s="19">
        <v>1.43E-2</v>
      </c>
      <c r="C1355" s="19">
        <v>1.41E-2</v>
      </c>
      <c r="E1355" s="19">
        <f t="shared" si="102"/>
        <v>1.4142135623730989E-4</v>
      </c>
      <c r="F1355" s="19">
        <f t="shared" si="103"/>
        <v>1.4200000000000001E-2</v>
      </c>
      <c r="G1355" s="19">
        <f t="shared" si="104"/>
        <v>0.99592504392471748</v>
      </c>
    </row>
    <row r="1356" spans="1:7" x14ac:dyDescent="0.25">
      <c r="A1356" s="18">
        <v>482</v>
      </c>
      <c r="B1356" s="19">
        <v>1.4500000000000001E-2</v>
      </c>
      <c r="C1356" s="19">
        <v>1.49E-2</v>
      </c>
      <c r="E1356" s="19">
        <f t="shared" si="102"/>
        <v>2.8284271247461853E-4</v>
      </c>
      <c r="F1356" s="19">
        <f t="shared" si="103"/>
        <v>1.4700000000000001E-2</v>
      </c>
      <c r="G1356" s="19">
        <f t="shared" si="104"/>
        <v>1.9241000848613503</v>
      </c>
    </row>
    <row r="1357" spans="1:7" x14ac:dyDescent="0.25">
      <c r="A1357" s="18">
        <v>483</v>
      </c>
      <c r="B1357" s="19">
        <v>1.6299999999999999E-2</v>
      </c>
      <c r="C1357" s="19">
        <v>1.67E-2</v>
      </c>
      <c r="E1357" s="19">
        <f t="shared" si="102"/>
        <v>2.8284271247461977E-4</v>
      </c>
      <c r="F1357" s="19">
        <f t="shared" si="103"/>
        <v>1.6500000000000001E-2</v>
      </c>
      <c r="G1357" s="19">
        <f t="shared" si="104"/>
        <v>1.7141982574219381</v>
      </c>
    </row>
    <row r="1358" spans="1:7" x14ac:dyDescent="0.25">
      <c r="A1358" s="18">
        <v>484</v>
      </c>
      <c r="B1358" s="19">
        <v>1.77E-2</v>
      </c>
      <c r="C1358" s="19">
        <v>1.7100000000000001E-2</v>
      </c>
      <c r="E1358" s="19">
        <f t="shared" si="102"/>
        <v>4.2426406871192844E-4</v>
      </c>
      <c r="F1358" s="19">
        <f t="shared" si="103"/>
        <v>1.7399999999999999E-2</v>
      </c>
      <c r="G1358" s="19">
        <f t="shared" si="104"/>
        <v>2.4382992454708532</v>
      </c>
    </row>
    <row r="1359" spans="1:7" x14ac:dyDescent="0.25">
      <c r="A1359" s="18">
        <v>485</v>
      </c>
      <c r="B1359" s="19">
        <v>1.4800000000000001E-2</v>
      </c>
      <c r="C1359" s="19">
        <v>1.44E-2</v>
      </c>
      <c r="E1359" s="19">
        <f t="shared" si="102"/>
        <v>2.8284271247461977E-4</v>
      </c>
      <c r="F1359" s="19">
        <f t="shared" si="103"/>
        <v>1.46E-2</v>
      </c>
      <c r="G1359" s="19">
        <f t="shared" si="104"/>
        <v>1.9372788525658891</v>
      </c>
    </row>
    <row r="1360" spans="1:7" x14ac:dyDescent="0.25">
      <c r="A1360" s="18">
        <v>486</v>
      </c>
      <c r="B1360" s="19">
        <v>1.4200000000000001E-2</v>
      </c>
      <c r="C1360" s="19">
        <v>1.4200000000000001E-2</v>
      </c>
      <c r="E1360" s="19">
        <f t="shared" si="102"/>
        <v>0</v>
      </c>
      <c r="F1360" s="19">
        <f t="shared" si="103"/>
        <v>1.4200000000000001E-2</v>
      </c>
      <c r="G1360" s="19">
        <f t="shared" si="104"/>
        <v>0</v>
      </c>
    </row>
    <row r="1361" spans="1:7" x14ac:dyDescent="0.25">
      <c r="A1361" s="18">
        <v>487</v>
      </c>
      <c r="B1361" s="19">
        <v>1.5699999999999999E-2</v>
      </c>
      <c r="C1361" s="19">
        <v>1.5100000000000001E-2</v>
      </c>
      <c r="E1361" s="19">
        <f t="shared" si="102"/>
        <v>4.242640687119272E-4</v>
      </c>
      <c r="F1361" s="19">
        <f t="shared" si="103"/>
        <v>1.54E-2</v>
      </c>
      <c r="G1361" s="19">
        <f t="shared" si="104"/>
        <v>2.7549614851423843</v>
      </c>
    </row>
    <row r="1362" spans="1:7" x14ac:dyDescent="0.25">
      <c r="A1362" s="18">
        <v>488</v>
      </c>
      <c r="B1362" s="19">
        <v>1.6E-2</v>
      </c>
      <c r="C1362" s="19">
        <v>1.5900000000000001E-2</v>
      </c>
      <c r="E1362" s="19">
        <f t="shared" si="102"/>
        <v>7.071067811865432E-5</v>
      </c>
      <c r="F1362" s="19">
        <f t="shared" si="103"/>
        <v>1.5949999999999999E-2</v>
      </c>
      <c r="G1362" s="19">
        <f t="shared" si="104"/>
        <v>0.44332713554015252</v>
      </c>
    </row>
    <row r="1363" spans="1:7" x14ac:dyDescent="0.25">
      <c r="A1363" s="18">
        <v>489</v>
      </c>
      <c r="B1363" s="19">
        <v>1.4800000000000001E-2</v>
      </c>
      <c r="C1363" s="19">
        <v>1.4200000000000001E-2</v>
      </c>
      <c r="E1363" s="19">
        <f t="shared" si="102"/>
        <v>4.2426406871192839E-4</v>
      </c>
      <c r="F1363" s="19">
        <f t="shared" si="103"/>
        <v>1.4500000000000001E-2</v>
      </c>
      <c r="G1363" s="19">
        <f t="shared" si="104"/>
        <v>2.9259590945650236</v>
      </c>
    </row>
    <row r="1364" spans="1:7" x14ac:dyDescent="0.25">
      <c r="A1364" s="18">
        <v>490</v>
      </c>
      <c r="B1364" s="19">
        <v>1.5800000000000002E-2</v>
      </c>
      <c r="C1364" s="19">
        <v>1.5100000000000001E-2</v>
      </c>
      <c r="E1364" s="19">
        <f t="shared" si="102"/>
        <v>4.9497474683058394E-4</v>
      </c>
      <c r="F1364" s="19">
        <f t="shared" si="103"/>
        <v>1.5450000000000002E-2</v>
      </c>
      <c r="G1364" s="19">
        <f t="shared" si="104"/>
        <v>3.2037200442108991</v>
      </c>
    </row>
    <row r="1365" spans="1:7" x14ac:dyDescent="0.25">
      <c r="A1365" s="18">
        <v>491</v>
      </c>
      <c r="B1365" s="19">
        <v>1.67E-2</v>
      </c>
      <c r="C1365" s="19">
        <v>1.61E-2</v>
      </c>
      <c r="E1365" s="19">
        <f t="shared" si="102"/>
        <v>4.2426406871192844E-4</v>
      </c>
      <c r="F1365" s="19">
        <f t="shared" si="103"/>
        <v>1.6399999999999998E-2</v>
      </c>
      <c r="G1365" s="19">
        <f t="shared" si="104"/>
        <v>2.5869760287312715</v>
      </c>
    </row>
    <row r="1366" spans="1:7" x14ac:dyDescent="0.25">
      <c r="A1366" s="18">
        <v>492</v>
      </c>
      <c r="B1366" s="19">
        <v>1.84E-2</v>
      </c>
      <c r="C1366" s="19">
        <v>1.83E-2</v>
      </c>
      <c r="E1366" s="19">
        <f t="shared" si="102"/>
        <v>7.071067811865432E-5</v>
      </c>
      <c r="F1366" s="19">
        <f t="shared" si="103"/>
        <v>1.8349999999999998E-2</v>
      </c>
      <c r="G1366" s="19">
        <f t="shared" si="104"/>
        <v>0.38534429492454675</v>
      </c>
    </row>
    <row r="1367" spans="1:7" x14ac:dyDescent="0.25">
      <c r="A1367" s="18">
        <v>493</v>
      </c>
      <c r="B1367" s="19">
        <v>1.49E-2</v>
      </c>
      <c r="C1367" s="19">
        <v>1.5100000000000001E-2</v>
      </c>
      <c r="E1367" s="19">
        <f t="shared" si="102"/>
        <v>1.4142135623730989E-4</v>
      </c>
      <c r="F1367" s="19">
        <f t="shared" si="103"/>
        <v>1.4999999999999999E-2</v>
      </c>
      <c r="G1367" s="19">
        <f t="shared" si="104"/>
        <v>0.94280904158206591</v>
      </c>
    </row>
    <row r="1368" spans="1:7" x14ac:dyDescent="0.25">
      <c r="A1368" s="18">
        <v>494</v>
      </c>
      <c r="B1368" s="19">
        <v>1.5699999999999999E-2</v>
      </c>
      <c r="C1368" s="19">
        <v>1.55E-2</v>
      </c>
      <c r="E1368" s="19">
        <f t="shared" si="102"/>
        <v>1.4142135623730864E-4</v>
      </c>
      <c r="F1368" s="19">
        <f t="shared" si="103"/>
        <v>1.5599999999999999E-2</v>
      </c>
      <c r="G1368" s="19">
        <f t="shared" si="104"/>
        <v>0.90654715536736319</v>
      </c>
    </row>
    <row r="1369" spans="1:7" x14ac:dyDescent="0.25">
      <c r="A1369" s="18">
        <v>495</v>
      </c>
      <c r="B1369" s="19">
        <v>1.6899999999999998E-2</v>
      </c>
      <c r="C1369" s="19">
        <v>1.7100000000000001E-2</v>
      </c>
      <c r="E1369" s="19">
        <f t="shared" si="102"/>
        <v>1.4142135623731111E-4</v>
      </c>
      <c r="F1369" s="19">
        <f t="shared" si="103"/>
        <v>1.7000000000000001E-2</v>
      </c>
      <c r="G1369" s="19">
        <f t="shared" si="104"/>
        <v>0.83189033080771235</v>
      </c>
    </row>
    <row r="1370" spans="1:7" x14ac:dyDescent="0.25">
      <c r="A1370" s="18">
        <v>496</v>
      </c>
      <c r="B1370" s="19">
        <v>1.66E-2</v>
      </c>
      <c r="C1370" s="19">
        <v>1.6500000000000001E-2</v>
      </c>
      <c r="E1370" s="19">
        <f t="shared" si="102"/>
        <v>7.071067811865432E-5</v>
      </c>
      <c r="F1370" s="19">
        <f t="shared" si="103"/>
        <v>1.6550000000000002E-2</v>
      </c>
      <c r="G1370" s="19">
        <f t="shared" si="104"/>
        <v>0.42725485268069074</v>
      </c>
    </row>
    <row r="1371" spans="1:7" x14ac:dyDescent="0.25">
      <c r="A1371" s="18">
        <v>497</v>
      </c>
      <c r="B1371" s="19">
        <v>1.7500000000000002E-2</v>
      </c>
      <c r="C1371" s="19">
        <v>1.78E-2</v>
      </c>
      <c r="E1371" s="19">
        <f t="shared" si="102"/>
        <v>2.1213203435596297E-4</v>
      </c>
      <c r="F1371" s="19">
        <f t="shared" si="103"/>
        <v>1.7649999999999999E-2</v>
      </c>
      <c r="G1371" s="19">
        <f t="shared" si="104"/>
        <v>1.2018812144813766</v>
      </c>
    </row>
    <row r="1372" spans="1:7" x14ac:dyDescent="0.25">
      <c r="A1372" s="18">
        <v>498</v>
      </c>
      <c r="B1372" s="19">
        <v>1.77E-2</v>
      </c>
      <c r="C1372" s="19">
        <v>1.7500000000000002E-2</v>
      </c>
      <c r="E1372" s="19">
        <f t="shared" si="102"/>
        <v>1.4142135623730864E-4</v>
      </c>
      <c r="F1372" s="19">
        <f t="shared" si="103"/>
        <v>1.7600000000000001E-2</v>
      </c>
      <c r="G1372" s="19">
        <f t="shared" si="104"/>
        <v>0.80353043316652628</v>
      </c>
    </row>
    <row r="1373" spans="1:7" x14ac:dyDescent="0.25">
      <c r="A1373" s="18">
        <v>499</v>
      </c>
      <c r="B1373" s="19">
        <v>1.4E-2</v>
      </c>
      <c r="C1373" s="19">
        <v>1.3899999999999999E-2</v>
      </c>
      <c r="E1373" s="19">
        <f t="shared" si="102"/>
        <v>7.0710678118655554E-5</v>
      </c>
      <c r="F1373" s="19">
        <f t="shared" si="103"/>
        <v>1.3950000000000001E-2</v>
      </c>
      <c r="G1373" s="19">
        <f t="shared" si="104"/>
        <v>0.50688658149573873</v>
      </c>
    </row>
    <row r="1374" spans="1:7" x14ac:dyDescent="0.25">
      <c r="A1374" s="18">
        <v>500</v>
      </c>
      <c r="B1374" s="19">
        <v>1.32E-2</v>
      </c>
      <c r="C1374" s="19">
        <v>1.3299999999999999E-2</v>
      </c>
      <c r="E1374" s="19">
        <f t="shared" si="102"/>
        <v>7.071067811865432E-5</v>
      </c>
      <c r="F1374" s="19">
        <f t="shared" si="103"/>
        <v>1.325E-2</v>
      </c>
      <c r="G1374" s="19">
        <f t="shared" si="104"/>
        <v>0.53366549523512696</v>
      </c>
    </row>
    <row r="1375" spans="1:7" x14ac:dyDescent="0.25">
      <c r="A1375" s="18" t="s">
        <v>32</v>
      </c>
      <c r="B1375" s="19">
        <v>9.5999999999999992E-3</v>
      </c>
      <c r="C1375" s="19">
        <v>9.5999999999999992E-3</v>
      </c>
      <c r="E1375" s="19">
        <f t="shared" ref="E1375" si="105">STDEV(B1375:D1375)</f>
        <v>0</v>
      </c>
      <c r="F1375" s="19">
        <f t="shared" ref="F1375" si="106">AVERAGE(B1375:D1375)</f>
        <v>9.5999999999999992E-3</v>
      </c>
      <c r="G1375" s="19">
        <f t="shared" ref="G1375" si="107">(E1375/F1375)*100</f>
        <v>0</v>
      </c>
    </row>
  </sheetData>
  <mergeCells count="10">
    <mergeCell ref="I588:I591"/>
    <mergeCell ref="L588:L591"/>
    <mergeCell ref="I592:I597"/>
    <mergeCell ref="L592:L597"/>
    <mergeCell ref="I576:I579"/>
    <mergeCell ref="L576:L579"/>
    <mergeCell ref="I580:I583"/>
    <mergeCell ref="L580:L583"/>
    <mergeCell ref="I584:I587"/>
    <mergeCell ref="L584:L587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68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4.5703125" style="24" bestFit="1" customWidth="1"/>
    <col min="2" max="2" width="12" style="23" bestFit="1" customWidth="1"/>
    <col min="3" max="3" width="11.42578125" style="23" bestFit="1" customWidth="1"/>
    <col min="4" max="4" width="11.5703125" style="23" bestFit="1" customWidth="1"/>
    <col min="5" max="5" width="17.7109375" style="26" bestFit="1" customWidth="1"/>
    <col min="6" max="6" width="8.5703125" style="26" bestFit="1" customWidth="1"/>
    <col min="7" max="7" width="13.85546875" style="26" bestFit="1" customWidth="1"/>
    <col min="8" max="8" width="15.42578125" style="18" customWidth="1"/>
    <col min="9" max="9" width="12" style="18" bestFit="1" customWidth="1"/>
    <col min="10" max="16384" width="9.140625" style="18"/>
  </cols>
  <sheetData>
    <row r="1" spans="1:7" x14ac:dyDescent="0.25">
      <c r="A1" s="29" t="s">
        <v>0</v>
      </c>
      <c r="B1" s="23" t="s">
        <v>245</v>
      </c>
      <c r="C1" s="23" t="s">
        <v>246</v>
      </c>
      <c r="D1" s="23" t="s">
        <v>212</v>
      </c>
      <c r="E1" s="26" t="s">
        <v>221</v>
      </c>
      <c r="F1" s="26" t="s">
        <v>219</v>
      </c>
      <c r="G1" s="26" t="s">
        <v>220</v>
      </c>
    </row>
    <row r="2" spans="1:7" ht="14.25" customHeight="1" x14ac:dyDescent="0.25">
      <c r="A2" s="24">
        <v>1</v>
      </c>
      <c r="B2" s="23">
        <v>3.8300000000000001E-2</v>
      </c>
      <c r="C2" s="23">
        <f t="shared" ref="C2:C65" si="0">B2/2</f>
        <v>1.915E-2</v>
      </c>
      <c r="D2" s="23">
        <f t="shared" ref="D2:D65" si="1">(17.707*C2) - 0.0034</f>
        <v>0.33568904999999999</v>
      </c>
      <c r="E2" s="26" t="s">
        <v>222</v>
      </c>
      <c r="F2" s="27" t="s">
        <v>225</v>
      </c>
      <c r="G2" s="26" t="s">
        <v>215</v>
      </c>
    </row>
    <row r="3" spans="1:7" x14ac:dyDescent="0.25">
      <c r="A3" s="24">
        <v>2</v>
      </c>
      <c r="B3" s="23">
        <v>5.9150000000000001E-2</v>
      </c>
      <c r="C3" s="23">
        <f t="shared" si="0"/>
        <v>2.9575000000000001E-2</v>
      </c>
      <c r="D3" s="23">
        <f t="shared" si="1"/>
        <v>0.52028452500000011</v>
      </c>
      <c r="E3" s="26" t="s">
        <v>222</v>
      </c>
      <c r="F3" s="27" t="s">
        <v>225</v>
      </c>
      <c r="G3" s="26" t="s">
        <v>216</v>
      </c>
    </row>
    <row r="4" spans="1:7" x14ac:dyDescent="0.25">
      <c r="A4" s="24">
        <v>3</v>
      </c>
      <c r="B4" s="23">
        <v>6.0449999999999997E-2</v>
      </c>
      <c r="C4" s="23">
        <f t="shared" si="0"/>
        <v>3.0224999999999998E-2</v>
      </c>
      <c r="D4" s="23">
        <f t="shared" si="1"/>
        <v>0.53179407500000009</v>
      </c>
      <c r="E4" s="26" t="s">
        <v>222</v>
      </c>
      <c r="F4" s="27" t="s">
        <v>225</v>
      </c>
      <c r="G4" s="26" t="s">
        <v>217</v>
      </c>
    </row>
    <row r="5" spans="1:7" x14ac:dyDescent="0.25">
      <c r="A5" s="24">
        <v>4</v>
      </c>
      <c r="B5" s="23">
        <v>5.8950000000000002E-2</v>
      </c>
      <c r="C5" s="23">
        <f t="shared" si="0"/>
        <v>2.9475000000000001E-2</v>
      </c>
      <c r="D5" s="23">
        <f t="shared" si="1"/>
        <v>0.51851382500000009</v>
      </c>
      <c r="E5" s="26" t="s">
        <v>222</v>
      </c>
      <c r="F5" s="27" t="s">
        <v>225</v>
      </c>
      <c r="G5" s="26" t="s">
        <v>218</v>
      </c>
    </row>
    <row r="6" spans="1:7" ht="14.25" customHeight="1" x14ac:dyDescent="0.25">
      <c r="A6" s="24">
        <v>5</v>
      </c>
      <c r="B6" s="23">
        <v>3.0499999999999999E-2</v>
      </c>
      <c r="C6" s="23">
        <f t="shared" si="0"/>
        <v>1.525E-2</v>
      </c>
      <c r="D6" s="23">
        <f t="shared" si="1"/>
        <v>0.26663175</v>
      </c>
      <c r="E6" s="26" t="s">
        <v>222</v>
      </c>
      <c r="F6" s="27" t="s">
        <v>229</v>
      </c>
      <c r="G6" s="26" t="s">
        <v>215</v>
      </c>
    </row>
    <row r="7" spans="1:7" x14ac:dyDescent="0.25">
      <c r="A7" s="24">
        <v>6</v>
      </c>
      <c r="B7" s="23">
        <v>4.7100000000000003E-2</v>
      </c>
      <c r="C7" s="23">
        <f t="shared" si="0"/>
        <v>2.3550000000000001E-2</v>
      </c>
      <c r="D7" s="23">
        <f t="shared" si="1"/>
        <v>0.41359985000000005</v>
      </c>
      <c r="E7" s="26" t="s">
        <v>222</v>
      </c>
      <c r="F7" s="27" t="s">
        <v>229</v>
      </c>
      <c r="G7" s="26" t="s">
        <v>216</v>
      </c>
    </row>
    <row r="8" spans="1:7" x14ac:dyDescent="0.25">
      <c r="A8" s="24">
        <v>7</v>
      </c>
      <c r="B8" s="23">
        <v>4.385E-2</v>
      </c>
      <c r="C8" s="23">
        <f t="shared" si="0"/>
        <v>2.1925E-2</v>
      </c>
      <c r="D8" s="23">
        <f t="shared" si="1"/>
        <v>0.38482597499999999</v>
      </c>
      <c r="E8" s="26" t="s">
        <v>222</v>
      </c>
      <c r="F8" s="27" t="s">
        <v>229</v>
      </c>
      <c r="G8" s="26" t="s">
        <v>217</v>
      </c>
    </row>
    <row r="9" spans="1:7" x14ac:dyDescent="0.25">
      <c r="A9" s="24">
        <v>8</v>
      </c>
      <c r="B9" s="23">
        <v>3.9800000000000002E-2</v>
      </c>
      <c r="C9" s="23">
        <f t="shared" si="0"/>
        <v>1.9900000000000001E-2</v>
      </c>
      <c r="D9" s="23">
        <f t="shared" si="1"/>
        <v>0.34896930000000004</v>
      </c>
      <c r="E9" s="26" t="s">
        <v>222</v>
      </c>
      <c r="F9" s="27" t="s">
        <v>229</v>
      </c>
      <c r="G9" s="26" t="s">
        <v>218</v>
      </c>
    </row>
    <row r="10" spans="1:7" ht="14.25" customHeight="1" x14ac:dyDescent="0.25">
      <c r="A10" s="24">
        <v>9</v>
      </c>
      <c r="B10" s="23">
        <v>5.015E-2</v>
      </c>
      <c r="C10" s="23">
        <f t="shared" si="0"/>
        <v>2.5075E-2</v>
      </c>
      <c r="D10" s="23">
        <f t="shared" si="1"/>
        <v>0.44060302499999998</v>
      </c>
      <c r="E10" s="26" t="s">
        <v>222</v>
      </c>
      <c r="F10" s="27" t="s">
        <v>230</v>
      </c>
      <c r="G10" s="26" t="s">
        <v>215</v>
      </c>
    </row>
    <row r="11" spans="1:7" x14ac:dyDescent="0.25">
      <c r="A11" s="24">
        <v>10</v>
      </c>
      <c r="B11" s="23">
        <v>6.6799999999999998E-2</v>
      </c>
      <c r="C11" s="23">
        <f t="shared" si="0"/>
        <v>3.3399999999999999E-2</v>
      </c>
      <c r="D11" s="23">
        <f t="shared" si="1"/>
        <v>0.58801380000000003</v>
      </c>
      <c r="E11" s="26" t="s">
        <v>222</v>
      </c>
      <c r="F11" s="27" t="s">
        <v>230</v>
      </c>
      <c r="G11" s="26" t="s">
        <v>216</v>
      </c>
    </row>
    <row r="12" spans="1:7" x14ac:dyDescent="0.25">
      <c r="A12" s="24">
        <v>11</v>
      </c>
      <c r="B12" s="23">
        <v>7.0500000000000007E-2</v>
      </c>
      <c r="C12" s="23">
        <f t="shared" si="0"/>
        <v>3.5250000000000004E-2</v>
      </c>
      <c r="D12" s="23">
        <f t="shared" si="1"/>
        <v>0.62077175000000018</v>
      </c>
      <c r="E12" s="26" t="s">
        <v>222</v>
      </c>
      <c r="F12" s="27" t="s">
        <v>230</v>
      </c>
      <c r="G12" s="26" t="s">
        <v>217</v>
      </c>
    </row>
    <row r="13" spans="1:7" x14ac:dyDescent="0.25">
      <c r="A13" s="24">
        <v>12</v>
      </c>
      <c r="B13" s="23">
        <v>6.83E-2</v>
      </c>
      <c r="C13" s="23">
        <f t="shared" si="0"/>
        <v>3.415E-2</v>
      </c>
      <c r="D13" s="23">
        <f t="shared" si="1"/>
        <v>0.60129405000000002</v>
      </c>
      <c r="E13" s="26" t="s">
        <v>222</v>
      </c>
      <c r="F13" s="27" t="s">
        <v>230</v>
      </c>
      <c r="G13" s="26" t="s">
        <v>218</v>
      </c>
    </row>
    <row r="14" spans="1:7" ht="14.25" customHeight="1" x14ac:dyDescent="0.25">
      <c r="A14" s="24">
        <v>13</v>
      </c>
      <c r="B14" s="23">
        <v>0.1012</v>
      </c>
      <c r="C14" s="23">
        <f t="shared" si="0"/>
        <v>5.0599999999999999E-2</v>
      </c>
      <c r="D14" s="23">
        <f t="shared" si="1"/>
        <v>0.8925742000000001</v>
      </c>
      <c r="E14" s="26" t="s">
        <v>222</v>
      </c>
      <c r="F14" s="27" t="s">
        <v>231</v>
      </c>
      <c r="G14" s="26" t="s">
        <v>215</v>
      </c>
    </row>
    <row r="15" spans="1:7" x14ac:dyDescent="0.25">
      <c r="A15" s="24">
        <v>14</v>
      </c>
      <c r="B15" s="23">
        <v>6.3E-2</v>
      </c>
      <c r="C15" s="23">
        <f t="shared" si="0"/>
        <v>3.15E-2</v>
      </c>
      <c r="D15" s="23">
        <f t="shared" si="1"/>
        <v>0.5543705000000001</v>
      </c>
      <c r="E15" s="26" t="s">
        <v>222</v>
      </c>
      <c r="F15" s="27" t="s">
        <v>231</v>
      </c>
      <c r="G15" s="26" t="s">
        <v>216</v>
      </c>
    </row>
    <row r="16" spans="1:7" x14ac:dyDescent="0.25">
      <c r="A16" s="24">
        <v>15</v>
      </c>
      <c r="B16" s="23">
        <v>0.10915</v>
      </c>
      <c r="C16" s="23">
        <f t="shared" si="0"/>
        <v>5.4574999999999999E-2</v>
      </c>
      <c r="D16" s="23">
        <f t="shared" si="1"/>
        <v>0.96295952500000004</v>
      </c>
      <c r="E16" s="26" t="s">
        <v>222</v>
      </c>
      <c r="F16" s="27" t="s">
        <v>231</v>
      </c>
      <c r="G16" s="26" t="s">
        <v>217</v>
      </c>
    </row>
    <row r="17" spans="1:7" x14ac:dyDescent="0.25">
      <c r="A17" s="24">
        <v>16</v>
      </c>
      <c r="B17" s="23">
        <v>0.10725</v>
      </c>
      <c r="C17" s="23">
        <f t="shared" si="0"/>
        <v>5.3624999999999999E-2</v>
      </c>
      <c r="D17" s="23">
        <f t="shared" si="1"/>
        <v>0.94613787500000002</v>
      </c>
      <c r="E17" s="26" t="s">
        <v>222</v>
      </c>
      <c r="F17" s="27" t="s">
        <v>231</v>
      </c>
      <c r="G17" s="26" t="s">
        <v>218</v>
      </c>
    </row>
    <row r="18" spans="1:7" ht="14.25" customHeight="1" x14ac:dyDescent="0.25">
      <c r="A18" s="24">
        <v>17</v>
      </c>
      <c r="B18" s="23">
        <v>2.5950000000000001E-2</v>
      </c>
      <c r="C18" s="23">
        <f t="shared" si="0"/>
        <v>1.2975E-2</v>
      </c>
      <c r="D18" s="23">
        <f t="shared" si="1"/>
        <v>0.22634832500000002</v>
      </c>
      <c r="E18" s="26" t="s">
        <v>222</v>
      </c>
      <c r="F18" s="27" t="s">
        <v>232</v>
      </c>
      <c r="G18" s="26" t="s">
        <v>215</v>
      </c>
    </row>
    <row r="19" spans="1:7" x14ac:dyDescent="0.25">
      <c r="A19" s="24">
        <v>18</v>
      </c>
      <c r="B19" s="23">
        <v>5.8349999999999999E-2</v>
      </c>
      <c r="C19" s="23">
        <f t="shared" si="0"/>
        <v>2.9175E-2</v>
      </c>
      <c r="D19" s="23">
        <f t="shared" si="1"/>
        <v>0.51320172500000005</v>
      </c>
      <c r="E19" s="26" t="s">
        <v>222</v>
      </c>
      <c r="F19" s="27" t="s">
        <v>232</v>
      </c>
      <c r="G19" s="26" t="s">
        <v>216</v>
      </c>
    </row>
    <row r="20" spans="1:7" x14ac:dyDescent="0.25">
      <c r="A20" s="24">
        <v>19</v>
      </c>
      <c r="B20" s="23">
        <v>6.3299999999999995E-2</v>
      </c>
      <c r="C20" s="23">
        <f t="shared" si="0"/>
        <v>3.1649999999999998E-2</v>
      </c>
      <c r="D20" s="23">
        <f t="shared" si="1"/>
        <v>0.55702655000000001</v>
      </c>
      <c r="E20" s="26" t="s">
        <v>222</v>
      </c>
      <c r="F20" s="27" t="s">
        <v>232</v>
      </c>
      <c r="G20" s="26" t="s">
        <v>217</v>
      </c>
    </row>
    <row r="21" spans="1:7" x14ac:dyDescent="0.25">
      <c r="A21" s="24">
        <v>20</v>
      </c>
      <c r="B21" s="23">
        <v>6.1700000000000005E-2</v>
      </c>
      <c r="C21" s="23">
        <f t="shared" si="0"/>
        <v>3.0850000000000002E-2</v>
      </c>
      <c r="D21" s="23">
        <f t="shared" si="1"/>
        <v>0.54286095000000012</v>
      </c>
      <c r="E21" s="26" t="s">
        <v>222</v>
      </c>
      <c r="F21" s="27" t="s">
        <v>232</v>
      </c>
      <c r="G21" s="26" t="s">
        <v>218</v>
      </c>
    </row>
    <row r="22" spans="1:7" ht="14.25" customHeight="1" x14ac:dyDescent="0.25">
      <c r="A22" s="24">
        <v>21</v>
      </c>
      <c r="B22" s="23">
        <v>2.375E-2</v>
      </c>
      <c r="C22" s="23">
        <f t="shared" si="0"/>
        <v>1.1875E-2</v>
      </c>
      <c r="D22" s="23">
        <f t="shared" si="1"/>
        <v>0.20687062500000003</v>
      </c>
      <c r="E22" s="26" t="s">
        <v>222</v>
      </c>
      <c r="F22" s="27" t="s">
        <v>233</v>
      </c>
      <c r="G22" s="26" t="s">
        <v>215</v>
      </c>
    </row>
    <row r="23" spans="1:7" x14ac:dyDescent="0.25">
      <c r="A23" s="24">
        <v>22</v>
      </c>
      <c r="B23" s="23">
        <v>5.2199999999999996E-2</v>
      </c>
      <c r="C23" s="23">
        <f t="shared" si="0"/>
        <v>2.6099999999999998E-2</v>
      </c>
      <c r="D23" s="23">
        <f t="shared" si="1"/>
        <v>0.45875269999999996</v>
      </c>
      <c r="E23" s="26" t="s">
        <v>222</v>
      </c>
      <c r="F23" s="27" t="s">
        <v>233</v>
      </c>
      <c r="G23" s="26" t="s">
        <v>216</v>
      </c>
    </row>
    <row r="24" spans="1:7" x14ac:dyDescent="0.25">
      <c r="A24" s="24">
        <v>23</v>
      </c>
      <c r="B24" s="23">
        <v>5.3800000000000001E-2</v>
      </c>
      <c r="C24" s="23">
        <f t="shared" si="0"/>
        <v>2.69E-2</v>
      </c>
      <c r="D24" s="23">
        <f t="shared" si="1"/>
        <v>0.47291830000000001</v>
      </c>
      <c r="E24" s="26" t="s">
        <v>222</v>
      </c>
      <c r="F24" s="27" t="s">
        <v>233</v>
      </c>
      <c r="G24" s="26" t="s">
        <v>217</v>
      </c>
    </row>
    <row r="25" spans="1:7" x14ac:dyDescent="0.25">
      <c r="A25" s="24">
        <v>24</v>
      </c>
      <c r="B25" s="23">
        <v>5.5E-2</v>
      </c>
      <c r="C25" s="23">
        <f t="shared" si="0"/>
        <v>2.75E-2</v>
      </c>
      <c r="D25" s="23">
        <f t="shared" si="1"/>
        <v>0.48354249999999999</v>
      </c>
      <c r="E25" s="26" t="s">
        <v>222</v>
      </c>
      <c r="F25" s="27" t="s">
        <v>233</v>
      </c>
      <c r="G25" s="26" t="s">
        <v>218</v>
      </c>
    </row>
    <row r="26" spans="1:7" ht="14.25" customHeight="1" x14ac:dyDescent="0.25">
      <c r="A26" s="24">
        <v>25</v>
      </c>
      <c r="B26" s="23">
        <v>1.8800000000000001E-2</v>
      </c>
      <c r="C26" s="23">
        <f t="shared" si="0"/>
        <v>9.4000000000000004E-3</v>
      </c>
      <c r="D26" s="23">
        <f t="shared" si="1"/>
        <v>0.16304580000000002</v>
      </c>
      <c r="E26" s="26" t="s">
        <v>222</v>
      </c>
      <c r="F26" s="27" t="s">
        <v>226</v>
      </c>
      <c r="G26" s="26" t="s">
        <v>215</v>
      </c>
    </row>
    <row r="27" spans="1:7" x14ac:dyDescent="0.25">
      <c r="A27" s="24">
        <v>26</v>
      </c>
      <c r="B27" s="23">
        <v>4.7E-2</v>
      </c>
      <c r="C27" s="23">
        <f t="shared" si="0"/>
        <v>2.35E-2</v>
      </c>
      <c r="D27" s="23">
        <f t="shared" si="1"/>
        <v>0.41271449999999998</v>
      </c>
      <c r="E27" s="26" t="s">
        <v>222</v>
      </c>
      <c r="F27" s="27" t="s">
        <v>226</v>
      </c>
      <c r="G27" s="26" t="s">
        <v>216</v>
      </c>
    </row>
    <row r="28" spans="1:7" x14ac:dyDescent="0.25">
      <c r="A28" s="24">
        <v>27</v>
      </c>
      <c r="B28" s="23">
        <v>4.7899999999999998E-2</v>
      </c>
      <c r="C28" s="23">
        <f t="shared" si="0"/>
        <v>2.3949999999999999E-2</v>
      </c>
      <c r="D28" s="23">
        <f t="shared" si="1"/>
        <v>0.42068264999999999</v>
      </c>
      <c r="E28" s="26" t="s">
        <v>222</v>
      </c>
      <c r="F28" s="27" t="s">
        <v>226</v>
      </c>
      <c r="G28" s="26" t="s">
        <v>217</v>
      </c>
    </row>
    <row r="29" spans="1:7" x14ac:dyDescent="0.25">
      <c r="A29" s="24">
        <v>28</v>
      </c>
      <c r="B29" s="23">
        <v>4.9699999999999994E-2</v>
      </c>
      <c r="C29" s="23">
        <f t="shared" si="0"/>
        <v>2.4849999999999997E-2</v>
      </c>
      <c r="D29" s="23">
        <f t="shared" si="1"/>
        <v>0.43661894999999995</v>
      </c>
      <c r="E29" s="26" t="s">
        <v>222</v>
      </c>
      <c r="F29" s="27" t="s">
        <v>226</v>
      </c>
      <c r="G29" s="26" t="s">
        <v>218</v>
      </c>
    </row>
    <row r="30" spans="1:7" ht="14.25" customHeight="1" x14ac:dyDescent="0.25">
      <c r="A30" s="24">
        <v>29</v>
      </c>
      <c r="B30" s="23">
        <v>0.10059999999999999</v>
      </c>
      <c r="C30" s="23">
        <f t="shared" si="0"/>
        <v>5.0299999999999997E-2</v>
      </c>
      <c r="D30" s="23">
        <f t="shared" si="1"/>
        <v>0.88726210000000005</v>
      </c>
      <c r="E30" s="26" t="s">
        <v>222</v>
      </c>
      <c r="F30" s="27" t="s">
        <v>234</v>
      </c>
      <c r="G30" s="26" t="s">
        <v>215</v>
      </c>
    </row>
    <row r="31" spans="1:7" x14ac:dyDescent="0.25">
      <c r="A31" s="24">
        <v>30</v>
      </c>
      <c r="B31" s="23">
        <v>0.10403333333333332</v>
      </c>
      <c r="C31" s="23">
        <f t="shared" si="0"/>
        <v>5.2016666666666662E-2</v>
      </c>
      <c r="D31" s="23">
        <f t="shared" si="1"/>
        <v>0.91765911666666666</v>
      </c>
      <c r="E31" s="26" t="s">
        <v>222</v>
      </c>
      <c r="F31" s="27" t="s">
        <v>234</v>
      </c>
      <c r="G31" s="26" t="s">
        <v>216</v>
      </c>
    </row>
    <row r="32" spans="1:7" x14ac:dyDescent="0.25">
      <c r="A32" s="24">
        <v>31</v>
      </c>
      <c r="B32" s="23">
        <v>0.11070000000000001</v>
      </c>
      <c r="C32" s="23">
        <f t="shared" si="0"/>
        <v>5.5350000000000003E-2</v>
      </c>
      <c r="D32" s="23">
        <f t="shared" si="1"/>
        <v>0.97668245000000009</v>
      </c>
      <c r="E32" s="26" t="s">
        <v>222</v>
      </c>
      <c r="F32" s="27" t="s">
        <v>234</v>
      </c>
      <c r="G32" s="26" t="s">
        <v>217</v>
      </c>
    </row>
    <row r="33" spans="1:7" x14ac:dyDescent="0.25">
      <c r="A33" s="24">
        <v>32</v>
      </c>
      <c r="B33" s="23">
        <v>0.10594999999999999</v>
      </c>
      <c r="C33" s="23">
        <f t="shared" si="0"/>
        <v>5.2974999999999994E-2</v>
      </c>
      <c r="D33" s="23">
        <f t="shared" si="1"/>
        <v>0.93462832499999993</v>
      </c>
      <c r="E33" s="26" t="s">
        <v>222</v>
      </c>
      <c r="F33" s="27" t="s">
        <v>234</v>
      </c>
      <c r="G33" s="26" t="s">
        <v>218</v>
      </c>
    </row>
    <row r="34" spans="1:7" ht="14.25" customHeight="1" x14ac:dyDescent="0.25">
      <c r="A34" s="24">
        <v>33</v>
      </c>
      <c r="B34" s="23">
        <v>8.7099999999999997E-2</v>
      </c>
      <c r="C34" s="23">
        <f t="shared" si="0"/>
        <v>4.3549999999999998E-2</v>
      </c>
      <c r="D34" s="23">
        <f t="shared" si="1"/>
        <v>0.76773985</v>
      </c>
      <c r="E34" s="26" t="s">
        <v>222</v>
      </c>
      <c r="F34" s="27" t="s">
        <v>235</v>
      </c>
      <c r="G34" s="26" t="s">
        <v>215</v>
      </c>
    </row>
    <row r="35" spans="1:7" x14ac:dyDescent="0.25">
      <c r="A35" s="24">
        <v>34</v>
      </c>
      <c r="B35" s="23">
        <v>9.2350000000000002E-2</v>
      </c>
      <c r="C35" s="23">
        <f t="shared" si="0"/>
        <v>4.6175000000000001E-2</v>
      </c>
      <c r="D35" s="23">
        <f t="shared" si="1"/>
        <v>0.81422072500000009</v>
      </c>
      <c r="E35" s="26" t="s">
        <v>222</v>
      </c>
      <c r="F35" s="27" t="s">
        <v>235</v>
      </c>
      <c r="G35" s="26" t="s">
        <v>216</v>
      </c>
    </row>
    <row r="36" spans="1:7" x14ac:dyDescent="0.25">
      <c r="A36" s="24">
        <v>35</v>
      </c>
      <c r="B36" s="23">
        <v>9.3200000000000005E-2</v>
      </c>
      <c r="C36" s="23">
        <f t="shared" si="0"/>
        <v>4.6600000000000003E-2</v>
      </c>
      <c r="D36" s="23">
        <f t="shared" si="1"/>
        <v>0.82174620000000009</v>
      </c>
      <c r="E36" s="26" t="s">
        <v>222</v>
      </c>
      <c r="F36" s="27" t="s">
        <v>235</v>
      </c>
      <c r="G36" s="26" t="s">
        <v>217</v>
      </c>
    </row>
    <row r="37" spans="1:7" x14ac:dyDescent="0.25">
      <c r="A37" s="24">
        <v>36</v>
      </c>
      <c r="B37" s="23">
        <v>9.2450000000000004E-2</v>
      </c>
      <c r="C37" s="23">
        <f t="shared" si="0"/>
        <v>4.6225000000000002E-2</v>
      </c>
      <c r="D37" s="23">
        <f t="shared" si="1"/>
        <v>0.8151060750000001</v>
      </c>
      <c r="E37" s="26" t="s">
        <v>222</v>
      </c>
      <c r="F37" s="27" t="s">
        <v>235</v>
      </c>
      <c r="G37" s="26" t="s">
        <v>218</v>
      </c>
    </row>
    <row r="38" spans="1:7" ht="14.25" customHeight="1" x14ac:dyDescent="0.25">
      <c r="A38" s="24">
        <v>37</v>
      </c>
      <c r="B38" s="23">
        <v>4.2200000000000001E-2</v>
      </c>
      <c r="C38" s="23">
        <f t="shared" si="0"/>
        <v>2.1100000000000001E-2</v>
      </c>
      <c r="D38" s="23">
        <f t="shared" si="1"/>
        <v>0.37021770000000004</v>
      </c>
      <c r="E38" s="26" t="s">
        <v>222</v>
      </c>
      <c r="F38" s="27" t="s">
        <v>236</v>
      </c>
      <c r="G38" s="26" t="s">
        <v>215</v>
      </c>
    </row>
    <row r="39" spans="1:7" x14ac:dyDescent="0.25">
      <c r="A39" s="24">
        <v>38</v>
      </c>
      <c r="B39" s="23">
        <v>5.8250000000000003E-2</v>
      </c>
      <c r="C39" s="23">
        <f t="shared" si="0"/>
        <v>2.9125000000000002E-2</v>
      </c>
      <c r="D39" s="23">
        <f t="shared" si="1"/>
        <v>0.51231637500000005</v>
      </c>
      <c r="E39" s="26" t="s">
        <v>222</v>
      </c>
      <c r="F39" s="27" t="s">
        <v>236</v>
      </c>
      <c r="G39" s="26" t="s">
        <v>216</v>
      </c>
    </row>
    <row r="40" spans="1:7" x14ac:dyDescent="0.25">
      <c r="A40" s="24">
        <v>39</v>
      </c>
      <c r="B40" s="23">
        <v>5.8650000000000001E-2</v>
      </c>
      <c r="C40" s="23">
        <f t="shared" si="0"/>
        <v>2.9325E-2</v>
      </c>
      <c r="D40" s="23">
        <f t="shared" si="1"/>
        <v>0.51585777500000007</v>
      </c>
      <c r="E40" s="26" t="s">
        <v>222</v>
      </c>
      <c r="F40" s="27" t="s">
        <v>236</v>
      </c>
      <c r="G40" s="26" t="s">
        <v>217</v>
      </c>
    </row>
    <row r="41" spans="1:7" x14ac:dyDescent="0.25">
      <c r="A41" s="24">
        <v>40</v>
      </c>
      <c r="B41" s="23">
        <v>6.1100000000000002E-2</v>
      </c>
      <c r="C41" s="23">
        <f t="shared" si="0"/>
        <v>3.0550000000000001E-2</v>
      </c>
      <c r="D41" s="23">
        <f t="shared" si="1"/>
        <v>0.53754885000000008</v>
      </c>
      <c r="E41" s="26" t="s">
        <v>222</v>
      </c>
      <c r="F41" s="27" t="s">
        <v>236</v>
      </c>
      <c r="G41" s="26" t="s">
        <v>218</v>
      </c>
    </row>
    <row r="42" spans="1:7" ht="14.25" customHeight="1" x14ac:dyDescent="0.25">
      <c r="A42" s="24">
        <v>41</v>
      </c>
      <c r="B42" s="23">
        <v>3.4250000000000003E-2</v>
      </c>
      <c r="C42" s="23">
        <f t="shared" si="0"/>
        <v>1.7125000000000001E-2</v>
      </c>
      <c r="D42" s="23">
        <f t="shared" si="1"/>
        <v>0.29983237500000004</v>
      </c>
      <c r="E42" s="26" t="s">
        <v>222</v>
      </c>
      <c r="F42" s="27" t="s">
        <v>237</v>
      </c>
      <c r="G42" s="26" t="s">
        <v>215</v>
      </c>
    </row>
    <row r="43" spans="1:7" x14ac:dyDescent="0.25">
      <c r="A43" s="24">
        <v>42</v>
      </c>
      <c r="B43" s="23">
        <v>4.3200000000000002E-2</v>
      </c>
      <c r="C43" s="23">
        <f t="shared" si="0"/>
        <v>2.1600000000000001E-2</v>
      </c>
      <c r="D43" s="23">
        <f t="shared" si="1"/>
        <v>0.3790712</v>
      </c>
      <c r="E43" s="26" t="s">
        <v>222</v>
      </c>
      <c r="F43" s="27" t="s">
        <v>237</v>
      </c>
      <c r="G43" s="26" t="s">
        <v>216</v>
      </c>
    </row>
    <row r="44" spans="1:7" x14ac:dyDescent="0.25">
      <c r="A44" s="24">
        <v>43</v>
      </c>
      <c r="B44" s="23">
        <v>4.4499999999999998E-2</v>
      </c>
      <c r="C44" s="23">
        <f t="shared" si="0"/>
        <v>2.2249999999999999E-2</v>
      </c>
      <c r="D44" s="23">
        <f t="shared" si="1"/>
        <v>0.39058074999999998</v>
      </c>
      <c r="E44" s="26" t="s">
        <v>222</v>
      </c>
      <c r="F44" s="27" t="s">
        <v>237</v>
      </c>
      <c r="G44" s="26" t="s">
        <v>217</v>
      </c>
    </row>
    <row r="45" spans="1:7" x14ac:dyDescent="0.25">
      <c r="A45" s="24">
        <v>44</v>
      </c>
      <c r="B45" s="23">
        <v>4.4200000000000003E-2</v>
      </c>
      <c r="C45" s="23">
        <f t="shared" si="0"/>
        <v>2.2100000000000002E-2</v>
      </c>
      <c r="D45" s="23">
        <f t="shared" si="1"/>
        <v>0.38792470000000001</v>
      </c>
      <c r="E45" s="26" t="s">
        <v>222</v>
      </c>
      <c r="F45" s="27" t="s">
        <v>237</v>
      </c>
      <c r="G45" s="26" t="s">
        <v>218</v>
      </c>
    </row>
    <row r="46" spans="1:7" ht="14.25" customHeight="1" x14ac:dyDescent="0.25">
      <c r="A46" s="24">
        <v>45</v>
      </c>
      <c r="B46" s="23">
        <v>6.9500000000000006E-2</v>
      </c>
      <c r="C46" s="23">
        <f t="shared" si="0"/>
        <v>3.4750000000000003E-2</v>
      </c>
      <c r="D46" s="23">
        <f t="shared" si="1"/>
        <v>0.61191825000000011</v>
      </c>
      <c r="E46" s="26" t="s">
        <v>222</v>
      </c>
      <c r="F46" s="27" t="s">
        <v>238</v>
      </c>
      <c r="G46" s="26" t="s">
        <v>215</v>
      </c>
    </row>
    <row r="47" spans="1:7" x14ac:dyDescent="0.25">
      <c r="A47" s="24">
        <v>46</v>
      </c>
      <c r="B47" s="23">
        <v>7.6600000000000001E-2</v>
      </c>
      <c r="C47" s="23">
        <f t="shared" si="0"/>
        <v>3.8300000000000001E-2</v>
      </c>
      <c r="D47" s="23">
        <f t="shared" si="1"/>
        <v>0.67477810000000005</v>
      </c>
      <c r="E47" s="26" t="s">
        <v>222</v>
      </c>
      <c r="F47" s="27" t="s">
        <v>238</v>
      </c>
      <c r="G47" s="26" t="s">
        <v>216</v>
      </c>
    </row>
    <row r="48" spans="1:7" x14ac:dyDescent="0.25">
      <c r="A48" s="24">
        <v>47</v>
      </c>
      <c r="B48" s="23">
        <v>7.6749999999999999E-2</v>
      </c>
      <c r="C48" s="23">
        <f t="shared" si="0"/>
        <v>3.8374999999999999E-2</v>
      </c>
      <c r="D48" s="23">
        <f t="shared" si="1"/>
        <v>0.67610612500000011</v>
      </c>
      <c r="E48" s="26" t="s">
        <v>222</v>
      </c>
      <c r="F48" s="27" t="s">
        <v>238</v>
      </c>
      <c r="G48" s="26" t="s">
        <v>217</v>
      </c>
    </row>
    <row r="49" spans="1:7" x14ac:dyDescent="0.25">
      <c r="A49" s="24">
        <v>48</v>
      </c>
      <c r="B49" s="23">
        <v>7.8199999999999992E-2</v>
      </c>
      <c r="C49" s="23">
        <f t="shared" si="0"/>
        <v>3.9099999999999996E-2</v>
      </c>
      <c r="D49" s="23">
        <f t="shared" si="1"/>
        <v>0.68894370000000005</v>
      </c>
      <c r="E49" s="26" t="s">
        <v>222</v>
      </c>
      <c r="F49" s="27" t="s">
        <v>238</v>
      </c>
      <c r="G49" s="26" t="s">
        <v>218</v>
      </c>
    </row>
    <row r="50" spans="1:7" ht="14.25" customHeight="1" x14ac:dyDescent="0.25">
      <c r="A50" s="24">
        <v>49</v>
      </c>
      <c r="B50" s="23">
        <v>3.04E-2</v>
      </c>
      <c r="C50" s="23">
        <f t="shared" si="0"/>
        <v>1.52E-2</v>
      </c>
      <c r="D50" s="23">
        <f t="shared" si="1"/>
        <v>0.26574639999999999</v>
      </c>
      <c r="E50" s="26" t="s">
        <v>222</v>
      </c>
      <c r="F50" s="27" t="s">
        <v>227</v>
      </c>
      <c r="G50" s="26" t="s">
        <v>215</v>
      </c>
    </row>
    <row r="51" spans="1:7" x14ac:dyDescent="0.25">
      <c r="A51" s="24">
        <v>50</v>
      </c>
      <c r="B51" s="23">
        <v>5.0799999999999998E-2</v>
      </c>
      <c r="C51" s="23">
        <f t="shared" si="0"/>
        <v>2.5399999999999999E-2</v>
      </c>
      <c r="D51" s="23">
        <f t="shared" si="1"/>
        <v>0.44635779999999997</v>
      </c>
      <c r="E51" s="26" t="s">
        <v>222</v>
      </c>
      <c r="F51" s="27" t="s">
        <v>227</v>
      </c>
      <c r="G51" s="26" t="s">
        <v>216</v>
      </c>
    </row>
    <row r="52" spans="1:7" x14ac:dyDescent="0.25">
      <c r="A52" s="24">
        <v>51</v>
      </c>
      <c r="B52" s="23">
        <v>5.0549999999999998E-2</v>
      </c>
      <c r="C52" s="23">
        <f t="shared" si="0"/>
        <v>2.5274999999999999E-2</v>
      </c>
      <c r="D52" s="23">
        <f t="shared" si="1"/>
        <v>0.44414442500000001</v>
      </c>
      <c r="E52" s="26" t="s">
        <v>222</v>
      </c>
      <c r="F52" s="27" t="s">
        <v>227</v>
      </c>
      <c r="G52" s="26" t="s">
        <v>217</v>
      </c>
    </row>
    <row r="53" spans="1:7" x14ac:dyDescent="0.25">
      <c r="A53" s="24">
        <v>52</v>
      </c>
      <c r="B53" s="23">
        <v>5.2049999999999999E-2</v>
      </c>
      <c r="C53" s="23">
        <f t="shared" si="0"/>
        <v>2.6025E-2</v>
      </c>
      <c r="D53" s="23">
        <f t="shared" si="1"/>
        <v>0.457424675</v>
      </c>
      <c r="E53" s="26" t="s">
        <v>222</v>
      </c>
      <c r="F53" s="27" t="s">
        <v>227</v>
      </c>
      <c r="G53" s="26" t="s">
        <v>218</v>
      </c>
    </row>
    <row r="54" spans="1:7" ht="14.25" customHeight="1" x14ac:dyDescent="0.25">
      <c r="A54" s="24">
        <v>53</v>
      </c>
      <c r="B54" s="23">
        <v>2.8000000000000001E-2</v>
      </c>
      <c r="C54" s="23">
        <f t="shared" si="0"/>
        <v>1.4E-2</v>
      </c>
      <c r="D54" s="23">
        <f t="shared" si="1"/>
        <v>0.24449800000000002</v>
      </c>
      <c r="E54" s="26" t="s">
        <v>222</v>
      </c>
      <c r="F54" s="27" t="s">
        <v>239</v>
      </c>
      <c r="G54" s="26" t="s">
        <v>215</v>
      </c>
    </row>
    <row r="55" spans="1:7" x14ac:dyDescent="0.25">
      <c r="A55" s="24">
        <v>54</v>
      </c>
      <c r="B55" s="23">
        <v>5.2949999999999997E-2</v>
      </c>
      <c r="C55" s="23">
        <f t="shared" si="0"/>
        <v>2.6474999999999999E-2</v>
      </c>
      <c r="D55" s="23">
        <f t="shared" si="1"/>
        <v>0.46539282499999995</v>
      </c>
      <c r="E55" s="26" t="s">
        <v>222</v>
      </c>
      <c r="F55" s="27" t="s">
        <v>239</v>
      </c>
      <c r="G55" s="26" t="s">
        <v>216</v>
      </c>
    </row>
    <row r="56" spans="1:7" x14ac:dyDescent="0.25">
      <c r="A56" s="24">
        <v>55</v>
      </c>
      <c r="B56" s="23">
        <v>5.5550000000000002E-2</v>
      </c>
      <c r="C56" s="23">
        <f t="shared" si="0"/>
        <v>2.7775000000000001E-2</v>
      </c>
      <c r="D56" s="23">
        <f t="shared" si="1"/>
        <v>0.48841192500000002</v>
      </c>
      <c r="E56" s="26" t="s">
        <v>222</v>
      </c>
      <c r="F56" s="27" t="s">
        <v>239</v>
      </c>
      <c r="G56" s="26" t="s">
        <v>217</v>
      </c>
    </row>
    <row r="57" spans="1:7" x14ac:dyDescent="0.25">
      <c r="A57" s="24">
        <v>56</v>
      </c>
      <c r="B57" s="23">
        <v>5.6400000000000006E-2</v>
      </c>
      <c r="C57" s="23">
        <f t="shared" si="0"/>
        <v>2.8200000000000003E-2</v>
      </c>
      <c r="D57" s="23">
        <f t="shared" si="1"/>
        <v>0.49593740000000008</v>
      </c>
      <c r="E57" s="26" t="s">
        <v>222</v>
      </c>
      <c r="F57" s="27" t="s">
        <v>239</v>
      </c>
      <c r="G57" s="26" t="s">
        <v>218</v>
      </c>
    </row>
    <row r="58" spans="1:7" ht="14.25" customHeight="1" x14ac:dyDescent="0.25">
      <c r="A58" s="24">
        <v>57</v>
      </c>
      <c r="B58" s="23">
        <v>0.02</v>
      </c>
      <c r="C58" s="23">
        <f t="shared" si="0"/>
        <v>0.01</v>
      </c>
      <c r="D58" s="23">
        <f t="shared" si="1"/>
        <v>0.17367000000000002</v>
      </c>
      <c r="E58" s="26" t="s">
        <v>222</v>
      </c>
      <c r="F58" s="27" t="s">
        <v>240</v>
      </c>
      <c r="G58" s="26" t="s">
        <v>215</v>
      </c>
    </row>
    <row r="59" spans="1:7" x14ac:dyDescent="0.25">
      <c r="A59" s="24">
        <v>58</v>
      </c>
      <c r="B59" s="23">
        <v>4.87E-2</v>
      </c>
      <c r="C59" s="23">
        <f t="shared" si="0"/>
        <v>2.435E-2</v>
      </c>
      <c r="D59" s="23">
        <f t="shared" si="1"/>
        <v>0.42776544999999999</v>
      </c>
      <c r="E59" s="26" t="s">
        <v>222</v>
      </c>
      <c r="F59" s="27" t="s">
        <v>240</v>
      </c>
      <c r="G59" s="26" t="s">
        <v>216</v>
      </c>
    </row>
    <row r="60" spans="1:7" x14ac:dyDescent="0.25">
      <c r="A60" s="24">
        <v>59</v>
      </c>
      <c r="B60" s="23">
        <v>5.0700000000000002E-2</v>
      </c>
      <c r="C60" s="23">
        <f t="shared" si="0"/>
        <v>2.5350000000000001E-2</v>
      </c>
      <c r="D60" s="23">
        <f t="shared" si="1"/>
        <v>0.44547245000000002</v>
      </c>
      <c r="E60" s="26" t="s">
        <v>222</v>
      </c>
      <c r="F60" s="27" t="s">
        <v>240</v>
      </c>
      <c r="G60" s="26" t="s">
        <v>217</v>
      </c>
    </row>
    <row r="61" spans="1:7" x14ac:dyDescent="0.25">
      <c r="A61" s="24">
        <v>60</v>
      </c>
      <c r="B61" s="23">
        <v>5.135E-2</v>
      </c>
      <c r="C61" s="23">
        <f t="shared" si="0"/>
        <v>2.5675E-2</v>
      </c>
      <c r="D61" s="23">
        <f t="shared" si="1"/>
        <v>0.45122722500000001</v>
      </c>
      <c r="E61" s="26" t="s">
        <v>222</v>
      </c>
      <c r="F61" s="27" t="s">
        <v>240</v>
      </c>
      <c r="G61" s="26" t="s">
        <v>218</v>
      </c>
    </row>
    <row r="62" spans="1:7" ht="14.25" customHeight="1" x14ac:dyDescent="0.25">
      <c r="A62" s="24">
        <v>61</v>
      </c>
      <c r="B62" s="23">
        <v>9.64E-2</v>
      </c>
      <c r="C62" s="23">
        <f t="shared" si="0"/>
        <v>4.82E-2</v>
      </c>
      <c r="D62" s="23">
        <f t="shared" si="1"/>
        <v>0.85007740000000009</v>
      </c>
      <c r="E62" s="26" t="s">
        <v>222</v>
      </c>
      <c r="F62" s="27" t="s">
        <v>241</v>
      </c>
      <c r="G62" s="26" t="s">
        <v>215</v>
      </c>
    </row>
    <row r="63" spans="1:7" x14ac:dyDescent="0.25">
      <c r="A63" s="24">
        <v>62</v>
      </c>
      <c r="B63" s="23">
        <v>0.10139999999999999</v>
      </c>
      <c r="C63" s="23">
        <f t="shared" si="0"/>
        <v>5.0699999999999995E-2</v>
      </c>
      <c r="D63" s="23">
        <f t="shared" si="1"/>
        <v>0.8943449</v>
      </c>
      <c r="E63" s="26" t="s">
        <v>222</v>
      </c>
      <c r="F63" s="27" t="s">
        <v>241</v>
      </c>
      <c r="G63" s="26" t="s">
        <v>216</v>
      </c>
    </row>
    <row r="64" spans="1:7" x14ac:dyDescent="0.25">
      <c r="A64" s="24">
        <v>63</v>
      </c>
      <c r="B64" s="23">
        <v>0.10045</v>
      </c>
      <c r="C64" s="23">
        <f t="shared" si="0"/>
        <v>5.0224999999999999E-2</v>
      </c>
      <c r="D64" s="23">
        <f t="shared" si="1"/>
        <v>0.8859340750000001</v>
      </c>
      <c r="E64" s="26" t="s">
        <v>222</v>
      </c>
      <c r="F64" s="27" t="s">
        <v>241</v>
      </c>
      <c r="G64" s="26" t="s">
        <v>217</v>
      </c>
    </row>
    <row r="65" spans="1:7" x14ac:dyDescent="0.25">
      <c r="A65" s="24">
        <v>64</v>
      </c>
      <c r="B65" s="23">
        <v>9.8100000000000007E-2</v>
      </c>
      <c r="C65" s="23">
        <f t="shared" si="0"/>
        <v>4.9050000000000003E-2</v>
      </c>
      <c r="D65" s="23">
        <f t="shared" si="1"/>
        <v>0.8651283500000001</v>
      </c>
      <c r="E65" s="26" t="s">
        <v>222</v>
      </c>
      <c r="F65" s="27" t="s">
        <v>241</v>
      </c>
      <c r="G65" s="26" t="s">
        <v>218</v>
      </c>
    </row>
    <row r="66" spans="1:7" ht="14.25" customHeight="1" x14ac:dyDescent="0.25">
      <c r="A66" s="24">
        <v>65</v>
      </c>
      <c r="B66" s="23">
        <v>1.7399999999999999E-2</v>
      </c>
      <c r="C66" s="23">
        <f t="shared" ref="C66:C130" si="2">B66/2</f>
        <v>8.6999999999999994E-3</v>
      </c>
      <c r="D66" s="23">
        <f t="shared" ref="D66:D130" si="3">(17.707*C66) - 0.0034</f>
        <v>0.1506509</v>
      </c>
      <c r="E66" s="26" t="s">
        <v>222</v>
      </c>
      <c r="F66" s="27" t="s">
        <v>242</v>
      </c>
      <c r="G66" s="26" t="s">
        <v>215</v>
      </c>
    </row>
    <row r="67" spans="1:7" x14ac:dyDescent="0.25">
      <c r="A67" s="24">
        <v>66</v>
      </c>
      <c r="B67" s="23">
        <v>4.3400000000000001E-2</v>
      </c>
      <c r="C67" s="23">
        <f t="shared" si="2"/>
        <v>2.1700000000000001E-2</v>
      </c>
      <c r="D67" s="23">
        <f t="shared" si="3"/>
        <v>0.38084190000000001</v>
      </c>
      <c r="E67" s="26" t="s">
        <v>222</v>
      </c>
      <c r="F67" s="27" t="s">
        <v>242</v>
      </c>
      <c r="G67" s="26" t="s">
        <v>216</v>
      </c>
    </row>
    <row r="68" spans="1:7" x14ac:dyDescent="0.25">
      <c r="A68" s="24">
        <v>67</v>
      </c>
      <c r="B68" s="23">
        <v>4.5149999999999996E-2</v>
      </c>
      <c r="C68" s="23">
        <f t="shared" si="2"/>
        <v>2.2574999999999998E-2</v>
      </c>
      <c r="D68" s="23">
        <f t="shared" si="3"/>
        <v>0.39633552499999997</v>
      </c>
      <c r="E68" s="26" t="s">
        <v>222</v>
      </c>
      <c r="F68" s="27" t="s">
        <v>242</v>
      </c>
      <c r="G68" s="26" t="s">
        <v>217</v>
      </c>
    </row>
    <row r="69" spans="1:7" x14ac:dyDescent="0.25">
      <c r="A69" s="24">
        <v>68</v>
      </c>
      <c r="B69" s="23">
        <v>4.8399999999999999E-2</v>
      </c>
      <c r="C69" s="23">
        <f t="shared" si="2"/>
        <v>2.4199999999999999E-2</v>
      </c>
      <c r="D69" s="23">
        <f t="shared" si="3"/>
        <v>0.42510939999999997</v>
      </c>
      <c r="E69" s="26" t="s">
        <v>222</v>
      </c>
      <c r="F69" s="27" t="s">
        <v>242</v>
      </c>
      <c r="G69" s="26" t="s">
        <v>218</v>
      </c>
    </row>
    <row r="70" spans="1:7" x14ac:dyDescent="0.25">
      <c r="A70" s="24">
        <v>69</v>
      </c>
      <c r="B70" s="23">
        <v>2.0200000000000003E-2</v>
      </c>
      <c r="C70" s="23">
        <f t="shared" si="2"/>
        <v>1.0100000000000001E-2</v>
      </c>
      <c r="D70" s="23">
        <f t="shared" si="3"/>
        <v>0.17544070000000003</v>
      </c>
      <c r="E70" s="26" t="s">
        <v>222</v>
      </c>
      <c r="F70" s="27" t="s">
        <v>243</v>
      </c>
      <c r="G70" s="26" t="s">
        <v>215</v>
      </c>
    </row>
    <row r="71" spans="1:7" x14ac:dyDescent="0.25">
      <c r="A71" s="24">
        <v>70</v>
      </c>
      <c r="B71" s="23">
        <v>5.0999999999999997E-2</v>
      </c>
      <c r="C71" s="23">
        <f t="shared" si="2"/>
        <v>2.5499999999999998E-2</v>
      </c>
      <c r="D71" s="23">
        <f t="shared" si="3"/>
        <v>0.44812849999999999</v>
      </c>
      <c r="E71" s="26" t="s">
        <v>222</v>
      </c>
      <c r="F71" s="27" t="s">
        <v>243</v>
      </c>
      <c r="G71" s="26" t="s">
        <v>216</v>
      </c>
    </row>
    <row r="72" spans="1:7" x14ac:dyDescent="0.25">
      <c r="A72" s="24">
        <v>71</v>
      </c>
      <c r="B72" s="23">
        <v>5.2000000000000005E-2</v>
      </c>
      <c r="C72" s="23">
        <f t="shared" si="2"/>
        <v>2.6000000000000002E-2</v>
      </c>
      <c r="D72" s="23">
        <f t="shared" si="3"/>
        <v>0.45698200000000005</v>
      </c>
      <c r="E72" s="26" t="s">
        <v>222</v>
      </c>
      <c r="F72" s="27" t="s">
        <v>243</v>
      </c>
      <c r="G72" s="26" t="s">
        <v>217</v>
      </c>
    </row>
    <row r="73" spans="1:7" x14ac:dyDescent="0.25">
      <c r="A73" s="24">
        <v>72</v>
      </c>
      <c r="B73" s="23">
        <v>5.3800000000000001E-2</v>
      </c>
      <c r="C73" s="23">
        <f t="shared" si="2"/>
        <v>2.69E-2</v>
      </c>
      <c r="D73" s="23">
        <f t="shared" si="3"/>
        <v>0.47291830000000001</v>
      </c>
      <c r="E73" s="26" t="s">
        <v>222</v>
      </c>
      <c r="F73" s="27" t="s">
        <v>243</v>
      </c>
      <c r="G73" s="26" t="s">
        <v>218</v>
      </c>
    </row>
    <row r="74" spans="1:7" ht="14.25" customHeight="1" x14ac:dyDescent="0.25">
      <c r="A74" s="24">
        <v>73</v>
      </c>
      <c r="B74" s="23">
        <v>2.8850000000000001E-2</v>
      </c>
      <c r="C74" s="23">
        <f t="shared" si="2"/>
        <v>1.4425E-2</v>
      </c>
      <c r="D74" s="23">
        <f t="shared" si="3"/>
        <v>0.252023475</v>
      </c>
      <c r="E74" s="26" t="s">
        <v>222</v>
      </c>
      <c r="F74" s="27" t="s">
        <v>228</v>
      </c>
      <c r="G74" s="26" t="s">
        <v>215</v>
      </c>
    </row>
    <row r="75" spans="1:7" x14ac:dyDescent="0.25">
      <c r="A75" s="24">
        <v>74</v>
      </c>
      <c r="B75" s="23">
        <v>5.21E-2</v>
      </c>
      <c r="C75" s="23">
        <f t="shared" si="2"/>
        <v>2.605E-2</v>
      </c>
      <c r="D75" s="23">
        <f t="shared" si="3"/>
        <v>0.45786735000000001</v>
      </c>
      <c r="E75" s="26" t="s">
        <v>222</v>
      </c>
      <c r="F75" s="27" t="s">
        <v>228</v>
      </c>
      <c r="G75" s="26" t="s">
        <v>216</v>
      </c>
    </row>
    <row r="76" spans="1:7" x14ac:dyDescent="0.25">
      <c r="A76" s="24">
        <v>75</v>
      </c>
      <c r="B76" s="23">
        <v>5.5750000000000001E-2</v>
      </c>
      <c r="C76" s="23">
        <f t="shared" si="2"/>
        <v>2.7875E-2</v>
      </c>
      <c r="D76" s="23">
        <f t="shared" si="3"/>
        <v>0.49018262500000004</v>
      </c>
      <c r="E76" s="26" t="s">
        <v>222</v>
      </c>
      <c r="F76" s="27" t="s">
        <v>228</v>
      </c>
      <c r="G76" s="26" t="s">
        <v>217</v>
      </c>
    </row>
    <row r="77" spans="1:7" x14ac:dyDescent="0.25">
      <c r="A77" s="24">
        <v>76</v>
      </c>
      <c r="B77" s="23">
        <v>5.6500000000000002E-2</v>
      </c>
      <c r="C77" s="23">
        <f t="shared" si="2"/>
        <v>2.8250000000000001E-2</v>
      </c>
      <c r="D77" s="23">
        <f t="shared" si="3"/>
        <v>0.49682275000000004</v>
      </c>
      <c r="E77" s="26" t="s">
        <v>222</v>
      </c>
      <c r="F77" s="27" t="s">
        <v>228</v>
      </c>
      <c r="G77" s="26" t="s">
        <v>218</v>
      </c>
    </row>
    <row r="78" spans="1:7" ht="14.25" customHeight="1" x14ac:dyDescent="0.25">
      <c r="A78" s="24">
        <v>77</v>
      </c>
      <c r="B78" s="23">
        <v>2.46E-2</v>
      </c>
      <c r="C78" s="23">
        <f t="shared" si="2"/>
        <v>1.23E-2</v>
      </c>
      <c r="D78" s="23">
        <f t="shared" si="3"/>
        <v>0.21439610000000003</v>
      </c>
      <c r="E78" s="26" t="s">
        <v>222</v>
      </c>
      <c r="F78" s="27" t="s">
        <v>244</v>
      </c>
      <c r="G78" s="26" t="s">
        <v>215</v>
      </c>
    </row>
    <row r="79" spans="1:7" x14ac:dyDescent="0.25">
      <c r="A79" s="24">
        <v>78</v>
      </c>
      <c r="B79" s="23">
        <v>4.8399999999999999E-2</v>
      </c>
      <c r="C79" s="23">
        <f t="shared" si="2"/>
        <v>2.4199999999999999E-2</v>
      </c>
      <c r="D79" s="23">
        <f t="shared" si="3"/>
        <v>0.42510939999999997</v>
      </c>
      <c r="E79" s="26" t="s">
        <v>222</v>
      </c>
      <c r="F79" s="27" t="s">
        <v>244</v>
      </c>
      <c r="G79" s="26" t="s">
        <v>216</v>
      </c>
    </row>
    <row r="80" spans="1:7" x14ac:dyDescent="0.25">
      <c r="A80" s="24">
        <v>79</v>
      </c>
      <c r="B80" s="23">
        <v>5.0549999999999998E-2</v>
      </c>
      <c r="C80" s="23">
        <f t="shared" si="2"/>
        <v>2.5274999999999999E-2</v>
      </c>
      <c r="D80" s="23">
        <f t="shared" si="3"/>
        <v>0.44414442500000001</v>
      </c>
      <c r="E80" s="26" t="s">
        <v>222</v>
      </c>
      <c r="F80" s="27" t="s">
        <v>244</v>
      </c>
      <c r="G80" s="26" t="s">
        <v>217</v>
      </c>
    </row>
    <row r="81" spans="1:7" x14ac:dyDescent="0.25">
      <c r="A81" s="24">
        <v>80</v>
      </c>
      <c r="B81" s="23">
        <v>5.1449999999999996E-2</v>
      </c>
      <c r="C81" s="23">
        <f t="shared" si="2"/>
        <v>2.5724999999999998E-2</v>
      </c>
      <c r="D81" s="23">
        <f t="shared" si="3"/>
        <v>0.45211257499999996</v>
      </c>
      <c r="E81" s="26" t="s">
        <v>222</v>
      </c>
      <c r="F81" s="27" t="s">
        <v>244</v>
      </c>
      <c r="G81" s="26" t="s">
        <v>218</v>
      </c>
    </row>
    <row r="82" spans="1:7" x14ac:dyDescent="0.25">
      <c r="F82" s="27"/>
    </row>
    <row r="83" spans="1:7" ht="14.25" customHeight="1" x14ac:dyDescent="0.25">
      <c r="A83" s="24">
        <v>85</v>
      </c>
      <c r="B83" s="23">
        <v>1.2750000000000001E-2</v>
      </c>
      <c r="C83" s="23">
        <f t="shared" si="2"/>
        <v>6.3750000000000005E-3</v>
      </c>
      <c r="D83" s="23">
        <f t="shared" si="3"/>
        <v>0.10948212500000001</v>
      </c>
      <c r="E83" s="26" t="s">
        <v>222</v>
      </c>
      <c r="F83" s="27" t="s">
        <v>184</v>
      </c>
      <c r="G83" s="26" t="s">
        <v>215</v>
      </c>
    </row>
    <row r="84" spans="1:7" x14ac:dyDescent="0.25">
      <c r="A84" s="24">
        <v>86</v>
      </c>
      <c r="B84" s="23">
        <v>1.8000000000000002E-2</v>
      </c>
      <c r="C84" s="23">
        <f t="shared" si="2"/>
        <v>9.0000000000000011E-3</v>
      </c>
      <c r="D84" s="23">
        <f t="shared" si="3"/>
        <v>0.15596300000000005</v>
      </c>
      <c r="E84" s="26" t="s">
        <v>222</v>
      </c>
      <c r="F84" s="27" t="s">
        <v>184</v>
      </c>
      <c r="G84" s="26" t="s">
        <v>216</v>
      </c>
    </row>
    <row r="85" spans="1:7" x14ac:dyDescent="0.25">
      <c r="A85" s="24">
        <v>87</v>
      </c>
      <c r="B85" s="23">
        <v>1.8849999999999999E-2</v>
      </c>
      <c r="C85" s="23">
        <f t="shared" si="2"/>
        <v>9.4249999999999994E-3</v>
      </c>
      <c r="D85" s="23">
        <f t="shared" si="3"/>
        <v>0.16348847500000002</v>
      </c>
      <c r="E85" s="26" t="s">
        <v>222</v>
      </c>
      <c r="F85" s="27" t="s">
        <v>184</v>
      </c>
      <c r="G85" s="26" t="s">
        <v>217</v>
      </c>
    </row>
    <row r="86" spans="1:7" x14ac:dyDescent="0.25">
      <c r="A86" s="24">
        <v>88</v>
      </c>
      <c r="B86" s="23">
        <v>1.83E-2</v>
      </c>
      <c r="C86" s="23">
        <f t="shared" si="2"/>
        <v>9.1500000000000001E-3</v>
      </c>
      <c r="D86" s="23">
        <f t="shared" si="3"/>
        <v>0.15861905000000001</v>
      </c>
      <c r="E86" s="26" t="s">
        <v>222</v>
      </c>
      <c r="F86" s="26" t="s">
        <v>195</v>
      </c>
      <c r="G86" s="26" t="s">
        <v>218</v>
      </c>
    </row>
    <row r="87" spans="1:7" ht="14.25" customHeight="1" x14ac:dyDescent="0.25">
      <c r="A87" s="24">
        <v>89</v>
      </c>
      <c r="B87" s="23">
        <v>1.1050000000000001E-2</v>
      </c>
      <c r="C87" s="23">
        <f t="shared" si="2"/>
        <v>5.5250000000000004E-3</v>
      </c>
      <c r="D87" s="23">
        <f t="shared" si="3"/>
        <v>9.4431175000000006E-2</v>
      </c>
      <c r="E87" s="26" t="s">
        <v>222</v>
      </c>
      <c r="F87" s="27" t="s">
        <v>185</v>
      </c>
      <c r="G87" s="26" t="s">
        <v>215</v>
      </c>
    </row>
    <row r="88" spans="1:7" x14ac:dyDescent="0.25">
      <c r="A88" s="24">
        <v>90</v>
      </c>
      <c r="B88" s="23">
        <v>1.5800000000000002E-2</v>
      </c>
      <c r="C88" s="23">
        <f t="shared" si="2"/>
        <v>7.9000000000000008E-3</v>
      </c>
      <c r="D88" s="23">
        <f t="shared" si="3"/>
        <v>0.13648530000000003</v>
      </c>
      <c r="E88" s="26" t="s">
        <v>222</v>
      </c>
      <c r="F88" s="27" t="s">
        <v>185</v>
      </c>
      <c r="G88" s="26" t="s">
        <v>216</v>
      </c>
    </row>
    <row r="89" spans="1:7" x14ac:dyDescent="0.25">
      <c r="A89" s="24">
        <v>91</v>
      </c>
      <c r="B89" s="23">
        <v>1.7049999999999999E-2</v>
      </c>
      <c r="C89" s="23">
        <f t="shared" si="2"/>
        <v>8.5249999999999996E-3</v>
      </c>
      <c r="D89" s="23">
        <f t="shared" si="3"/>
        <v>0.14755217500000001</v>
      </c>
      <c r="E89" s="26" t="s">
        <v>222</v>
      </c>
      <c r="F89" s="27" t="s">
        <v>185</v>
      </c>
      <c r="G89" s="26" t="s">
        <v>217</v>
      </c>
    </row>
    <row r="90" spans="1:7" x14ac:dyDescent="0.25">
      <c r="A90" s="24">
        <v>92</v>
      </c>
      <c r="B90" s="23">
        <v>1.7300000000000003E-2</v>
      </c>
      <c r="C90" s="23">
        <f t="shared" si="2"/>
        <v>8.6500000000000014E-3</v>
      </c>
      <c r="D90" s="23">
        <f t="shared" si="3"/>
        <v>0.14976555000000005</v>
      </c>
      <c r="E90" s="26" t="s">
        <v>222</v>
      </c>
      <c r="F90" s="26" t="s">
        <v>194</v>
      </c>
      <c r="G90" s="26" t="s">
        <v>218</v>
      </c>
    </row>
    <row r="91" spans="1:7" ht="14.25" customHeight="1" x14ac:dyDescent="0.25">
      <c r="A91" s="24">
        <v>93</v>
      </c>
      <c r="B91" s="23">
        <v>1.0499999999999999E-2</v>
      </c>
      <c r="C91" s="23">
        <f t="shared" si="2"/>
        <v>5.2499999999999995E-3</v>
      </c>
      <c r="D91" s="23">
        <f t="shared" si="3"/>
        <v>8.9561749999999996E-2</v>
      </c>
      <c r="E91" s="26" t="s">
        <v>222</v>
      </c>
      <c r="F91" s="27" t="s">
        <v>186</v>
      </c>
      <c r="G91" s="26" t="s">
        <v>215</v>
      </c>
    </row>
    <row r="92" spans="1:7" x14ac:dyDescent="0.25">
      <c r="A92" s="24">
        <v>94</v>
      </c>
      <c r="B92" s="23">
        <v>1.5299999999999999E-2</v>
      </c>
      <c r="C92" s="23">
        <f t="shared" si="2"/>
        <v>7.6499999999999997E-3</v>
      </c>
      <c r="D92" s="23">
        <f t="shared" si="3"/>
        <v>0.13205855000000002</v>
      </c>
      <c r="E92" s="26" t="s">
        <v>222</v>
      </c>
      <c r="F92" s="27" t="s">
        <v>186</v>
      </c>
      <c r="G92" s="26" t="s">
        <v>216</v>
      </c>
    </row>
    <row r="93" spans="1:7" x14ac:dyDescent="0.25">
      <c r="A93" s="24">
        <v>95</v>
      </c>
      <c r="B93" s="23">
        <v>1.5949999999999999E-2</v>
      </c>
      <c r="C93" s="23">
        <f t="shared" si="2"/>
        <v>7.9749999999999995E-3</v>
      </c>
      <c r="D93" s="23">
        <f t="shared" si="3"/>
        <v>0.13781332500000001</v>
      </c>
      <c r="E93" s="26" t="s">
        <v>222</v>
      </c>
      <c r="F93" s="27" t="s">
        <v>186</v>
      </c>
      <c r="G93" s="26" t="s">
        <v>217</v>
      </c>
    </row>
    <row r="94" spans="1:7" x14ac:dyDescent="0.25">
      <c r="A94" s="24">
        <v>96</v>
      </c>
      <c r="B94" s="23">
        <v>1.7500000000000002E-2</v>
      </c>
      <c r="C94" s="23">
        <f t="shared" si="2"/>
        <v>8.7500000000000008E-3</v>
      </c>
      <c r="D94" s="23">
        <f t="shared" si="3"/>
        <v>0.15153625000000004</v>
      </c>
      <c r="E94" s="26" t="s">
        <v>222</v>
      </c>
      <c r="F94" s="26" t="s">
        <v>193</v>
      </c>
      <c r="G94" s="26" t="s">
        <v>218</v>
      </c>
    </row>
    <row r="95" spans="1:7" ht="14.25" customHeight="1" x14ac:dyDescent="0.25">
      <c r="A95" s="24">
        <v>97</v>
      </c>
      <c r="B95" s="23">
        <v>1.055E-2</v>
      </c>
      <c r="C95" s="23">
        <f t="shared" si="2"/>
        <v>5.2750000000000002E-3</v>
      </c>
      <c r="D95" s="23">
        <f t="shared" si="3"/>
        <v>9.0004425000000013E-2</v>
      </c>
      <c r="E95" s="26" t="s">
        <v>222</v>
      </c>
      <c r="F95" s="27" t="s">
        <v>187</v>
      </c>
      <c r="G95" s="26" t="s">
        <v>215</v>
      </c>
    </row>
    <row r="96" spans="1:7" x14ac:dyDescent="0.25">
      <c r="A96" s="24">
        <v>98</v>
      </c>
      <c r="B96" s="23">
        <v>1.5949999999999999E-2</v>
      </c>
      <c r="C96" s="23">
        <f t="shared" si="2"/>
        <v>7.9749999999999995E-3</v>
      </c>
      <c r="D96" s="23">
        <f t="shared" si="3"/>
        <v>0.13781332500000001</v>
      </c>
      <c r="E96" s="26" t="s">
        <v>222</v>
      </c>
      <c r="F96" s="27" t="s">
        <v>187</v>
      </c>
      <c r="G96" s="26" t="s">
        <v>216</v>
      </c>
    </row>
    <row r="97" spans="1:7" x14ac:dyDescent="0.25">
      <c r="A97" s="24">
        <v>99</v>
      </c>
      <c r="B97" s="23">
        <v>1.6899999999999998E-2</v>
      </c>
      <c r="C97" s="23">
        <f t="shared" si="2"/>
        <v>8.4499999999999992E-3</v>
      </c>
      <c r="D97" s="23">
        <f t="shared" si="3"/>
        <v>0.14622415</v>
      </c>
      <c r="E97" s="26" t="s">
        <v>222</v>
      </c>
      <c r="F97" s="27" t="s">
        <v>187</v>
      </c>
      <c r="G97" s="26" t="s">
        <v>217</v>
      </c>
    </row>
    <row r="98" spans="1:7" x14ac:dyDescent="0.25">
      <c r="A98" s="24">
        <v>100</v>
      </c>
      <c r="B98" s="23">
        <v>1.8099999999999998E-2</v>
      </c>
      <c r="C98" s="23">
        <f t="shared" si="2"/>
        <v>9.049999999999999E-3</v>
      </c>
      <c r="D98" s="23">
        <f t="shared" si="3"/>
        <v>0.15684835</v>
      </c>
      <c r="E98" s="26" t="s">
        <v>222</v>
      </c>
      <c r="F98" s="26" t="s">
        <v>192</v>
      </c>
      <c r="G98" s="26" t="s">
        <v>218</v>
      </c>
    </row>
    <row r="99" spans="1:7" ht="14.25" customHeight="1" x14ac:dyDescent="0.25">
      <c r="A99" s="24">
        <v>101</v>
      </c>
      <c r="B99" s="23">
        <v>1.11E-2</v>
      </c>
      <c r="C99" s="23">
        <f t="shared" si="2"/>
        <v>5.5500000000000002E-3</v>
      </c>
      <c r="D99" s="23">
        <f t="shared" si="3"/>
        <v>9.487385000000001E-2</v>
      </c>
      <c r="E99" s="26" t="s">
        <v>222</v>
      </c>
      <c r="F99" s="27" t="s">
        <v>188</v>
      </c>
      <c r="G99" s="26" t="s">
        <v>215</v>
      </c>
    </row>
    <row r="100" spans="1:7" x14ac:dyDescent="0.25">
      <c r="A100" s="24">
        <v>102</v>
      </c>
      <c r="B100" s="23">
        <v>1.455E-2</v>
      </c>
      <c r="C100" s="23">
        <f t="shared" si="2"/>
        <v>7.2750000000000002E-3</v>
      </c>
      <c r="D100" s="23">
        <f t="shared" si="3"/>
        <v>0.12541842500000003</v>
      </c>
      <c r="E100" s="26" t="s">
        <v>222</v>
      </c>
      <c r="F100" s="27" t="s">
        <v>188</v>
      </c>
      <c r="G100" s="26" t="s">
        <v>216</v>
      </c>
    </row>
    <row r="101" spans="1:7" x14ac:dyDescent="0.25">
      <c r="A101" s="24">
        <v>103</v>
      </c>
      <c r="B101" s="23">
        <v>1.575E-2</v>
      </c>
      <c r="C101" s="23">
        <f t="shared" si="2"/>
        <v>7.8750000000000001E-3</v>
      </c>
      <c r="D101" s="23">
        <f t="shared" si="3"/>
        <v>0.13604262500000003</v>
      </c>
      <c r="E101" s="26" t="s">
        <v>222</v>
      </c>
      <c r="F101" s="27" t="s">
        <v>188</v>
      </c>
      <c r="G101" s="26" t="s">
        <v>217</v>
      </c>
    </row>
    <row r="102" spans="1:7" x14ac:dyDescent="0.25">
      <c r="A102" s="24">
        <v>104</v>
      </c>
      <c r="B102" s="23">
        <v>1.925E-2</v>
      </c>
      <c r="C102" s="23">
        <f t="shared" si="2"/>
        <v>9.6249999999999999E-3</v>
      </c>
      <c r="D102" s="23">
        <f t="shared" si="3"/>
        <v>0.16702987500000002</v>
      </c>
      <c r="E102" s="26" t="s">
        <v>222</v>
      </c>
      <c r="F102" s="26" t="s">
        <v>191</v>
      </c>
      <c r="G102" s="26" t="s">
        <v>218</v>
      </c>
    </row>
    <row r="103" spans="1:7" ht="14.25" customHeight="1" x14ac:dyDescent="0.25">
      <c r="A103" s="24">
        <v>105</v>
      </c>
      <c r="B103" s="23">
        <v>1.2699999999999999E-2</v>
      </c>
      <c r="C103" s="23">
        <f t="shared" si="2"/>
        <v>6.3499999999999997E-3</v>
      </c>
      <c r="D103" s="23">
        <f t="shared" si="3"/>
        <v>0.10903945</v>
      </c>
      <c r="E103" s="26" t="s">
        <v>222</v>
      </c>
      <c r="F103" s="27" t="s">
        <v>189</v>
      </c>
      <c r="G103" s="26" t="s">
        <v>215</v>
      </c>
    </row>
    <row r="104" spans="1:7" x14ac:dyDescent="0.25">
      <c r="A104" s="24">
        <v>106</v>
      </c>
      <c r="B104" s="23">
        <v>1.5949999999999999E-2</v>
      </c>
      <c r="C104" s="23">
        <f t="shared" si="2"/>
        <v>7.9749999999999995E-3</v>
      </c>
      <c r="D104" s="23">
        <f t="shared" si="3"/>
        <v>0.13781332500000001</v>
      </c>
      <c r="E104" s="26" t="s">
        <v>222</v>
      </c>
      <c r="F104" s="27" t="s">
        <v>189</v>
      </c>
      <c r="G104" s="26" t="s">
        <v>216</v>
      </c>
    </row>
    <row r="105" spans="1:7" x14ac:dyDescent="0.25">
      <c r="A105" s="24">
        <v>107</v>
      </c>
      <c r="B105" s="23">
        <v>1.7149999999999999E-2</v>
      </c>
      <c r="C105" s="23">
        <f t="shared" si="2"/>
        <v>8.5749999999999993E-3</v>
      </c>
      <c r="D105" s="23">
        <f t="shared" si="3"/>
        <v>0.14843752500000001</v>
      </c>
      <c r="E105" s="26" t="s">
        <v>222</v>
      </c>
      <c r="F105" s="27" t="s">
        <v>189</v>
      </c>
      <c r="G105" s="26" t="s">
        <v>217</v>
      </c>
    </row>
    <row r="106" spans="1:7" x14ac:dyDescent="0.25">
      <c r="A106" s="24">
        <v>108</v>
      </c>
      <c r="B106" s="23">
        <v>1.8950000000000002E-2</v>
      </c>
      <c r="C106" s="23">
        <f t="shared" si="2"/>
        <v>9.4750000000000008E-3</v>
      </c>
      <c r="D106" s="23">
        <f t="shared" si="3"/>
        <v>0.16437382500000003</v>
      </c>
      <c r="E106" s="26" t="s">
        <v>222</v>
      </c>
      <c r="F106" s="26" t="s">
        <v>190</v>
      </c>
      <c r="G106" s="26" t="s">
        <v>218</v>
      </c>
    </row>
    <row r="107" spans="1:7" ht="14.25" customHeight="1" x14ac:dyDescent="0.25">
      <c r="A107" s="24">
        <v>109</v>
      </c>
      <c r="B107" s="23">
        <v>1.295E-2</v>
      </c>
      <c r="C107" s="23">
        <f t="shared" si="2"/>
        <v>6.4749999999999999E-3</v>
      </c>
      <c r="D107" s="23">
        <f t="shared" si="3"/>
        <v>0.111252825</v>
      </c>
      <c r="E107" s="26" t="s">
        <v>222</v>
      </c>
      <c r="F107" s="27" t="s">
        <v>190</v>
      </c>
      <c r="G107" s="26" t="s">
        <v>215</v>
      </c>
    </row>
    <row r="108" spans="1:7" x14ac:dyDescent="0.25">
      <c r="A108" s="24">
        <v>110</v>
      </c>
      <c r="B108" s="23">
        <v>1.8700000000000001E-2</v>
      </c>
      <c r="C108" s="23">
        <f t="shared" si="2"/>
        <v>9.3500000000000007E-3</v>
      </c>
      <c r="D108" s="23">
        <f t="shared" si="3"/>
        <v>0.16216045000000004</v>
      </c>
      <c r="E108" s="26" t="s">
        <v>222</v>
      </c>
      <c r="F108" s="27" t="s">
        <v>190</v>
      </c>
      <c r="G108" s="26" t="s">
        <v>216</v>
      </c>
    </row>
    <row r="109" spans="1:7" x14ac:dyDescent="0.25">
      <c r="A109" s="24">
        <v>111</v>
      </c>
      <c r="B109" s="23">
        <v>1.9200000000000002E-2</v>
      </c>
      <c r="C109" s="23">
        <f t="shared" si="2"/>
        <v>9.6000000000000009E-3</v>
      </c>
      <c r="D109" s="23">
        <f t="shared" si="3"/>
        <v>0.16658720000000005</v>
      </c>
      <c r="E109" s="26" t="s">
        <v>222</v>
      </c>
      <c r="F109" s="27" t="s">
        <v>190</v>
      </c>
      <c r="G109" s="26" t="s">
        <v>217</v>
      </c>
    </row>
    <row r="110" spans="1:7" x14ac:dyDescent="0.25">
      <c r="A110" s="24">
        <v>112</v>
      </c>
      <c r="B110" s="23">
        <v>1.6400000000000001E-2</v>
      </c>
      <c r="C110" s="23">
        <f t="shared" si="2"/>
        <v>8.2000000000000007E-3</v>
      </c>
      <c r="D110" s="23">
        <f t="shared" si="3"/>
        <v>0.14179740000000005</v>
      </c>
      <c r="E110" s="26" t="s">
        <v>222</v>
      </c>
      <c r="F110" s="26" t="s">
        <v>189</v>
      </c>
      <c r="G110" s="26" t="s">
        <v>218</v>
      </c>
    </row>
    <row r="111" spans="1:7" ht="14.25" customHeight="1" x14ac:dyDescent="0.25">
      <c r="A111" s="24">
        <v>113</v>
      </c>
      <c r="B111" s="23">
        <v>1.2800000000000001E-2</v>
      </c>
      <c r="C111" s="23">
        <f t="shared" si="2"/>
        <v>6.4000000000000003E-3</v>
      </c>
      <c r="D111" s="23">
        <f t="shared" si="3"/>
        <v>0.1099248</v>
      </c>
      <c r="E111" s="26" t="s">
        <v>222</v>
      </c>
      <c r="F111" s="27" t="s">
        <v>191</v>
      </c>
      <c r="G111" s="26" t="s">
        <v>215</v>
      </c>
    </row>
    <row r="112" spans="1:7" x14ac:dyDescent="0.25">
      <c r="A112" s="24">
        <v>114</v>
      </c>
      <c r="B112" s="23">
        <v>1.755E-2</v>
      </c>
      <c r="C112" s="23">
        <f t="shared" si="2"/>
        <v>8.7749999999999998E-3</v>
      </c>
      <c r="D112" s="23">
        <f t="shared" si="3"/>
        <v>0.15197892500000001</v>
      </c>
      <c r="E112" s="26" t="s">
        <v>222</v>
      </c>
      <c r="F112" s="27" t="s">
        <v>191</v>
      </c>
      <c r="G112" s="26" t="s">
        <v>216</v>
      </c>
    </row>
    <row r="113" spans="1:7" x14ac:dyDescent="0.25">
      <c r="A113" s="24">
        <v>115</v>
      </c>
      <c r="B113" s="23">
        <v>1.8500000000000003E-2</v>
      </c>
      <c r="C113" s="23">
        <f t="shared" si="2"/>
        <v>9.2500000000000013E-3</v>
      </c>
      <c r="D113" s="23">
        <f t="shared" si="3"/>
        <v>0.16038975000000005</v>
      </c>
      <c r="E113" s="26" t="s">
        <v>222</v>
      </c>
      <c r="F113" s="27" t="s">
        <v>191</v>
      </c>
      <c r="G113" s="26" t="s">
        <v>217</v>
      </c>
    </row>
    <row r="114" spans="1:7" x14ac:dyDescent="0.25">
      <c r="A114" s="24">
        <v>116</v>
      </c>
      <c r="B114" s="23">
        <v>1.5800000000000002E-2</v>
      </c>
      <c r="C114" s="23">
        <f t="shared" si="2"/>
        <v>7.9000000000000008E-3</v>
      </c>
      <c r="D114" s="23">
        <f t="shared" si="3"/>
        <v>0.13648530000000003</v>
      </c>
      <c r="E114" s="26" t="s">
        <v>222</v>
      </c>
      <c r="F114" s="26" t="s">
        <v>188</v>
      </c>
      <c r="G114" s="26" t="s">
        <v>218</v>
      </c>
    </row>
    <row r="115" spans="1:7" ht="14.25" customHeight="1" x14ac:dyDescent="0.25">
      <c r="A115" s="24">
        <v>117</v>
      </c>
      <c r="B115" s="23">
        <v>1.1650000000000001E-2</v>
      </c>
      <c r="C115" s="23">
        <f t="shared" si="2"/>
        <v>5.8250000000000003E-3</v>
      </c>
      <c r="D115" s="23">
        <f t="shared" si="3"/>
        <v>9.9743275000000006E-2</v>
      </c>
      <c r="E115" s="26" t="s">
        <v>222</v>
      </c>
      <c r="F115" s="27" t="s">
        <v>192</v>
      </c>
      <c r="G115" s="26" t="s">
        <v>215</v>
      </c>
    </row>
    <row r="116" spans="1:7" x14ac:dyDescent="0.25">
      <c r="A116" s="24">
        <v>118</v>
      </c>
      <c r="B116" s="23">
        <v>1.7299999999999999E-2</v>
      </c>
      <c r="C116" s="23">
        <f t="shared" si="2"/>
        <v>8.6499999999999997E-3</v>
      </c>
      <c r="D116" s="23">
        <f t="shared" si="3"/>
        <v>0.14976555000000003</v>
      </c>
      <c r="E116" s="26" t="s">
        <v>222</v>
      </c>
      <c r="F116" s="27" t="s">
        <v>192</v>
      </c>
      <c r="G116" s="26" t="s">
        <v>216</v>
      </c>
    </row>
    <row r="117" spans="1:7" x14ac:dyDescent="0.25">
      <c r="A117" s="24">
        <v>119</v>
      </c>
      <c r="B117" s="23">
        <v>1.8200000000000001E-2</v>
      </c>
      <c r="C117" s="23">
        <f t="shared" si="2"/>
        <v>9.1000000000000004E-3</v>
      </c>
      <c r="D117" s="23">
        <f t="shared" si="3"/>
        <v>0.15773370000000003</v>
      </c>
      <c r="E117" s="26" t="s">
        <v>222</v>
      </c>
      <c r="F117" s="27" t="s">
        <v>192</v>
      </c>
      <c r="G117" s="26" t="s">
        <v>217</v>
      </c>
    </row>
    <row r="118" spans="1:7" x14ac:dyDescent="0.25">
      <c r="A118" s="24">
        <v>120</v>
      </c>
      <c r="B118" s="23">
        <v>1.7899999999999999E-2</v>
      </c>
      <c r="C118" s="23">
        <f t="shared" si="2"/>
        <v>8.9499999999999996E-3</v>
      </c>
      <c r="D118" s="23">
        <f t="shared" si="3"/>
        <v>0.15507765000000001</v>
      </c>
      <c r="E118" s="26" t="s">
        <v>222</v>
      </c>
      <c r="F118" s="26" t="s">
        <v>187</v>
      </c>
      <c r="G118" s="26" t="s">
        <v>218</v>
      </c>
    </row>
    <row r="119" spans="1:7" ht="14.25" customHeight="1" x14ac:dyDescent="0.25">
      <c r="A119" s="24">
        <v>121</v>
      </c>
      <c r="B119" s="23">
        <v>1.1949999999999999E-2</v>
      </c>
      <c r="C119" s="23">
        <f t="shared" si="2"/>
        <v>5.9749999999999994E-3</v>
      </c>
      <c r="D119" s="23">
        <f t="shared" si="3"/>
        <v>0.102399325</v>
      </c>
      <c r="E119" s="26" t="s">
        <v>222</v>
      </c>
      <c r="F119" s="27" t="s">
        <v>193</v>
      </c>
      <c r="G119" s="26" t="s">
        <v>215</v>
      </c>
    </row>
    <row r="120" spans="1:7" x14ac:dyDescent="0.25">
      <c r="A120" s="24">
        <v>122</v>
      </c>
      <c r="B120" s="23">
        <v>1.6300000000000002E-2</v>
      </c>
      <c r="C120" s="23">
        <f t="shared" si="2"/>
        <v>8.150000000000001E-3</v>
      </c>
      <c r="D120" s="23">
        <f t="shared" si="3"/>
        <v>0.14091205000000004</v>
      </c>
      <c r="E120" s="26" t="s">
        <v>222</v>
      </c>
      <c r="F120" s="27" t="s">
        <v>193</v>
      </c>
      <c r="G120" s="26" t="s">
        <v>216</v>
      </c>
    </row>
    <row r="121" spans="1:7" x14ac:dyDescent="0.25">
      <c r="A121" s="24">
        <v>123</v>
      </c>
      <c r="B121" s="23">
        <v>1.7000000000000001E-2</v>
      </c>
      <c r="C121" s="23">
        <f t="shared" si="2"/>
        <v>8.5000000000000006E-3</v>
      </c>
      <c r="D121" s="23">
        <f t="shared" si="3"/>
        <v>0.14710950000000003</v>
      </c>
      <c r="E121" s="26" t="s">
        <v>222</v>
      </c>
      <c r="F121" s="27" t="s">
        <v>193</v>
      </c>
      <c r="G121" s="26" t="s">
        <v>217</v>
      </c>
    </row>
    <row r="122" spans="1:7" x14ac:dyDescent="0.25">
      <c r="A122" s="24">
        <v>124</v>
      </c>
      <c r="B122" s="23">
        <v>1.6050000000000002E-2</v>
      </c>
      <c r="C122" s="23">
        <f t="shared" si="2"/>
        <v>8.0250000000000009E-3</v>
      </c>
      <c r="D122" s="23">
        <f t="shared" si="3"/>
        <v>0.13869867500000005</v>
      </c>
      <c r="E122" s="26" t="s">
        <v>222</v>
      </c>
      <c r="F122" s="26" t="s">
        <v>186</v>
      </c>
      <c r="G122" s="26" t="s">
        <v>218</v>
      </c>
    </row>
    <row r="123" spans="1:7" ht="14.25" customHeight="1" x14ac:dyDescent="0.25">
      <c r="A123" s="24">
        <v>125</v>
      </c>
      <c r="B123" s="23">
        <v>1.3299999999999999E-2</v>
      </c>
      <c r="C123" s="23">
        <f t="shared" si="2"/>
        <v>6.6499999999999997E-3</v>
      </c>
      <c r="D123" s="23">
        <f t="shared" si="3"/>
        <v>0.11435155</v>
      </c>
      <c r="E123" s="26" t="s">
        <v>222</v>
      </c>
      <c r="F123" s="27" t="s">
        <v>194</v>
      </c>
      <c r="G123" s="26" t="s">
        <v>215</v>
      </c>
    </row>
    <row r="124" spans="1:7" x14ac:dyDescent="0.25">
      <c r="A124" s="24">
        <v>126</v>
      </c>
      <c r="B124" s="23">
        <v>1.6050000000000002E-2</v>
      </c>
      <c r="C124" s="23">
        <f t="shared" si="2"/>
        <v>8.0250000000000009E-3</v>
      </c>
      <c r="D124" s="23">
        <f t="shared" si="3"/>
        <v>0.13869867500000005</v>
      </c>
      <c r="E124" s="26" t="s">
        <v>222</v>
      </c>
      <c r="F124" s="27" t="s">
        <v>194</v>
      </c>
      <c r="G124" s="26" t="s">
        <v>216</v>
      </c>
    </row>
    <row r="125" spans="1:7" x14ac:dyDescent="0.25">
      <c r="A125" s="24">
        <v>127</v>
      </c>
      <c r="B125" s="23">
        <v>1.6750000000000001E-2</v>
      </c>
      <c r="C125" s="23">
        <f t="shared" si="2"/>
        <v>8.3750000000000005E-3</v>
      </c>
      <c r="D125" s="23">
        <f t="shared" si="3"/>
        <v>0.14489612500000004</v>
      </c>
      <c r="E125" s="26" t="s">
        <v>222</v>
      </c>
      <c r="F125" s="27" t="s">
        <v>194</v>
      </c>
      <c r="G125" s="26" t="s">
        <v>217</v>
      </c>
    </row>
    <row r="126" spans="1:7" x14ac:dyDescent="0.25">
      <c r="A126" s="24">
        <v>128</v>
      </c>
      <c r="B126" s="23">
        <v>1.695E-2</v>
      </c>
      <c r="C126" s="23">
        <f t="shared" si="2"/>
        <v>8.4749999999999999E-3</v>
      </c>
      <c r="D126" s="23">
        <f t="shared" si="3"/>
        <v>0.14666682500000003</v>
      </c>
      <c r="E126" s="26" t="s">
        <v>222</v>
      </c>
      <c r="F126" s="26" t="s">
        <v>185</v>
      </c>
      <c r="G126" s="26" t="s">
        <v>218</v>
      </c>
    </row>
    <row r="127" spans="1:7" ht="14.25" customHeight="1" x14ac:dyDescent="0.25">
      <c r="A127" s="24">
        <v>129</v>
      </c>
      <c r="B127" s="23">
        <v>1.315E-2</v>
      </c>
      <c r="C127" s="23">
        <f t="shared" si="2"/>
        <v>6.5750000000000001E-3</v>
      </c>
      <c r="D127" s="23">
        <f t="shared" si="3"/>
        <v>0.11302352500000001</v>
      </c>
      <c r="E127" s="26" t="s">
        <v>222</v>
      </c>
      <c r="F127" s="27" t="s">
        <v>195</v>
      </c>
      <c r="G127" s="26" t="s">
        <v>215</v>
      </c>
    </row>
    <row r="128" spans="1:7" x14ac:dyDescent="0.25">
      <c r="A128" s="24">
        <v>130</v>
      </c>
      <c r="B128" s="23">
        <v>1.67E-2</v>
      </c>
      <c r="C128" s="23">
        <f t="shared" si="2"/>
        <v>8.3499999999999998E-3</v>
      </c>
      <c r="D128" s="23">
        <f t="shared" si="3"/>
        <v>0.14445345000000001</v>
      </c>
      <c r="E128" s="26" t="s">
        <v>222</v>
      </c>
      <c r="F128" s="27" t="s">
        <v>195</v>
      </c>
      <c r="G128" s="26" t="s">
        <v>216</v>
      </c>
    </row>
    <row r="129" spans="1:7" x14ac:dyDescent="0.25">
      <c r="A129" s="24">
        <v>131</v>
      </c>
      <c r="B129" s="23">
        <v>1.8700000000000001E-2</v>
      </c>
      <c r="C129" s="23">
        <f t="shared" si="2"/>
        <v>9.3500000000000007E-3</v>
      </c>
      <c r="D129" s="23">
        <f t="shared" si="3"/>
        <v>0.16216045000000004</v>
      </c>
      <c r="E129" s="26" t="s">
        <v>222</v>
      </c>
      <c r="F129" s="27" t="s">
        <v>195</v>
      </c>
      <c r="G129" s="26" t="s">
        <v>217</v>
      </c>
    </row>
    <row r="130" spans="1:7" x14ac:dyDescent="0.25">
      <c r="A130" s="24">
        <v>132</v>
      </c>
      <c r="B130" s="23">
        <v>1.865E-2</v>
      </c>
      <c r="C130" s="23">
        <f t="shared" si="2"/>
        <v>9.325E-3</v>
      </c>
      <c r="D130" s="23">
        <f t="shared" si="3"/>
        <v>0.16171777500000001</v>
      </c>
      <c r="E130" s="26" t="s">
        <v>222</v>
      </c>
      <c r="F130" s="26" t="s">
        <v>184</v>
      </c>
      <c r="G130" s="26" t="s">
        <v>218</v>
      </c>
    </row>
    <row r="131" spans="1:7" ht="14.25" customHeight="1" x14ac:dyDescent="0.25">
      <c r="A131" s="24">
        <v>133</v>
      </c>
      <c r="B131" s="23">
        <v>1.2750000000000001E-2</v>
      </c>
      <c r="C131" s="23">
        <f t="shared" ref="C131:C195" si="4">B131/2</f>
        <v>6.3750000000000005E-3</v>
      </c>
      <c r="D131" s="23">
        <f t="shared" ref="D131:D195" si="5">(17.707*C131) - 0.0034</f>
        <v>0.10948212500000001</v>
      </c>
      <c r="E131" s="26" t="s">
        <v>222</v>
      </c>
      <c r="F131" s="27" t="s">
        <v>196</v>
      </c>
      <c r="G131" s="26" t="s">
        <v>215</v>
      </c>
    </row>
    <row r="132" spans="1:7" x14ac:dyDescent="0.25">
      <c r="A132" s="24">
        <v>134</v>
      </c>
      <c r="B132" s="23">
        <v>1.5800000000000002E-2</v>
      </c>
      <c r="C132" s="23">
        <f t="shared" si="4"/>
        <v>7.9000000000000008E-3</v>
      </c>
      <c r="D132" s="23">
        <f t="shared" si="5"/>
        <v>0.13648530000000003</v>
      </c>
      <c r="E132" s="26" t="s">
        <v>222</v>
      </c>
      <c r="F132" s="27" t="s">
        <v>196</v>
      </c>
      <c r="G132" s="26" t="s">
        <v>216</v>
      </c>
    </row>
    <row r="133" spans="1:7" x14ac:dyDescent="0.25">
      <c r="A133" s="24">
        <v>135</v>
      </c>
      <c r="B133" s="23">
        <v>1.6649999999999998E-2</v>
      </c>
      <c r="C133" s="23">
        <f t="shared" si="4"/>
        <v>8.3249999999999991E-3</v>
      </c>
      <c r="D133" s="23">
        <f t="shared" si="5"/>
        <v>0.14401077500000001</v>
      </c>
      <c r="E133" s="26" t="s">
        <v>222</v>
      </c>
      <c r="F133" s="27" t="s">
        <v>196</v>
      </c>
      <c r="G133" s="26" t="s">
        <v>217</v>
      </c>
    </row>
    <row r="134" spans="1:7" x14ac:dyDescent="0.25">
      <c r="A134" s="24">
        <v>137</v>
      </c>
      <c r="B134" s="23">
        <v>1.3350000000000001E-2</v>
      </c>
      <c r="C134" s="23">
        <f t="shared" si="4"/>
        <v>6.6750000000000004E-3</v>
      </c>
      <c r="D134" s="23">
        <f t="shared" si="5"/>
        <v>0.11479422500000001</v>
      </c>
      <c r="E134" s="26" t="s">
        <v>222</v>
      </c>
      <c r="F134" s="27" t="s">
        <v>197</v>
      </c>
      <c r="G134" s="26" t="s">
        <v>215</v>
      </c>
    </row>
    <row r="135" spans="1:7" x14ac:dyDescent="0.25">
      <c r="A135" s="24">
        <v>138</v>
      </c>
      <c r="B135" s="23">
        <v>1.6500000000000001E-2</v>
      </c>
      <c r="C135" s="23">
        <f t="shared" si="4"/>
        <v>8.2500000000000004E-3</v>
      </c>
      <c r="D135" s="23">
        <f t="shared" si="5"/>
        <v>0.14268275000000002</v>
      </c>
      <c r="E135" s="26" t="s">
        <v>222</v>
      </c>
      <c r="F135" s="27" t="s">
        <v>197</v>
      </c>
      <c r="G135" s="26" t="s">
        <v>216</v>
      </c>
    </row>
    <row r="136" spans="1:7" ht="14.25" customHeight="1" x14ac:dyDescent="0.25">
      <c r="A136" s="24">
        <v>139</v>
      </c>
      <c r="B136" s="23">
        <v>1.6899999999999998E-2</v>
      </c>
      <c r="C136" s="23">
        <f t="shared" si="4"/>
        <v>8.4499999999999992E-3</v>
      </c>
      <c r="D136" s="23">
        <f t="shared" si="5"/>
        <v>0.14622415</v>
      </c>
      <c r="E136" s="26" t="s">
        <v>222</v>
      </c>
      <c r="F136" s="27" t="s">
        <v>197</v>
      </c>
      <c r="G136" s="26" t="s">
        <v>217</v>
      </c>
    </row>
    <row r="137" spans="1:7" x14ac:dyDescent="0.25">
      <c r="A137" s="24">
        <v>141</v>
      </c>
      <c r="B137" s="23">
        <v>1.345E-2</v>
      </c>
      <c r="C137" s="23">
        <f t="shared" si="4"/>
        <v>6.7250000000000001E-3</v>
      </c>
      <c r="D137" s="23">
        <f t="shared" si="5"/>
        <v>0.11567957500000001</v>
      </c>
      <c r="E137" s="26" t="s">
        <v>222</v>
      </c>
      <c r="F137" s="27" t="s">
        <v>198</v>
      </c>
      <c r="G137" s="26" t="s">
        <v>215</v>
      </c>
    </row>
    <row r="138" spans="1:7" x14ac:dyDescent="0.25">
      <c r="A138" s="24">
        <v>142</v>
      </c>
      <c r="B138" s="23">
        <v>1.8299999999999997E-2</v>
      </c>
      <c r="C138" s="23">
        <f t="shared" si="4"/>
        <v>9.1499999999999984E-3</v>
      </c>
      <c r="D138" s="23">
        <f t="shared" si="5"/>
        <v>0.15861904999999998</v>
      </c>
      <c r="E138" s="26" t="s">
        <v>222</v>
      </c>
      <c r="F138" s="27" t="s">
        <v>198</v>
      </c>
      <c r="G138" s="26" t="s">
        <v>216</v>
      </c>
    </row>
    <row r="139" spans="1:7" x14ac:dyDescent="0.25">
      <c r="A139" s="24">
        <v>143</v>
      </c>
      <c r="B139" s="23">
        <v>1.8799999999999997E-2</v>
      </c>
      <c r="C139" s="23">
        <f t="shared" si="4"/>
        <v>9.3999999999999986E-3</v>
      </c>
      <c r="D139" s="23">
        <f t="shared" si="5"/>
        <v>0.16304579999999999</v>
      </c>
      <c r="E139" s="26" t="s">
        <v>222</v>
      </c>
      <c r="F139" s="27" t="s">
        <v>198</v>
      </c>
      <c r="G139" s="26" t="s">
        <v>217</v>
      </c>
    </row>
    <row r="140" spans="1:7" ht="14.25" customHeight="1" x14ac:dyDescent="0.25">
      <c r="A140" s="24">
        <v>144</v>
      </c>
      <c r="B140" s="23">
        <v>1.8500000000000003E-2</v>
      </c>
      <c r="C140" s="23">
        <f t="shared" si="4"/>
        <v>9.2500000000000013E-3</v>
      </c>
      <c r="D140" s="23">
        <f t="shared" si="5"/>
        <v>0.16038975000000005</v>
      </c>
      <c r="E140" s="26" t="s">
        <v>222</v>
      </c>
      <c r="F140" s="26" t="s">
        <v>203</v>
      </c>
      <c r="G140" s="26" t="s">
        <v>218</v>
      </c>
    </row>
    <row r="141" spans="1:7" x14ac:dyDescent="0.25">
      <c r="A141" s="24">
        <v>145</v>
      </c>
      <c r="B141" s="23">
        <v>1.355E-2</v>
      </c>
      <c r="C141" s="23">
        <f t="shared" si="4"/>
        <v>6.7749999999999998E-3</v>
      </c>
      <c r="D141" s="23">
        <f t="shared" si="5"/>
        <v>0.116564925</v>
      </c>
      <c r="E141" s="26" t="s">
        <v>222</v>
      </c>
      <c r="F141" s="27" t="s">
        <v>199</v>
      </c>
      <c r="G141" s="26" t="s">
        <v>215</v>
      </c>
    </row>
    <row r="142" spans="1:7" x14ac:dyDescent="0.25">
      <c r="A142" s="24">
        <v>146</v>
      </c>
      <c r="B142" s="23">
        <v>1.575E-2</v>
      </c>
      <c r="C142" s="23">
        <f t="shared" si="4"/>
        <v>7.8750000000000001E-3</v>
      </c>
      <c r="D142" s="23">
        <f t="shared" si="5"/>
        <v>0.13604262500000003</v>
      </c>
      <c r="E142" s="26" t="s">
        <v>222</v>
      </c>
      <c r="F142" s="27" t="s">
        <v>199</v>
      </c>
      <c r="G142" s="26" t="s">
        <v>216</v>
      </c>
    </row>
    <row r="143" spans="1:7" x14ac:dyDescent="0.25">
      <c r="A143" s="24">
        <v>147</v>
      </c>
      <c r="B143" s="23">
        <v>1.805E-2</v>
      </c>
      <c r="C143" s="23">
        <f t="shared" si="4"/>
        <v>9.025E-3</v>
      </c>
      <c r="D143" s="23">
        <f t="shared" si="5"/>
        <v>0.15640567500000002</v>
      </c>
      <c r="E143" s="26" t="s">
        <v>222</v>
      </c>
      <c r="F143" s="27" t="s">
        <v>199</v>
      </c>
      <c r="G143" s="26" t="s">
        <v>217</v>
      </c>
    </row>
    <row r="144" spans="1:7" ht="14.25" customHeight="1" x14ac:dyDescent="0.25">
      <c r="A144" s="24">
        <v>148</v>
      </c>
      <c r="B144" s="23">
        <v>1.7849999999999998E-2</v>
      </c>
      <c r="C144" s="23">
        <f t="shared" si="4"/>
        <v>8.9249999999999989E-3</v>
      </c>
      <c r="D144" s="23">
        <f t="shared" si="5"/>
        <v>0.15463497500000001</v>
      </c>
      <c r="E144" s="26" t="s">
        <v>222</v>
      </c>
      <c r="F144" s="26" t="s">
        <v>202</v>
      </c>
      <c r="G144" s="26" t="s">
        <v>218</v>
      </c>
    </row>
    <row r="145" spans="1:7" x14ac:dyDescent="0.25">
      <c r="A145" s="24">
        <v>149</v>
      </c>
      <c r="B145" s="23">
        <v>1.38E-2</v>
      </c>
      <c r="C145" s="23">
        <f t="shared" si="4"/>
        <v>6.8999999999999999E-3</v>
      </c>
      <c r="D145" s="23">
        <f t="shared" si="5"/>
        <v>0.1187783</v>
      </c>
      <c r="E145" s="26" t="s">
        <v>222</v>
      </c>
      <c r="F145" s="27" t="s">
        <v>200</v>
      </c>
      <c r="G145" s="26" t="s">
        <v>215</v>
      </c>
    </row>
    <row r="146" spans="1:7" x14ac:dyDescent="0.25">
      <c r="A146" s="24">
        <v>150</v>
      </c>
      <c r="B146" s="23">
        <v>1.5949999999999999E-2</v>
      </c>
      <c r="C146" s="23">
        <f t="shared" si="4"/>
        <v>7.9749999999999995E-3</v>
      </c>
      <c r="D146" s="23">
        <f t="shared" si="5"/>
        <v>0.13781332500000001</v>
      </c>
      <c r="E146" s="26" t="s">
        <v>222</v>
      </c>
      <c r="F146" s="27" t="s">
        <v>200</v>
      </c>
      <c r="G146" s="26" t="s">
        <v>216</v>
      </c>
    </row>
    <row r="147" spans="1:7" x14ac:dyDescent="0.25">
      <c r="A147" s="24">
        <v>151</v>
      </c>
      <c r="B147" s="23">
        <v>1.5800000000000002E-2</v>
      </c>
      <c r="C147" s="23">
        <f t="shared" si="4"/>
        <v>7.9000000000000008E-3</v>
      </c>
      <c r="D147" s="23">
        <f t="shared" si="5"/>
        <v>0.13648530000000003</v>
      </c>
      <c r="E147" s="26" t="s">
        <v>222</v>
      </c>
      <c r="F147" s="27" t="s">
        <v>200</v>
      </c>
      <c r="G147" s="26" t="s">
        <v>217</v>
      </c>
    </row>
    <row r="148" spans="1:7" ht="14.25" customHeight="1" x14ac:dyDescent="0.25">
      <c r="A148" s="24">
        <v>152</v>
      </c>
      <c r="B148" s="23">
        <v>1.8099999999999998E-2</v>
      </c>
      <c r="C148" s="23">
        <f t="shared" si="4"/>
        <v>9.049999999999999E-3</v>
      </c>
      <c r="D148" s="23">
        <f t="shared" si="5"/>
        <v>0.15684835</v>
      </c>
      <c r="E148" s="26" t="s">
        <v>222</v>
      </c>
      <c r="F148" s="26" t="s">
        <v>201</v>
      </c>
      <c r="G148" s="26" t="s">
        <v>218</v>
      </c>
    </row>
    <row r="149" spans="1:7" x14ac:dyDescent="0.25">
      <c r="A149" s="24">
        <v>153</v>
      </c>
      <c r="B149" s="23">
        <v>1.555E-2</v>
      </c>
      <c r="C149" s="23">
        <f t="shared" si="4"/>
        <v>7.7749999999999998E-3</v>
      </c>
      <c r="D149" s="23">
        <f t="shared" si="5"/>
        <v>0.13427192500000001</v>
      </c>
      <c r="E149" s="26" t="s">
        <v>222</v>
      </c>
      <c r="F149" s="27" t="s">
        <v>201</v>
      </c>
      <c r="G149" s="26" t="s">
        <v>215</v>
      </c>
    </row>
    <row r="150" spans="1:7" x14ac:dyDescent="0.25">
      <c r="A150" s="24">
        <v>154</v>
      </c>
      <c r="B150" s="23">
        <v>1.7500000000000002E-2</v>
      </c>
      <c r="C150" s="23">
        <f t="shared" si="4"/>
        <v>8.7500000000000008E-3</v>
      </c>
      <c r="D150" s="23">
        <f t="shared" si="5"/>
        <v>0.15153625000000004</v>
      </c>
      <c r="E150" s="26" t="s">
        <v>222</v>
      </c>
      <c r="F150" s="27" t="s">
        <v>201</v>
      </c>
      <c r="G150" s="26" t="s">
        <v>216</v>
      </c>
    </row>
    <row r="151" spans="1:7" x14ac:dyDescent="0.25">
      <c r="A151" s="24">
        <v>155</v>
      </c>
      <c r="B151" s="23">
        <v>1.8450000000000001E-2</v>
      </c>
      <c r="C151" s="23">
        <f t="shared" si="4"/>
        <v>9.2250000000000006E-3</v>
      </c>
      <c r="D151" s="23">
        <f t="shared" si="5"/>
        <v>0.15994707500000002</v>
      </c>
      <c r="E151" s="26" t="s">
        <v>222</v>
      </c>
      <c r="F151" s="27" t="s">
        <v>201</v>
      </c>
      <c r="G151" s="26" t="s">
        <v>217</v>
      </c>
    </row>
    <row r="152" spans="1:7" x14ac:dyDescent="0.25">
      <c r="A152" s="24">
        <v>156</v>
      </c>
      <c r="B152" s="23">
        <v>1.7250000000000001E-2</v>
      </c>
      <c r="C152" s="23">
        <f t="shared" si="4"/>
        <v>8.6250000000000007E-3</v>
      </c>
      <c r="D152" s="23">
        <f t="shared" si="5"/>
        <v>0.14932287500000002</v>
      </c>
      <c r="E152" s="26" t="s">
        <v>222</v>
      </c>
      <c r="F152" s="26" t="s">
        <v>200</v>
      </c>
      <c r="G152" s="26" t="s">
        <v>218</v>
      </c>
    </row>
    <row r="153" spans="1:7" x14ac:dyDescent="0.25">
      <c r="A153" s="24">
        <v>157</v>
      </c>
      <c r="B153" s="23">
        <v>1.6899999999999998E-2</v>
      </c>
      <c r="C153" s="23">
        <f t="shared" si="4"/>
        <v>8.4499999999999992E-3</v>
      </c>
      <c r="D153" s="23">
        <f t="shared" si="5"/>
        <v>0.14622415</v>
      </c>
      <c r="E153" s="26" t="s">
        <v>222</v>
      </c>
      <c r="F153" s="26" t="s">
        <v>199</v>
      </c>
      <c r="G153" s="26" t="s">
        <v>218</v>
      </c>
    </row>
    <row r="154" spans="1:7" x14ac:dyDescent="0.25">
      <c r="A154" s="24">
        <v>158</v>
      </c>
      <c r="B154" s="23">
        <v>1.44E-2</v>
      </c>
      <c r="C154" s="23">
        <f t="shared" si="4"/>
        <v>7.1999999999999998E-3</v>
      </c>
      <c r="D154" s="23">
        <f t="shared" si="5"/>
        <v>0.1240904</v>
      </c>
      <c r="E154" s="26" t="s">
        <v>222</v>
      </c>
      <c r="F154" s="27" t="s">
        <v>202</v>
      </c>
      <c r="G154" s="26" t="s">
        <v>215</v>
      </c>
    </row>
    <row r="155" spans="1:7" x14ac:dyDescent="0.25">
      <c r="A155" s="24">
        <v>159</v>
      </c>
      <c r="B155" s="23">
        <v>1.6250000000000001E-2</v>
      </c>
      <c r="C155" s="23">
        <f t="shared" si="4"/>
        <v>8.1250000000000003E-3</v>
      </c>
      <c r="D155" s="23">
        <f t="shared" si="5"/>
        <v>0.14046937500000004</v>
      </c>
      <c r="E155" s="26" t="s">
        <v>222</v>
      </c>
      <c r="F155" s="27" t="s">
        <v>202</v>
      </c>
      <c r="G155" s="26" t="s">
        <v>216</v>
      </c>
    </row>
    <row r="156" spans="1:7" x14ac:dyDescent="0.25">
      <c r="A156" s="24">
        <v>160</v>
      </c>
      <c r="B156" s="23">
        <v>1.8149999999999999E-2</v>
      </c>
      <c r="C156" s="23">
        <f t="shared" si="4"/>
        <v>9.0749999999999997E-3</v>
      </c>
      <c r="D156" s="23">
        <f t="shared" si="5"/>
        <v>0.15729102500000003</v>
      </c>
      <c r="E156" s="26" t="s">
        <v>222</v>
      </c>
      <c r="F156" s="27" t="s">
        <v>202</v>
      </c>
      <c r="G156" s="26" t="s">
        <v>217</v>
      </c>
    </row>
    <row r="157" spans="1:7" x14ac:dyDescent="0.25">
      <c r="A157" s="24">
        <v>161</v>
      </c>
      <c r="B157" s="23">
        <v>1.8799999999999997E-2</v>
      </c>
      <c r="C157" s="23">
        <f t="shared" si="4"/>
        <v>9.3999999999999986E-3</v>
      </c>
      <c r="D157" s="23">
        <f t="shared" si="5"/>
        <v>0.16304579999999999</v>
      </c>
      <c r="E157" s="26" t="s">
        <v>222</v>
      </c>
      <c r="F157" s="26" t="s">
        <v>198</v>
      </c>
      <c r="G157" s="26" t="s">
        <v>218</v>
      </c>
    </row>
    <row r="158" spans="1:7" x14ac:dyDescent="0.25">
      <c r="A158" s="24">
        <v>162</v>
      </c>
      <c r="B158" s="23">
        <v>1.5699999999999999E-2</v>
      </c>
      <c r="C158" s="23">
        <f t="shared" si="4"/>
        <v>7.8499999999999993E-3</v>
      </c>
      <c r="D158" s="23">
        <f t="shared" si="5"/>
        <v>0.13559995</v>
      </c>
      <c r="E158" s="26" t="s">
        <v>222</v>
      </c>
      <c r="F158" s="27" t="s">
        <v>203</v>
      </c>
      <c r="G158" s="26" t="s">
        <v>215</v>
      </c>
    </row>
    <row r="159" spans="1:7" ht="14.25" customHeight="1" x14ac:dyDescent="0.25">
      <c r="A159" s="24">
        <v>163</v>
      </c>
      <c r="B159" s="23">
        <v>1.8250000000000002E-2</v>
      </c>
      <c r="C159" s="23">
        <f t="shared" si="4"/>
        <v>9.1250000000000012E-3</v>
      </c>
      <c r="D159" s="23">
        <f t="shared" si="5"/>
        <v>0.15817637500000004</v>
      </c>
      <c r="E159" s="26" t="s">
        <v>222</v>
      </c>
      <c r="F159" s="27" t="s">
        <v>203</v>
      </c>
      <c r="G159" s="26" t="s">
        <v>216</v>
      </c>
    </row>
    <row r="160" spans="1:7" x14ac:dyDescent="0.25">
      <c r="A160" s="24">
        <v>164</v>
      </c>
      <c r="B160" s="23">
        <v>1.9950000000000002E-2</v>
      </c>
      <c r="C160" s="23">
        <f t="shared" si="4"/>
        <v>9.9750000000000012E-3</v>
      </c>
      <c r="D160" s="23">
        <f t="shared" si="5"/>
        <v>0.17322732500000004</v>
      </c>
      <c r="E160" s="26" t="s">
        <v>222</v>
      </c>
      <c r="F160" s="27" t="s">
        <v>203</v>
      </c>
      <c r="G160" s="26" t="s">
        <v>217</v>
      </c>
    </row>
    <row r="161" spans="1:7" x14ac:dyDescent="0.25">
      <c r="A161" s="24">
        <v>165</v>
      </c>
      <c r="B161" s="23">
        <v>1.7349999999999997E-2</v>
      </c>
      <c r="C161" s="23">
        <f t="shared" si="4"/>
        <v>8.6749999999999987E-3</v>
      </c>
      <c r="D161" s="23">
        <f t="shared" si="5"/>
        <v>0.150208225</v>
      </c>
      <c r="E161" s="26" t="s">
        <v>222</v>
      </c>
      <c r="F161" s="26" t="s">
        <v>197</v>
      </c>
      <c r="G161" s="26" t="s">
        <v>218</v>
      </c>
    </row>
    <row r="162" spans="1:7" x14ac:dyDescent="0.25">
      <c r="A162" s="24">
        <v>166</v>
      </c>
      <c r="B162" s="23">
        <v>1.355E-2</v>
      </c>
      <c r="C162" s="23">
        <f t="shared" si="4"/>
        <v>6.7749999999999998E-3</v>
      </c>
      <c r="D162" s="23">
        <f t="shared" si="5"/>
        <v>0.116564925</v>
      </c>
      <c r="E162" s="26" t="s">
        <v>222</v>
      </c>
      <c r="F162" s="26" t="s">
        <v>196</v>
      </c>
      <c r="G162" s="26" t="s">
        <v>218</v>
      </c>
    </row>
    <row r="164" spans="1:7" ht="14.25" customHeight="1" x14ac:dyDescent="0.25">
      <c r="A164" s="24">
        <v>169</v>
      </c>
      <c r="B164" s="23">
        <v>7.0500000000000007E-3</v>
      </c>
      <c r="C164" s="23">
        <f t="shared" si="4"/>
        <v>3.5250000000000004E-3</v>
      </c>
      <c r="D164" s="23">
        <f t="shared" si="5"/>
        <v>5.9017175000000012E-2</v>
      </c>
      <c r="E164" s="26" t="s">
        <v>223</v>
      </c>
      <c r="F164" s="27" t="s">
        <v>233</v>
      </c>
      <c r="G164" s="26" t="s">
        <v>215</v>
      </c>
    </row>
    <row r="165" spans="1:7" x14ac:dyDescent="0.25">
      <c r="A165" s="24">
        <v>170</v>
      </c>
      <c r="B165" s="23">
        <v>1.0849999999999999E-2</v>
      </c>
      <c r="C165" s="23">
        <f t="shared" si="4"/>
        <v>5.4249999999999993E-3</v>
      </c>
      <c r="D165" s="23">
        <f t="shared" si="5"/>
        <v>9.2660474999999992E-2</v>
      </c>
      <c r="E165" s="26" t="s">
        <v>223</v>
      </c>
      <c r="F165" s="27" t="s">
        <v>233</v>
      </c>
      <c r="G165" s="26" t="s">
        <v>216</v>
      </c>
    </row>
    <row r="166" spans="1:7" x14ac:dyDescent="0.25">
      <c r="A166" s="24">
        <v>171</v>
      </c>
      <c r="B166" s="23">
        <v>1.325E-2</v>
      </c>
      <c r="C166" s="23">
        <f t="shared" si="4"/>
        <v>6.6249999999999998E-3</v>
      </c>
      <c r="D166" s="23">
        <f t="shared" si="5"/>
        <v>0.11390887500000001</v>
      </c>
      <c r="E166" s="26" t="s">
        <v>223</v>
      </c>
      <c r="F166" s="27" t="s">
        <v>233</v>
      </c>
      <c r="G166" s="26" t="s">
        <v>217</v>
      </c>
    </row>
    <row r="167" spans="1:7" x14ac:dyDescent="0.25">
      <c r="A167" s="24">
        <v>172</v>
      </c>
      <c r="B167" s="23">
        <v>1.5300000000000001E-2</v>
      </c>
      <c r="C167" s="23">
        <f t="shared" si="4"/>
        <v>7.6500000000000005E-3</v>
      </c>
      <c r="D167" s="23">
        <f t="shared" si="5"/>
        <v>0.13205855000000002</v>
      </c>
      <c r="E167" s="26" t="s">
        <v>223</v>
      </c>
      <c r="F167" s="27" t="s">
        <v>233</v>
      </c>
      <c r="G167" s="26" t="s">
        <v>218</v>
      </c>
    </row>
    <row r="168" spans="1:7" ht="14.25" customHeight="1" x14ac:dyDescent="0.25">
      <c r="A168" s="24">
        <v>173</v>
      </c>
      <c r="B168" s="23">
        <v>7.4999999999999997E-3</v>
      </c>
      <c r="C168" s="23">
        <f t="shared" si="4"/>
        <v>3.7499999999999999E-3</v>
      </c>
      <c r="D168" s="23">
        <f t="shared" si="5"/>
        <v>6.3001249999999995E-2</v>
      </c>
      <c r="E168" s="26" t="s">
        <v>223</v>
      </c>
      <c r="F168" s="27" t="s">
        <v>226</v>
      </c>
      <c r="G168" s="26" t="s">
        <v>215</v>
      </c>
    </row>
    <row r="169" spans="1:7" x14ac:dyDescent="0.25">
      <c r="A169" s="24">
        <v>174</v>
      </c>
      <c r="B169" s="23">
        <v>1.1050000000000001E-2</v>
      </c>
      <c r="C169" s="23">
        <f t="shared" si="4"/>
        <v>5.5250000000000004E-3</v>
      </c>
      <c r="D169" s="23">
        <f t="shared" si="5"/>
        <v>9.4431175000000006E-2</v>
      </c>
      <c r="E169" s="26" t="s">
        <v>223</v>
      </c>
      <c r="F169" s="27" t="s">
        <v>226</v>
      </c>
      <c r="G169" s="26" t="s">
        <v>216</v>
      </c>
    </row>
    <row r="170" spans="1:7" x14ac:dyDescent="0.25">
      <c r="A170" s="24">
        <v>175</v>
      </c>
      <c r="B170" s="23">
        <v>1.3649999999999999E-2</v>
      </c>
      <c r="C170" s="23">
        <f t="shared" si="4"/>
        <v>6.8249999999999995E-3</v>
      </c>
      <c r="D170" s="23">
        <f t="shared" si="5"/>
        <v>0.11745027499999999</v>
      </c>
      <c r="E170" s="26" t="s">
        <v>223</v>
      </c>
      <c r="F170" s="27" t="s">
        <v>226</v>
      </c>
      <c r="G170" s="26" t="s">
        <v>217</v>
      </c>
    </row>
    <row r="171" spans="1:7" x14ac:dyDescent="0.25">
      <c r="A171" s="24">
        <v>176</v>
      </c>
      <c r="B171" s="23">
        <v>1.6750000000000001E-2</v>
      </c>
      <c r="C171" s="23">
        <f t="shared" si="4"/>
        <v>8.3750000000000005E-3</v>
      </c>
      <c r="D171" s="23">
        <f t="shared" si="5"/>
        <v>0.14489612500000004</v>
      </c>
      <c r="E171" s="26" t="s">
        <v>223</v>
      </c>
      <c r="F171" s="27" t="s">
        <v>226</v>
      </c>
      <c r="G171" s="26" t="s">
        <v>218</v>
      </c>
    </row>
    <row r="172" spans="1:7" ht="14.25" customHeight="1" x14ac:dyDescent="0.25">
      <c r="A172" s="24">
        <v>177</v>
      </c>
      <c r="B172" s="23">
        <v>7.2500000000000004E-3</v>
      </c>
      <c r="C172" s="23">
        <f t="shared" si="4"/>
        <v>3.6250000000000002E-3</v>
      </c>
      <c r="D172" s="23">
        <f t="shared" si="5"/>
        <v>6.0787875000000005E-2</v>
      </c>
      <c r="E172" s="26" t="s">
        <v>223</v>
      </c>
      <c r="F172" s="27" t="s">
        <v>234</v>
      </c>
      <c r="G172" s="26" t="s">
        <v>215</v>
      </c>
    </row>
    <row r="173" spans="1:7" x14ac:dyDescent="0.25">
      <c r="A173" s="24">
        <v>178</v>
      </c>
      <c r="B173" s="23">
        <v>1.0999999999999999E-2</v>
      </c>
      <c r="C173" s="23">
        <f t="shared" si="4"/>
        <v>5.4999999999999997E-3</v>
      </c>
      <c r="D173" s="23">
        <f t="shared" si="5"/>
        <v>9.3988500000000003E-2</v>
      </c>
      <c r="E173" s="26" t="s">
        <v>223</v>
      </c>
      <c r="F173" s="27" t="s">
        <v>234</v>
      </c>
      <c r="G173" s="26" t="s">
        <v>216</v>
      </c>
    </row>
    <row r="174" spans="1:7" x14ac:dyDescent="0.25">
      <c r="A174" s="24">
        <v>179</v>
      </c>
      <c r="B174" s="23">
        <v>1.345E-2</v>
      </c>
      <c r="C174" s="23">
        <f t="shared" si="4"/>
        <v>6.7250000000000001E-3</v>
      </c>
      <c r="D174" s="23">
        <f t="shared" si="5"/>
        <v>0.11567957500000001</v>
      </c>
      <c r="E174" s="26" t="s">
        <v>223</v>
      </c>
      <c r="F174" s="27" t="s">
        <v>234</v>
      </c>
      <c r="G174" s="26" t="s">
        <v>217</v>
      </c>
    </row>
    <row r="175" spans="1:7" x14ac:dyDescent="0.25">
      <c r="A175" s="24">
        <v>180</v>
      </c>
      <c r="B175" s="23">
        <v>1.5800000000000002E-2</v>
      </c>
      <c r="C175" s="23">
        <f t="shared" si="4"/>
        <v>7.9000000000000008E-3</v>
      </c>
      <c r="D175" s="23">
        <f t="shared" si="5"/>
        <v>0.13648530000000003</v>
      </c>
      <c r="E175" s="26" t="s">
        <v>223</v>
      </c>
      <c r="F175" s="27" t="s">
        <v>234</v>
      </c>
      <c r="G175" s="26" t="s">
        <v>218</v>
      </c>
    </row>
    <row r="176" spans="1:7" ht="14.25" customHeight="1" x14ac:dyDescent="0.25">
      <c r="A176" s="24">
        <v>181</v>
      </c>
      <c r="B176" s="23">
        <v>9.4000000000000004E-3</v>
      </c>
      <c r="C176" s="23">
        <f t="shared" si="4"/>
        <v>4.7000000000000002E-3</v>
      </c>
      <c r="D176" s="23">
        <f t="shared" si="5"/>
        <v>7.9822900000000002E-2</v>
      </c>
      <c r="E176" s="26" t="s">
        <v>223</v>
      </c>
      <c r="F176" s="27" t="s">
        <v>235</v>
      </c>
      <c r="G176" s="26" t="s">
        <v>215</v>
      </c>
    </row>
    <row r="177" spans="1:7" x14ac:dyDescent="0.25">
      <c r="A177" s="24">
        <v>182</v>
      </c>
      <c r="B177" s="23">
        <v>1.18E-2</v>
      </c>
      <c r="C177" s="23">
        <f t="shared" si="4"/>
        <v>5.8999999999999999E-3</v>
      </c>
      <c r="D177" s="23">
        <f t="shared" si="5"/>
        <v>0.1010713</v>
      </c>
      <c r="E177" s="26" t="s">
        <v>223</v>
      </c>
      <c r="F177" s="27" t="s">
        <v>235</v>
      </c>
      <c r="G177" s="26" t="s">
        <v>216</v>
      </c>
    </row>
    <row r="178" spans="1:7" x14ac:dyDescent="0.25">
      <c r="A178" s="24">
        <v>183</v>
      </c>
      <c r="B178" s="23">
        <v>1.5300000000000001E-2</v>
      </c>
      <c r="C178" s="23">
        <f t="shared" si="4"/>
        <v>7.6500000000000005E-3</v>
      </c>
      <c r="D178" s="23">
        <f t="shared" si="5"/>
        <v>0.13205855000000002</v>
      </c>
      <c r="E178" s="26" t="s">
        <v>223</v>
      </c>
      <c r="F178" s="27" t="s">
        <v>235</v>
      </c>
      <c r="G178" s="26" t="s">
        <v>217</v>
      </c>
    </row>
    <row r="179" spans="1:7" x14ac:dyDescent="0.25">
      <c r="A179" s="24">
        <v>184</v>
      </c>
      <c r="B179" s="23">
        <v>1.7149999999999999E-2</v>
      </c>
      <c r="C179" s="23">
        <f t="shared" si="4"/>
        <v>8.5749999999999993E-3</v>
      </c>
      <c r="D179" s="23">
        <f t="shared" si="5"/>
        <v>0.14843752500000001</v>
      </c>
      <c r="E179" s="26" t="s">
        <v>223</v>
      </c>
      <c r="F179" s="27" t="s">
        <v>235</v>
      </c>
      <c r="G179" s="26" t="s">
        <v>218</v>
      </c>
    </row>
    <row r="180" spans="1:7" ht="14.25" customHeight="1" x14ac:dyDescent="0.25">
      <c r="A180" s="24">
        <v>185</v>
      </c>
      <c r="B180" s="23">
        <v>8.3499999999999998E-3</v>
      </c>
      <c r="C180" s="23">
        <f t="shared" si="4"/>
        <v>4.1749999999999999E-3</v>
      </c>
      <c r="D180" s="23">
        <f t="shared" si="5"/>
        <v>7.0526724999999998E-2</v>
      </c>
      <c r="E180" s="26" t="s">
        <v>223</v>
      </c>
      <c r="F180" s="27" t="s">
        <v>236</v>
      </c>
      <c r="G180" s="26" t="s">
        <v>215</v>
      </c>
    </row>
    <row r="181" spans="1:7" x14ac:dyDescent="0.25">
      <c r="A181" s="24">
        <v>186</v>
      </c>
      <c r="B181" s="23">
        <v>1.1849999999999999E-2</v>
      </c>
      <c r="C181" s="23">
        <f t="shared" si="4"/>
        <v>5.9249999999999997E-3</v>
      </c>
      <c r="D181" s="23">
        <f t="shared" si="5"/>
        <v>0.10151397499999999</v>
      </c>
      <c r="E181" s="26" t="s">
        <v>223</v>
      </c>
      <c r="F181" s="27" t="s">
        <v>236</v>
      </c>
      <c r="G181" s="26" t="s">
        <v>216</v>
      </c>
    </row>
    <row r="182" spans="1:7" x14ac:dyDescent="0.25">
      <c r="A182" s="24">
        <v>187</v>
      </c>
      <c r="B182" s="23">
        <v>1.465E-2</v>
      </c>
      <c r="C182" s="23">
        <f t="shared" si="4"/>
        <v>7.3249999999999999E-3</v>
      </c>
      <c r="D182" s="23">
        <f t="shared" si="5"/>
        <v>0.12630377500000001</v>
      </c>
      <c r="E182" s="26" t="s">
        <v>223</v>
      </c>
      <c r="F182" s="27" t="s">
        <v>236</v>
      </c>
      <c r="G182" s="26" t="s">
        <v>217</v>
      </c>
    </row>
    <row r="183" spans="1:7" x14ac:dyDescent="0.25">
      <c r="A183" s="24">
        <v>188</v>
      </c>
      <c r="B183" s="23">
        <v>1.685E-2</v>
      </c>
      <c r="C183" s="23">
        <f t="shared" si="4"/>
        <v>8.4250000000000002E-3</v>
      </c>
      <c r="D183" s="23">
        <f t="shared" si="5"/>
        <v>0.14578147500000002</v>
      </c>
      <c r="E183" s="26" t="s">
        <v>223</v>
      </c>
      <c r="F183" s="27" t="s">
        <v>236</v>
      </c>
      <c r="G183" s="26" t="s">
        <v>218</v>
      </c>
    </row>
    <row r="184" spans="1:7" ht="14.25" customHeight="1" x14ac:dyDescent="0.25">
      <c r="A184" s="24">
        <v>189</v>
      </c>
      <c r="B184" s="23">
        <v>8.0000000000000002E-3</v>
      </c>
      <c r="C184" s="23">
        <f t="shared" si="4"/>
        <v>4.0000000000000001E-3</v>
      </c>
      <c r="D184" s="23">
        <f t="shared" si="5"/>
        <v>6.7428000000000002E-2</v>
      </c>
      <c r="E184" s="26" t="s">
        <v>223</v>
      </c>
      <c r="F184" s="27" t="s">
        <v>237</v>
      </c>
      <c r="G184" s="26" t="s">
        <v>215</v>
      </c>
    </row>
    <row r="185" spans="1:7" x14ac:dyDescent="0.25">
      <c r="A185" s="24">
        <v>190</v>
      </c>
      <c r="B185" s="23">
        <v>1.2E-2</v>
      </c>
      <c r="C185" s="23">
        <f t="shared" si="4"/>
        <v>6.0000000000000001E-3</v>
      </c>
      <c r="D185" s="23">
        <f t="shared" si="5"/>
        <v>0.102842</v>
      </c>
      <c r="E185" s="26" t="s">
        <v>223</v>
      </c>
      <c r="F185" s="27" t="s">
        <v>237</v>
      </c>
      <c r="G185" s="26" t="s">
        <v>216</v>
      </c>
    </row>
    <row r="186" spans="1:7" x14ac:dyDescent="0.25">
      <c r="A186" s="24">
        <v>191</v>
      </c>
      <c r="B186" s="23">
        <v>1.465E-2</v>
      </c>
      <c r="C186" s="23">
        <f t="shared" si="4"/>
        <v>7.3249999999999999E-3</v>
      </c>
      <c r="D186" s="23">
        <f t="shared" si="5"/>
        <v>0.12630377500000001</v>
      </c>
      <c r="E186" s="26" t="s">
        <v>223</v>
      </c>
      <c r="F186" s="27" t="s">
        <v>237</v>
      </c>
      <c r="G186" s="26" t="s">
        <v>217</v>
      </c>
    </row>
    <row r="187" spans="1:7" x14ac:dyDescent="0.25">
      <c r="A187" s="24">
        <v>192</v>
      </c>
      <c r="B187" s="23">
        <v>1.7399999999999999E-2</v>
      </c>
      <c r="C187" s="23">
        <f t="shared" si="4"/>
        <v>8.6999999999999994E-3</v>
      </c>
      <c r="D187" s="23">
        <f t="shared" si="5"/>
        <v>0.1506509</v>
      </c>
      <c r="E187" s="26" t="s">
        <v>223</v>
      </c>
      <c r="F187" s="27" t="s">
        <v>237</v>
      </c>
      <c r="G187" s="26" t="s">
        <v>218</v>
      </c>
    </row>
    <row r="188" spans="1:7" ht="14.25" customHeight="1" x14ac:dyDescent="0.25">
      <c r="A188" s="24">
        <v>193</v>
      </c>
      <c r="B188" s="23">
        <v>8.5000000000000006E-3</v>
      </c>
      <c r="C188" s="23">
        <f t="shared" si="4"/>
        <v>4.2500000000000003E-3</v>
      </c>
      <c r="D188" s="23">
        <f t="shared" si="5"/>
        <v>7.1854750000000009E-2</v>
      </c>
      <c r="E188" s="26" t="s">
        <v>223</v>
      </c>
      <c r="F188" s="27" t="s">
        <v>238</v>
      </c>
      <c r="G188" s="26" t="s">
        <v>215</v>
      </c>
    </row>
    <row r="189" spans="1:7" x14ac:dyDescent="0.25">
      <c r="A189" s="24">
        <v>194</v>
      </c>
      <c r="B189" s="23">
        <v>1.18E-2</v>
      </c>
      <c r="C189" s="23">
        <f t="shared" si="4"/>
        <v>5.8999999999999999E-3</v>
      </c>
      <c r="D189" s="23">
        <f t="shared" si="5"/>
        <v>0.1010713</v>
      </c>
      <c r="E189" s="26" t="s">
        <v>223</v>
      </c>
      <c r="F189" s="27" t="s">
        <v>238</v>
      </c>
      <c r="G189" s="26" t="s">
        <v>216</v>
      </c>
    </row>
    <row r="190" spans="1:7" x14ac:dyDescent="0.25">
      <c r="A190" s="24">
        <v>195</v>
      </c>
      <c r="B190" s="23">
        <v>1.4450000000000001E-2</v>
      </c>
      <c r="C190" s="23">
        <f t="shared" si="4"/>
        <v>7.2250000000000005E-3</v>
      </c>
      <c r="D190" s="23">
        <f t="shared" si="5"/>
        <v>0.12453307500000001</v>
      </c>
      <c r="E190" s="26" t="s">
        <v>223</v>
      </c>
      <c r="F190" s="27" t="s">
        <v>238</v>
      </c>
      <c r="G190" s="26" t="s">
        <v>217</v>
      </c>
    </row>
    <row r="191" spans="1:7" x14ac:dyDescent="0.25">
      <c r="A191" s="24">
        <v>196</v>
      </c>
      <c r="B191" s="23">
        <v>1.6899999999999998E-2</v>
      </c>
      <c r="C191" s="23">
        <f t="shared" si="4"/>
        <v>8.4499999999999992E-3</v>
      </c>
      <c r="D191" s="23">
        <f t="shared" si="5"/>
        <v>0.14622415</v>
      </c>
      <c r="E191" s="26" t="s">
        <v>223</v>
      </c>
      <c r="F191" s="27" t="s">
        <v>238</v>
      </c>
      <c r="G191" s="26" t="s">
        <v>218</v>
      </c>
    </row>
    <row r="192" spans="1:7" ht="14.25" customHeight="1" x14ac:dyDescent="0.25">
      <c r="A192" s="24">
        <v>197</v>
      </c>
      <c r="B192" s="23">
        <v>8.8500000000000002E-3</v>
      </c>
      <c r="C192" s="23">
        <f t="shared" si="4"/>
        <v>4.4250000000000001E-3</v>
      </c>
      <c r="D192" s="23">
        <f t="shared" si="5"/>
        <v>7.4953475000000006E-2</v>
      </c>
      <c r="E192" s="26" t="s">
        <v>223</v>
      </c>
      <c r="F192" s="27" t="s">
        <v>227</v>
      </c>
      <c r="G192" s="26" t="s">
        <v>215</v>
      </c>
    </row>
    <row r="193" spans="1:7" x14ac:dyDescent="0.25">
      <c r="A193" s="24">
        <v>198</v>
      </c>
      <c r="B193" s="23">
        <v>1.1849999999999999E-2</v>
      </c>
      <c r="C193" s="23">
        <f t="shared" si="4"/>
        <v>5.9249999999999997E-3</v>
      </c>
      <c r="D193" s="23">
        <f t="shared" si="5"/>
        <v>0.10151397499999999</v>
      </c>
      <c r="E193" s="26" t="s">
        <v>223</v>
      </c>
      <c r="F193" s="27" t="s">
        <v>227</v>
      </c>
      <c r="G193" s="26" t="s">
        <v>216</v>
      </c>
    </row>
    <row r="194" spans="1:7" x14ac:dyDescent="0.25">
      <c r="A194" s="24">
        <v>199</v>
      </c>
      <c r="B194" s="23">
        <v>1.465E-2</v>
      </c>
      <c r="C194" s="23">
        <f t="shared" si="4"/>
        <v>7.3249999999999999E-3</v>
      </c>
      <c r="D194" s="23">
        <f t="shared" si="5"/>
        <v>0.12630377500000001</v>
      </c>
      <c r="E194" s="26" t="s">
        <v>223</v>
      </c>
      <c r="F194" s="27" t="s">
        <v>227</v>
      </c>
      <c r="G194" s="26" t="s">
        <v>217</v>
      </c>
    </row>
    <row r="195" spans="1:7" x14ac:dyDescent="0.25">
      <c r="A195" s="24">
        <v>200</v>
      </c>
      <c r="B195" s="23">
        <v>1.8000000000000002E-2</v>
      </c>
      <c r="C195" s="23">
        <f t="shared" si="4"/>
        <v>9.0000000000000011E-3</v>
      </c>
      <c r="D195" s="23">
        <f t="shared" si="5"/>
        <v>0.15596300000000005</v>
      </c>
      <c r="E195" s="26" t="s">
        <v>223</v>
      </c>
      <c r="F195" s="27" t="s">
        <v>227</v>
      </c>
      <c r="G195" s="26" t="s">
        <v>218</v>
      </c>
    </row>
    <row r="196" spans="1:7" ht="14.25" customHeight="1" x14ac:dyDescent="0.25">
      <c r="A196" s="24">
        <v>201</v>
      </c>
      <c r="B196" s="23">
        <v>9.6499999999999989E-3</v>
      </c>
      <c r="C196" s="23">
        <f t="shared" ref="C196:C259" si="6">B196/2</f>
        <v>4.8249999999999994E-3</v>
      </c>
      <c r="D196" s="23">
        <f t="shared" ref="D196:D259" si="7">(17.707*C196) - 0.0034</f>
        <v>8.2036274999999992E-2</v>
      </c>
      <c r="E196" s="26" t="s">
        <v>223</v>
      </c>
      <c r="F196" s="27" t="s">
        <v>239</v>
      </c>
      <c r="G196" s="26" t="s">
        <v>215</v>
      </c>
    </row>
    <row r="197" spans="1:7" x14ac:dyDescent="0.25">
      <c r="A197" s="24">
        <v>202</v>
      </c>
      <c r="B197" s="23">
        <v>1.3149999999999998E-2</v>
      </c>
      <c r="C197" s="23">
        <f t="shared" si="6"/>
        <v>6.5749999999999992E-3</v>
      </c>
      <c r="D197" s="23">
        <f t="shared" si="7"/>
        <v>0.11302352499999999</v>
      </c>
      <c r="E197" s="26" t="s">
        <v>223</v>
      </c>
      <c r="F197" s="27" t="s">
        <v>239</v>
      </c>
      <c r="G197" s="26" t="s">
        <v>216</v>
      </c>
    </row>
    <row r="198" spans="1:7" x14ac:dyDescent="0.25">
      <c r="A198" s="24">
        <v>203</v>
      </c>
      <c r="B198" s="23">
        <v>1.55E-2</v>
      </c>
      <c r="C198" s="23">
        <f t="shared" si="6"/>
        <v>7.7499999999999999E-3</v>
      </c>
      <c r="D198" s="23">
        <f t="shared" si="7"/>
        <v>0.13382925000000001</v>
      </c>
      <c r="E198" s="26" t="s">
        <v>223</v>
      </c>
      <c r="F198" s="27" t="s">
        <v>239</v>
      </c>
      <c r="G198" s="26" t="s">
        <v>217</v>
      </c>
    </row>
    <row r="199" spans="1:7" x14ac:dyDescent="0.25">
      <c r="A199" s="24">
        <v>204</v>
      </c>
      <c r="B199" s="23">
        <v>1.7149999999999999E-2</v>
      </c>
      <c r="C199" s="23">
        <f t="shared" si="6"/>
        <v>8.5749999999999993E-3</v>
      </c>
      <c r="D199" s="23">
        <f t="shared" si="7"/>
        <v>0.14843752500000001</v>
      </c>
      <c r="E199" s="26" t="s">
        <v>223</v>
      </c>
      <c r="F199" s="27" t="s">
        <v>239</v>
      </c>
      <c r="G199" s="26" t="s">
        <v>218</v>
      </c>
    </row>
    <row r="200" spans="1:7" ht="14.25" customHeight="1" x14ac:dyDescent="0.25">
      <c r="A200" s="24">
        <v>205</v>
      </c>
      <c r="B200" s="23">
        <v>9.7000000000000003E-3</v>
      </c>
      <c r="C200" s="23">
        <f t="shared" si="6"/>
        <v>4.8500000000000001E-3</v>
      </c>
      <c r="D200" s="23">
        <f t="shared" si="7"/>
        <v>8.2478950000000009E-2</v>
      </c>
      <c r="E200" s="26" t="s">
        <v>223</v>
      </c>
      <c r="F200" s="27" t="s">
        <v>240</v>
      </c>
      <c r="G200" s="26" t="s">
        <v>215</v>
      </c>
    </row>
    <row r="201" spans="1:7" x14ac:dyDescent="0.25">
      <c r="A201" s="24">
        <v>206</v>
      </c>
      <c r="B201" s="23">
        <v>1.3049999999999999E-2</v>
      </c>
      <c r="C201" s="23">
        <f t="shared" si="6"/>
        <v>6.5249999999999996E-3</v>
      </c>
      <c r="D201" s="23">
        <f t="shared" si="7"/>
        <v>0.11213817499999999</v>
      </c>
      <c r="E201" s="26" t="s">
        <v>223</v>
      </c>
      <c r="F201" s="27" t="s">
        <v>240</v>
      </c>
      <c r="G201" s="26" t="s">
        <v>216</v>
      </c>
    </row>
    <row r="202" spans="1:7" x14ac:dyDescent="0.25">
      <c r="A202" s="24">
        <v>207</v>
      </c>
      <c r="B202" s="23">
        <v>1.585E-2</v>
      </c>
      <c r="C202" s="23">
        <f t="shared" si="6"/>
        <v>7.9249999999999998E-3</v>
      </c>
      <c r="D202" s="23">
        <f t="shared" si="7"/>
        <v>0.13692797500000001</v>
      </c>
      <c r="E202" s="26" t="s">
        <v>223</v>
      </c>
      <c r="F202" s="27" t="s">
        <v>240</v>
      </c>
      <c r="G202" s="26" t="s">
        <v>217</v>
      </c>
    </row>
    <row r="203" spans="1:7" x14ac:dyDescent="0.25">
      <c r="A203" s="24">
        <v>208</v>
      </c>
      <c r="B203" s="23">
        <v>1.8749999999999999E-2</v>
      </c>
      <c r="C203" s="23">
        <f t="shared" si="6"/>
        <v>9.3749999999999997E-3</v>
      </c>
      <c r="D203" s="23">
        <f t="shared" si="7"/>
        <v>0.16260312500000002</v>
      </c>
      <c r="E203" s="26" t="s">
        <v>223</v>
      </c>
      <c r="F203" s="27" t="s">
        <v>240</v>
      </c>
      <c r="G203" s="26" t="s">
        <v>218</v>
      </c>
    </row>
    <row r="204" spans="1:7" ht="14.25" customHeight="1" x14ac:dyDescent="0.25">
      <c r="A204" s="24">
        <v>209</v>
      </c>
      <c r="B204" s="23">
        <v>8.3499999999999998E-3</v>
      </c>
      <c r="C204" s="23">
        <f t="shared" si="6"/>
        <v>4.1749999999999999E-3</v>
      </c>
      <c r="D204" s="23">
        <f t="shared" si="7"/>
        <v>7.0526724999999998E-2</v>
      </c>
      <c r="E204" s="26" t="s">
        <v>223</v>
      </c>
      <c r="F204" s="27" t="s">
        <v>241</v>
      </c>
      <c r="G204" s="26" t="s">
        <v>215</v>
      </c>
    </row>
    <row r="205" spans="1:7" x14ac:dyDescent="0.25">
      <c r="A205" s="24">
        <v>210</v>
      </c>
      <c r="B205" s="23">
        <v>9.8999999999999991E-3</v>
      </c>
      <c r="C205" s="23">
        <f t="shared" si="6"/>
        <v>4.9499999999999995E-3</v>
      </c>
      <c r="D205" s="23">
        <f t="shared" si="7"/>
        <v>8.4249649999999995E-2</v>
      </c>
      <c r="E205" s="26" t="s">
        <v>223</v>
      </c>
      <c r="F205" s="27" t="s">
        <v>241</v>
      </c>
      <c r="G205" s="26" t="s">
        <v>216</v>
      </c>
    </row>
    <row r="206" spans="1:7" x14ac:dyDescent="0.25">
      <c r="A206" s="24">
        <v>211</v>
      </c>
      <c r="B206" s="23">
        <v>1.12E-2</v>
      </c>
      <c r="C206" s="23">
        <f t="shared" si="6"/>
        <v>5.5999999999999999E-3</v>
      </c>
      <c r="D206" s="23">
        <f t="shared" si="7"/>
        <v>9.5759200000000003E-2</v>
      </c>
      <c r="E206" s="26" t="s">
        <v>223</v>
      </c>
      <c r="F206" s="27" t="s">
        <v>241</v>
      </c>
      <c r="G206" s="26" t="s">
        <v>217</v>
      </c>
    </row>
    <row r="207" spans="1:7" x14ac:dyDescent="0.25">
      <c r="A207" s="24">
        <v>212</v>
      </c>
      <c r="B207" s="23">
        <v>1.2400000000000001E-2</v>
      </c>
      <c r="C207" s="23">
        <f t="shared" si="6"/>
        <v>6.2000000000000006E-3</v>
      </c>
      <c r="D207" s="23">
        <f t="shared" si="7"/>
        <v>0.10638340000000002</v>
      </c>
      <c r="E207" s="26" t="s">
        <v>223</v>
      </c>
      <c r="F207" s="27" t="s">
        <v>241</v>
      </c>
      <c r="G207" s="26" t="s">
        <v>218</v>
      </c>
    </row>
    <row r="208" spans="1:7" ht="14.25" customHeight="1" x14ac:dyDescent="0.25">
      <c r="A208" s="24">
        <v>213</v>
      </c>
      <c r="B208" s="23">
        <v>8.8500000000000002E-3</v>
      </c>
      <c r="C208" s="23">
        <f t="shared" si="6"/>
        <v>4.4250000000000001E-3</v>
      </c>
      <c r="D208" s="23">
        <f t="shared" si="7"/>
        <v>7.4953475000000006E-2</v>
      </c>
      <c r="E208" s="26" t="s">
        <v>223</v>
      </c>
      <c r="F208" s="27" t="s">
        <v>242</v>
      </c>
      <c r="G208" s="26" t="s">
        <v>215</v>
      </c>
    </row>
    <row r="209" spans="1:7" x14ac:dyDescent="0.25">
      <c r="A209" s="24">
        <v>214</v>
      </c>
      <c r="B209" s="23">
        <v>9.7999999999999997E-3</v>
      </c>
      <c r="C209" s="23">
        <f t="shared" si="6"/>
        <v>4.8999999999999998E-3</v>
      </c>
      <c r="D209" s="23">
        <f t="shared" si="7"/>
        <v>8.3364300000000002E-2</v>
      </c>
      <c r="E209" s="26" t="s">
        <v>223</v>
      </c>
      <c r="F209" s="27" t="s">
        <v>242</v>
      </c>
      <c r="G209" s="26" t="s">
        <v>216</v>
      </c>
    </row>
    <row r="210" spans="1:7" x14ac:dyDescent="0.25">
      <c r="A210" s="24">
        <v>215</v>
      </c>
      <c r="B210" s="23">
        <v>1.115E-2</v>
      </c>
      <c r="C210" s="23">
        <f t="shared" si="6"/>
        <v>5.5750000000000001E-3</v>
      </c>
      <c r="D210" s="23">
        <f t="shared" si="7"/>
        <v>9.5316524999999999E-2</v>
      </c>
      <c r="E210" s="26" t="s">
        <v>223</v>
      </c>
      <c r="F210" s="27" t="s">
        <v>242</v>
      </c>
      <c r="G210" s="26" t="s">
        <v>217</v>
      </c>
    </row>
    <row r="211" spans="1:7" x14ac:dyDescent="0.25">
      <c r="A211" s="24">
        <v>216</v>
      </c>
      <c r="B211" s="23">
        <v>1.255E-2</v>
      </c>
      <c r="C211" s="23">
        <f t="shared" si="6"/>
        <v>6.2750000000000002E-3</v>
      </c>
      <c r="D211" s="23">
        <f t="shared" si="7"/>
        <v>0.10771142500000001</v>
      </c>
      <c r="E211" s="26" t="s">
        <v>223</v>
      </c>
      <c r="F211" s="27" t="s">
        <v>242</v>
      </c>
      <c r="G211" s="26" t="s">
        <v>218</v>
      </c>
    </row>
    <row r="212" spans="1:7" ht="14.25" customHeight="1" x14ac:dyDescent="0.25">
      <c r="A212" s="24">
        <v>217</v>
      </c>
      <c r="B212" s="23">
        <v>8.7500000000000008E-3</v>
      </c>
      <c r="C212" s="23">
        <f t="shared" si="6"/>
        <v>4.3750000000000004E-3</v>
      </c>
      <c r="D212" s="23">
        <f t="shared" si="7"/>
        <v>7.4068125000000012E-2</v>
      </c>
      <c r="E212" s="26" t="s">
        <v>223</v>
      </c>
      <c r="F212" s="27" t="s">
        <v>243</v>
      </c>
      <c r="G212" s="26" t="s">
        <v>215</v>
      </c>
    </row>
    <row r="213" spans="1:7" x14ac:dyDescent="0.25">
      <c r="A213" s="24">
        <v>218</v>
      </c>
      <c r="B213" s="23">
        <v>1.0950000000000001E-2</v>
      </c>
      <c r="C213" s="23">
        <f t="shared" si="6"/>
        <v>5.4750000000000007E-3</v>
      </c>
      <c r="D213" s="23">
        <f t="shared" si="7"/>
        <v>9.3545825000000013E-2</v>
      </c>
      <c r="E213" s="26" t="s">
        <v>223</v>
      </c>
      <c r="F213" s="27" t="s">
        <v>243</v>
      </c>
      <c r="G213" s="26" t="s">
        <v>216</v>
      </c>
    </row>
    <row r="214" spans="1:7" x14ac:dyDescent="0.25">
      <c r="A214" s="24">
        <v>219</v>
      </c>
      <c r="B214" s="23">
        <v>1.2999999999999999E-2</v>
      </c>
      <c r="C214" s="23">
        <f t="shared" si="6"/>
        <v>6.4999999999999997E-3</v>
      </c>
      <c r="D214" s="23">
        <f t="shared" si="7"/>
        <v>0.1116955</v>
      </c>
      <c r="E214" s="26" t="s">
        <v>223</v>
      </c>
      <c r="F214" s="27" t="s">
        <v>243</v>
      </c>
      <c r="G214" s="26" t="s">
        <v>217</v>
      </c>
    </row>
    <row r="215" spans="1:7" x14ac:dyDescent="0.25">
      <c r="A215" s="24">
        <v>220</v>
      </c>
      <c r="B215" s="23">
        <v>1.325E-2</v>
      </c>
      <c r="C215" s="23">
        <f t="shared" si="6"/>
        <v>6.6249999999999998E-3</v>
      </c>
      <c r="D215" s="23">
        <f t="shared" si="7"/>
        <v>0.11390887500000001</v>
      </c>
      <c r="E215" s="26" t="s">
        <v>223</v>
      </c>
      <c r="F215" s="27" t="s">
        <v>243</v>
      </c>
      <c r="G215" s="26" t="s">
        <v>218</v>
      </c>
    </row>
    <row r="216" spans="1:7" ht="14.25" customHeight="1" x14ac:dyDescent="0.25">
      <c r="A216" s="24">
        <v>221</v>
      </c>
      <c r="B216" s="23">
        <v>9.049999999999999E-3</v>
      </c>
      <c r="C216" s="23">
        <f t="shared" si="6"/>
        <v>4.5249999999999995E-3</v>
      </c>
      <c r="D216" s="23">
        <f t="shared" si="7"/>
        <v>7.6724174999999992E-2</v>
      </c>
      <c r="E216" s="26" t="s">
        <v>223</v>
      </c>
      <c r="F216" s="27" t="s">
        <v>228</v>
      </c>
      <c r="G216" s="26" t="s">
        <v>215</v>
      </c>
    </row>
    <row r="217" spans="1:7" x14ac:dyDescent="0.25">
      <c r="A217" s="24">
        <v>222</v>
      </c>
      <c r="B217" s="23">
        <v>1.0499999999999999E-2</v>
      </c>
      <c r="C217" s="23">
        <f t="shared" si="6"/>
        <v>5.2499999999999995E-3</v>
      </c>
      <c r="D217" s="23">
        <f t="shared" si="7"/>
        <v>8.9561749999999996E-2</v>
      </c>
      <c r="E217" s="26" t="s">
        <v>223</v>
      </c>
      <c r="F217" s="27" t="s">
        <v>228</v>
      </c>
      <c r="G217" s="26" t="s">
        <v>216</v>
      </c>
    </row>
    <row r="218" spans="1:7" x14ac:dyDescent="0.25">
      <c r="A218" s="24">
        <v>223</v>
      </c>
      <c r="B218" s="23">
        <v>1.2150000000000001E-2</v>
      </c>
      <c r="C218" s="23">
        <f t="shared" si="6"/>
        <v>6.0750000000000005E-3</v>
      </c>
      <c r="D218" s="23">
        <f t="shared" si="7"/>
        <v>0.10417002500000001</v>
      </c>
      <c r="E218" s="26" t="s">
        <v>223</v>
      </c>
      <c r="F218" s="27" t="s">
        <v>228</v>
      </c>
      <c r="G218" s="26" t="s">
        <v>217</v>
      </c>
    </row>
    <row r="219" spans="1:7" x14ac:dyDescent="0.25">
      <c r="A219" s="24">
        <v>224</v>
      </c>
      <c r="B219" s="23">
        <v>1.32E-2</v>
      </c>
      <c r="C219" s="23">
        <f t="shared" si="6"/>
        <v>6.6E-3</v>
      </c>
      <c r="D219" s="23">
        <f t="shared" si="7"/>
        <v>0.1134662</v>
      </c>
      <c r="E219" s="26" t="s">
        <v>223</v>
      </c>
      <c r="F219" s="27" t="s">
        <v>228</v>
      </c>
      <c r="G219" s="26" t="s">
        <v>218</v>
      </c>
    </row>
    <row r="220" spans="1:7" x14ac:dyDescent="0.25">
      <c r="A220" s="24">
        <v>225</v>
      </c>
      <c r="B220" s="23">
        <v>8.6999999999999994E-3</v>
      </c>
      <c r="C220" s="23">
        <f t="shared" si="6"/>
        <v>4.3499999999999997E-3</v>
      </c>
      <c r="D220" s="23">
        <f t="shared" si="7"/>
        <v>7.3625449999999995E-2</v>
      </c>
      <c r="E220" s="26" t="s">
        <v>223</v>
      </c>
      <c r="F220" s="27" t="s">
        <v>244</v>
      </c>
      <c r="G220" s="26" t="s">
        <v>215</v>
      </c>
    </row>
    <row r="221" spans="1:7" x14ac:dyDescent="0.25">
      <c r="A221" s="24">
        <v>226</v>
      </c>
      <c r="B221" s="23">
        <v>1.095E-2</v>
      </c>
      <c r="C221" s="23">
        <f t="shared" si="6"/>
        <v>5.4749999999999998E-3</v>
      </c>
      <c r="D221" s="23">
        <f t="shared" si="7"/>
        <v>9.3545824999999999E-2</v>
      </c>
      <c r="E221" s="26" t="s">
        <v>223</v>
      </c>
      <c r="F221" s="27" t="s">
        <v>244</v>
      </c>
      <c r="G221" s="26" t="s">
        <v>216</v>
      </c>
    </row>
    <row r="222" spans="1:7" x14ac:dyDescent="0.25">
      <c r="A222" s="24">
        <v>227</v>
      </c>
      <c r="B222" s="23">
        <v>1.2400000000000001E-2</v>
      </c>
      <c r="C222" s="23">
        <f t="shared" si="6"/>
        <v>6.2000000000000006E-3</v>
      </c>
      <c r="D222" s="23">
        <f t="shared" si="7"/>
        <v>0.10638340000000002</v>
      </c>
      <c r="E222" s="26" t="s">
        <v>223</v>
      </c>
      <c r="F222" s="27" t="s">
        <v>244</v>
      </c>
      <c r="G222" s="26" t="s">
        <v>217</v>
      </c>
    </row>
    <row r="223" spans="1:7" x14ac:dyDescent="0.25">
      <c r="A223" s="24">
        <v>228</v>
      </c>
      <c r="B223" s="23">
        <v>1.3350000000000001E-2</v>
      </c>
      <c r="C223" s="23">
        <f t="shared" si="6"/>
        <v>6.6750000000000004E-3</v>
      </c>
      <c r="D223" s="23">
        <f t="shared" si="7"/>
        <v>0.11479422500000001</v>
      </c>
      <c r="E223" s="26" t="s">
        <v>223</v>
      </c>
      <c r="F223" s="27" t="s">
        <v>244</v>
      </c>
      <c r="G223" s="26" t="s">
        <v>218</v>
      </c>
    </row>
    <row r="224" spans="1:7" ht="14.25" customHeight="1" x14ac:dyDescent="0.25">
      <c r="A224" s="24">
        <v>233</v>
      </c>
      <c r="B224" s="23">
        <v>9.5499999999999995E-3</v>
      </c>
      <c r="C224" s="23">
        <f t="shared" si="6"/>
        <v>4.7749999999999997E-3</v>
      </c>
      <c r="D224" s="23">
        <f t="shared" si="7"/>
        <v>8.1150924999999999E-2</v>
      </c>
      <c r="E224" s="26" t="s">
        <v>223</v>
      </c>
      <c r="F224" s="27" t="s">
        <v>189</v>
      </c>
      <c r="G224" s="26" t="s">
        <v>215</v>
      </c>
    </row>
    <row r="225" spans="1:7" x14ac:dyDescent="0.25">
      <c r="A225" s="24">
        <v>234</v>
      </c>
      <c r="B225" s="23">
        <v>1.085E-2</v>
      </c>
      <c r="C225" s="23">
        <f t="shared" si="6"/>
        <v>5.4250000000000001E-3</v>
      </c>
      <c r="D225" s="23">
        <f t="shared" si="7"/>
        <v>9.2660475000000006E-2</v>
      </c>
      <c r="E225" s="26" t="s">
        <v>223</v>
      </c>
      <c r="F225" s="27" t="s">
        <v>189</v>
      </c>
      <c r="G225" s="26" t="s">
        <v>216</v>
      </c>
    </row>
    <row r="226" spans="1:7" x14ac:dyDescent="0.25">
      <c r="A226" s="24">
        <v>235</v>
      </c>
      <c r="B226" s="23">
        <v>1.1849999999999999E-2</v>
      </c>
      <c r="C226" s="23">
        <f t="shared" si="6"/>
        <v>5.9249999999999997E-3</v>
      </c>
      <c r="D226" s="23">
        <f t="shared" si="7"/>
        <v>0.10151397499999999</v>
      </c>
      <c r="E226" s="26" t="s">
        <v>223</v>
      </c>
      <c r="F226" s="27" t="s">
        <v>189</v>
      </c>
      <c r="G226" s="26" t="s">
        <v>217</v>
      </c>
    </row>
    <row r="227" spans="1:7" x14ac:dyDescent="0.25">
      <c r="A227" s="24">
        <v>236</v>
      </c>
      <c r="B227" s="23">
        <v>1.38E-2</v>
      </c>
      <c r="C227" s="23">
        <f t="shared" si="6"/>
        <v>6.8999999999999999E-3</v>
      </c>
      <c r="D227" s="23">
        <f t="shared" si="7"/>
        <v>0.1187783</v>
      </c>
      <c r="E227" s="26" t="s">
        <v>223</v>
      </c>
      <c r="F227" s="27" t="s">
        <v>189</v>
      </c>
      <c r="G227" s="26" t="s">
        <v>218</v>
      </c>
    </row>
    <row r="228" spans="1:7" ht="14.25" customHeight="1" x14ac:dyDescent="0.25">
      <c r="A228" s="24">
        <v>237</v>
      </c>
      <c r="B228" s="23">
        <v>1.035E-2</v>
      </c>
      <c r="C228" s="23">
        <f t="shared" si="6"/>
        <v>5.1749999999999999E-3</v>
      </c>
      <c r="D228" s="23">
        <f t="shared" si="7"/>
        <v>8.8233724999999999E-2</v>
      </c>
      <c r="E228" s="26" t="s">
        <v>223</v>
      </c>
      <c r="F228" s="27" t="s">
        <v>190</v>
      </c>
      <c r="G228" s="26" t="s">
        <v>215</v>
      </c>
    </row>
    <row r="229" spans="1:7" x14ac:dyDescent="0.25">
      <c r="A229" s="24">
        <v>238</v>
      </c>
      <c r="B229" s="23">
        <v>1.225E-2</v>
      </c>
      <c r="C229" s="23">
        <f t="shared" si="6"/>
        <v>6.1250000000000002E-3</v>
      </c>
      <c r="D229" s="23">
        <f t="shared" si="7"/>
        <v>0.10505537500000001</v>
      </c>
      <c r="E229" s="26" t="s">
        <v>223</v>
      </c>
      <c r="F229" s="27" t="s">
        <v>190</v>
      </c>
      <c r="G229" s="26" t="s">
        <v>216</v>
      </c>
    </row>
    <row r="230" spans="1:7" x14ac:dyDescent="0.25">
      <c r="A230" s="24">
        <v>239</v>
      </c>
      <c r="B230" s="23">
        <v>1.3049999999999999E-2</v>
      </c>
      <c r="C230" s="23">
        <f t="shared" si="6"/>
        <v>6.5249999999999996E-3</v>
      </c>
      <c r="D230" s="23">
        <f t="shared" si="7"/>
        <v>0.11213817499999999</v>
      </c>
      <c r="E230" s="26" t="s">
        <v>223</v>
      </c>
      <c r="F230" s="27" t="s">
        <v>190</v>
      </c>
      <c r="G230" s="26" t="s">
        <v>217</v>
      </c>
    </row>
    <row r="231" spans="1:7" x14ac:dyDescent="0.25">
      <c r="A231" s="24">
        <v>240</v>
      </c>
      <c r="B231" s="23">
        <v>1.3350000000000001E-2</v>
      </c>
      <c r="C231" s="23">
        <f t="shared" si="6"/>
        <v>6.6750000000000004E-3</v>
      </c>
      <c r="D231" s="23">
        <f t="shared" si="7"/>
        <v>0.11479422500000001</v>
      </c>
      <c r="E231" s="26" t="s">
        <v>223</v>
      </c>
      <c r="F231" s="27" t="s">
        <v>190</v>
      </c>
      <c r="G231" s="26" t="s">
        <v>218</v>
      </c>
    </row>
    <row r="232" spans="1:7" ht="14.25" customHeight="1" x14ac:dyDescent="0.25">
      <c r="A232" s="24">
        <v>241</v>
      </c>
      <c r="B232" s="23">
        <v>0.01</v>
      </c>
      <c r="C232" s="23">
        <f t="shared" si="6"/>
        <v>5.0000000000000001E-3</v>
      </c>
      <c r="D232" s="23">
        <f t="shared" si="7"/>
        <v>8.5135000000000002E-2</v>
      </c>
      <c r="E232" s="26" t="s">
        <v>223</v>
      </c>
      <c r="F232" s="27" t="s">
        <v>191</v>
      </c>
      <c r="G232" s="26" t="s">
        <v>215</v>
      </c>
    </row>
    <row r="233" spans="1:7" x14ac:dyDescent="0.25">
      <c r="A233" s="24">
        <v>242</v>
      </c>
      <c r="B233" s="23">
        <v>1.2E-2</v>
      </c>
      <c r="C233" s="23">
        <f t="shared" si="6"/>
        <v>6.0000000000000001E-3</v>
      </c>
      <c r="D233" s="23">
        <f t="shared" si="7"/>
        <v>0.102842</v>
      </c>
      <c r="E233" s="26" t="s">
        <v>223</v>
      </c>
      <c r="F233" s="27" t="s">
        <v>191</v>
      </c>
      <c r="G233" s="26" t="s">
        <v>216</v>
      </c>
    </row>
    <row r="234" spans="1:7" x14ac:dyDescent="0.25">
      <c r="A234" s="24">
        <v>243</v>
      </c>
      <c r="B234" s="23">
        <v>1.3149999999999998E-2</v>
      </c>
      <c r="C234" s="23">
        <f t="shared" si="6"/>
        <v>6.5749999999999992E-3</v>
      </c>
      <c r="D234" s="23">
        <f t="shared" si="7"/>
        <v>0.11302352499999999</v>
      </c>
      <c r="E234" s="26" t="s">
        <v>223</v>
      </c>
      <c r="F234" s="27" t="s">
        <v>191</v>
      </c>
      <c r="G234" s="26" t="s">
        <v>217</v>
      </c>
    </row>
    <row r="235" spans="1:7" x14ac:dyDescent="0.25">
      <c r="A235" s="24">
        <v>244</v>
      </c>
      <c r="B235" s="23">
        <v>1.43E-2</v>
      </c>
      <c r="C235" s="23">
        <f t="shared" si="6"/>
        <v>7.1500000000000001E-3</v>
      </c>
      <c r="D235" s="23">
        <f t="shared" si="7"/>
        <v>0.12320505</v>
      </c>
      <c r="E235" s="26" t="s">
        <v>223</v>
      </c>
      <c r="F235" s="27" t="s">
        <v>191</v>
      </c>
      <c r="G235" s="26" t="s">
        <v>218</v>
      </c>
    </row>
    <row r="236" spans="1:7" ht="14.25" customHeight="1" x14ac:dyDescent="0.25">
      <c r="A236" s="24">
        <v>245</v>
      </c>
      <c r="B236" s="23">
        <v>1.0700000000000001E-2</v>
      </c>
      <c r="C236" s="23">
        <f t="shared" si="6"/>
        <v>5.3500000000000006E-3</v>
      </c>
      <c r="D236" s="23">
        <f t="shared" si="7"/>
        <v>9.1332450000000009E-2</v>
      </c>
      <c r="E236" s="26" t="s">
        <v>223</v>
      </c>
      <c r="F236" s="27" t="s">
        <v>192</v>
      </c>
      <c r="G236" s="26" t="s">
        <v>215</v>
      </c>
    </row>
    <row r="237" spans="1:7" x14ac:dyDescent="0.25">
      <c r="A237" s="24">
        <v>246</v>
      </c>
      <c r="B237" s="23">
        <v>1.2199999999999999E-2</v>
      </c>
      <c r="C237" s="23">
        <f t="shared" si="6"/>
        <v>6.0999999999999995E-3</v>
      </c>
      <c r="D237" s="23">
        <f t="shared" si="7"/>
        <v>0.10461269999999999</v>
      </c>
      <c r="E237" s="26" t="s">
        <v>223</v>
      </c>
      <c r="F237" s="27" t="s">
        <v>192</v>
      </c>
      <c r="G237" s="26" t="s">
        <v>216</v>
      </c>
    </row>
    <row r="238" spans="1:7" x14ac:dyDescent="0.25">
      <c r="A238" s="24">
        <v>247</v>
      </c>
      <c r="B238" s="23">
        <v>1.2199999999999999E-2</v>
      </c>
      <c r="C238" s="23">
        <f t="shared" si="6"/>
        <v>6.0999999999999995E-3</v>
      </c>
      <c r="D238" s="23">
        <f t="shared" si="7"/>
        <v>0.10461269999999999</v>
      </c>
      <c r="E238" s="26" t="s">
        <v>223</v>
      </c>
      <c r="F238" s="27" t="s">
        <v>192</v>
      </c>
      <c r="G238" s="26" t="s">
        <v>217</v>
      </c>
    </row>
    <row r="239" spans="1:7" x14ac:dyDescent="0.25">
      <c r="A239" s="24">
        <v>248</v>
      </c>
      <c r="B239" s="23">
        <v>1.285E-2</v>
      </c>
      <c r="C239" s="23">
        <f t="shared" si="6"/>
        <v>6.4250000000000002E-3</v>
      </c>
      <c r="D239" s="23">
        <f t="shared" si="7"/>
        <v>0.11036747500000001</v>
      </c>
      <c r="E239" s="26" t="s">
        <v>223</v>
      </c>
      <c r="F239" s="27" t="s">
        <v>192</v>
      </c>
      <c r="G239" s="26" t="s">
        <v>218</v>
      </c>
    </row>
    <row r="240" spans="1:7" ht="14.25" customHeight="1" x14ac:dyDescent="0.25">
      <c r="A240" s="24">
        <v>249</v>
      </c>
      <c r="B240" s="23">
        <v>9.75E-3</v>
      </c>
      <c r="C240" s="23">
        <f t="shared" si="6"/>
        <v>4.875E-3</v>
      </c>
      <c r="D240" s="23">
        <f t="shared" si="7"/>
        <v>8.2921624999999999E-2</v>
      </c>
      <c r="E240" s="26" t="s">
        <v>223</v>
      </c>
      <c r="F240" s="27" t="s">
        <v>193</v>
      </c>
      <c r="G240" s="26" t="s">
        <v>215</v>
      </c>
    </row>
    <row r="241" spans="1:7" x14ac:dyDescent="0.25">
      <c r="A241" s="24">
        <v>250</v>
      </c>
      <c r="B241" s="23">
        <v>1.06E-2</v>
      </c>
      <c r="C241" s="23">
        <f t="shared" si="6"/>
        <v>5.3E-3</v>
      </c>
      <c r="D241" s="23">
        <f t="shared" si="7"/>
        <v>9.0447100000000002E-2</v>
      </c>
      <c r="E241" s="26" t="s">
        <v>223</v>
      </c>
      <c r="F241" s="27" t="s">
        <v>193</v>
      </c>
      <c r="G241" s="26" t="s">
        <v>216</v>
      </c>
    </row>
    <row r="242" spans="1:7" x14ac:dyDescent="0.25">
      <c r="A242" s="24">
        <v>251</v>
      </c>
      <c r="B242" s="23">
        <v>1.24E-2</v>
      </c>
      <c r="C242" s="23">
        <f t="shared" si="6"/>
        <v>6.1999999999999998E-3</v>
      </c>
      <c r="D242" s="23">
        <f t="shared" si="7"/>
        <v>0.1063834</v>
      </c>
      <c r="E242" s="26" t="s">
        <v>223</v>
      </c>
      <c r="F242" s="27" t="s">
        <v>193</v>
      </c>
      <c r="G242" s="26" t="s">
        <v>217</v>
      </c>
    </row>
    <row r="243" spans="1:7" x14ac:dyDescent="0.25">
      <c r="A243" s="24">
        <v>252</v>
      </c>
      <c r="B243" s="23">
        <v>1.26E-2</v>
      </c>
      <c r="C243" s="23">
        <f t="shared" si="6"/>
        <v>6.3E-3</v>
      </c>
      <c r="D243" s="23">
        <f t="shared" si="7"/>
        <v>0.1081541</v>
      </c>
      <c r="E243" s="26" t="s">
        <v>223</v>
      </c>
      <c r="F243" s="27" t="s">
        <v>193</v>
      </c>
      <c r="G243" s="26" t="s">
        <v>218</v>
      </c>
    </row>
    <row r="244" spans="1:7" ht="14.25" customHeight="1" x14ac:dyDescent="0.25">
      <c r="A244" s="24">
        <v>253</v>
      </c>
      <c r="B244" s="23">
        <v>8.3499999999999998E-3</v>
      </c>
      <c r="C244" s="23">
        <f t="shared" si="6"/>
        <v>4.1749999999999999E-3</v>
      </c>
      <c r="D244" s="23">
        <f t="shared" si="7"/>
        <v>7.0526724999999998E-2</v>
      </c>
      <c r="E244" s="26" t="s">
        <v>223</v>
      </c>
      <c r="F244" s="27" t="s">
        <v>194</v>
      </c>
      <c r="G244" s="26" t="s">
        <v>215</v>
      </c>
    </row>
    <row r="245" spans="1:7" x14ac:dyDescent="0.25">
      <c r="A245" s="24">
        <v>254</v>
      </c>
      <c r="B245" s="23">
        <v>1.0200000000000001E-2</v>
      </c>
      <c r="C245" s="23">
        <f t="shared" si="6"/>
        <v>5.1000000000000004E-3</v>
      </c>
      <c r="D245" s="23">
        <f t="shared" si="7"/>
        <v>8.6905700000000016E-2</v>
      </c>
      <c r="E245" s="26" t="s">
        <v>223</v>
      </c>
      <c r="F245" s="27" t="s">
        <v>194</v>
      </c>
      <c r="G245" s="26" t="s">
        <v>216</v>
      </c>
    </row>
    <row r="246" spans="1:7" x14ac:dyDescent="0.25">
      <c r="A246" s="24">
        <v>255</v>
      </c>
      <c r="B246" s="23">
        <v>9.75E-3</v>
      </c>
      <c r="C246" s="23">
        <f t="shared" si="6"/>
        <v>4.875E-3</v>
      </c>
      <c r="D246" s="23">
        <f t="shared" si="7"/>
        <v>8.2921624999999999E-2</v>
      </c>
      <c r="E246" s="26" t="s">
        <v>223</v>
      </c>
      <c r="F246" s="27" t="s">
        <v>194</v>
      </c>
      <c r="G246" s="26" t="s">
        <v>217</v>
      </c>
    </row>
    <row r="247" spans="1:7" x14ac:dyDescent="0.25">
      <c r="A247" s="24">
        <v>256</v>
      </c>
      <c r="B247" s="23">
        <v>1.085E-2</v>
      </c>
      <c r="C247" s="23">
        <f t="shared" si="6"/>
        <v>5.4250000000000001E-3</v>
      </c>
      <c r="D247" s="23">
        <f t="shared" si="7"/>
        <v>9.2660475000000006E-2</v>
      </c>
      <c r="E247" s="26" t="s">
        <v>223</v>
      </c>
      <c r="F247" s="27" t="s">
        <v>194</v>
      </c>
      <c r="G247" s="26" t="s">
        <v>218</v>
      </c>
    </row>
    <row r="248" spans="1:7" ht="14.25" customHeight="1" x14ac:dyDescent="0.25">
      <c r="A248" s="24">
        <v>257</v>
      </c>
      <c r="B248" s="23">
        <v>8.5000000000000006E-3</v>
      </c>
      <c r="C248" s="23">
        <f t="shared" si="6"/>
        <v>4.2500000000000003E-3</v>
      </c>
      <c r="D248" s="23">
        <f t="shared" si="7"/>
        <v>7.1854750000000009E-2</v>
      </c>
      <c r="E248" s="26" t="s">
        <v>223</v>
      </c>
      <c r="F248" s="27" t="s">
        <v>195</v>
      </c>
      <c r="G248" s="26" t="s">
        <v>215</v>
      </c>
    </row>
    <row r="249" spans="1:7" x14ac:dyDescent="0.25">
      <c r="A249" s="24">
        <v>258</v>
      </c>
      <c r="B249" s="23">
        <v>9.1999999999999998E-3</v>
      </c>
      <c r="C249" s="23">
        <f t="shared" si="6"/>
        <v>4.5999999999999999E-3</v>
      </c>
      <c r="D249" s="23">
        <f t="shared" si="7"/>
        <v>7.8052200000000002E-2</v>
      </c>
      <c r="E249" s="26" t="s">
        <v>223</v>
      </c>
      <c r="F249" s="27" t="s">
        <v>195</v>
      </c>
      <c r="G249" s="26" t="s">
        <v>216</v>
      </c>
    </row>
    <row r="250" spans="1:7" x14ac:dyDescent="0.25">
      <c r="A250" s="24">
        <v>259</v>
      </c>
      <c r="B250" s="23">
        <v>1.0800000000000001E-2</v>
      </c>
      <c r="C250" s="23">
        <f t="shared" si="6"/>
        <v>5.4000000000000003E-3</v>
      </c>
      <c r="D250" s="23">
        <f t="shared" si="7"/>
        <v>9.2217800000000003E-2</v>
      </c>
      <c r="E250" s="26" t="s">
        <v>223</v>
      </c>
      <c r="F250" s="27" t="s">
        <v>195</v>
      </c>
      <c r="G250" s="26" t="s">
        <v>217</v>
      </c>
    </row>
    <row r="251" spans="1:7" x14ac:dyDescent="0.25">
      <c r="A251" s="24">
        <v>260</v>
      </c>
      <c r="B251" s="23">
        <v>1.21E-2</v>
      </c>
      <c r="C251" s="23">
        <f t="shared" si="6"/>
        <v>6.0499999999999998E-3</v>
      </c>
      <c r="D251" s="23">
        <f t="shared" si="7"/>
        <v>0.10372735</v>
      </c>
      <c r="E251" s="26" t="s">
        <v>223</v>
      </c>
      <c r="F251" s="27" t="s">
        <v>195</v>
      </c>
      <c r="G251" s="26" t="s">
        <v>218</v>
      </c>
    </row>
    <row r="252" spans="1:7" ht="14.25" customHeight="1" x14ac:dyDescent="0.25">
      <c r="A252" s="24">
        <v>261</v>
      </c>
      <c r="B252" s="23">
        <v>9.7999999999999997E-3</v>
      </c>
      <c r="C252" s="23">
        <f t="shared" si="6"/>
        <v>4.8999999999999998E-3</v>
      </c>
      <c r="D252" s="23">
        <f t="shared" si="7"/>
        <v>8.3364300000000002E-2</v>
      </c>
      <c r="E252" s="26" t="s">
        <v>223</v>
      </c>
      <c r="F252" s="27" t="s">
        <v>196</v>
      </c>
      <c r="G252" s="26" t="s">
        <v>215</v>
      </c>
    </row>
    <row r="253" spans="1:7" x14ac:dyDescent="0.25">
      <c r="A253" s="24">
        <v>262</v>
      </c>
      <c r="B253" s="23">
        <v>1.06E-2</v>
      </c>
      <c r="C253" s="23">
        <f t="shared" si="6"/>
        <v>5.3E-3</v>
      </c>
      <c r="D253" s="23">
        <f t="shared" si="7"/>
        <v>9.0447100000000002E-2</v>
      </c>
      <c r="E253" s="26" t="s">
        <v>223</v>
      </c>
      <c r="F253" s="27" t="s">
        <v>196</v>
      </c>
      <c r="G253" s="26" t="s">
        <v>216</v>
      </c>
    </row>
    <row r="254" spans="1:7" x14ac:dyDescent="0.25">
      <c r="A254" s="24">
        <v>263</v>
      </c>
      <c r="B254" s="23">
        <v>1.1599999999999999E-2</v>
      </c>
      <c r="C254" s="23">
        <f t="shared" si="6"/>
        <v>5.7999999999999996E-3</v>
      </c>
      <c r="D254" s="23">
        <f t="shared" si="7"/>
        <v>9.9300600000000003E-2</v>
      </c>
      <c r="E254" s="26" t="s">
        <v>223</v>
      </c>
      <c r="F254" s="27" t="s">
        <v>196</v>
      </c>
      <c r="G254" s="26" t="s">
        <v>217</v>
      </c>
    </row>
    <row r="255" spans="1:7" x14ac:dyDescent="0.25">
      <c r="A255" s="24">
        <v>264</v>
      </c>
      <c r="B255" s="23">
        <v>1.2966666666666668E-2</v>
      </c>
      <c r="C255" s="23">
        <f t="shared" si="6"/>
        <v>6.483333333333334E-3</v>
      </c>
      <c r="D255" s="23">
        <f t="shared" si="7"/>
        <v>0.11140038333333335</v>
      </c>
      <c r="E255" s="26" t="s">
        <v>223</v>
      </c>
      <c r="F255" s="27" t="s">
        <v>196</v>
      </c>
      <c r="G255" s="26" t="s">
        <v>218</v>
      </c>
    </row>
    <row r="256" spans="1:7" ht="14.25" customHeight="1" x14ac:dyDescent="0.25">
      <c r="A256" s="24">
        <v>265</v>
      </c>
      <c r="B256" s="23">
        <v>8.3499999999999998E-3</v>
      </c>
      <c r="C256" s="23">
        <f t="shared" si="6"/>
        <v>4.1749999999999999E-3</v>
      </c>
      <c r="D256" s="23">
        <f t="shared" si="7"/>
        <v>7.0526724999999998E-2</v>
      </c>
      <c r="E256" s="26" t="s">
        <v>223</v>
      </c>
      <c r="F256" s="27" t="s">
        <v>197</v>
      </c>
      <c r="G256" s="26" t="s">
        <v>215</v>
      </c>
    </row>
    <row r="257" spans="1:7" x14ac:dyDescent="0.25">
      <c r="A257" s="24">
        <v>266</v>
      </c>
      <c r="B257" s="23">
        <v>9.1999999999999998E-3</v>
      </c>
      <c r="C257" s="23">
        <f t="shared" si="6"/>
        <v>4.5999999999999999E-3</v>
      </c>
      <c r="D257" s="23">
        <f t="shared" si="7"/>
        <v>7.8052200000000002E-2</v>
      </c>
      <c r="E257" s="26" t="s">
        <v>223</v>
      </c>
      <c r="F257" s="27" t="s">
        <v>197</v>
      </c>
      <c r="G257" s="26" t="s">
        <v>216</v>
      </c>
    </row>
    <row r="258" spans="1:7" x14ac:dyDescent="0.25">
      <c r="A258" s="24">
        <v>267</v>
      </c>
      <c r="B258" s="23">
        <v>9.7999999999999997E-3</v>
      </c>
      <c r="C258" s="23">
        <f t="shared" si="6"/>
        <v>4.8999999999999998E-3</v>
      </c>
      <c r="D258" s="23">
        <f t="shared" si="7"/>
        <v>8.3364300000000002E-2</v>
      </c>
      <c r="E258" s="26" t="s">
        <v>223</v>
      </c>
      <c r="F258" s="27" t="s">
        <v>197</v>
      </c>
      <c r="G258" s="26" t="s">
        <v>217</v>
      </c>
    </row>
    <row r="259" spans="1:7" x14ac:dyDescent="0.25">
      <c r="A259" s="24">
        <v>268</v>
      </c>
      <c r="B259" s="23">
        <v>1.1099999999999999E-2</v>
      </c>
      <c r="C259" s="23">
        <f t="shared" si="6"/>
        <v>5.5499999999999994E-3</v>
      </c>
      <c r="D259" s="23">
        <f t="shared" si="7"/>
        <v>9.4873849999999996E-2</v>
      </c>
      <c r="E259" s="26" t="s">
        <v>223</v>
      </c>
      <c r="F259" s="27" t="s">
        <v>197</v>
      </c>
      <c r="G259" s="26" t="s">
        <v>218</v>
      </c>
    </row>
    <row r="260" spans="1:7" ht="14.25" customHeight="1" x14ac:dyDescent="0.25">
      <c r="A260" s="24">
        <v>269</v>
      </c>
      <c r="B260" s="23">
        <v>8.3000000000000001E-3</v>
      </c>
      <c r="C260" s="23">
        <f t="shared" ref="C260:C323" si="8">B260/2</f>
        <v>4.15E-3</v>
      </c>
      <c r="D260" s="23">
        <f t="shared" ref="D260:D323" si="9">(17.707*C260) - 0.0034</f>
        <v>7.0084050000000009E-2</v>
      </c>
      <c r="E260" s="26" t="s">
        <v>223</v>
      </c>
      <c r="F260" s="27" t="s">
        <v>198</v>
      </c>
      <c r="G260" s="26" t="s">
        <v>215</v>
      </c>
    </row>
    <row r="261" spans="1:7" x14ac:dyDescent="0.25">
      <c r="A261" s="24">
        <v>270</v>
      </c>
      <c r="B261" s="23">
        <v>9.6499999999999989E-3</v>
      </c>
      <c r="C261" s="23">
        <f t="shared" si="8"/>
        <v>4.8249999999999994E-3</v>
      </c>
      <c r="D261" s="23">
        <f t="shared" si="9"/>
        <v>8.2036274999999992E-2</v>
      </c>
      <c r="E261" s="26" t="s">
        <v>223</v>
      </c>
      <c r="F261" s="27" t="s">
        <v>198</v>
      </c>
      <c r="G261" s="26" t="s">
        <v>216</v>
      </c>
    </row>
    <row r="262" spans="1:7" x14ac:dyDescent="0.25">
      <c r="A262" s="24">
        <v>271</v>
      </c>
      <c r="B262" s="23">
        <v>1.005E-2</v>
      </c>
      <c r="C262" s="23">
        <f t="shared" si="8"/>
        <v>5.025E-3</v>
      </c>
      <c r="D262" s="23">
        <f t="shared" si="9"/>
        <v>8.5577675000000006E-2</v>
      </c>
      <c r="E262" s="26" t="s">
        <v>223</v>
      </c>
      <c r="F262" s="27" t="s">
        <v>198</v>
      </c>
      <c r="G262" s="26" t="s">
        <v>217</v>
      </c>
    </row>
    <row r="263" spans="1:7" x14ac:dyDescent="0.25">
      <c r="A263" s="24">
        <v>272</v>
      </c>
      <c r="B263" s="23">
        <v>1.125E-2</v>
      </c>
      <c r="C263" s="23">
        <f t="shared" si="8"/>
        <v>5.6249999999999998E-3</v>
      </c>
      <c r="D263" s="23">
        <f t="shared" si="9"/>
        <v>9.6201875000000006E-2</v>
      </c>
      <c r="E263" s="26" t="s">
        <v>223</v>
      </c>
      <c r="F263" s="27" t="s">
        <v>198</v>
      </c>
      <c r="G263" s="26" t="s">
        <v>218</v>
      </c>
    </row>
    <row r="264" spans="1:7" ht="14.25" customHeight="1" x14ac:dyDescent="0.25">
      <c r="A264" s="24">
        <v>273</v>
      </c>
      <c r="B264" s="23">
        <v>8.7500000000000008E-3</v>
      </c>
      <c r="C264" s="23">
        <f t="shared" si="8"/>
        <v>4.3750000000000004E-3</v>
      </c>
      <c r="D264" s="23">
        <f t="shared" si="9"/>
        <v>7.4068125000000012E-2</v>
      </c>
      <c r="E264" s="26" t="s">
        <v>223</v>
      </c>
      <c r="F264" s="27" t="s">
        <v>199</v>
      </c>
      <c r="G264" s="26" t="s">
        <v>215</v>
      </c>
    </row>
    <row r="265" spans="1:7" x14ac:dyDescent="0.25">
      <c r="A265" s="24">
        <v>274</v>
      </c>
      <c r="B265" s="23">
        <v>8.6499999999999997E-3</v>
      </c>
      <c r="C265" s="23">
        <f t="shared" si="8"/>
        <v>4.3249999999999999E-3</v>
      </c>
      <c r="D265" s="23">
        <f t="shared" si="9"/>
        <v>7.3182775000000005E-2</v>
      </c>
      <c r="E265" s="26" t="s">
        <v>223</v>
      </c>
      <c r="F265" s="27" t="s">
        <v>199</v>
      </c>
      <c r="G265" s="26" t="s">
        <v>216</v>
      </c>
    </row>
    <row r="266" spans="1:7" x14ac:dyDescent="0.25">
      <c r="A266" s="24">
        <v>275</v>
      </c>
      <c r="B266" s="23">
        <v>7.9500000000000005E-3</v>
      </c>
      <c r="C266" s="23">
        <f t="shared" si="8"/>
        <v>3.9750000000000002E-3</v>
      </c>
      <c r="D266" s="23">
        <f t="shared" si="9"/>
        <v>6.6985325000000012E-2</v>
      </c>
      <c r="E266" s="26" t="s">
        <v>223</v>
      </c>
      <c r="F266" s="27" t="s">
        <v>199</v>
      </c>
      <c r="G266" s="26" t="s">
        <v>217</v>
      </c>
    </row>
    <row r="267" spans="1:7" x14ac:dyDescent="0.25">
      <c r="A267" s="24">
        <v>276</v>
      </c>
      <c r="B267" s="23">
        <v>8.0999999999999996E-3</v>
      </c>
      <c r="C267" s="23">
        <f t="shared" si="8"/>
        <v>4.0499999999999998E-3</v>
      </c>
      <c r="D267" s="23">
        <f t="shared" si="9"/>
        <v>6.8313349999999995E-2</v>
      </c>
      <c r="E267" s="26" t="s">
        <v>223</v>
      </c>
      <c r="F267" s="27" t="s">
        <v>199</v>
      </c>
      <c r="G267" s="26" t="s">
        <v>218</v>
      </c>
    </row>
    <row r="268" spans="1:7" ht="14.25" customHeight="1" x14ac:dyDescent="0.25">
      <c r="A268" s="24">
        <v>277</v>
      </c>
      <c r="B268" s="23">
        <v>9.1000000000000004E-3</v>
      </c>
      <c r="C268" s="23">
        <f t="shared" si="8"/>
        <v>4.5500000000000002E-3</v>
      </c>
      <c r="D268" s="23">
        <f t="shared" si="9"/>
        <v>7.7166850000000009E-2</v>
      </c>
      <c r="E268" s="26" t="s">
        <v>223</v>
      </c>
      <c r="F268" s="27" t="s">
        <v>200</v>
      </c>
      <c r="G268" s="26" t="s">
        <v>215</v>
      </c>
    </row>
    <row r="269" spans="1:7" x14ac:dyDescent="0.25">
      <c r="A269" s="24">
        <v>278</v>
      </c>
      <c r="B269" s="23">
        <v>9.6000000000000009E-3</v>
      </c>
      <c r="C269" s="23">
        <f t="shared" si="8"/>
        <v>4.8000000000000004E-3</v>
      </c>
      <c r="D269" s="23">
        <f t="shared" si="9"/>
        <v>8.1593600000000016E-2</v>
      </c>
      <c r="E269" s="26" t="s">
        <v>223</v>
      </c>
      <c r="F269" s="27" t="s">
        <v>200</v>
      </c>
      <c r="G269" s="26" t="s">
        <v>216</v>
      </c>
    </row>
    <row r="270" spans="1:7" x14ac:dyDescent="0.25">
      <c r="A270" s="24">
        <v>279</v>
      </c>
      <c r="B270" s="23">
        <v>8.9999999999999993E-3</v>
      </c>
      <c r="C270" s="23">
        <f t="shared" si="8"/>
        <v>4.4999999999999997E-3</v>
      </c>
      <c r="D270" s="23">
        <f t="shared" si="9"/>
        <v>7.6281500000000002E-2</v>
      </c>
      <c r="E270" s="26" t="s">
        <v>223</v>
      </c>
      <c r="F270" s="27" t="s">
        <v>200</v>
      </c>
      <c r="G270" s="26" t="s">
        <v>217</v>
      </c>
    </row>
    <row r="271" spans="1:7" x14ac:dyDescent="0.25">
      <c r="A271" s="24">
        <v>280</v>
      </c>
      <c r="B271" s="23">
        <v>9.2499999999999995E-3</v>
      </c>
      <c r="C271" s="23">
        <f t="shared" si="8"/>
        <v>4.6249999999999998E-3</v>
      </c>
      <c r="D271" s="23">
        <f t="shared" si="9"/>
        <v>7.8494875000000006E-2</v>
      </c>
      <c r="E271" s="26" t="s">
        <v>223</v>
      </c>
      <c r="F271" s="27" t="s">
        <v>200</v>
      </c>
      <c r="G271" s="26" t="s">
        <v>218</v>
      </c>
    </row>
    <row r="272" spans="1:7" ht="14.25" customHeight="1" x14ac:dyDescent="0.25">
      <c r="A272" s="24">
        <v>281</v>
      </c>
      <c r="B272" s="23">
        <v>1.0100000000000001E-2</v>
      </c>
      <c r="C272" s="23">
        <f t="shared" si="8"/>
        <v>5.0500000000000007E-3</v>
      </c>
      <c r="D272" s="23">
        <f t="shared" si="9"/>
        <v>8.6020350000000009E-2</v>
      </c>
      <c r="E272" s="26" t="s">
        <v>223</v>
      </c>
      <c r="F272" s="27" t="s">
        <v>201</v>
      </c>
      <c r="G272" s="26" t="s">
        <v>215</v>
      </c>
    </row>
    <row r="273" spans="1:7" x14ac:dyDescent="0.25">
      <c r="A273" s="24">
        <v>282</v>
      </c>
      <c r="B273" s="23">
        <v>8.2500000000000004E-3</v>
      </c>
      <c r="C273" s="23">
        <f t="shared" si="8"/>
        <v>4.1250000000000002E-3</v>
      </c>
      <c r="D273" s="23">
        <f t="shared" si="9"/>
        <v>6.9641375000000005E-2</v>
      </c>
      <c r="E273" s="26" t="s">
        <v>223</v>
      </c>
      <c r="F273" s="27" t="s">
        <v>201</v>
      </c>
      <c r="G273" s="26" t="s">
        <v>216</v>
      </c>
    </row>
    <row r="274" spans="1:7" x14ac:dyDescent="0.25">
      <c r="A274" s="24">
        <v>283</v>
      </c>
      <c r="B274" s="23">
        <v>8.0500000000000016E-3</v>
      </c>
      <c r="C274" s="23">
        <f t="shared" si="8"/>
        <v>4.0250000000000008E-3</v>
      </c>
      <c r="D274" s="23">
        <f t="shared" si="9"/>
        <v>6.7870675000000019E-2</v>
      </c>
      <c r="E274" s="26" t="s">
        <v>223</v>
      </c>
      <c r="F274" s="27" t="s">
        <v>201</v>
      </c>
      <c r="G274" s="26" t="s">
        <v>217</v>
      </c>
    </row>
    <row r="275" spans="1:7" x14ac:dyDescent="0.25">
      <c r="A275" s="24">
        <v>284</v>
      </c>
      <c r="B275" s="23">
        <v>8.2500000000000004E-3</v>
      </c>
      <c r="C275" s="23">
        <f t="shared" si="8"/>
        <v>4.1250000000000002E-3</v>
      </c>
      <c r="D275" s="23">
        <f t="shared" si="9"/>
        <v>6.9641375000000005E-2</v>
      </c>
      <c r="E275" s="26" t="s">
        <v>223</v>
      </c>
      <c r="F275" s="27" t="s">
        <v>201</v>
      </c>
      <c r="G275" s="26" t="s">
        <v>218</v>
      </c>
    </row>
    <row r="276" spans="1:7" ht="14.25" customHeight="1" x14ac:dyDescent="0.25">
      <c r="A276" s="24">
        <v>285</v>
      </c>
      <c r="B276" s="23">
        <v>9.049999999999999E-3</v>
      </c>
      <c r="C276" s="23">
        <f t="shared" si="8"/>
        <v>4.5249999999999995E-3</v>
      </c>
      <c r="D276" s="23">
        <f t="shared" si="9"/>
        <v>7.6724174999999992E-2</v>
      </c>
      <c r="E276" s="26" t="s">
        <v>223</v>
      </c>
      <c r="F276" s="27" t="s">
        <v>202</v>
      </c>
      <c r="G276" s="26" t="s">
        <v>215</v>
      </c>
    </row>
    <row r="277" spans="1:7" x14ac:dyDescent="0.25">
      <c r="A277" s="24">
        <v>286</v>
      </c>
      <c r="B277" s="23">
        <v>8.4000000000000012E-3</v>
      </c>
      <c r="C277" s="23">
        <f t="shared" si="8"/>
        <v>4.2000000000000006E-3</v>
      </c>
      <c r="D277" s="23">
        <f t="shared" si="9"/>
        <v>7.0969400000000016E-2</v>
      </c>
      <c r="E277" s="26" t="s">
        <v>223</v>
      </c>
      <c r="F277" s="27" t="s">
        <v>202</v>
      </c>
      <c r="G277" s="26" t="s">
        <v>216</v>
      </c>
    </row>
    <row r="278" spans="1:7" x14ac:dyDescent="0.25">
      <c r="A278" s="24">
        <v>287</v>
      </c>
      <c r="B278" s="23">
        <v>8.3499999999999998E-3</v>
      </c>
      <c r="C278" s="23">
        <f t="shared" si="8"/>
        <v>4.1749999999999999E-3</v>
      </c>
      <c r="D278" s="23">
        <f t="shared" si="9"/>
        <v>7.0526724999999998E-2</v>
      </c>
      <c r="E278" s="26" t="s">
        <v>223</v>
      </c>
      <c r="F278" s="27" t="s">
        <v>202</v>
      </c>
      <c r="G278" s="26" t="s">
        <v>217</v>
      </c>
    </row>
    <row r="279" spans="1:7" x14ac:dyDescent="0.25">
      <c r="A279" s="24">
        <v>288</v>
      </c>
      <c r="B279" s="23">
        <v>8.4499999999999992E-3</v>
      </c>
      <c r="C279" s="23">
        <f t="shared" si="8"/>
        <v>4.2249999999999996E-3</v>
      </c>
      <c r="D279" s="23">
        <f t="shared" si="9"/>
        <v>7.1412074999999992E-2</v>
      </c>
      <c r="E279" s="26" t="s">
        <v>223</v>
      </c>
      <c r="F279" s="27" t="s">
        <v>202</v>
      </c>
      <c r="G279" s="26" t="s">
        <v>218</v>
      </c>
    </row>
    <row r="280" spans="1:7" ht="14.25" customHeight="1" x14ac:dyDescent="0.25">
      <c r="A280" s="24">
        <v>289</v>
      </c>
      <c r="B280" s="23">
        <v>8.8000000000000005E-3</v>
      </c>
      <c r="C280" s="23">
        <f t="shared" si="8"/>
        <v>4.4000000000000003E-3</v>
      </c>
      <c r="D280" s="23">
        <f t="shared" si="9"/>
        <v>7.4510800000000002E-2</v>
      </c>
      <c r="E280" s="26" t="s">
        <v>223</v>
      </c>
      <c r="F280" s="27" t="s">
        <v>203</v>
      </c>
      <c r="G280" s="26" t="s">
        <v>215</v>
      </c>
    </row>
    <row r="281" spans="1:7" x14ac:dyDescent="0.25">
      <c r="A281" s="24">
        <v>290</v>
      </c>
      <c r="B281" s="23">
        <v>8.3000000000000001E-3</v>
      </c>
      <c r="C281" s="23">
        <f t="shared" si="8"/>
        <v>4.15E-3</v>
      </c>
      <c r="D281" s="23">
        <f t="shared" si="9"/>
        <v>7.0084050000000009E-2</v>
      </c>
      <c r="E281" s="26" t="s">
        <v>223</v>
      </c>
      <c r="F281" s="27" t="s">
        <v>203</v>
      </c>
      <c r="G281" s="26" t="s">
        <v>216</v>
      </c>
    </row>
    <row r="282" spans="1:7" x14ac:dyDescent="0.25">
      <c r="A282" s="24">
        <v>291</v>
      </c>
      <c r="B282" s="23">
        <v>8.4000000000000012E-3</v>
      </c>
      <c r="C282" s="23">
        <f t="shared" si="8"/>
        <v>4.2000000000000006E-3</v>
      </c>
      <c r="D282" s="23">
        <f t="shared" si="9"/>
        <v>7.0969400000000016E-2</v>
      </c>
      <c r="E282" s="26" t="s">
        <v>223</v>
      </c>
      <c r="F282" s="27" t="s">
        <v>203</v>
      </c>
      <c r="G282" s="26" t="s">
        <v>217</v>
      </c>
    </row>
    <row r="283" spans="1:7" x14ac:dyDescent="0.25">
      <c r="A283" s="24">
        <v>292</v>
      </c>
      <c r="B283" s="23">
        <v>8.6E-3</v>
      </c>
      <c r="C283" s="23">
        <f t="shared" si="8"/>
        <v>4.3E-3</v>
      </c>
      <c r="D283" s="23">
        <f t="shared" si="9"/>
        <v>7.2740100000000002E-2</v>
      </c>
      <c r="E283" s="26" t="s">
        <v>223</v>
      </c>
      <c r="F283" s="27" t="s">
        <v>203</v>
      </c>
      <c r="G283" s="26" t="s">
        <v>218</v>
      </c>
    </row>
    <row r="284" spans="1:7" x14ac:dyDescent="0.25">
      <c r="A284" s="24">
        <v>295</v>
      </c>
      <c r="B284" s="23">
        <v>1.5999999999999999E-3</v>
      </c>
      <c r="C284" s="23">
        <f t="shared" si="8"/>
        <v>7.9999999999999993E-4</v>
      </c>
      <c r="D284" s="23">
        <f t="shared" si="9"/>
        <v>1.0765599999999998E-2</v>
      </c>
      <c r="E284" s="26" t="s">
        <v>224</v>
      </c>
      <c r="F284" s="27" t="s">
        <v>237</v>
      </c>
      <c r="G284" s="26" t="s">
        <v>215</v>
      </c>
    </row>
    <row r="285" spans="1:7" x14ac:dyDescent="0.25">
      <c r="A285" s="24">
        <v>296</v>
      </c>
      <c r="B285" s="23">
        <v>5.7499999999999999E-3</v>
      </c>
      <c r="C285" s="23">
        <f t="shared" si="8"/>
        <v>2.875E-3</v>
      </c>
      <c r="D285" s="23">
        <f t="shared" si="9"/>
        <v>4.7507624999999998E-2</v>
      </c>
      <c r="E285" s="26" t="s">
        <v>224</v>
      </c>
      <c r="F285" s="27" t="s">
        <v>237</v>
      </c>
      <c r="G285" s="26" t="s">
        <v>216</v>
      </c>
    </row>
    <row r="286" spans="1:7" ht="14.25" customHeight="1" x14ac:dyDescent="0.25">
      <c r="A286" s="24">
        <v>297</v>
      </c>
      <c r="B286" s="23">
        <v>8.2500000000000004E-3</v>
      </c>
      <c r="C286" s="23">
        <f t="shared" si="8"/>
        <v>4.1250000000000002E-3</v>
      </c>
      <c r="D286" s="23">
        <f t="shared" si="9"/>
        <v>6.9641375000000005E-2</v>
      </c>
      <c r="E286" s="26" t="s">
        <v>224</v>
      </c>
      <c r="F286" s="27" t="s">
        <v>237</v>
      </c>
      <c r="G286" s="26" t="s">
        <v>217</v>
      </c>
    </row>
    <row r="287" spans="1:7" x14ac:dyDescent="0.25">
      <c r="A287" s="24">
        <v>298</v>
      </c>
      <c r="B287" s="23">
        <v>1.125E-2</v>
      </c>
      <c r="C287" s="23">
        <f t="shared" si="8"/>
        <v>5.6249999999999998E-3</v>
      </c>
      <c r="D287" s="23">
        <f t="shared" si="9"/>
        <v>9.6201875000000006E-2</v>
      </c>
      <c r="E287" s="26" t="s">
        <v>224</v>
      </c>
      <c r="F287" s="27" t="s">
        <v>237</v>
      </c>
      <c r="G287" s="26" t="s">
        <v>218</v>
      </c>
    </row>
    <row r="288" spans="1:7" x14ac:dyDescent="0.25">
      <c r="A288" s="24">
        <v>299</v>
      </c>
      <c r="B288" s="23">
        <v>8.4499999999999992E-3</v>
      </c>
      <c r="C288" s="23">
        <f t="shared" si="8"/>
        <v>4.2249999999999996E-3</v>
      </c>
      <c r="D288" s="23">
        <f t="shared" si="9"/>
        <v>7.1412074999999992E-2</v>
      </c>
      <c r="E288" s="26" t="s">
        <v>224</v>
      </c>
      <c r="F288" s="27" t="s">
        <v>238</v>
      </c>
      <c r="G288" s="26" t="s">
        <v>215</v>
      </c>
    </row>
    <row r="289" spans="1:7" x14ac:dyDescent="0.25">
      <c r="A289" s="24">
        <v>300</v>
      </c>
      <c r="B289" s="23">
        <v>1.09E-2</v>
      </c>
      <c r="C289" s="23">
        <f t="shared" si="8"/>
        <v>5.45E-3</v>
      </c>
      <c r="D289" s="23">
        <f t="shared" si="9"/>
        <v>9.310315000000001E-2</v>
      </c>
      <c r="E289" s="26" t="s">
        <v>224</v>
      </c>
      <c r="F289" s="27" t="s">
        <v>238</v>
      </c>
      <c r="G289" s="26" t="s">
        <v>216</v>
      </c>
    </row>
    <row r="290" spans="1:7" ht="14.25" customHeight="1" x14ac:dyDescent="0.25">
      <c r="A290" s="24">
        <v>301</v>
      </c>
      <c r="B290" s="23">
        <v>1.26E-2</v>
      </c>
      <c r="C290" s="23">
        <f t="shared" si="8"/>
        <v>6.3E-3</v>
      </c>
      <c r="D290" s="23">
        <f t="shared" si="9"/>
        <v>0.1081541</v>
      </c>
      <c r="E290" s="26" t="s">
        <v>224</v>
      </c>
      <c r="F290" s="27" t="s">
        <v>238</v>
      </c>
      <c r="G290" s="26" t="s">
        <v>217</v>
      </c>
    </row>
    <row r="291" spans="1:7" x14ac:dyDescent="0.25">
      <c r="A291" s="24">
        <v>302</v>
      </c>
      <c r="B291" s="23">
        <v>1.41E-2</v>
      </c>
      <c r="C291" s="23">
        <f t="shared" si="8"/>
        <v>7.0499999999999998E-3</v>
      </c>
      <c r="D291" s="23">
        <f t="shared" si="9"/>
        <v>0.12143435</v>
      </c>
      <c r="E291" s="26" t="s">
        <v>224</v>
      </c>
      <c r="F291" s="27" t="s">
        <v>238</v>
      </c>
      <c r="G291" s="26" t="s">
        <v>218</v>
      </c>
    </row>
    <row r="292" spans="1:7" x14ac:dyDescent="0.25">
      <c r="A292" s="24">
        <v>303</v>
      </c>
      <c r="B292" s="23">
        <v>8.7500000000000008E-3</v>
      </c>
      <c r="C292" s="23">
        <f t="shared" si="8"/>
        <v>4.3750000000000004E-3</v>
      </c>
      <c r="D292" s="23">
        <f t="shared" si="9"/>
        <v>7.4068125000000012E-2</v>
      </c>
      <c r="E292" s="26" t="s">
        <v>224</v>
      </c>
      <c r="F292" s="27" t="s">
        <v>227</v>
      </c>
      <c r="G292" s="26" t="s">
        <v>215</v>
      </c>
    </row>
    <row r="293" spans="1:7" x14ac:dyDescent="0.25">
      <c r="A293" s="24">
        <v>304</v>
      </c>
      <c r="B293" s="23">
        <v>1.1099999999999999E-2</v>
      </c>
      <c r="C293" s="23">
        <f t="shared" si="8"/>
        <v>5.5499999999999994E-3</v>
      </c>
      <c r="D293" s="23">
        <f t="shared" si="9"/>
        <v>9.4873849999999996E-2</v>
      </c>
      <c r="E293" s="26" t="s">
        <v>224</v>
      </c>
      <c r="F293" s="27" t="s">
        <v>227</v>
      </c>
      <c r="G293" s="26" t="s">
        <v>216</v>
      </c>
    </row>
    <row r="294" spans="1:7" ht="14.25" customHeight="1" x14ac:dyDescent="0.25">
      <c r="A294" s="24">
        <v>305</v>
      </c>
      <c r="B294" s="23">
        <v>1.2400000000000001E-2</v>
      </c>
      <c r="C294" s="23">
        <f t="shared" si="8"/>
        <v>6.2000000000000006E-3</v>
      </c>
      <c r="D294" s="23">
        <f t="shared" si="9"/>
        <v>0.10638340000000002</v>
      </c>
      <c r="E294" s="26" t="s">
        <v>224</v>
      </c>
      <c r="F294" s="27" t="s">
        <v>227</v>
      </c>
      <c r="G294" s="26" t="s">
        <v>217</v>
      </c>
    </row>
    <row r="295" spans="1:7" x14ac:dyDescent="0.25">
      <c r="A295" s="24">
        <v>306</v>
      </c>
      <c r="B295" s="23">
        <v>1.4450000000000001E-2</v>
      </c>
      <c r="C295" s="23">
        <f t="shared" si="8"/>
        <v>7.2250000000000005E-3</v>
      </c>
      <c r="D295" s="23">
        <f t="shared" si="9"/>
        <v>0.12453307500000001</v>
      </c>
      <c r="E295" s="26" t="s">
        <v>224</v>
      </c>
      <c r="F295" s="27" t="s">
        <v>227</v>
      </c>
      <c r="G295" s="26" t="s">
        <v>218</v>
      </c>
    </row>
    <row r="296" spans="1:7" x14ac:dyDescent="0.25">
      <c r="A296" s="24">
        <v>307</v>
      </c>
      <c r="B296" s="23">
        <v>8.8000000000000005E-3</v>
      </c>
      <c r="C296" s="23">
        <f t="shared" si="8"/>
        <v>4.4000000000000003E-3</v>
      </c>
      <c r="D296" s="23">
        <f t="shared" si="9"/>
        <v>7.4510800000000002E-2</v>
      </c>
      <c r="E296" s="26" t="s">
        <v>224</v>
      </c>
      <c r="F296" s="27" t="s">
        <v>239</v>
      </c>
      <c r="G296" s="26" t="s">
        <v>215</v>
      </c>
    </row>
    <row r="297" spans="1:7" x14ac:dyDescent="0.25">
      <c r="A297" s="24">
        <v>308</v>
      </c>
      <c r="B297" s="23">
        <v>1.1300000000000001E-2</v>
      </c>
      <c r="C297" s="23">
        <f t="shared" si="8"/>
        <v>5.6500000000000005E-3</v>
      </c>
      <c r="D297" s="23">
        <f t="shared" si="9"/>
        <v>9.664455000000001E-2</v>
      </c>
      <c r="E297" s="26" t="s">
        <v>224</v>
      </c>
      <c r="F297" s="27" t="s">
        <v>239</v>
      </c>
      <c r="G297" s="26" t="s">
        <v>216</v>
      </c>
    </row>
    <row r="298" spans="1:7" ht="14.25" customHeight="1" x14ac:dyDescent="0.25">
      <c r="A298" s="24">
        <v>309</v>
      </c>
      <c r="B298" s="23">
        <v>1.3899999999999999E-2</v>
      </c>
      <c r="C298" s="23">
        <f t="shared" si="8"/>
        <v>6.9499999999999996E-3</v>
      </c>
      <c r="D298" s="23">
        <f t="shared" si="9"/>
        <v>0.11966365</v>
      </c>
      <c r="E298" s="26" t="s">
        <v>224</v>
      </c>
      <c r="F298" s="27" t="s">
        <v>239</v>
      </c>
      <c r="G298" s="26" t="s">
        <v>217</v>
      </c>
    </row>
    <row r="299" spans="1:7" x14ac:dyDescent="0.25">
      <c r="A299" s="24">
        <v>310</v>
      </c>
      <c r="B299" s="23">
        <v>1.4849999999999999E-2</v>
      </c>
      <c r="C299" s="23">
        <f t="shared" si="8"/>
        <v>7.4249999999999993E-3</v>
      </c>
      <c r="D299" s="23">
        <f t="shared" si="9"/>
        <v>0.12807447499999999</v>
      </c>
      <c r="E299" s="26" t="s">
        <v>224</v>
      </c>
      <c r="F299" s="27" t="s">
        <v>239</v>
      </c>
      <c r="G299" s="26" t="s">
        <v>218</v>
      </c>
    </row>
    <row r="300" spans="1:7" x14ac:dyDescent="0.25">
      <c r="A300" s="24">
        <v>311</v>
      </c>
      <c r="B300" s="23">
        <v>8.5000000000000006E-3</v>
      </c>
      <c r="C300" s="23">
        <f t="shared" si="8"/>
        <v>4.2500000000000003E-3</v>
      </c>
      <c r="D300" s="23">
        <f t="shared" si="9"/>
        <v>7.1854750000000009E-2</v>
      </c>
      <c r="E300" s="26" t="s">
        <v>224</v>
      </c>
      <c r="F300" s="27" t="s">
        <v>240</v>
      </c>
      <c r="G300" s="26" t="s">
        <v>215</v>
      </c>
    </row>
    <row r="301" spans="1:7" x14ac:dyDescent="0.25">
      <c r="A301" s="24">
        <v>312</v>
      </c>
      <c r="B301" s="23">
        <v>1.46E-2</v>
      </c>
      <c r="C301" s="23">
        <f t="shared" si="8"/>
        <v>7.3000000000000001E-3</v>
      </c>
      <c r="D301" s="23">
        <f t="shared" si="9"/>
        <v>0.12586110000000003</v>
      </c>
      <c r="E301" s="26" t="s">
        <v>224</v>
      </c>
      <c r="F301" s="27" t="s">
        <v>240</v>
      </c>
      <c r="G301" s="26" t="s">
        <v>216</v>
      </c>
    </row>
    <row r="302" spans="1:7" ht="14.25" customHeight="1" x14ac:dyDescent="0.25">
      <c r="A302" s="24">
        <v>313</v>
      </c>
      <c r="B302" s="23">
        <v>1.2449999999999999E-2</v>
      </c>
      <c r="C302" s="23">
        <f t="shared" si="8"/>
        <v>6.2249999999999996E-3</v>
      </c>
      <c r="D302" s="23">
        <f t="shared" si="9"/>
        <v>0.10682607499999999</v>
      </c>
      <c r="E302" s="26" t="s">
        <v>224</v>
      </c>
      <c r="F302" s="27" t="s">
        <v>240</v>
      </c>
      <c r="G302" s="26" t="s">
        <v>217</v>
      </c>
    </row>
    <row r="303" spans="1:7" x14ac:dyDescent="0.25">
      <c r="A303" s="24">
        <v>314</v>
      </c>
      <c r="B303" s="23">
        <v>1.3649999999999999E-2</v>
      </c>
      <c r="C303" s="23">
        <f t="shared" si="8"/>
        <v>6.8249999999999995E-3</v>
      </c>
      <c r="D303" s="23">
        <f t="shared" si="9"/>
        <v>0.11745027499999999</v>
      </c>
      <c r="E303" s="26" t="s">
        <v>224</v>
      </c>
      <c r="F303" s="27" t="s">
        <v>240</v>
      </c>
      <c r="G303" s="26" t="s">
        <v>218</v>
      </c>
    </row>
    <row r="304" spans="1:7" x14ac:dyDescent="0.25">
      <c r="A304" s="24">
        <v>315</v>
      </c>
      <c r="B304" s="23">
        <v>1.0700000000000001E-2</v>
      </c>
      <c r="C304" s="23">
        <f t="shared" si="8"/>
        <v>5.3500000000000006E-3</v>
      </c>
      <c r="D304" s="23">
        <f t="shared" si="9"/>
        <v>9.1332450000000009E-2</v>
      </c>
      <c r="E304" s="26" t="s">
        <v>224</v>
      </c>
      <c r="F304" s="27" t="s">
        <v>241</v>
      </c>
      <c r="G304" s="26" t="s">
        <v>215</v>
      </c>
    </row>
    <row r="305" spans="1:7" x14ac:dyDescent="0.25">
      <c r="A305" s="24">
        <v>316</v>
      </c>
      <c r="B305" s="23">
        <v>1.12E-2</v>
      </c>
      <c r="C305" s="23">
        <f t="shared" si="8"/>
        <v>5.5999999999999999E-3</v>
      </c>
      <c r="D305" s="23">
        <f t="shared" si="9"/>
        <v>9.5759200000000003E-2</v>
      </c>
      <c r="E305" s="26" t="s">
        <v>224</v>
      </c>
      <c r="F305" s="27" t="s">
        <v>241</v>
      </c>
      <c r="G305" s="26" t="s">
        <v>216</v>
      </c>
    </row>
    <row r="306" spans="1:7" ht="14.25" customHeight="1" x14ac:dyDescent="0.25">
      <c r="A306" s="24">
        <v>317</v>
      </c>
      <c r="B306" s="23">
        <v>1.2650000000000002E-2</v>
      </c>
      <c r="C306" s="23">
        <f t="shared" si="8"/>
        <v>6.3250000000000008E-3</v>
      </c>
      <c r="D306" s="23">
        <f t="shared" si="9"/>
        <v>0.10859677500000002</v>
      </c>
      <c r="E306" s="26" t="s">
        <v>224</v>
      </c>
      <c r="F306" s="27" t="s">
        <v>241</v>
      </c>
      <c r="G306" s="26" t="s">
        <v>217</v>
      </c>
    </row>
    <row r="307" spans="1:7" x14ac:dyDescent="0.25">
      <c r="A307" s="24">
        <v>318</v>
      </c>
      <c r="B307" s="23">
        <v>1.3649999999999999E-2</v>
      </c>
      <c r="C307" s="23">
        <f t="shared" si="8"/>
        <v>6.8249999999999995E-3</v>
      </c>
      <c r="D307" s="23">
        <f t="shared" si="9"/>
        <v>0.11745027499999999</v>
      </c>
      <c r="E307" s="26" t="s">
        <v>224</v>
      </c>
      <c r="F307" s="27" t="s">
        <v>241</v>
      </c>
      <c r="G307" s="26" t="s">
        <v>218</v>
      </c>
    </row>
    <row r="308" spans="1:7" x14ac:dyDescent="0.25">
      <c r="A308" s="24">
        <v>319</v>
      </c>
      <c r="B308" s="23">
        <v>9.1500000000000001E-3</v>
      </c>
      <c r="C308" s="23">
        <f t="shared" si="8"/>
        <v>4.5750000000000001E-3</v>
      </c>
      <c r="D308" s="23">
        <f t="shared" si="9"/>
        <v>7.7609524999999999E-2</v>
      </c>
      <c r="E308" s="26" t="s">
        <v>224</v>
      </c>
      <c r="F308" s="27" t="s">
        <v>242</v>
      </c>
      <c r="G308" s="26" t="s">
        <v>215</v>
      </c>
    </row>
    <row r="309" spans="1:7" x14ac:dyDescent="0.25">
      <c r="A309" s="24">
        <v>320</v>
      </c>
      <c r="B309" s="23">
        <v>1.125E-2</v>
      </c>
      <c r="C309" s="23">
        <f t="shared" si="8"/>
        <v>5.6249999999999998E-3</v>
      </c>
      <c r="D309" s="23">
        <f t="shared" si="9"/>
        <v>9.6201875000000006E-2</v>
      </c>
      <c r="E309" s="26" t="s">
        <v>224</v>
      </c>
      <c r="F309" s="27" t="s">
        <v>242</v>
      </c>
      <c r="G309" s="26" t="s">
        <v>216</v>
      </c>
    </row>
    <row r="310" spans="1:7" ht="14.25" customHeight="1" x14ac:dyDescent="0.25">
      <c r="A310" s="24">
        <v>321</v>
      </c>
      <c r="B310" s="23">
        <v>1.1599999999999999E-2</v>
      </c>
      <c r="C310" s="23">
        <f t="shared" si="8"/>
        <v>5.7999999999999996E-3</v>
      </c>
      <c r="D310" s="23">
        <f t="shared" si="9"/>
        <v>9.9300600000000003E-2</v>
      </c>
      <c r="E310" s="26" t="s">
        <v>224</v>
      </c>
      <c r="F310" s="27" t="s">
        <v>242</v>
      </c>
      <c r="G310" s="26" t="s">
        <v>217</v>
      </c>
    </row>
    <row r="311" spans="1:7" x14ac:dyDescent="0.25">
      <c r="A311" s="24">
        <v>322</v>
      </c>
      <c r="B311" s="23">
        <v>1.485E-2</v>
      </c>
      <c r="C311" s="23">
        <f t="shared" si="8"/>
        <v>7.4250000000000002E-3</v>
      </c>
      <c r="D311" s="23">
        <f t="shared" si="9"/>
        <v>0.12807447500000002</v>
      </c>
      <c r="E311" s="26" t="s">
        <v>224</v>
      </c>
      <c r="F311" s="27" t="s">
        <v>242</v>
      </c>
      <c r="G311" s="26" t="s">
        <v>218</v>
      </c>
    </row>
    <row r="312" spans="1:7" x14ac:dyDescent="0.25">
      <c r="A312" s="24">
        <v>323</v>
      </c>
      <c r="B312" s="23">
        <v>8.8000000000000005E-3</v>
      </c>
      <c r="C312" s="23">
        <f t="shared" si="8"/>
        <v>4.4000000000000003E-3</v>
      </c>
      <c r="D312" s="23">
        <f t="shared" si="9"/>
        <v>7.4510800000000002E-2</v>
      </c>
      <c r="E312" s="26" t="s">
        <v>224</v>
      </c>
      <c r="F312" s="27" t="s">
        <v>243</v>
      </c>
      <c r="G312" s="26" t="s">
        <v>215</v>
      </c>
    </row>
    <row r="313" spans="1:7" x14ac:dyDescent="0.25">
      <c r="A313" s="24">
        <v>324</v>
      </c>
      <c r="B313" s="23">
        <v>1.1849999999999999E-2</v>
      </c>
      <c r="C313" s="23">
        <f t="shared" si="8"/>
        <v>5.9249999999999997E-3</v>
      </c>
      <c r="D313" s="23">
        <f t="shared" si="9"/>
        <v>0.10151397499999999</v>
      </c>
      <c r="E313" s="26" t="s">
        <v>224</v>
      </c>
      <c r="F313" s="27" t="s">
        <v>243</v>
      </c>
      <c r="G313" s="26" t="s">
        <v>216</v>
      </c>
    </row>
    <row r="314" spans="1:7" ht="14.25" customHeight="1" x14ac:dyDescent="0.25">
      <c r="A314" s="24">
        <v>325</v>
      </c>
      <c r="B314" s="23">
        <v>1.525E-2</v>
      </c>
      <c r="C314" s="23">
        <f t="shared" si="8"/>
        <v>7.6249999999999998E-3</v>
      </c>
      <c r="D314" s="23">
        <f t="shared" si="9"/>
        <v>0.13161587500000002</v>
      </c>
      <c r="E314" s="26" t="s">
        <v>224</v>
      </c>
      <c r="F314" s="27" t="s">
        <v>243</v>
      </c>
      <c r="G314" s="26" t="s">
        <v>217</v>
      </c>
    </row>
    <row r="315" spans="1:7" x14ac:dyDescent="0.25">
      <c r="A315" s="24">
        <v>326</v>
      </c>
      <c r="B315" s="23">
        <v>1.7299999999999999E-2</v>
      </c>
      <c r="C315" s="23">
        <f t="shared" si="8"/>
        <v>8.6499999999999997E-3</v>
      </c>
      <c r="D315" s="23">
        <f t="shared" si="9"/>
        <v>0.14976555000000003</v>
      </c>
      <c r="E315" s="26" t="s">
        <v>224</v>
      </c>
      <c r="F315" s="27" t="s">
        <v>243</v>
      </c>
      <c r="G315" s="26" t="s">
        <v>218</v>
      </c>
    </row>
    <row r="316" spans="1:7" x14ac:dyDescent="0.25">
      <c r="A316" s="24">
        <v>327</v>
      </c>
      <c r="B316" s="23">
        <v>9.75E-3</v>
      </c>
      <c r="C316" s="23">
        <f t="shared" si="8"/>
        <v>4.875E-3</v>
      </c>
      <c r="D316" s="23">
        <f t="shared" si="9"/>
        <v>8.2921624999999999E-2</v>
      </c>
      <c r="E316" s="26" t="s">
        <v>224</v>
      </c>
      <c r="F316" s="27" t="s">
        <v>228</v>
      </c>
      <c r="G316" s="26" t="s">
        <v>215</v>
      </c>
    </row>
    <row r="317" spans="1:7" x14ac:dyDescent="0.25">
      <c r="A317" s="24">
        <v>328</v>
      </c>
      <c r="B317" s="23">
        <v>1.405E-2</v>
      </c>
      <c r="C317" s="23">
        <f t="shared" si="8"/>
        <v>7.025E-3</v>
      </c>
      <c r="D317" s="23">
        <f t="shared" si="9"/>
        <v>0.12099167500000001</v>
      </c>
      <c r="E317" s="26" t="s">
        <v>224</v>
      </c>
      <c r="F317" s="27" t="s">
        <v>228</v>
      </c>
      <c r="G317" s="26" t="s">
        <v>216</v>
      </c>
    </row>
    <row r="318" spans="1:7" ht="14.25" customHeight="1" x14ac:dyDescent="0.25">
      <c r="A318" s="24">
        <v>329</v>
      </c>
      <c r="B318" s="23">
        <v>1.47E-2</v>
      </c>
      <c r="C318" s="23">
        <f t="shared" si="8"/>
        <v>7.3499999999999998E-3</v>
      </c>
      <c r="D318" s="23">
        <f t="shared" si="9"/>
        <v>0.12674645000000001</v>
      </c>
      <c r="E318" s="26" t="s">
        <v>224</v>
      </c>
      <c r="F318" s="27" t="s">
        <v>228</v>
      </c>
      <c r="G318" s="26" t="s">
        <v>217</v>
      </c>
    </row>
    <row r="319" spans="1:7" x14ac:dyDescent="0.25">
      <c r="A319" s="24">
        <v>330</v>
      </c>
      <c r="B319" s="23">
        <v>1.5599999999999999E-2</v>
      </c>
      <c r="C319" s="23">
        <f t="shared" si="8"/>
        <v>7.7999999999999996E-3</v>
      </c>
      <c r="D319" s="23">
        <f t="shared" si="9"/>
        <v>0.13471460000000002</v>
      </c>
      <c r="E319" s="26" t="s">
        <v>224</v>
      </c>
      <c r="F319" s="27" t="s">
        <v>228</v>
      </c>
      <c r="G319" s="26" t="s">
        <v>218</v>
      </c>
    </row>
    <row r="320" spans="1:7" x14ac:dyDescent="0.25">
      <c r="A320" s="24">
        <v>331</v>
      </c>
      <c r="B320" s="23">
        <v>1.0200000000000001E-2</v>
      </c>
      <c r="C320" s="23">
        <f t="shared" si="8"/>
        <v>5.1000000000000004E-3</v>
      </c>
      <c r="D320" s="23">
        <f t="shared" si="9"/>
        <v>8.6905700000000016E-2</v>
      </c>
      <c r="E320" s="26" t="s">
        <v>224</v>
      </c>
      <c r="F320" s="27" t="s">
        <v>244</v>
      </c>
      <c r="G320" s="26" t="s">
        <v>215</v>
      </c>
    </row>
    <row r="321" spans="1:7" x14ac:dyDescent="0.25">
      <c r="A321" s="24">
        <v>332</v>
      </c>
      <c r="B321" s="23">
        <v>1.0200000000000001E-2</v>
      </c>
      <c r="C321" s="23">
        <f t="shared" si="8"/>
        <v>5.1000000000000004E-3</v>
      </c>
      <c r="D321" s="23">
        <f t="shared" si="9"/>
        <v>8.6905700000000016E-2</v>
      </c>
      <c r="E321" s="26" t="s">
        <v>224</v>
      </c>
      <c r="F321" s="27" t="s">
        <v>244</v>
      </c>
      <c r="G321" s="26" t="s">
        <v>216</v>
      </c>
    </row>
    <row r="322" spans="1:7" ht="14.25" customHeight="1" x14ac:dyDescent="0.25">
      <c r="A322" s="24">
        <v>333</v>
      </c>
      <c r="B322" s="23">
        <v>1.2500000000000001E-2</v>
      </c>
      <c r="C322" s="23">
        <f t="shared" si="8"/>
        <v>6.2500000000000003E-3</v>
      </c>
      <c r="D322" s="23">
        <f t="shared" si="9"/>
        <v>0.10726875000000001</v>
      </c>
      <c r="E322" s="26" t="s">
        <v>224</v>
      </c>
      <c r="F322" s="27" t="s">
        <v>244</v>
      </c>
      <c r="G322" s="26" t="s">
        <v>217</v>
      </c>
    </row>
    <row r="323" spans="1:7" x14ac:dyDescent="0.25">
      <c r="A323" s="24">
        <v>334</v>
      </c>
      <c r="B323" s="23">
        <v>1.435E-2</v>
      </c>
      <c r="C323" s="23">
        <f t="shared" si="8"/>
        <v>7.175E-3</v>
      </c>
      <c r="D323" s="23">
        <f t="shared" si="9"/>
        <v>0.123647725</v>
      </c>
      <c r="E323" s="26" t="s">
        <v>224</v>
      </c>
      <c r="F323" s="27" t="s">
        <v>244</v>
      </c>
      <c r="G323" s="26" t="s">
        <v>218</v>
      </c>
    </row>
    <row r="324" spans="1:7" x14ac:dyDescent="0.25">
      <c r="A324" s="24">
        <v>339</v>
      </c>
      <c r="B324" s="23">
        <v>9.049999999999999E-3</v>
      </c>
      <c r="C324" s="23">
        <f t="shared" ref="C324:C363" si="10">B324/2</f>
        <v>4.5249999999999995E-3</v>
      </c>
      <c r="D324" s="23">
        <f t="shared" ref="D324:D363" si="11">(17.707*C324) - 0.0034</f>
        <v>7.6724174999999992E-2</v>
      </c>
      <c r="E324" s="26" t="s">
        <v>224</v>
      </c>
      <c r="F324" s="27" t="s">
        <v>194</v>
      </c>
      <c r="G324" s="26" t="s">
        <v>215</v>
      </c>
    </row>
    <row r="325" spans="1:7" x14ac:dyDescent="0.25">
      <c r="A325" s="24">
        <v>340</v>
      </c>
      <c r="B325" s="23">
        <v>4.2900000000000001E-2</v>
      </c>
      <c r="C325" s="23">
        <f t="shared" si="10"/>
        <v>2.145E-2</v>
      </c>
      <c r="D325" s="23">
        <f t="shared" si="11"/>
        <v>0.37641515000000003</v>
      </c>
      <c r="E325" s="26" t="s">
        <v>224</v>
      </c>
      <c r="F325" s="27" t="s">
        <v>194</v>
      </c>
      <c r="G325" s="26" t="s">
        <v>216</v>
      </c>
    </row>
    <row r="326" spans="1:7" x14ac:dyDescent="0.25">
      <c r="A326" s="24">
        <v>341</v>
      </c>
      <c r="B326" s="23">
        <v>8.4499999999999992E-3</v>
      </c>
      <c r="C326" s="23">
        <f t="shared" si="10"/>
        <v>4.2249999999999996E-3</v>
      </c>
      <c r="D326" s="23">
        <f t="shared" si="11"/>
        <v>7.1412074999999992E-2</v>
      </c>
      <c r="E326" s="26" t="s">
        <v>224</v>
      </c>
      <c r="F326" s="27" t="s">
        <v>194</v>
      </c>
      <c r="G326" s="26" t="s">
        <v>217</v>
      </c>
    </row>
    <row r="327" spans="1:7" x14ac:dyDescent="0.25">
      <c r="A327" s="24">
        <v>342</v>
      </c>
      <c r="B327" s="23">
        <v>1.2150000000000001E-2</v>
      </c>
      <c r="C327" s="23">
        <f t="shared" si="10"/>
        <v>6.0750000000000005E-3</v>
      </c>
      <c r="D327" s="23">
        <f t="shared" si="11"/>
        <v>0.10417002500000001</v>
      </c>
      <c r="E327" s="26" t="s">
        <v>224</v>
      </c>
      <c r="F327" s="27" t="s">
        <v>194</v>
      </c>
      <c r="G327" s="26" t="s">
        <v>218</v>
      </c>
    </row>
    <row r="328" spans="1:7" x14ac:dyDescent="0.25">
      <c r="A328" s="24">
        <v>343</v>
      </c>
      <c r="B328" s="23">
        <v>7.0500000000000007E-3</v>
      </c>
      <c r="C328" s="23">
        <f t="shared" si="10"/>
        <v>3.5250000000000004E-3</v>
      </c>
      <c r="D328" s="23">
        <f t="shared" si="11"/>
        <v>5.9017175000000012E-2</v>
      </c>
      <c r="E328" s="26" t="s">
        <v>224</v>
      </c>
      <c r="F328" s="27" t="s">
        <v>195</v>
      </c>
      <c r="G328" s="26" t="s">
        <v>215</v>
      </c>
    </row>
    <row r="329" spans="1:7" x14ac:dyDescent="0.25">
      <c r="A329" s="24">
        <v>344</v>
      </c>
      <c r="B329" s="23">
        <v>9.1999999999999998E-3</v>
      </c>
      <c r="C329" s="23">
        <f t="shared" si="10"/>
        <v>4.5999999999999999E-3</v>
      </c>
      <c r="D329" s="23">
        <f t="shared" si="11"/>
        <v>7.8052200000000002E-2</v>
      </c>
      <c r="E329" s="26" t="s">
        <v>224</v>
      </c>
      <c r="F329" s="27" t="s">
        <v>195</v>
      </c>
      <c r="G329" s="26" t="s">
        <v>216</v>
      </c>
    </row>
    <row r="330" spans="1:7" ht="14.25" customHeight="1" x14ac:dyDescent="0.25">
      <c r="A330" s="24">
        <v>345</v>
      </c>
      <c r="B330" s="23">
        <v>6.7000000000000002E-3</v>
      </c>
      <c r="C330" s="23">
        <f t="shared" si="10"/>
        <v>3.3500000000000001E-3</v>
      </c>
      <c r="D330" s="23">
        <f t="shared" si="11"/>
        <v>5.5918450000000001E-2</v>
      </c>
      <c r="E330" s="26" t="s">
        <v>224</v>
      </c>
      <c r="F330" s="27" t="s">
        <v>195</v>
      </c>
      <c r="G330" s="26" t="s">
        <v>217</v>
      </c>
    </row>
    <row r="331" spans="1:7" x14ac:dyDescent="0.25">
      <c r="A331" s="24">
        <v>346</v>
      </c>
      <c r="B331" s="23">
        <v>9.049999999999999E-3</v>
      </c>
      <c r="C331" s="23">
        <f t="shared" si="10"/>
        <v>4.5249999999999995E-3</v>
      </c>
      <c r="D331" s="23">
        <f t="shared" si="11"/>
        <v>7.6724174999999992E-2</v>
      </c>
      <c r="E331" s="26" t="s">
        <v>224</v>
      </c>
      <c r="F331" s="27" t="s">
        <v>195</v>
      </c>
      <c r="G331" s="26" t="s">
        <v>218</v>
      </c>
    </row>
    <row r="332" spans="1:7" x14ac:dyDescent="0.25">
      <c r="A332" s="24">
        <v>347</v>
      </c>
      <c r="B332" s="23">
        <v>6.6999999999999994E-3</v>
      </c>
      <c r="C332" s="23">
        <f t="shared" si="10"/>
        <v>3.3499999999999997E-3</v>
      </c>
      <c r="D332" s="23">
        <f t="shared" si="11"/>
        <v>5.5918449999999995E-2</v>
      </c>
      <c r="E332" s="26" t="s">
        <v>224</v>
      </c>
      <c r="F332" s="27" t="s">
        <v>196</v>
      </c>
      <c r="G332" s="26" t="s">
        <v>215</v>
      </c>
    </row>
    <row r="333" spans="1:7" x14ac:dyDescent="0.25">
      <c r="A333" s="24">
        <v>348</v>
      </c>
      <c r="B333" s="23">
        <v>9.049999999999999E-3</v>
      </c>
      <c r="C333" s="23">
        <f t="shared" si="10"/>
        <v>4.5249999999999995E-3</v>
      </c>
      <c r="D333" s="23">
        <f t="shared" si="11"/>
        <v>7.6724174999999992E-2</v>
      </c>
      <c r="E333" s="26" t="s">
        <v>224</v>
      </c>
      <c r="F333" s="27" t="s">
        <v>196</v>
      </c>
      <c r="G333" s="26" t="s">
        <v>216</v>
      </c>
    </row>
    <row r="334" spans="1:7" ht="14.25" customHeight="1" x14ac:dyDescent="0.25">
      <c r="A334" s="24">
        <v>349</v>
      </c>
      <c r="B334" s="23">
        <v>9.049999999999999E-3</v>
      </c>
      <c r="C334" s="23">
        <f t="shared" si="10"/>
        <v>4.5249999999999995E-3</v>
      </c>
      <c r="D334" s="23">
        <f t="shared" si="11"/>
        <v>7.6724174999999992E-2</v>
      </c>
      <c r="E334" s="26" t="s">
        <v>224</v>
      </c>
      <c r="F334" s="27" t="s">
        <v>196</v>
      </c>
      <c r="G334" s="26" t="s">
        <v>217</v>
      </c>
    </row>
    <row r="335" spans="1:7" x14ac:dyDescent="0.25">
      <c r="A335" s="24">
        <v>350</v>
      </c>
      <c r="B335" s="23">
        <v>9.4999999999999998E-3</v>
      </c>
      <c r="C335" s="23">
        <f t="shared" si="10"/>
        <v>4.7499999999999999E-3</v>
      </c>
      <c r="D335" s="23">
        <f t="shared" si="11"/>
        <v>8.0708249999999995E-2</v>
      </c>
      <c r="E335" s="26" t="s">
        <v>224</v>
      </c>
      <c r="F335" s="27" t="s">
        <v>196</v>
      </c>
      <c r="G335" s="26" t="s">
        <v>218</v>
      </c>
    </row>
    <row r="336" spans="1:7" x14ac:dyDescent="0.25">
      <c r="A336" s="24">
        <v>351</v>
      </c>
      <c r="B336" s="23">
        <v>7.4999999999999997E-3</v>
      </c>
      <c r="C336" s="23">
        <f t="shared" si="10"/>
        <v>3.7499999999999999E-3</v>
      </c>
      <c r="D336" s="23">
        <f t="shared" si="11"/>
        <v>6.3001249999999995E-2</v>
      </c>
      <c r="E336" s="26" t="s">
        <v>224</v>
      </c>
      <c r="F336" s="27" t="s">
        <v>197</v>
      </c>
      <c r="G336" s="26" t="s">
        <v>215</v>
      </c>
    </row>
    <row r="337" spans="1:7" x14ac:dyDescent="0.25">
      <c r="A337" s="24">
        <v>352</v>
      </c>
      <c r="B337" s="23">
        <v>1.2200000000000001E-2</v>
      </c>
      <c r="C337" s="23">
        <f t="shared" si="10"/>
        <v>6.1000000000000004E-3</v>
      </c>
      <c r="D337" s="23">
        <f t="shared" si="11"/>
        <v>0.10461270000000002</v>
      </c>
      <c r="E337" s="26" t="s">
        <v>224</v>
      </c>
      <c r="F337" s="27" t="s">
        <v>197</v>
      </c>
      <c r="G337" s="26" t="s">
        <v>216</v>
      </c>
    </row>
    <row r="338" spans="1:7" ht="14.25" customHeight="1" x14ac:dyDescent="0.25">
      <c r="A338" s="24">
        <v>353</v>
      </c>
      <c r="B338" s="23">
        <v>9.2500000000000013E-3</v>
      </c>
      <c r="C338" s="23">
        <f t="shared" si="10"/>
        <v>4.6250000000000006E-3</v>
      </c>
      <c r="D338" s="23">
        <f t="shared" si="11"/>
        <v>7.8494875000000019E-2</v>
      </c>
      <c r="E338" s="26" t="s">
        <v>224</v>
      </c>
      <c r="F338" s="27" t="s">
        <v>197</v>
      </c>
      <c r="G338" s="26" t="s">
        <v>217</v>
      </c>
    </row>
    <row r="339" spans="1:7" x14ac:dyDescent="0.25">
      <c r="A339" s="24">
        <v>354</v>
      </c>
      <c r="B339" s="23">
        <v>9.5999999999999992E-3</v>
      </c>
      <c r="C339" s="23">
        <f t="shared" si="10"/>
        <v>4.7999999999999996E-3</v>
      </c>
      <c r="D339" s="23">
        <f t="shared" si="11"/>
        <v>8.1593600000000002E-2</v>
      </c>
      <c r="E339" s="26" t="s">
        <v>224</v>
      </c>
      <c r="F339" s="27" t="s">
        <v>197</v>
      </c>
      <c r="G339" s="26" t="s">
        <v>218</v>
      </c>
    </row>
    <row r="340" spans="1:7" x14ac:dyDescent="0.25">
      <c r="A340" s="24">
        <v>355</v>
      </c>
      <c r="B340" s="23">
        <v>6.1500000000000001E-3</v>
      </c>
      <c r="C340" s="23">
        <f t="shared" si="10"/>
        <v>3.075E-3</v>
      </c>
      <c r="D340" s="23">
        <f t="shared" si="11"/>
        <v>5.1049025000000005E-2</v>
      </c>
      <c r="E340" s="26" t="s">
        <v>224</v>
      </c>
      <c r="F340" s="27" t="s">
        <v>198</v>
      </c>
      <c r="G340" s="26" t="s">
        <v>215</v>
      </c>
    </row>
    <row r="341" spans="1:7" x14ac:dyDescent="0.25">
      <c r="A341" s="24">
        <v>356</v>
      </c>
      <c r="B341" s="23">
        <v>8.0999999999999996E-3</v>
      </c>
      <c r="C341" s="23">
        <f t="shared" si="10"/>
        <v>4.0499999999999998E-3</v>
      </c>
      <c r="D341" s="23">
        <f t="shared" si="11"/>
        <v>6.8313349999999995E-2</v>
      </c>
      <c r="E341" s="26" t="s">
        <v>224</v>
      </c>
      <c r="F341" s="27" t="s">
        <v>198</v>
      </c>
      <c r="G341" s="26" t="s">
        <v>216</v>
      </c>
    </row>
    <row r="342" spans="1:7" ht="14.25" customHeight="1" x14ac:dyDescent="0.25">
      <c r="A342" s="24">
        <v>357</v>
      </c>
      <c r="B342" s="23">
        <v>8.3499999999999998E-3</v>
      </c>
      <c r="C342" s="23">
        <f t="shared" si="10"/>
        <v>4.1749999999999999E-3</v>
      </c>
      <c r="D342" s="23">
        <f t="shared" si="11"/>
        <v>7.0526724999999998E-2</v>
      </c>
      <c r="E342" s="26" t="s">
        <v>224</v>
      </c>
      <c r="F342" s="27" t="s">
        <v>198</v>
      </c>
      <c r="G342" s="26" t="s">
        <v>217</v>
      </c>
    </row>
    <row r="343" spans="1:7" x14ac:dyDescent="0.25">
      <c r="A343" s="24">
        <v>358</v>
      </c>
      <c r="B343" s="23">
        <v>9.75E-3</v>
      </c>
      <c r="C343" s="23">
        <f t="shared" si="10"/>
        <v>4.875E-3</v>
      </c>
      <c r="D343" s="23">
        <f t="shared" si="11"/>
        <v>8.2921624999999999E-2</v>
      </c>
      <c r="E343" s="26" t="s">
        <v>224</v>
      </c>
      <c r="F343" s="27" t="s">
        <v>198</v>
      </c>
      <c r="G343" s="26" t="s">
        <v>218</v>
      </c>
    </row>
    <row r="344" spans="1:7" x14ac:dyDescent="0.25">
      <c r="A344" s="24">
        <v>359</v>
      </c>
      <c r="B344" s="23">
        <v>6.0499999999999998E-3</v>
      </c>
      <c r="C344" s="23">
        <f t="shared" si="10"/>
        <v>3.0249999999999999E-3</v>
      </c>
      <c r="D344" s="23">
        <f t="shared" si="11"/>
        <v>5.0163674999999998E-2</v>
      </c>
      <c r="E344" s="26" t="s">
        <v>224</v>
      </c>
      <c r="F344" s="27" t="s">
        <v>199</v>
      </c>
      <c r="G344" s="26" t="s">
        <v>215</v>
      </c>
    </row>
    <row r="345" spans="1:7" x14ac:dyDescent="0.25">
      <c r="A345" s="24">
        <v>360</v>
      </c>
      <c r="B345" s="23">
        <v>7.6E-3</v>
      </c>
      <c r="C345" s="23">
        <f t="shared" si="10"/>
        <v>3.8E-3</v>
      </c>
      <c r="D345" s="23">
        <f t="shared" si="11"/>
        <v>6.3886600000000002E-2</v>
      </c>
      <c r="E345" s="26" t="s">
        <v>224</v>
      </c>
      <c r="F345" s="27" t="s">
        <v>199</v>
      </c>
      <c r="G345" s="26" t="s">
        <v>216</v>
      </c>
    </row>
    <row r="346" spans="1:7" ht="14.25" customHeight="1" x14ac:dyDescent="0.25">
      <c r="A346" s="24">
        <v>361</v>
      </c>
      <c r="B346" s="23">
        <v>8.3000000000000001E-3</v>
      </c>
      <c r="C346" s="23">
        <f t="shared" si="10"/>
        <v>4.15E-3</v>
      </c>
      <c r="D346" s="23">
        <f t="shared" si="11"/>
        <v>7.0084050000000009E-2</v>
      </c>
      <c r="E346" s="26" t="s">
        <v>224</v>
      </c>
      <c r="F346" s="27" t="s">
        <v>199</v>
      </c>
      <c r="G346" s="26" t="s">
        <v>217</v>
      </c>
    </row>
    <row r="347" spans="1:7" x14ac:dyDescent="0.25">
      <c r="A347" s="24">
        <v>362</v>
      </c>
      <c r="B347" s="23">
        <v>7.2499999999999995E-3</v>
      </c>
      <c r="C347" s="23">
        <f t="shared" si="10"/>
        <v>3.6249999999999998E-3</v>
      </c>
      <c r="D347" s="23">
        <f t="shared" si="11"/>
        <v>6.0787874999999991E-2</v>
      </c>
      <c r="E347" s="26" t="s">
        <v>224</v>
      </c>
      <c r="F347" s="27" t="s">
        <v>199</v>
      </c>
      <c r="G347" s="26" t="s">
        <v>218</v>
      </c>
    </row>
    <row r="348" spans="1:7" x14ac:dyDescent="0.25">
      <c r="A348" s="24">
        <v>363</v>
      </c>
      <c r="B348" s="23">
        <v>6.7000000000000002E-3</v>
      </c>
      <c r="C348" s="23">
        <f t="shared" si="10"/>
        <v>3.3500000000000001E-3</v>
      </c>
      <c r="D348" s="23">
        <f t="shared" si="11"/>
        <v>5.5918450000000001E-2</v>
      </c>
      <c r="E348" s="26" t="s">
        <v>224</v>
      </c>
      <c r="F348" s="27" t="s">
        <v>200</v>
      </c>
      <c r="G348" s="26" t="s">
        <v>215</v>
      </c>
    </row>
    <row r="349" spans="1:7" x14ac:dyDescent="0.25">
      <c r="A349" s="24">
        <v>364</v>
      </c>
      <c r="B349" s="23">
        <v>7.1500000000000001E-3</v>
      </c>
      <c r="C349" s="23">
        <f t="shared" si="10"/>
        <v>3.5750000000000001E-3</v>
      </c>
      <c r="D349" s="23">
        <f t="shared" si="11"/>
        <v>5.9902524999999998E-2</v>
      </c>
      <c r="E349" s="26" t="s">
        <v>224</v>
      </c>
      <c r="F349" s="27" t="s">
        <v>200</v>
      </c>
      <c r="G349" s="26" t="s">
        <v>216</v>
      </c>
    </row>
    <row r="350" spans="1:7" ht="14.25" customHeight="1" x14ac:dyDescent="0.25">
      <c r="A350" s="24">
        <v>365</v>
      </c>
      <c r="B350" s="23">
        <v>7.1999999999999998E-3</v>
      </c>
      <c r="C350" s="23">
        <f t="shared" si="10"/>
        <v>3.5999999999999999E-3</v>
      </c>
      <c r="D350" s="23">
        <f t="shared" si="11"/>
        <v>6.0345200000000002E-2</v>
      </c>
      <c r="E350" s="26" t="s">
        <v>224</v>
      </c>
      <c r="F350" s="27" t="s">
        <v>200</v>
      </c>
      <c r="G350" s="26" t="s">
        <v>217</v>
      </c>
    </row>
    <row r="351" spans="1:7" x14ac:dyDescent="0.25">
      <c r="A351" s="24">
        <v>366</v>
      </c>
      <c r="B351" s="23">
        <v>7.3000000000000001E-3</v>
      </c>
      <c r="C351" s="23">
        <f t="shared" si="10"/>
        <v>3.65E-3</v>
      </c>
      <c r="D351" s="23">
        <f t="shared" si="11"/>
        <v>6.1230550000000009E-2</v>
      </c>
      <c r="E351" s="26" t="s">
        <v>224</v>
      </c>
      <c r="F351" s="27" t="s">
        <v>200</v>
      </c>
      <c r="G351" s="26" t="s">
        <v>218</v>
      </c>
    </row>
    <row r="352" spans="1:7" x14ac:dyDescent="0.25">
      <c r="A352" s="24">
        <v>367</v>
      </c>
      <c r="B352" s="23">
        <v>7.6E-3</v>
      </c>
      <c r="C352" s="23">
        <f t="shared" si="10"/>
        <v>3.8E-3</v>
      </c>
      <c r="D352" s="23">
        <f t="shared" si="11"/>
        <v>6.3886600000000002E-2</v>
      </c>
      <c r="E352" s="26" t="s">
        <v>224</v>
      </c>
      <c r="F352" s="27" t="s">
        <v>201</v>
      </c>
      <c r="G352" s="26" t="s">
        <v>215</v>
      </c>
    </row>
    <row r="353" spans="1:7" x14ac:dyDescent="0.25">
      <c r="A353" s="24">
        <v>368</v>
      </c>
      <c r="B353" s="23">
        <v>8.0000000000000002E-3</v>
      </c>
      <c r="C353" s="23">
        <f t="shared" si="10"/>
        <v>4.0000000000000001E-3</v>
      </c>
      <c r="D353" s="23">
        <f t="shared" si="11"/>
        <v>6.7428000000000002E-2</v>
      </c>
      <c r="E353" s="26" t="s">
        <v>224</v>
      </c>
      <c r="F353" s="27" t="s">
        <v>201</v>
      </c>
      <c r="G353" s="26" t="s">
        <v>216</v>
      </c>
    </row>
    <row r="354" spans="1:7" ht="14.25" customHeight="1" x14ac:dyDescent="0.25">
      <c r="A354" s="24">
        <v>369</v>
      </c>
      <c r="B354" s="23">
        <v>7.0000000000000001E-3</v>
      </c>
      <c r="C354" s="23">
        <f t="shared" si="10"/>
        <v>3.5000000000000001E-3</v>
      </c>
      <c r="D354" s="23">
        <f t="shared" si="11"/>
        <v>5.8574500000000002E-2</v>
      </c>
      <c r="E354" s="26" t="s">
        <v>224</v>
      </c>
      <c r="F354" s="27" t="s">
        <v>201</v>
      </c>
      <c r="G354" s="26" t="s">
        <v>217</v>
      </c>
    </row>
    <row r="355" spans="1:7" x14ac:dyDescent="0.25">
      <c r="A355" s="24">
        <v>370</v>
      </c>
      <c r="B355" s="23">
        <v>7.45E-3</v>
      </c>
      <c r="C355" s="23">
        <f t="shared" si="10"/>
        <v>3.725E-3</v>
      </c>
      <c r="D355" s="23">
        <f t="shared" si="11"/>
        <v>6.2558575000000005E-2</v>
      </c>
      <c r="E355" s="26" t="s">
        <v>224</v>
      </c>
      <c r="F355" s="27" t="s">
        <v>201</v>
      </c>
      <c r="G355" s="26" t="s">
        <v>218</v>
      </c>
    </row>
    <row r="356" spans="1:7" x14ac:dyDescent="0.25">
      <c r="A356" s="24">
        <v>371</v>
      </c>
      <c r="B356" s="23">
        <v>7.8499999999999993E-3</v>
      </c>
      <c r="C356" s="23">
        <f t="shared" si="10"/>
        <v>3.9249999999999997E-3</v>
      </c>
      <c r="D356" s="23">
        <f t="shared" si="11"/>
        <v>6.6099974999999991E-2</v>
      </c>
      <c r="E356" s="26" t="s">
        <v>224</v>
      </c>
      <c r="F356" s="27" t="s">
        <v>202</v>
      </c>
      <c r="G356" s="26" t="s">
        <v>215</v>
      </c>
    </row>
    <row r="357" spans="1:7" x14ac:dyDescent="0.25">
      <c r="A357" s="24">
        <v>372</v>
      </c>
      <c r="B357" s="23">
        <v>7.4999999999999997E-3</v>
      </c>
      <c r="C357" s="23">
        <f t="shared" si="10"/>
        <v>3.7499999999999999E-3</v>
      </c>
      <c r="D357" s="23">
        <f t="shared" si="11"/>
        <v>6.3001249999999995E-2</v>
      </c>
      <c r="E357" s="26" t="s">
        <v>224</v>
      </c>
      <c r="F357" s="27" t="s">
        <v>202</v>
      </c>
      <c r="G357" s="26" t="s">
        <v>216</v>
      </c>
    </row>
    <row r="358" spans="1:7" ht="14.25" customHeight="1" x14ac:dyDescent="0.25">
      <c r="A358" s="24">
        <v>373</v>
      </c>
      <c r="B358" s="23">
        <v>7.6500000000000005E-3</v>
      </c>
      <c r="C358" s="23">
        <f t="shared" si="10"/>
        <v>3.8250000000000003E-3</v>
      </c>
      <c r="D358" s="23">
        <f t="shared" si="11"/>
        <v>6.4329275000000005E-2</v>
      </c>
      <c r="E358" s="26" t="s">
        <v>224</v>
      </c>
      <c r="F358" s="27" t="s">
        <v>202</v>
      </c>
      <c r="G358" s="26" t="s">
        <v>217</v>
      </c>
    </row>
    <row r="359" spans="1:7" x14ac:dyDescent="0.25">
      <c r="A359" s="24">
        <v>374</v>
      </c>
      <c r="B359" s="23">
        <v>7.7000000000000002E-3</v>
      </c>
      <c r="C359" s="23">
        <f t="shared" si="10"/>
        <v>3.8500000000000001E-3</v>
      </c>
      <c r="D359" s="23">
        <f t="shared" si="11"/>
        <v>6.4771950000000009E-2</v>
      </c>
      <c r="E359" s="26" t="s">
        <v>224</v>
      </c>
      <c r="F359" s="27" t="s">
        <v>202</v>
      </c>
      <c r="G359" s="26" t="s">
        <v>218</v>
      </c>
    </row>
    <row r="360" spans="1:7" x14ac:dyDescent="0.25">
      <c r="A360" s="24">
        <v>375</v>
      </c>
      <c r="B360" s="23">
        <v>7.6E-3</v>
      </c>
      <c r="C360" s="23">
        <f t="shared" si="10"/>
        <v>3.8E-3</v>
      </c>
      <c r="D360" s="23">
        <f t="shared" si="11"/>
        <v>6.3886600000000002E-2</v>
      </c>
      <c r="E360" s="26" t="s">
        <v>224</v>
      </c>
      <c r="F360" s="27" t="s">
        <v>203</v>
      </c>
      <c r="G360" s="26" t="s">
        <v>215</v>
      </c>
    </row>
    <row r="361" spans="1:7" x14ac:dyDescent="0.25">
      <c r="A361" s="24">
        <v>376</v>
      </c>
      <c r="B361" s="23">
        <v>7.7000000000000002E-3</v>
      </c>
      <c r="C361" s="23">
        <f t="shared" si="10"/>
        <v>3.8500000000000001E-3</v>
      </c>
      <c r="D361" s="23">
        <f t="shared" si="11"/>
        <v>6.4771950000000009E-2</v>
      </c>
      <c r="E361" s="26" t="s">
        <v>224</v>
      </c>
      <c r="F361" s="27" t="s">
        <v>203</v>
      </c>
      <c r="G361" s="26" t="s">
        <v>216</v>
      </c>
    </row>
    <row r="362" spans="1:7" ht="14.25" customHeight="1" x14ac:dyDescent="0.25">
      <c r="A362" s="24">
        <v>377</v>
      </c>
      <c r="B362" s="23">
        <v>8.0000000000000002E-3</v>
      </c>
      <c r="C362" s="23">
        <f t="shared" si="10"/>
        <v>4.0000000000000001E-3</v>
      </c>
      <c r="D362" s="23">
        <f t="shared" si="11"/>
        <v>6.7428000000000002E-2</v>
      </c>
      <c r="E362" s="26" t="s">
        <v>224</v>
      </c>
      <c r="F362" s="27" t="s">
        <v>203</v>
      </c>
      <c r="G362" s="26" t="s">
        <v>217</v>
      </c>
    </row>
    <row r="363" spans="1:7" x14ac:dyDescent="0.25">
      <c r="A363" s="24">
        <v>378</v>
      </c>
      <c r="B363" s="23">
        <v>7.7000000000000002E-3</v>
      </c>
      <c r="C363" s="23">
        <f t="shared" si="10"/>
        <v>3.8500000000000001E-3</v>
      </c>
      <c r="D363" s="23">
        <f t="shared" si="11"/>
        <v>6.4771950000000009E-2</v>
      </c>
      <c r="E363" s="26" t="s">
        <v>224</v>
      </c>
      <c r="F363" s="27" t="s">
        <v>203</v>
      </c>
      <c r="G363" s="26" t="s">
        <v>218</v>
      </c>
    </row>
    <row r="364" spans="1:7" x14ac:dyDescent="0.25">
      <c r="A364" s="25"/>
    </row>
    <row r="365" spans="1:7" x14ac:dyDescent="0.25">
      <c r="A365" s="25" t="s">
        <v>272</v>
      </c>
      <c r="B365" s="23" t="s">
        <v>271</v>
      </c>
      <c r="C365" s="23" t="s">
        <v>271</v>
      </c>
      <c r="D365" s="23" t="s">
        <v>270</v>
      </c>
      <c r="E365" s="26" t="s">
        <v>260</v>
      </c>
      <c r="F365" s="26" t="s">
        <v>219</v>
      </c>
      <c r="G365" s="26" t="s">
        <v>269</v>
      </c>
    </row>
    <row r="366" spans="1:7" ht="14.25" customHeight="1" x14ac:dyDescent="0.25">
      <c r="A366" s="18">
        <v>383</v>
      </c>
      <c r="B366" s="23">
        <v>1.23E-2</v>
      </c>
      <c r="C366" s="23">
        <f t="shared" ref="C366" si="12">B366/2</f>
        <v>6.1500000000000001E-3</v>
      </c>
      <c r="D366" s="23">
        <f t="shared" ref="D366" si="13">(17.707*C366) - 0.0034</f>
        <v>0.10549805000000001</v>
      </c>
      <c r="E366" s="18" t="s">
        <v>268</v>
      </c>
      <c r="F366" s="27" t="s">
        <v>241</v>
      </c>
      <c r="G366" s="18" t="s">
        <v>215</v>
      </c>
    </row>
    <row r="367" spans="1:7" x14ac:dyDescent="0.25">
      <c r="A367" s="18">
        <v>384</v>
      </c>
      <c r="B367" s="23">
        <v>2.155E-2</v>
      </c>
      <c r="C367" s="23">
        <f t="shared" ref="C367:C405" si="14">B367/2</f>
        <v>1.0775E-2</v>
      </c>
      <c r="D367" s="23">
        <f t="shared" ref="D367:D405" si="15">(17.707*C367) - 0.0034</f>
        <v>0.18739292500000002</v>
      </c>
      <c r="E367" s="18" t="s">
        <v>268</v>
      </c>
      <c r="F367" s="27" t="s">
        <v>241</v>
      </c>
      <c r="G367" s="18" t="s">
        <v>216</v>
      </c>
    </row>
    <row r="368" spans="1:7" x14ac:dyDescent="0.25">
      <c r="A368" s="18">
        <v>385</v>
      </c>
      <c r="B368" s="23">
        <v>3.0699999999999998E-2</v>
      </c>
      <c r="C368" s="23">
        <f t="shared" si="14"/>
        <v>1.5349999999999999E-2</v>
      </c>
      <c r="D368" s="23">
        <f t="shared" si="15"/>
        <v>0.26840244999999996</v>
      </c>
      <c r="E368" s="18" t="s">
        <v>268</v>
      </c>
      <c r="F368" s="27" t="s">
        <v>241</v>
      </c>
      <c r="G368" s="18" t="s">
        <v>217</v>
      </c>
    </row>
    <row r="369" spans="1:7" x14ac:dyDescent="0.25">
      <c r="A369" s="18">
        <v>386</v>
      </c>
      <c r="B369" s="23">
        <v>4.0349999999999997E-2</v>
      </c>
      <c r="C369" s="23">
        <f t="shared" si="14"/>
        <v>2.0174999999999998E-2</v>
      </c>
      <c r="D369" s="23">
        <f t="shared" si="15"/>
        <v>0.35383872499999997</v>
      </c>
      <c r="E369" s="18" t="s">
        <v>268</v>
      </c>
      <c r="F369" s="27" t="s">
        <v>241</v>
      </c>
      <c r="G369" s="18" t="s">
        <v>218</v>
      </c>
    </row>
    <row r="370" spans="1:7" ht="14.25" customHeight="1" x14ac:dyDescent="0.25">
      <c r="A370" s="18">
        <v>387</v>
      </c>
      <c r="B370" s="23">
        <v>1.1349999999999999E-2</v>
      </c>
      <c r="C370" s="23">
        <f t="shared" si="14"/>
        <v>5.6749999999999995E-3</v>
      </c>
      <c r="D370" s="23">
        <f t="shared" si="15"/>
        <v>9.7087224999999999E-2</v>
      </c>
      <c r="E370" s="18" t="s">
        <v>268</v>
      </c>
      <c r="F370" s="27" t="s">
        <v>242</v>
      </c>
      <c r="G370" s="18" t="s">
        <v>215</v>
      </c>
    </row>
    <row r="371" spans="1:7" x14ac:dyDescent="0.25">
      <c r="A371" s="18">
        <v>388</v>
      </c>
      <c r="B371" s="23">
        <v>2.3149999999999997E-2</v>
      </c>
      <c r="C371" s="23">
        <f t="shared" si="14"/>
        <v>1.1574999999999998E-2</v>
      </c>
      <c r="D371" s="23">
        <f t="shared" si="15"/>
        <v>0.20155852499999999</v>
      </c>
      <c r="E371" s="18" t="s">
        <v>268</v>
      </c>
      <c r="F371" s="27" t="s">
        <v>242</v>
      </c>
      <c r="G371" s="18" t="s">
        <v>216</v>
      </c>
    </row>
    <row r="372" spans="1:7" x14ac:dyDescent="0.25">
      <c r="A372" s="18">
        <v>389</v>
      </c>
      <c r="B372" s="23">
        <v>3.1300000000000001E-2</v>
      </c>
      <c r="C372" s="23">
        <f t="shared" si="14"/>
        <v>1.5650000000000001E-2</v>
      </c>
      <c r="D372" s="23">
        <f t="shared" si="15"/>
        <v>0.27371455</v>
      </c>
      <c r="E372" s="18" t="s">
        <v>268</v>
      </c>
      <c r="F372" s="27" t="s">
        <v>242</v>
      </c>
      <c r="G372" s="18" t="s">
        <v>217</v>
      </c>
    </row>
    <row r="373" spans="1:7" x14ac:dyDescent="0.25">
      <c r="A373" s="18">
        <v>390</v>
      </c>
      <c r="B373" s="23">
        <v>3.8349999999999995E-2</v>
      </c>
      <c r="C373" s="23">
        <f t="shared" si="14"/>
        <v>1.9174999999999998E-2</v>
      </c>
      <c r="D373" s="23">
        <f t="shared" si="15"/>
        <v>0.33613172499999994</v>
      </c>
      <c r="E373" s="18" t="s">
        <v>268</v>
      </c>
      <c r="F373" s="27" t="s">
        <v>242</v>
      </c>
      <c r="G373" s="18" t="s">
        <v>218</v>
      </c>
    </row>
    <row r="374" spans="1:7" ht="14.25" customHeight="1" x14ac:dyDescent="0.25">
      <c r="A374" s="18">
        <v>391</v>
      </c>
      <c r="B374" s="23">
        <v>1.6149999999999998E-2</v>
      </c>
      <c r="C374" s="23">
        <f t="shared" si="14"/>
        <v>8.0749999999999988E-3</v>
      </c>
      <c r="D374" s="23">
        <f t="shared" si="15"/>
        <v>0.139584025</v>
      </c>
      <c r="E374" s="18" t="s">
        <v>268</v>
      </c>
      <c r="F374" s="27" t="s">
        <v>243</v>
      </c>
      <c r="G374" s="18" t="s">
        <v>215</v>
      </c>
    </row>
    <row r="375" spans="1:7" x14ac:dyDescent="0.25">
      <c r="A375" s="18">
        <v>392</v>
      </c>
      <c r="B375" s="23">
        <v>2.47E-2</v>
      </c>
      <c r="C375" s="23">
        <f t="shared" si="14"/>
        <v>1.235E-2</v>
      </c>
      <c r="D375" s="23">
        <f t="shared" si="15"/>
        <v>0.21528145000000001</v>
      </c>
      <c r="E375" s="18" t="s">
        <v>268</v>
      </c>
      <c r="F375" s="27" t="s">
        <v>243</v>
      </c>
      <c r="G375" s="18" t="s">
        <v>216</v>
      </c>
    </row>
    <row r="376" spans="1:7" x14ac:dyDescent="0.25">
      <c r="A376" s="18">
        <v>393</v>
      </c>
      <c r="B376" s="23">
        <v>3.2149999999999998E-2</v>
      </c>
      <c r="C376" s="23">
        <f t="shared" si="14"/>
        <v>1.6074999999999999E-2</v>
      </c>
      <c r="D376" s="23">
        <f t="shared" si="15"/>
        <v>0.281240025</v>
      </c>
      <c r="E376" s="18" t="s">
        <v>268</v>
      </c>
      <c r="F376" s="27" t="s">
        <v>243</v>
      </c>
      <c r="G376" s="18" t="s">
        <v>217</v>
      </c>
    </row>
    <row r="377" spans="1:7" x14ac:dyDescent="0.25">
      <c r="A377" s="18">
        <v>394</v>
      </c>
      <c r="B377" s="23">
        <v>4.1399999999999999E-2</v>
      </c>
      <c r="C377" s="23">
        <f t="shared" si="14"/>
        <v>2.07E-2</v>
      </c>
      <c r="D377" s="23">
        <f t="shared" si="15"/>
        <v>0.36313489999999998</v>
      </c>
      <c r="E377" s="18" t="s">
        <v>268</v>
      </c>
      <c r="F377" s="27" t="s">
        <v>243</v>
      </c>
      <c r="G377" s="18" t="s">
        <v>218</v>
      </c>
    </row>
    <row r="378" spans="1:7" ht="14.25" customHeight="1" x14ac:dyDescent="0.25">
      <c r="A378" s="18">
        <v>395</v>
      </c>
      <c r="B378" s="23">
        <v>1.2199999999999999E-2</v>
      </c>
      <c r="C378" s="23">
        <f t="shared" si="14"/>
        <v>6.0999999999999995E-3</v>
      </c>
      <c r="D378" s="23">
        <f t="shared" si="15"/>
        <v>0.10461269999999999</v>
      </c>
      <c r="E378" s="18" t="s">
        <v>268</v>
      </c>
      <c r="F378" s="27" t="s">
        <v>228</v>
      </c>
      <c r="G378" s="18" t="s">
        <v>215</v>
      </c>
    </row>
    <row r="379" spans="1:7" x14ac:dyDescent="0.25">
      <c r="A379" s="18">
        <v>396</v>
      </c>
      <c r="B379" s="23">
        <v>2.1600000000000001E-2</v>
      </c>
      <c r="C379" s="23">
        <f t="shared" si="14"/>
        <v>1.0800000000000001E-2</v>
      </c>
      <c r="D379" s="23">
        <f t="shared" si="15"/>
        <v>0.18783560000000002</v>
      </c>
      <c r="E379" s="18" t="s">
        <v>268</v>
      </c>
      <c r="F379" s="27" t="s">
        <v>228</v>
      </c>
      <c r="G379" s="18" t="s">
        <v>216</v>
      </c>
    </row>
    <row r="380" spans="1:7" x14ac:dyDescent="0.25">
      <c r="A380" s="18">
        <v>397</v>
      </c>
      <c r="B380" s="23">
        <v>3.1549999999999995E-2</v>
      </c>
      <c r="C380" s="23">
        <f t="shared" si="14"/>
        <v>1.5774999999999997E-2</v>
      </c>
      <c r="D380" s="23">
        <f t="shared" si="15"/>
        <v>0.27592792499999996</v>
      </c>
      <c r="E380" s="18" t="s">
        <v>268</v>
      </c>
      <c r="F380" s="27" t="s">
        <v>228</v>
      </c>
      <c r="G380" s="18" t="s">
        <v>217</v>
      </c>
    </row>
    <row r="381" spans="1:7" x14ac:dyDescent="0.25">
      <c r="A381" s="18">
        <v>398</v>
      </c>
      <c r="B381" s="23">
        <v>3.7749999999999999E-2</v>
      </c>
      <c r="C381" s="23">
        <f t="shared" si="14"/>
        <v>1.8874999999999999E-2</v>
      </c>
      <c r="D381" s="23">
        <f t="shared" si="15"/>
        <v>0.33081962500000001</v>
      </c>
      <c r="E381" s="18" t="s">
        <v>268</v>
      </c>
      <c r="F381" s="27" t="s">
        <v>228</v>
      </c>
      <c r="G381" s="18" t="s">
        <v>218</v>
      </c>
    </row>
    <row r="382" spans="1:7" ht="14.25" customHeight="1" x14ac:dyDescent="0.25">
      <c r="A382" s="18">
        <v>399</v>
      </c>
      <c r="B382" s="23">
        <v>1.2200000000000001E-2</v>
      </c>
      <c r="C382" s="23">
        <f t="shared" si="14"/>
        <v>6.1000000000000004E-3</v>
      </c>
      <c r="D382" s="23">
        <f t="shared" si="15"/>
        <v>0.10461270000000002</v>
      </c>
      <c r="E382" s="18" t="s">
        <v>268</v>
      </c>
      <c r="F382" s="27" t="s">
        <v>244</v>
      </c>
      <c r="G382" s="18" t="s">
        <v>215</v>
      </c>
    </row>
    <row r="383" spans="1:7" x14ac:dyDescent="0.25">
      <c r="A383" s="18">
        <v>400</v>
      </c>
      <c r="B383" s="23">
        <v>2.2600000000000002E-2</v>
      </c>
      <c r="C383" s="23">
        <f t="shared" si="14"/>
        <v>1.1300000000000001E-2</v>
      </c>
      <c r="D383" s="23">
        <f t="shared" si="15"/>
        <v>0.19668910000000003</v>
      </c>
      <c r="E383" s="18" t="s">
        <v>268</v>
      </c>
      <c r="F383" s="27" t="s">
        <v>244</v>
      </c>
      <c r="G383" s="18" t="s">
        <v>216</v>
      </c>
    </row>
    <row r="384" spans="1:7" x14ac:dyDescent="0.25">
      <c r="A384" s="18">
        <v>401</v>
      </c>
      <c r="B384" s="23">
        <v>2.81E-2</v>
      </c>
      <c r="C384" s="23">
        <f t="shared" si="14"/>
        <v>1.405E-2</v>
      </c>
      <c r="D384" s="23">
        <f t="shared" si="15"/>
        <v>0.24538335000000003</v>
      </c>
      <c r="E384" s="18" t="s">
        <v>268</v>
      </c>
      <c r="F384" s="27" t="s">
        <v>244</v>
      </c>
      <c r="G384" s="18" t="s">
        <v>217</v>
      </c>
    </row>
    <row r="385" spans="1:7" x14ac:dyDescent="0.25">
      <c r="A385" s="18">
        <v>402</v>
      </c>
      <c r="B385" s="23">
        <v>4.1499999999999995E-2</v>
      </c>
      <c r="C385" s="23">
        <f t="shared" si="14"/>
        <v>2.0749999999999998E-2</v>
      </c>
      <c r="D385" s="23">
        <f t="shared" si="15"/>
        <v>0.36402024999999993</v>
      </c>
      <c r="E385" s="18" t="s">
        <v>268</v>
      </c>
      <c r="F385" s="27" t="s">
        <v>244</v>
      </c>
      <c r="G385" s="18" t="s">
        <v>218</v>
      </c>
    </row>
    <row r="386" spans="1:7" ht="14.25" customHeight="1" x14ac:dyDescent="0.25">
      <c r="A386" s="18">
        <v>403</v>
      </c>
      <c r="B386" s="23">
        <v>1.035E-2</v>
      </c>
      <c r="C386" s="23">
        <f t="shared" si="14"/>
        <v>5.1749999999999999E-3</v>
      </c>
      <c r="D386" s="23">
        <f t="shared" si="15"/>
        <v>8.8233724999999999E-2</v>
      </c>
      <c r="E386" s="18" t="s">
        <v>268</v>
      </c>
      <c r="F386" s="27" t="s">
        <v>199</v>
      </c>
      <c r="G386" s="18" t="s">
        <v>215</v>
      </c>
    </row>
    <row r="387" spans="1:7" x14ac:dyDescent="0.25">
      <c r="A387" s="18">
        <v>404</v>
      </c>
      <c r="B387" s="23">
        <v>1.0999999999999999E-2</v>
      </c>
      <c r="C387" s="23">
        <f t="shared" si="14"/>
        <v>5.4999999999999997E-3</v>
      </c>
      <c r="D387" s="23">
        <f t="shared" si="15"/>
        <v>9.3988500000000003E-2</v>
      </c>
      <c r="E387" s="18" t="s">
        <v>268</v>
      </c>
      <c r="F387" s="27" t="s">
        <v>199</v>
      </c>
      <c r="G387" s="18" t="s">
        <v>216</v>
      </c>
    </row>
    <row r="388" spans="1:7" x14ac:dyDescent="0.25">
      <c r="A388" s="18">
        <v>405</v>
      </c>
      <c r="B388" s="23">
        <v>1.32E-2</v>
      </c>
      <c r="C388" s="23">
        <f t="shared" si="14"/>
        <v>6.6E-3</v>
      </c>
      <c r="D388" s="23">
        <f t="shared" si="15"/>
        <v>0.1134662</v>
      </c>
      <c r="E388" s="18" t="s">
        <v>268</v>
      </c>
      <c r="F388" s="27" t="s">
        <v>199</v>
      </c>
      <c r="G388" s="18" t="s">
        <v>217</v>
      </c>
    </row>
    <row r="389" spans="1:7" x14ac:dyDescent="0.25">
      <c r="A389" s="18">
        <v>406</v>
      </c>
      <c r="B389" s="23">
        <v>1.38E-2</v>
      </c>
      <c r="C389" s="23">
        <f t="shared" si="14"/>
        <v>6.8999999999999999E-3</v>
      </c>
      <c r="D389" s="23">
        <f t="shared" si="15"/>
        <v>0.1187783</v>
      </c>
      <c r="E389" s="18" t="s">
        <v>268</v>
      </c>
      <c r="F389" s="27" t="s">
        <v>199</v>
      </c>
      <c r="G389" s="18" t="s">
        <v>218</v>
      </c>
    </row>
    <row r="390" spans="1:7" ht="14.25" customHeight="1" x14ac:dyDescent="0.25">
      <c r="A390" s="18">
        <v>407</v>
      </c>
      <c r="B390" s="23">
        <v>1.095E-2</v>
      </c>
      <c r="C390" s="23">
        <f t="shared" si="14"/>
        <v>5.4749999999999998E-3</v>
      </c>
      <c r="D390" s="23">
        <f t="shared" si="15"/>
        <v>9.3545824999999999E-2</v>
      </c>
      <c r="E390" s="18" t="s">
        <v>268</v>
      </c>
      <c r="F390" s="27" t="s">
        <v>200</v>
      </c>
      <c r="G390" s="18" t="s">
        <v>215</v>
      </c>
    </row>
    <row r="391" spans="1:7" x14ac:dyDescent="0.25">
      <c r="A391" s="18">
        <v>408</v>
      </c>
      <c r="B391" s="23">
        <v>1.0699999999999999E-2</v>
      </c>
      <c r="C391" s="23">
        <f t="shared" si="14"/>
        <v>5.3499999999999997E-3</v>
      </c>
      <c r="D391" s="23">
        <f t="shared" si="15"/>
        <v>9.1332449999999996E-2</v>
      </c>
      <c r="E391" s="18" t="s">
        <v>268</v>
      </c>
      <c r="F391" s="27" t="s">
        <v>200</v>
      </c>
      <c r="G391" s="18" t="s">
        <v>216</v>
      </c>
    </row>
    <row r="392" spans="1:7" x14ac:dyDescent="0.25">
      <c r="A392" s="18">
        <v>409</v>
      </c>
      <c r="B392" s="23">
        <v>1.285E-2</v>
      </c>
      <c r="C392" s="23">
        <f t="shared" si="14"/>
        <v>6.4250000000000002E-3</v>
      </c>
      <c r="D392" s="23">
        <f t="shared" si="15"/>
        <v>0.11036747500000001</v>
      </c>
      <c r="E392" s="18" t="s">
        <v>268</v>
      </c>
      <c r="F392" s="27" t="s">
        <v>200</v>
      </c>
      <c r="G392" s="18" t="s">
        <v>217</v>
      </c>
    </row>
    <row r="393" spans="1:7" x14ac:dyDescent="0.25">
      <c r="A393" s="18">
        <v>410</v>
      </c>
      <c r="B393" s="23">
        <v>1.2549999999999999E-2</v>
      </c>
      <c r="C393" s="23">
        <f t="shared" si="14"/>
        <v>6.2749999999999993E-3</v>
      </c>
      <c r="D393" s="23">
        <f t="shared" si="15"/>
        <v>0.10771142499999999</v>
      </c>
      <c r="E393" s="18" t="s">
        <v>268</v>
      </c>
      <c r="F393" s="27" t="s">
        <v>200</v>
      </c>
      <c r="G393" s="18" t="s">
        <v>218</v>
      </c>
    </row>
    <row r="394" spans="1:7" ht="14.25" customHeight="1" x14ac:dyDescent="0.25">
      <c r="A394" s="18">
        <v>411</v>
      </c>
      <c r="B394" s="23">
        <v>1.0800000000000001E-2</v>
      </c>
      <c r="C394" s="23">
        <f t="shared" si="14"/>
        <v>5.4000000000000003E-3</v>
      </c>
      <c r="D394" s="23">
        <f t="shared" si="15"/>
        <v>9.2217800000000003E-2</v>
      </c>
      <c r="E394" s="18" t="s">
        <v>268</v>
      </c>
      <c r="F394" s="27" t="s">
        <v>201</v>
      </c>
      <c r="G394" s="18" t="s">
        <v>215</v>
      </c>
    </row>
    <row r="395" spans="1:7" x14ac:dyDescent="0.25">
      <c r="A395" s="18">
        <v>412</v>
      </c>
      <c r="B395" s="23">
        <v>1.175E-2</v>
      </c>
      <c r="C395" s="23">
        <f t="shared" si="14"/>
        <v>5.875E-3</v>
      </c>
      <c r="D395" s="23">
        <f t="shared" si="15"/>
        <v>0.100628625</v>
      </c>
      <c r="E395" s="18" t="s">
        <v>268</v>
      </c>
      <c r="F395" s="27" t="s">
        <v>201</v>
      </c>
      <c r="G395" s="18" t="s">
        <v>216</v>
      </c>
    </row>
    <row r="396" spans="1:7" x14ac:dyDescent="0.25">
      <c r="A396" s="18">
        <v>413</v>
      </c>
      <c r="B396" s="23">
        <v>1.2549999999999999E-2</v>
      </c>
      <c r="C396" s="23">
        <f t="shared" si="14"/>
        <v>6.2749999999999993E-3</v>
      </c>
      <c r="D396" s="23">
        <f t="shared" si="15"/>
        <v>0.10771142499999999</v>
      </c>
      <c r="E396" s="18" t="s">
        <v>268</v>
      </c>
      <c r="F396" s="27" t="s">
        <v>201</v>
      </c>
      <c r="G396" s="18" t="s">
        <v>217</v>
      </c>
    </row>
    <row r="397" spans="1:7" x14ac:dyDescent="0.25">
      <c r="A397" s="18">
        <v>414</v>
      </c>
      <c r="B397" s="23">
        <v>1.3299999999999999E-2</v>
      </c>
      <c r="C397" s="23">
        <f t="shared" si="14"/>
        <v>6.6499999999999997E-3</v>
      </c>
      <c r="D397" s="23">
        <f t="shared" si="15"/>
        <v>0.11435155</v>
      </c>
      <c r="E397" s="18" t="s">
        <v>268</v>
      </c>
      <c r="F397" s="27" t="s">
        <v>201</v>
      </c>
      <c r="G397" s="18" t="s">
        <v>218</v>
      </c>
    </row>
    <row r="398" spans="1:7" ht="14.25" customHeight="1" x14ac:dyDescent="0.25">
      <c r="A398" s="18">
        <v>415</v>
      </c>
      <c r="B398" s="23">
        <v>1.0999999999999999E-2</v>
      </c>
      <c r="C398" s="23">
        <f t="shared" si="14"/>
        <v>5.4999999999999997E-3</v>
      </c>
      <c r="D398" s="23">
        <f t="shared" si="15"/>
        <v>9.3988500000000003E-2</v>
      </c>
      <c r="E398" s="18" t="s">
        <v>268</v>
      </c>
      <c r="F398" s="27" t="s">
        <v>202</v>
      </c>
      <c r="G398" s="18" t="s">
        <v>215</v>
      </c>
    </row>
    <row r="399" spans="1:7" x14ac:dyDescent="0.25">
      <c r="A399" s="18">
        <v>416</v>
      </c>
      <c r="B399" s="23">
        <v>1.2699999999999999E-2</v>
      </c>
      <c r="C399" s="23">
        <f t="shared" si="14"/>
        <v>6.3499999999999997E-3</v>
      </c>
      <c r="D399" s="23">
        <f t="shared" si="15"/>
        <v>0.10903945</v>
      </c>
      <c r="E399" s="18" t="s">
        <v>268</v>
      </c>
      <c r="F399" s="27" t="s">
        <v>202</v>
      </c>
      <c r="G399" s="18" t="s">
        <v>216</v>
      </c>
    </row>
    <row r="400" spans="1:7" x14ac:dyDescent="0.25">
      <c r="A400" s="18">
        <v>417</v>
      </c>
      <c r="B400" s="23">
        <v>1.3350000000000001E-2</v>
      </c>
      <c r="C400" s="23">
        <f t="shared" si="14"/>
        <v>6.6750000000000004E-3</v>
      </c>
      <c r="D400" s="23">
        <f t="shared" si="15"/>
        <v>0.11479422500000001</v>
      </c>
      <c r="E400" s="18" t="s">
        <v>268</v>
      </c>
      <c r="F400" s="27" t="s">
        <v>202</v>
      </c>
      <c r="G400" s="18" t="s">
        <v>217</v>
      </c>
    </row>
    <row r="401" spans="1:7" x14ac:dyDescent="0.25">
      <c r="A401" s="18">
        <v>418</v>
      </c>
      <c r="B401" s="23">
        <v>1.43E-2</v>
      </c>
      <c r="C401" s="23">
        <f t="shared" si="14"/>
        <v>7.1500000000000001E-3</v>
      </c>
      <c r="D401" s="23">
        <f t="shared" si="15"/>
        <v>0.12320505</v>
      </c>
      <c r="E401" s="18" t="s">
        <v>268</v>
      </c>
      <c r="F401" s="27" t="s">
        <v>202</v>
      </c>
      <c r="G401" s="18" t="s">
        <v>218</v>
      </c>
    </row>
    <row r="402" spans="1:7" ht="14.25" customHeight="1" x14ac:dyDescent="0.25">
      <c r="A402" s="18">
        <v>419</v>
      </c>
      <c r="B402" s="23">
        <v>1.1900000000000001E-2</v>
      </c>
      <c r="C402" s="23">
        <f t="shared" si="14"/>
        <v>5.9500000000000004E-3</v>
      </c>
      <c r="D402" s="23">
        <f t="shared" si="15"/>
        <v>0.10195665000000001</v>
      </c>
      <c r="E402" s="18" t="s">
        <v>268</v>
      </c>
      <c r="F402" s="27" t="s">
        <v>203</v>
      </c>
      <c r="G402" s="18" t="s">
        <v>215</v>
      </c>
    </row>
    <row r="403" spans="1:7" x14ac:dyDescent="0.25">
      <c r="A403" s="18">
        <v>420</v>
      </c>
      <c r="B403" s="23">
        <v>1.3100000000000001E-2</v>
      </c>
      <c r="C403" s="23">
        <f t="shared" si="14"/>
        <v>6.5500000000000003E-3</v>
      </c>
      <c r="D403" s="23">
        <f t="shared" si="15"/>
        <v>0.11258085000000001</v>
      </c>
      <c r="E403" s="18" t="s">
        <v>268</v>
      </c>
      <c r="F403" s="27" t="s">
        <v>203</v>
      </c>
      <c r="G403" s="18" t="s">
        <v>216</v>
      </c>
    </row>
    <row r="404" spans="1:7" x14ac:dyDescent="0.25">
      <c r="A404" s="18">
        <v>421</v>
      </c>
      <c r="B404" s="23">
        <v>1.515E-2</v>
      </c>
      <c r="C404" s="23">
        <f t="shared" si="14"/>
        <v>7.5750000000000001E-3</v>
      </c>
      <c r="D404" s="23">
        <f t="shared" si="15"/>
        <v>0.13073052500000001</v>
      </c>
      <c r="E404" s="18" t="s">
        <v>268</v>
      </c>
      <c r="F404" s="27" t="s">
        <v>203</v>
      </c>
      <c r="G404" s="18" t="s">
        <v>217</v>
      </c>
    </row>
    <row r="405" spans="1:7" x14ac:dyDescent="0.25">
      <c r="A405" s="18">
        <v>422</v>
      </c>
      <c r="B405" s="23">
        <v>1.6500000000000001E-2</v>
      </c>
      <c r="C405" s="23">
        <f t="shared" si="14"/>
        <v>8.2500000000000004E-3</v>
      </c>
      <c r="D405" s="23">
        <f t="shared" si="15"/>
        <v>0.14268275000000002</v>
      </c>
      <c r="E405" s="18" t="s">
        <v>268</v>
      </c>
      <c r="F405" s="27" t="s">
        <v>203</v>
      </c>
      <c r="G405" s="18" t="s">
        <v>218</v>
      </c>
    </row>
    <row r="406" spans="1:7" x14ac:dyDescent="0.25">
      <c r="A406" s="25"/>
    </row>
    <row r="407" spans="1:7" x14ac:dyDescent="0.25">
      <c r="A407" s="24">
        <v>427</v>
      </c>
      <c r="B407" s="23">
        <v>1.29E-2</v>
      </c>
      <c r="C407" s="23">
        <f t="shared" ref="C407:C410" si="16">B407/2</f>
        <v>6.45E-3</v>
      </c>
      <c r="D407" s="23">
        <f t="shared" ref="D407:D410" si="17">(17.707*C407) - 0.0034</f>
        <v>0.11081015000000001</v>
      </c>
      <c r="E407" s="18" t="s">
        <v>273</v>
      </c>
      <c r="F407" s="27" t="s">
        <v>241</v>
      </c>
      <c r="G407" s="18" t="s">
        <v>215</v>
      </c>
    </row>
    <row r="408" spans="1:7" x14ac:dyDescent="0.25">
      <c r="A408" s="24">
        <v>428</v>
      </c>
      <c r="B408" s="23">
        <v>1.4800000000000001E-2</v>
      </c>
      <c r="C408" s="23">
        <f t="shared" si="16"/>
        <v>7.4000000000000003E-3</v>
      </c>
      <c r="D408" s="23">
        <f t="shared" si="17"/>
        <v>0.12763180000000002</v>
      </c>
      <c r="E408" s="18" t="s">
        <v>273</v>
      </c>
      <c r="F408" s="27" t="s">
        <v>241</v>
      </c>
      <c r="G408" s="18" t="s">
        <v>216</v>
      </c>
    </row>
    <row r="409" spans="1:7" x14ac:dyDescent="0.25">
      <c r="A409" s="24">
        <v>429</v>
      </c>
      <c r="B409" s="23">
        <v>1.46E-2</v>
      </c>
      <c r="C409" s="23">
        <f t="shared" si="16"/>
        <v>7.3000000000000001E-3</v>
      </c>
      <c r="D409" s="23">
        <f t="shared" si="17"/>
        <v>0.12586110000000003</v>
      </c>
      <c r="E409" s="18" t="s">
        <v>273</v>
      </c>
      <c r="F409" s="27" t="s">
        <v>241</v>
      </c>
      <c r="G409" s="18" t="s">
        <v>217</v>
      </c>
    </row>
    <row r="410" spans="1:7" x14ac:dyDescent="0.25">
      <c r="A410" s="24">
        <v>430</v>
      </c>
      <c r="B410" s="23">
        <v>1.7149999999999999E-2</v>
      </c>
      <c r="C410" s="23">
        <f t="shared" si="16"/>
        <v>8.5749999999999993E-3</v>
      </c>
      <c r="D410" s="23">
        <f t="shared" si="17"/>
        <v>0.14843752500000001</v>
      </c>
      <c r="E410" s="18" t="s">
        <v>273</v>
      </c>
      <c r="F410" s="27" t="s">
        <v>241</v>
      </c>
      <c r="G410" s="18" t="s">
        <v>218</v>
      </c>
    </row>
    <row r="411" spans="1:7" x14ac:dyDescent="0.25">
      <c r="A411" s="18">
        <v>431</v>
      </c>
      <c r="B411" s="23">
        <v>1.3999999999999999E-2</v>
      </c>
      <c r="C411" s="23">
        <f t="shared" ref="C411" si="18">B411/2</f>
        <v>6.9999999999999993E-3</v>
      </c>
      <c r="D411" s="23">
        <f t="shared" ref="D411" si="19">(17.707*C411) - 0.0034</f>
        <v>0.12054899999999999</v>
      </c>
      <c r="E411" s="18" t="s">
        <v>273</v>
      </c>
      <c r="F411" s="27" t="s">
        <v>242</v>
      </c>
      <c r="G411" s="18" t="s">
        <v>215</v>
      </c>
    </row>
    <row r="412" spans="1:7" x14ac:dyDescent="0.25">
      <c r="A412" s="18">
        <v>432</v>
      </c>
      <c r="B412" s="23">
        <v>1.4999999999999999E-2</v>
      </c>
      <c r="C412" s="23">
        <f t="shared" ref="C412:C446" si="20">B412/2</f>
        <v>7.4999999999999997E-3</v>
      </c>
      <c r="D412" s="23">
        <f t="shared" ref="D412:D446" si="21">(17.707*C412) - 0.0034</f>
        <v>0.1294025</v>
      </c>
      <c r="E412" s="18" t="s">
        <v>273</v>
      </c>
      <c r="F412" s="27" t="s">
        <v>242</v>
      </c>
      <c r="G412" s="18" t="s">
        <v>216</v>
      </c>
    </row>
    <row r="413" spans="1:7" x14ac:dyDescent="0.25">
      <c r="A413" s="18">
        <v>433</v>
      </c>
      <c r="B413" s="23">
        <v>1.4E-2</v>
      </c>
      <c r="C413" s="23">
        <f t="shared" si="20"/>
        <v>7.0000000000000001E-3</v>
      </c>
      <c r="D413" s="23">
        <f t="shared" si="21"/>
        <v>0.120549</v>
      </c>
      <c r="E413" s="18" t="s">
        <v>273</v>
      </c>
      <c r="F413" s="27" t="s">
        <v>242</v>
      </c>
      <c r="G413" s="18" t="s">
        <v>217</v>
      </c>
    </row>
    <row r="414" spans="1:7" x14ac:dyDescent="0.25">
      <c r="A414" s="18">
        <v>434</v>
      </c>
      <c r="B414" s="23">
        <v>1.585E-2</v>
      </c>
      <c r="C414" s="23">
        <f t="shared" si="20"/>
        <v>7.9249999999999998E-3</v>
      </c>
      <c r="D414" s="23">
        <f t="shared" si="21"/>
        <v>0.13692797500000001</v>
      </c>
      <c r="E414" s="18" t="s">
        <v>273</v>
      </c>
      <c r="F414" s="27" t="s">
        <v>242</v>
      </c>
      <c r="G414" s="18" t="s">
        <v>218</v>
      </c>
    </row>
    <row r="415" spans="1:7" x14ac:dyDescent="0.25">
      <c r="A415" s="18">
        <v>435</v>
      </c>
      <c r="B415" s="23">
        <v>1.49E-2</v>
      </c>
      <c r="C415" s="23">
        <f t="shared" si="20"/>
        <v>7.45E-3</v>
      </c>
      <c r="D415" s="23">
        <f t="shared" si="21"/>
        <v>0.12851715000000002</v>
      </c>
      <c r="E415" s="18" t="s">
        <v>273</v>
      </c>
      <c r="F415" s="27" t="s">
        <v>243</v>
      </c>
      <c r="G415" s="18" t="s">
        <v>215</v>
      </c>
    </row>
    <row r="416" spans="1:7" x14ac:dyDescent="0.25">
      <c r="A416" s="18">
        <v>436</v>
      </c>
      <c r="B416" s="23">
        <v>1.4800000000000001E-2</v>
      </c>
      <c r="C416" s="23">
        <f t="shared" si="20"/>
        <v>7.4000000000000003E-3</v>
      </c>
      <c r="D416" s="23">
        <f t="shared" si="21"/>
        <v>0.12763180000000002</v>
      </c>
      <c r="E416" s="18" t="s">
        <v>273</v>
      </c>
      <c r="F416" s="27" t="s">
        <v>243</v>
      </c>
      <c r="G416" s="18" t="s">
        <v>216</v>
      </c>
    </row>
    <row r="417" spans="1:7" x14ac:dyDescent="0.25">
      <c r="A417" s="18">
        <v>437</v>
      </c>
      <c r="B417" s="23">
        <v>1.4849999999999999E-2</v>
      </c>
      <c r="C417" s="23">
        <f t="shared" si="20"/>
        <v>7.4249999999999993E-3</v>
      </c>
      <c r="D417" s="23">
        <f t="shared" si="21"/>
        <v>0.12807447499999999</v>
      </c>
      <c r="E417" s="18" t="s">
        <v>273</v>
      </c>
      <c r="F417" s="27" t="s">
        <v>243</v>
      </c>
      <c r="G417" s="18" t="s">
        <v>217</v>
      </c>
    </row>
    <row r="418" spans="1:7" x14ac:dyDescent="0.25">
      <c r="A418" s="18">
        <v>438</v>
      </c>
      <c r="B418" s="23">
        <v>1.7100000000000001E-2</v>
      </c>
      <c r="C418" s="23">
        <f t="shared" si="20"/>
        <v>8.5500000000000003E-3</v>
      </c>
      <c r="D418" s="23">
        <f t="shared" si="21"/>
        <v>0.14799485000000004</v>
      </c>
      <c r="E418" s="18" t="s">
        <v>273</v>
      </c>
      <c r="F418" s="27" t="s">
        <v>243</v>
      </c>
      <c r="G418" s="18" t="s">
        <v>218</v>
      </c>
    </row>
    <row r="419" spans="1:7" x14ac:dyDescent="0.25">
      <c r="A419" s="18">
        <v>439</v>
      </c>
      <c r="B419" s="23">
        <v>1.43E-2</v>
      </c>
      <c r="C419" s="23">
        <f t="shared" si="20"/>
        <v>7.1500000000000001E-3</v>
      </c>
      <c r="D419" s="23">
        <f t="shared" si="21"/>
        <v>0.12320505</v>
      </c>
      <c r="E419" s="18" t="s">
        <v>273</v>
      </c>
      <c r="F419" s="27" t="s">
        <v>228</v>
      </c>
      <c r="G419" s="18" t="s">
        <v>215</v>
      </c>
    </row>
    <row r="420" spans="1:7" x14ac:dyDescent="0.25">
      <c r="A420" s="18">
        <v>440</v>
      </c>
      <c r="B420" s="23">
        <v>1.4999999999999999E-2</v>
      </c>
      <c r="C420" s="23">
        <f t="shared" si="20"/>
        <v>7.4999999999999997E-3</v>
      </c>
      <c r="D420" s="23">
        <f t="shared" si="21"/>
        <v>0.1294025</v>
      </c>
      <c r="E420" s="18" t="s">
        <v>273</v>
      </c>
      <c r="F420" s="27" t="s">
        <v>228</v>
      </c>
      <c r="G420" s="18" t="s">
        <v>216</v>
      </c>
    </row>
    <row r="421" spans="1:7" x14ac:dyDescent="0.25">
      <c r="A421" s="18">
        <v>441</v>
      </c>
      <c r="B421" s="23">
        <v>1.495E-2</v>
      </c>
      <c r="C421" s="23">
        <f t="shared" si="20"/>
        <v>7.4749999999999999E-3</v>
      </c>
      <c r="D421" s="23">
        <f t="shared" si="21"/>
        <v>0.12895982500000003</v>
      </c>
      <c r="E421" s="18" t="s">
        <v>273</v>
      </c>
      <c r="F421" s="27" t="s">
        <v>228</v>
      </c>
      <c r="G421" s="18" t="s">
        <v>217</v>
      </c>
    </row>
    <row r="422" spans="1:7" x14ac:dyDescent="0.25">
      <c r="A422" s="18">
        <v>442</v>
      </c>
      <c r="B422" s="23">
        <v>1.8549999999999997E-2</v>
      </c>
      <c r="C422" s="23">
        <f t="shared" si="20"/>
        <v>9.2749999999999985E-3</v>
      </c>
      <c r="D422" s="23">
        <f t="shared" si="21"/>
        <v>0.160832425</v>
      </c>
      <c r="E422" s="18" t="s">
        <v>273</v>
      </c>
      <c r="F422" s="27" t="s">
        <v>228</v>
      </c>
      <c r="G422" s="18" t="s">
        <v>218</v>
      </c>
    </row>
    <row r="423" spans="1:7" x14ac:dyDescent="0.25">
      <c r="A423" s="18">
        <v>443</v>
      </c>
      <c r="B423" s="23">
        <v>1.3849999999999999E-2</v>
      </c>
      <c r="C423" s="23">
        <f t="shared" si="20"/>
        <v>6.9249999999999997E-3</v>
      </c>
      <c r="D423" s="23">
        <f t="shared" si="21"/>
        <v>0.11922097500000001</v>
      </c>
      <c r="E423" s="18" t="s">
        <v>273</v>
      </c>
      <c r="F423" s="27" t="s">
        <v>244</v>
      </c>
      <c r="G423" s="18" t="s">
        <v>215</v>
      </c>
    </row>
    <row r="424" spans="1:7" x14ac:dyDescent="0.25">
      <c r="A424" s="18">
        <v>444</v>
      </c>
      <c r="B424" s="23">
        <v>1.4250000000000001E-2</v>
      </c>
      <c r="C424" s="23">
        <f t="shared" si="20"/>
        <v>7.1250000000000003E-3</v>
      </c>
      <c r="D424" s="23">
        <f t="shared" si="21"/>
        <v>0.12276237500000002</v>
      </c>
      <c r="E424" s="18" t="s">
        <v>273</v>
      </c>
      <c r="F424" s="27" t="s">
        <v>244</v>
      </c>
      <c r="G424" s="18" t="s">
        <v>216</v>
      </c>
    </row>
    <row r="425" spans="1:7" x14ac:dyDescent="0.25">
      <c r="A425" s="18">
        <v>445</v>
      </c>
      <c r="B425" s="23">
        <v>1.43E-2</v>
      </c>
      <c r="C425" s="23">
        <f t="shared" si="20"/>
        <v>7.1500000000000001E-3</v>
      </c>
      <c r="D425" s="23">
        <f t="shared" si="21"/>
        <v>0.12320505</v>
      </c>
      <c r="E425" s="18" t="s">
        <v>273</v>
      </c>
      <c r="F425" s="27" t="s">
        <v>244</v>
      </c>
      <c r="G425" s="18" t="s">
        <v>217</v>
      </c>
    </row>
    <row r="426" spans="1:7" x14ac:dyDescent="0.25">
      <c r="A426" s="18">
        <v>446</v>
      </c>
      <c r="B426" s="23">
        <v>1.435E-2</v>
      </c>
      <c r="C426" s="23">
        <f t="shared" si="20"/>
        <v>7.175E-3</v>
      </c>
      <c r="D426" s="23">
        <f t="shared" si="21"/>
        <v>0.123647725</v>
      </c>
      <c r="E426" s="18" t="s">
        <v>273</v>
      </c>
      <c r="F426" s="27" t="s">
        <v>244</v>
      </c>
      <c r="G426" s="18" t="s">
        <v>218</v>
      </c>
    </row>
    <row r="427" spans="1:7" x14ac:dyDescent="0.25">
      <c r="A427" s="18">
        <v>447</v>
      </c>
      <c r="B427" s="23">
        <v>1.3100000000000001E-2</v>
      </c>
      <c r="C427" s="23">
        <f t="shared" si="20"/>
        <v>6.5500000000000003E-3</v>
      </c>
      <c r="D427" s="23">
        <f t="shared" si="21"/>
        <v>0.11258085000000001</v>
      </c>
      <c r="E427" s="18" t="s">
        <v>273</v>
      </c>
      <c r="F427" s="27" t="s">
        <v>199</v>
      </c>
      <c r="G427" s="18" t="s">
        <v>215</v>
      </c>
    </row>
    <row r="428" spans="1:7" x14ac:dyDescent="0.25">
      <c r="A428" s="18">
        <v>448</v>
      </c>
      <c r="B428" s="23">
        <v>1.205E-2</v>
      </c>
      <c r="C428" s="23">
        <f t="shared" si="20"/>
        <v>6.025E-3</v>
      </c>
      <c r="D428" s="23">
        <f t="shared" si="21"/>
        <v>0.10328467500000001</v>
      </c>
      <c r="E428" s="18" t="s">
        <v>273</v>
      </c>
      <c r="F428" s="27" t="s">
        <v>199</v>
      </c>
      <c r="G428" s="18" t="s">
        <v>216</v>
      </c>
    </row>
    <row r="429" spans="1:7" x14ac:dyDescent="0.25">
      <c r="A429" s="18">
        <v>449</v>
      </c>
      <c r="B429" s="23">
        <v>1.2699999999999999E-2</v>
      </c>
      <c r="C429" s="23">
        <f t="shared" si="20"/>
        <v>6.3499999999999997E-3</v>
      </c>
      <c r="D429" s="23">
        <f t="shared" si="21"/>
        <v>0.10903945</v>
      </c>
      <c r="E429" s="18" t="s">
        <v>273</v>
      </c>
      <c r="F429" s="27" t="s">
        <v>199</v>
      </c>
      <c r="G429" s="18" t="s">
        <v>217</v>
      </c>
    </row>
    <row r="430" spans="1:7" x14ac:dyDescent="0.25">
      <c r="A430" s="18">
        <v>450</v>
      </c>
      <c r="B430" s="23">
        <v>1.3849999999999999E-2</v>
      </c>
      <c r="C430" s="23">
        <f t="shared" si="20"/>
        <v>6.9249999999999997E-3</v>
      </c>
      <c r="D430" s="23">
        <f t="shared" si="21"/>
        <v>0.11922097500000001</v>
      </c>
      <c r="E430" s="18" t="s">
        <v>273</v>
      </c>
      <c r="F430" s="27" t="s">
        <v>199</v>
      </c>
      <c r="G430" s="18" t="s">
        <v>218</v>
      </c>
    </row>
    <row r="431" spans="1:7" x14ac:dyDescent="0.25">
      <c r="A431" s="18">
        <v>451</v>
      </c>
      <c r="B431" s="23">
        <v>1.7399999999999999E-2</v>
      </c>
      <c r="C431" s="23">
        <f t="shared" si="20"/>
        <v>8.6999999999999994E-3</v>
      </c>
      <c r="D431" s="23">
        <f t="shared" si="21"/>
        <v>0.1506509</v>
      </c>
      <c r="E431" s="18" t="s">
        <v>273</v>
      </c>
      <c r="F431" s="27" t="s">
        <v>200</v>
      </c>
      <c r="G431" s="18" t="s">
        <v>215</v>
      </c>
    </row>
    <row r="432" spans="1:7" x14ac:dyDescent="0.25">
      <c r="A432" s="18">
        <v>452</v>
      </c>
      <c r="B432" s="23">
        <v>1.355E-2</v>
      </c>
      <c r="C432" s="23">
        <f t="shared" si="20"/>
        <v>6.7749999999999998E-3</v>
      </c>
      <c r="D432" s="23">
        <f t="shared" si="21"/>
        <v>0.116564925</v>
      </c>
      <c r="E432" s="18" t="s">
        <v>273</v>
      </c>
      <c r="F432" s="27" t="s">
        <v>200</v>
      </c>
      <c r="G432" s="18" t="s">
        <v>216</v>
      </c>
    </row>
    <row r="433" spans="1:7" x14ac:dyDescent="0.25">
      <c r="A433" s="18">
        <v>453</v>
      </c>
      <c r="B433" s="23">
        <v>1.345E-2</v>
      </c>
      <c r="C433" s="23">
        <f t="shared" si="20"/>
        <v>6.7250000000000001E-3</v>
      </c>
      <c r="D433" s="23">
        <f t="shared" si="21"/>
        <v>0.11567957500000001</v>
      </c>
      <c r="E433" s="18" t="s">
        <v>273</v>
      </c>
      <c r="F433" s="27" t="s">
        <v>200</v>
      </c>
      <c r="G433" s="18" t="s">
        <v>217</v>
      </c>
    </row>
    <row r="434" spans="1:7" x14ac:dyDescent="0.25">
      <c r="A434" s="18">
        <v>454</v>
      </c>
      <c r="B434" s="23">
        <v>1.41E-2</v>
      </c>
      <c r="C434" s="23">
        <f t="shared" si="20"/>
        <v>7.0499999999999998E-3</v>
      </c>
      <c r="D434" s="23">
        <f t="shared" si="21"/>
        <v>0.12143435</v>
      </c>
      <c r="E434" s="18" t="s">
        <v>273</v>
      </c>
      <c r="F434" s="27" t="s">
        <v>200</v>
      </c>
      <c r="G434" s="18" t="s">
        <v>218</v>
      </c>
    </row>
    <row r="435" spans="1:7" x14ac:dyDescent="0.25">
      <c r="A435" s="18">
        <v>455</v>
      </c>
      <c r="B435" s="23">
        <v>1.5300000000000001E-2</v>
      </c>
      <c r="C435" s="23">
        <f t="shared" si="20"/>
        <v>7.6500000000000005E-3</v>
      </c>
      <c r="D435" s="23">
        <f t="shared" si="21"/>
        <v>0.13205855000000002</v>
      </c>
      <c r="E435" s="18" t="s">
        <v>273</v>
      </c>
      <c r="F435" s="27" t="s">
        <v>201</v>
      </c>
      <c r="G435" s="18" t="s">
        <v>215</v>
      </c>
    </row>
    <row r="436" spans="1:7" x14ac:dyDescent="0.25">
      <c r="A436" s="18">
        <v>456</v>
      </c>
      <c r="B436" s="23">
        <v>1.3999999999999999E-2</v>
      </c>
      <c r="C436" s="23">
        <f t="shared" si="20"/>
        <v>6.9999999999999993E-3</v>
      </c>
      <c r="D436" s="23">
        <f t="shared" si="21"/>
        <v>0.12054899999999999</v>
      </c>
      <c r="E436" s="18" t="s">
        <v>273</v>
      </c>
      <c r="F436" s="27" t="s">
        <v>201</v>
      </c>
      <c r="G436" s="18" t="s">
        <v>216</v>
      </c>
    </row>
    <row r="437" spans="1:7" x14ac:dyDescent="0.25">
      <c r="A437" s="18">
        <v>457</v>
      </c>
      <c r="B437" s="23">
        <v>1.44E-2</v>
      </c>
      <c r="C437" s="23">
        <f t="shared" si="20"/>
        <v>7.1999999999999998E-3</v>
      </c>
      <c r="D437" s="23">
        <f t="shared" si="21"/>
        <v>0.1240904</v>
      </c>
      <c r="E437" s="18" t="s">
        <v>273</v>
      </c>
      <c r="F437" s="27" t="s">
        <v>201</v>
      </c>
      <c r="G437" s="18" t="s">
        <v>217</v>
      </c>
    </row>
    <row r="438" spans="1:7" x14ac:dyDescent="0.25">
      <c r="A438" s="18">
        <v>458</v>
      </c>
      <c r="B438" s="23">
        <v>1.635E-2</v>
      </c>
      <c r="C438" s="23">
        <f t="shared" si="20"/>
        <v>8.175E-3</v>
      </c>
      <c r="D438" s="23">
        <f t="shared" si="21"/>
        <v>0.14135472500000001</v>
      </c>
      <c r="E438" s="18" t="s">
        <v>273</v>
      </c>
      <c r="F438" s="27" t="s">
        <v>201</v>
      </c>
      <c r="G438" s="18" t="s">
        <v>218</v>
      </c>
    </row>
    <row r="439" spans="1:7" x14ac:dyDescent="0.25">
      <c r="A439" s="18">
        <v>459</v>
      </c>
      <c r="B439" s="23">
        <v>1.7050000000000003E-2</v>
      </c>
      <c r="C439" s="23">
        <f t="shared" si="20"/>
        <v>8.5250000000000013E-3</v>
      </c>
      <c r="D439" s="23">
        <f t="shared" si="21"/>
        <v>0.14755217500000004</v>
      </c>
      <c r="E439" s="18" t="s">
        <v>273</v>
      </c>
      <c r="F439" s="27" t="s">
        <v>202</v>
      </c>
      <c r="G439" s="18" t="s">
        <v>215</v>
      </c>
    </row>
    <row r="440" spans="1:7" x14ac:dyDescent="0.25">
      <c r="A440" s="18">
        <v>460</v>
      </c>
      <c r="B440" s="23">
        <v>1.495E-2</v>
      </c>
      <c r="C440" s="23">
        <f t="shared" si="20"/>
        <v>7.4749999999999999E-3</v>
      </c>
      <c r="D440" s="23">
        <f t="shared" si="21"/>
        <v>0.12895982500000003</v>
      </c>
      <c r="E440" s="18" t="s">
        <v>273</v>
      </c>
      <c r="F440" s="27" t="s">
        <v>202</v>
      </c>
      <c r="G440" s="18" t="s">
        <v>216</v>
      </c>
    </row>
    <row r="441" spans="1:7" x14ac:dyDescent="0.25">
      <c r="A441" s="18">
        <v>461</v>
      </c>
      <c r="B441" s="23">
        <v>1.7250000000000001E-2</v>
      </c>
      <c r="C441" s="23">
        <f t="shared" si="20"/>
        <v>8.6250000000000007E-3</v>
      </c>
      <c r="D441" s="23">
        <f t="shared" si="21"/>
        <v>0.14932287500000002</v>
      </c>
      <c r="E441" s="18" t="s">
        <v>273</v>
      </c>
      <c r="F441" s="27" t="s">
        <v>202</v>
      </c>
      <c r="G441" s="18" t="s">
        <v>217</v>
      </c>
    </row>
    <row r="442" spans="1:7" x14ac:dyDescent="0.25">
      <c r="A442" s="18">
        <v>462</v>
      </c>
      <c r="B442" s="23">
        <v>1.3899999999999999E-2</v>
      </c>
      <c r="C442" s="23">
        <f t="shared" si="20"/>
        <v>6.9499999999999996E-3</v>
      </c>
      <c r="D442" s="23">
        <f t="shared" si="21"/>
        <v>0.11966365</v>
      </c>
      <c r="E442" s="18" t="s">
        <v>273</v>
      </c>
      <c r="F442" s="27" t="s">
        <v>202</v>
      </c>
      <c r="G442" s="18" t="s">
        <v>218</v>
      </c>
    </row>
    <row r="443" spans="1:7" x14ac:dyDescent="0.25">
      <c r="A443" s="18">
        <v>463</v>
      </c>
      <c r="B443" s="23">
        <v>1.7599999999999998E-2</v>
      </c>
      <c r="C443" s="23">
        <f t="shared" si="20"/>
        <v>8.7999999999999988E-3</v>
      </c>
      <c r="D443" s="23">
        <f t="shared" si="21"/>
        <v>0.15242159999999999</v>
      </c>
      <c r="E443" s="18" t="s">
        <v>273</v>
      </c>
      <c r="F443" s="27" t="s">
        <v>203</v>
      </c>
      <c r="G443" s="18" t="s">
        <v>215</v>
      </c>
    </row>
    <row r="444" spans="1:7" x14ac:dyDescent="0.25">
      <c r="A444" s="18">
        <v>464</v>
      </c>
      <c r="B444" s="23">
        <v>1.29E-2</v>
      </c>
      <c r="C444" s="23">
        <f t="shared" si="20"/>
        <v>6.45E-3</v>
      </c>
      <c r="D444" s="23">
        <f t="shared" si="21"/>
        <v>0.11081015000000001</v>
      </c>
      <c r="E444" s="18" t="s">
        <v>273</v>
      </c>
      <c r="F444" s="27" t="s">
        <v>203</v>
      </c>
      <c r="G444" s="18" t="s">
        <v>216</v>
      </c>
    </row>
    <row r="445" spans="1:7" x14ac:dyDescent="0.25">
      <c r="A445" s="18">
        <v>465</v>
      </c>
      <c r="B445" s="23">
        <v>1.6149999999999998E-2</v>
      </c>
      <c r="C445" s="23">
        <f t="shared" si="20"/>
        <v>8.0749999999999988E-3</v>
      </c>
      <c r="D445" s="23">
        <f t="shared" si="21"/>
        <v>0.139584025</v>
      </c>
      <c r="E445" s="18" t="s">
        <v>273</v>
      </c>
      <c r="F445" s="27" t="s">
        <v>203</v>
      </c>
      <c r="G445" s="18" t="s">
        <v>217</v>
      </c>
    </row>
    <row r="446" spans="1:7" x14ac:dyDescent="0.25">
      <c r="A446" s="18">
        <v>466</v>
      </c>
      <c r="B446" s="23">
        <v>1.3399999999999999E-2</v>
      </c>
      <c r="C446" s="23">
        <f t="shared" si="20"/>
        <v>6.6999999999999994E-3</v>
      </c>
      <c r="D446" s="23">
        <f t="shared" si="21"/>
        <v>0.11523689999999999</v>
      </c>
      <c r="E446" s="18" t="s">
        <v>273</v>
      </c>
      <c r="F446" s="27" t="s">
        <v>203</v>
      </c>
      <c r="G446" s="18" t="s">
        <v>218</v>
      </c>
    </row>
    <row r="449" spans="1:7" x14ac:dyDescent="0.25">
      <c r="A449" s="18">
        <v>471</v>
      </c>
      <c r="B449" s="23">
        <v>1.5949999999999999E-2</v>
      </c>
      <c r="C449" s="23">
        <f t="shared" ref="C449" si="22">B449/2</f>
        <v>7.9749999999999995E-3</v>
      </c>
      <c r="D449" s="23">
        <f t="shared" ref="D449" si="23">(17.707*C449) - 0.0034</f>
        <v>0.13781332500000001</v>
      </c>
      <c r="E449" s="17" t="s">
        <v>274</v>
      </c>
      <c r="F449" s="27" t="s">
        <v>237</v>
      </c>
      <c r="G449" s="17" t="s">
        <v>215</v>
      </c>
    </row>
    <row r="450" spans="1:7" ht="14.25" customHeight="1" x14ac:dyDescent="0.25">
      <c r="A450" s="18">
        <v>472</v>
      </c>
      <c r="B450" s="23">
        <v>1.8349999999999998E-2</v>
      </c>
      <c r="C450" s="23">
        <f t="shared" ref="C450:C488" si="24">B450/2</f>
        <v>9.1749999999999991E-3</v>
      </c>
      <c r="D450" s="23">
        <f t="shared" ref="D450:D488" si="25">(17.707*C450) - 0.0034</f>
        <v>0.15906172500000001</v>
      </c>
      <c r="E450" s="17" t="s">
        <v>274</v>
      </c>
      <c r="F450" s="27" t="s">
        <v>228</v>
      </c>
      <c r="G450" s="17" t="s">
        <v>216</v>
      </c>
    </row>
    <row r="451" spans="1:7" x14ac:dyDescent="0.25">
      <c r="A451" s="18">
        <v>473</v>
      </c>
      <c r="B451" s="23">
        <v>2.06E-2</v>
      </c>
      <c r="C451" s="23">
        <f t="shared" si="24"/>
        <v>1.03E-2</v>
      </c>
      <c r="D451" s="23">
        <f t="shared" si="25"/>
        <v>0.17898210000000003</v>
      </c>
      <c r="E451" s="17" t="s">
        <v>274</v>
      </c>
      <c r="F451" s="27" t="s">
        <v>237</v>
      </c>
      <c r="G451" s="17" t="s">
        <v>217</v>
      </c>
    </row>
    <row r="452" spans="1:7" x14ac:dyDescent="0.25">
      <c r="A452" s="18">
        <v>474</v>
      </c>
      <c r="B452" s="23">
        <v>2.3099999999999999E-2</v>
      </c>
      <c r="C452" s="23">
        <f t="shared" si="24"/>
        <v>1.155E-2</v>
      </c>
      <c r="D452" s="23">
        <f t="shared" si="25"/>
        <v>0.20111585000000001</v>
      </c>
      <c r="E452" s="17" t="s">
        <v>274</v>
      </c>
      <c r="F452" s="27" t="s">
        <v>237</v>
      </c>
      <c r="G452" s="17" t="s">
        <v>218</v>
      </c>
    </row>
    <row r="453" spans="1:7" x14ac:dyDescent="0.25">
      <c r="A453" s="18">
        <v>475</v>
      </c>
      <c r="B453" s="23">
        <v>1.6300000000000002E-2</v>
      </c>
      <c r="C453" s="23">
        <f t="shared" si="24"/>
        <v>8.150000000000001E-3</v>
      </c>
      <c r="D453" s="23">
        <f t="shared" si="25"/>
        <v>0.14091205000000004</v>
      </c>
      <c r="E453" s="17" t="s">
        <v>274</v>
      </c>
      <c r="F453" s="27" t="s">
        <v>238</v>
      </c>
      <c r="G453" s="17" t="s">
        <v>215</v>
      </c>
    </row>
    <row r="454" spans="1:7" ht="14.25" customHeight="1" x14ac:dyDescent="0.25">
      <c r="A454" s="18">
        <v>476</v>
      </c>
      <c r="B454" s="23">
        <v>1.7899999999999999E-2</v>
      </c>
      <c r="C454" s="23">
        <f t="shared" si="24"/>
        <v>8.9499999999999996E-3</v>
      </c>
      <c r="D454" s="23">
        <f t="shared" si="25"/>
        <v>0.15507765000000001</v>
      </c>
      <c r="E454" s="17" t="s">
        <v>274</v>
      </c>
      <c r="F454" s="27" t="s">
        <v>238</v>
      </c>
      <c r="G454" s="17" t="s">
        <v>216</v>
      </c>
    </row>
    <row r="455" spans="1:7" x14ac:dyDescent="0.25">
      <c r="A455" s="18">
        <v>477</v>
      </c>
      <c r="B455" s="23">
        <v>2.07E-2</v>
      </c>
      <c r="C455" s="23">
        <f t="shared" si="24"/>
        <v>1.035E-2</v>
      </c>
      <c r="D455" s="23">
        <f t="shared" si="25"/>
        <v>0.17986745000000001</v>
      </c>
      <c r="E455" s="17" t="s">
        <v>274</v>
      </c>
      <c r="F455" s="27" t="s">
        <v>238</v>
      </c>
      <c r="G455" s="17" t="s">
        <v>217</v>
      </c>
    </row>
    <row r="456" spans="1:7" x14ac:dyDescent="0.25">
      <c r="A456" s="18">
        <v>478</v>
      </c>
      <c r="B456" s="23">
        <v>2.0450000000000003E-2</v>
      </c>
      <c r="C456" s="23">
        <f t="shared" si="24"/>
        <v>1.0225000000000001E-2</v>
      </c>
      <c r="D456" s="23">
        <f t="shared" si="25"/>
        <v>0.17765407500000005</v>
      </c>
      <c r="E456" s="17" t="s">
        <v>274</v>
      </c>
      <c r="F456" s="27" t="s">
        <v>238</v>
      </c>
      <c r="G456" s="17" t="s">
        <v>218</v>
      </c>
    </row>
    <row r="457" spans="1:7" x14ac:dyDescent="0.25">
      <c r="A457" s="18">
        <v>479</v>
      </c>
      <c r="B457" s="23">
        <v>1.7500000000000002E-2</v>
      </c>
      <c r="C457" s="23">
        <f t="shared" si="24"/>
        <v>8.7500000000000008E-3</v>
      </c>
      <c r="D457" s="23">
        <f t="shared" si="25"/>
        <v>0.15153625000000004</v>
      </c>
      <c r="E457" s="17" t="s">
        <v>274</v>
      </c>
      <c r="F457" s="27" t="s">
        <v>227</v>
      </c>
      <c r="G457" s="17" t="s">
        <v>215</v>
      </c>
    </row>
    <row r="458" spans="1:7" ht="14.25" customHeight="1" x14ac:dyDescent="0.25">
      <c r="A458" s="18">
        <v>480</v>
      </c>
      <c r="B458" s="23">
        <v>1.7649999999999999E-2</v>
      </c>
      <c r="C458" s="23">
        <f t="shared" si="24"/>
        <v>8.8249999999999995E-3</v>
      </c>
      <c r="D458" s="23">
        <f t="shared" si="25"/>
        <v>0.15286427500000002</v>
      </c>
      <c r="E458" s="17" t="s">
        <v>274</v>
      </c>
      <c r="F458" s="27" t="s">
        <v>227</v>
      </c>
      <c r="G458" s="17" t="s">
        <v>216</v>
      </c>
    </row>
    <row r="459" spans="1:7" x14ac:dyDescent="0.25">
      <c r="A459" s="18">
        <v>481</v>
      </c>
      <c r="B459" s="23">
        <v>0.02</v>
      </c>
      <c r="C459" s="23">
        <f t="shared" si="24"/>
        <v>0.01</v>
      </c>
      <c r="D459" s="23">
        <f t="shared" si="25"/>
        <v>0.17367000000000002</v>
      </c>
      <c r="E459" s="17" t="s">
        <v>274</v>
      </c>
      <c r="F459" s="27" t="s">
        <v>227</v>
      </c>
      <c r="G459" s="17" t="s">
        <v>217</v>
      </c>
    </row>
    <row r="460" spans="1:7" x14ac:dyDescent="0.25">
      <c r="A460" s="18">
        <v>482</v>
      </c>
      <c r="B460" s="23">
        <v>2.07E-2</v>
      </c>
      <c r="C460" s="23">
        <f t="shared" si="24"/>
        <v>1.035E-2</v>
      </c>
      <c r="D460" s="23">
        <f t="shared" si="25"/>
        <v>0.17986745000000001</v>
      </c>
      <c r="E460" s="17" t="s">
        <v>274</v>
      </c>
      <c r="F460" s="27" t="s">
        <v>227</v>
      </c>
      <c r="G460" s="17" t="s">
        <v>218</v>
      </c>
    </row>
    <row r="461" spans="1:7" x14ac:dyDescent="0.25">
      <c r="A461" s="18">
        <v>483</v>
      </c>
      <c r="B461" s="23">
        <v>1.8000000000000002E-2</v>
      </c>
      <c r="C461" s="23">
        <f t="shared" si="24"/>
        <v>9.0000000000000011E-3</v>
      </c>
      <c r="D461" s="23">
        <f t="shared" si="25"/>
        <v>0.15596300000000005</v>
      </c>
      <c r="E461" s="17" t="s">
        <v>274</v>
      </c>
      <c r="F461" s="27" t="s">
        <v>239</v>
      </c>
      <c r="G461" s="17" t="s">
        <v>215</v>
      </c>
    </row>
    <row r="462" spans="1:7" ht="14.25" customHeight="1" x14ac:dyDescent="0.25">
      <c r="A462" s="18">
        <v>484</v>
      </c>
      <c r="B462" s="23">
        <v>1.9900000000000001E-2</v>
      </c>
      <c r="C462" s="23">
        <f t="shared" si="24"/>
        <v>9.9500000000000005E-3</v>
      </c>
      <c r="D462" s="23">
        <f t="shared" si="25"/>
        <v>0.17278465000000004</v>
      </c>
      <c r="E462" s="17" t="s">
        <v>274</v>
      </c>
      <c r="F462" s="27" t="s">
        <v>239</v>
      </c>
      <c r="G462" s="17" t="s">
        <v>216</v>
      </c>
    </row>
    <row r="463" spans="1:7" x14ac:dyDescent="0.25">
      <c r="A463" s="18">
        <v>485</v>
      </c>
      <c r="B463" s="23">
        <v>2.1749999999999999E-2</v>
      </c>
      <c r="C463" s="23">
        <f t="shared" si="24"/>
        <v>1.0874999999999999E-2</v>
      </c>
      <c r="D463" s="23">
        <f t="shared" si="25"/>
        <v>0.189163625</v>
      </c>
      <c r="E463" s="17" t="s">
        <v>274</v>
      </c>
      <c r="F463" s="27" t="s">
        <v>239</v>
      </c>
      <c r="G463" s="17" t="s">
        <v>217</v>
      </c>
    </row>
    <row r="464" spans="1:7" x14ac:dyDescent="0.25">
      <c r="A464" s="18">
        <v>486</v>
      </c>
      <c r="B464" s="23">
        <v>2.5599999999999998E-2</v>
      </c>
      <c r="C464" s="23">
        <f t="shared" si="24"/>
        <v>1.2799999999999999E-2</v>
      </c>
      <c r="D464" s="23">
        <f t="shared" si="25"/>
        <v>0.22324959999999999</v>
      </c>
      <c r="E464" s="17" t="s">
        <v>274</v>
      </c>
      <c r="F464" s="27" t="s">
        <v>239</v>
      </c>
      <c r="G464" s="17" t="s">
        <v>218</v>
      </c>
    </row>
    <row r="465" spans="1:7" x14ac:dyDescent="0.25">
      <c r="A465" s="18">
        <v>487</v>
      </c>
      <c r="B465" s="23">
        <v>0.02</v>
      </c>
      <c r="C465" s="23">
        <f t="shared" si="24"/>
        <v>0.01</v>
      </c>
      <c r="D465" s="23">
        <f t="shared" si="25"/>
        <v>0.17367000000000002</v>
      </c>
      <c r="E465" s="17" t="s">
        <v>274</v>
      </c>
      <c r="F465" s="27" t="s">
        <v>240</v>
      </c>
      <c r="G465" s="17" t="s">
        <v>215</v>
      </c>
    </row>
    <row r="466" spans="1:7" ht="14.25" customHeight="1" x14ac:dyDescent="0.25">
      <c r="A466" s="18">
        <v>488</v>
      </c>
      <c r="B466" s="23">
        <v>1.865E-2</v>
      </c>
      <c r="C466" s="23">
        <f t="shared" si="24"/>
        <v>9.325E-3</v>
      </c>
      <c r="D466" s="23">
        <f t="shared" si="25"/>
        <v>0.16171777500000001</v>
      </c>
      <c r="E466" s="17" t="s">
        <v>274</v>
      </c>
      <c r="F466" s="27" t="s">
        <v>240</v>
      </c>
      <c r="G466" s="17" t="s">
        <v>216</v>
      </c>
    </row>
    <row r="467" spans="1:7" x14ac:dyDescent="0.25">
      <c r="A467" s="18">
        <v>489</v>
      </c>
      <c r="B467" s="23">
        <v>1.9549999999999998E-2</v>
      </c>
      <c r="C467" s="23">
        <f t="shared" si="24"/>
        <v>9.774999999999999E-3</v>
      </c>
      <c r="D467" s="23">
        <f t="shared" si="25"/>
        <v>0.16968592500000002</v>
      </c>
      <c r="E467" s="17" t="s">
        <v>274</v>
      </c>
      <c r="F467" s="27" t="s">
        <v>240</v>
      </c>
      <c r="G467" s="17" t="s">
        <v>217</v>
      </c>
    </row>
    <row r="468" spans="1:7" x14ac:dyDescent="0.25">
      <c r="A468" s="18">
        <v>490</v>
      </c>
      <c r="B468" s="23">
        <v>2.1650000000000003E-2</v>
      </c>
      <c r="C468" s="23">
        <f t="shared" si="24"/>
        <v>1.0825000000000001E-2</v>
      </c>
      <c r="D468" s="23">
        <f t="shared" si="25"/>
        <v>0.18827827500000005</v>
      </c>
      <c r="E468" s="17" t="s">
        <v>274</v>
      </c>
      <c r="F468" s="27" t="s">
        <v>240</v>
      </c>
      <c r="G468" s="17" t="s">
        <v>218</v>
      </c>
    </row>
    <row r="469" spans="1:7" x14ac:dyDescent="0.25">
      <c r="A469" s="18">
        <v>491</v>
      </c>
      <c r="B469" s="23">
        <v>1.66E-2</v>
      </c>
      <c r="C469" s="23">
        <f t="shared" si="24"/>
        <v>8.3000000000000001E-3</v>
      </c>
      <c r="D469" s="23">
        <f t="shared" si="25"/>
        <v>0.14356810000000003</v>
      </c>
      <c r="E469" s="17" t="s">
        <v>274</v>
      </c>
      <c r="F469" s="27" t="s">
        <v>241</v>
      </c>
      <c r="G469" s="17" t="s">
        <v>215</v>
      </c>
    </row>
    <row r="470" spans="1:7" x14ac:dyDescent="0.25">
      <c r="A470" s="18">
        <v>492</v>
      </c>
      <c r="B470" s="23">
        <v>1.7250000000000001E-2</v>
      </c>
      <c r="C470" s="23">
        <f t="shared" si="24"/>
        <v>8.6250000000000007E-3</v>
      </c>
      <c r="D470" s="23">
        <f t="shared" si="25"/>
        <v>0.14932287500000002</v>
      </c>
      <c r="E470" s="17" t="s">
        <v>274</v>
      </c>
      <c r="F470" s="27" t="s">
        <v>241</v>
      </c>
      <c r="G470" s="17" t="s">
        <v>216</v>
      </c>
    </row>
    <row r="471" spans="1:7" x14ac:dyDescent="0.25">
      <c r="A471" s="18">
        <v>493</v>
      </c>
      <c r="B471" s="23">
        <v>1.9099999999999999E-2</v>
      </c>
      <c r="C471" s="23">
        <f t="shared" si="24"/>
        <v>9.5499999999999995E-3</v>
      </c>
      <c r="D471" s="23">
        <f t="shared" si="25"/>
        <v>0.16570185000000001</v>
      </c>
      <c r="E471" s="17" t="s">
        <v>274</v>
      </c>
      <c r="F471" s="27" t="s">
        <v>241</v>
      </c>
      <c r="G471" s="17" t="s">
        <v>217</v>
      </c>
    </row>
    <row r="472" spans="1:7" x14ac:dyDescent="0.25">
      <c r="A472" s="18">
        <v>494</v>
      </c>
      <c r="B472" s="23">
        <v>2.0150000000000001E-2</v>
      </c>
      <c r="C472" s="23">
        <f t="shared" si="24"/>
        <v>1.0075000000000001E-2</v>
      </c>
      <c r="D472" s="23">
        <f t="shared" si="25"/>
        <v>0.17499802500000003</v>
      </c>
      <c r="E472" s="17" t="s">
        <v>274</v>
      </c>
      <c r="F472" s="27" t="s">
        <v>241</v>
      </c>
      <c r="G472" s="17" t="s">
        <v>218</v>
      </c>
    </row>
    <row r="473" spans="1:7" x14ac:dyDescent="0.25">
      <c r="A473" s="18">
        <v>495</v>
      </c>
      <c r="B473" s="23">
        <v>1.7899999999999999E-2</v>
      </c>
      <c r="C473" s="23">
        <f t="shared" si="24"/>
        <v>8.9499999999999996E-3</v>
      </c>
      <c r="D473" s="23">
        <f t="shared" si="25"/>
        <v>0.15507765000000001</v>
      </c>
      <c r="E473" s="17" t="s">
        <v>274</v>
      </c>
      <c r="F473" s="27" t="s">
        <v>242</v>
      </c>
      <c r="G473" s="17" t="s">
        <v>215</v>
      </c>
    </row>
    <row r="474" spans="1:7" x14ac:dyDescent="0.25">
      <c r="A474" s="18">
        <v>496</v>
      </c>
      <c r="B474" s="23">
        <v>1.7000000000000001E-2</v>
      </c>
      <c r="C474" s="23">
        <f t="shared" si="24"/>
        <v>8.5000000000000006E-3</v>
      </c>
      <c r="D474" s="23">
        <f t="shared" si="25"/>
        <v>0.14710950000000003</v>
      </c>
      <c r="E474" s="17" t="s">
        <v>274</v>
      </c>
      <c r="F474" s="27" t="s">
        <v>242</v>
      </c>
      <c r="G474" s="17" t="s">
        <v>216</v>
      </c>
    </row>
    <row r="475" spans="1:7" x14ac:dyDescent="0.25">
      <c r="A475" s="18">
        <v>497</v>
      </c>
      <c r="B475" s="23">
        <v>1.67E-2</v>
      </c>
      <c r="C475" s="23">
        <f t="shared" si="24"/>
        <v>8.3499999999999998E-3</v>
      </c>
      <c r="D475" s="23">
        <f t="shared" si="25"/>
        <v>0.14445345000000001</v>
      </c>
      <c r="E475" s="17" t="s">
        <v>274</v>
      </c>
      <c r="F475" s="27" t="s">
        <v>242</v>
      </c>
      <c r="G475" s="17" t="s">
        <v>217</v>
      </c>
    </row>
    <row r="476" spans="1:7" x14ac:dyDescent="0.25">
      <c r="A476" s="18">
        <v>498</v>
      </c>
      <c r="B476" s="23">
        <v>1.8749999999999999E-2</v>
      </c>
      <c r="C476" s="23">
        <f t="shared" si="24"/>
        <v>9.3749999999999997E-3</v>
      </c>
      <c r="D476" s="23">
        <f t="shared" si="25"/>
        <v>0.16260312500000002</v>
      </c>
      <c r="E476" s="17" t="s">
        <v>274</v>
      </c>
      <c r="F476" s="27" t="s">
        <v>242</v>
      </c>
      <c r="G476" s="17" t="s">
        <v>218</v>
      </c>
    </row>
    <row r="477" spans="1:7" x14ac:dyDescent="0.25">
      <c r="A477" s="18">
        <v>499</v>
      </c>
      <c r="B477" s="23">
        <v>1.7899999999999999E-2</v>
      </c>
      <c r="C477" s="23">
        <f t="shared" si="24"/>
        <v>8.9499999999999996E-3</v>
      </c>
      <c r="D477" s="23">
        <f t="shared" si="25"/>
        <v>0.15507765000000001</v>
      </c>
      <c r="E477" s="17" t="s">
        <v>274</v>
      </c>
      <c r="F477" s="27" t="s">
        <v>243</v>
      </c>
      <c r="G477" s="17" t="s">
        <v>215</v>
      </c>
    </row>
    <row r="478" spans="1:7" x14ac:dyDescent="0.25">
      <c r="A478" s="18">
        <v>500</v>
      </c>
      <c r="B478" s="23">
        <v>1.7349999999999997E-2</v>
      </c>
      <c r="C478" s="23">
        <f t="shared" si="24"/>
        <v>8.6749999999999987E-3</v>
      </c>
      <c r="D478" s="23">
        <f t="shared" si="25"/>
        <v>0.150208225</v>
      </c>
      <c r="E478" s="17" t="s">
        <v>274</v>
      </c>
      <c r="F478" s="27" t="s">
        <v>243</v>
      </c>
      <c r="G478" s="17" t="s">
        <v>216</v>
      </c>
    </row>
    <row r="479" spans="1:7" x14ac:dyDescent="0.25">
      <c r="A479" s="18">
        <v>1</v>
      </c>
      <c r="B479" s="23">
        <v>1.8000000000000002E-2</v>
      </c>
      <c r="C479" s="23">
        <f t="shared" si="24"/>
        <v>9.0000000000000011E-3</v>
      </c>
      <c r="D479" s="23">
        <f t="shared" si="25"/>
        <v>0.15596300000000005</v>
      </c>
      <c r="E479" s="17" t="s">
        <v>274</v>
      </c>
      <c r="F479" s="27" t="s">
        <v>243</v>
      </c>
      <c r="G479" s="17" t="s">
        <v>217</v>
      </c>
    </row>
    <row r="480" spans="1:7" x14ac:dyDescent="0.25">
      <c r="A480" s="18">
        <v>2</v>
      </c>
      <c r="B480" s="23">
        <v>2.0799999999999999E-2</v>
      </c>
      <c r="C480" s="23">
        <f t="shared" si="24"/>
        <v>1.04E-2</v>
      </c>
      <c r="D480" s="23">
        <f t="shared" si="25"/>
        <v>0.18075280000000002</v>
      </c>
      <c r="E480" s="17" t="s">
        <v>274</v>
      </c>
      <c r="F480" s="27" t="s">
        <v>243</v>
      </c>
      <c r="G480" s="17" t="s">
        <v>218</v>
      </c>
    </row>
    <row r="481" spans="1:7" x14ac:dyDescent="0.25">
      <c r="A481" s="18">
        <v>3</v>
      </c>
      <c r="B481" s="23">
        <v>2.1899999999999999E-2</v>
      </c>
      <c r="C481" s="23">
        <f t="shared" si="24"/>
        <v>1.095E-2</v>
      </c>
      <c r="D481" s="23">
        <f t="shared" si="25"/>
        <v>0.19049165000000001</v>
      </c>
      <c r="E481" s="17" t="s">
        <v>274</v>
      </c>
      <c r="F481" s="27" t="s">
        <v>228</v>
      </c>
      <c r="G481" s="17" t="s">
        <v>215</v>
      </c>
    </row>
    <row r="482" spans="1:7" x14ac:dyDescent="0.25">
      <c r="A482" s="18">
        <v>4</v>
      </c>
      <c r="B482" s="23">
        <v>1.9799999999999998E-2</v>
      </c>
      <c r="C482" s="23">
        <f t="shared" si="24"/>
        <v>9.8999999999999991E-3</v>
      </c>
      <c r="D482" s="23">
        <f t="shared" si="25"/>
        <v>0.1718993</v>
      </c>
      <c r="E482" s="17" t="s">
        <v>274</v>
      </c>
      <c r="F482" s="27" t="s">
        <v>237</v>
      </c>
      <c r="G482" s="17" t="s">
        <v>216</v>
      </c>
    </row>
    <row r="483" spans="1:7" x14ac:dyDescent="0.25">
      <c r="A483" s="18">
        <v>5</v>
      </c>
      <c r="B483" s="23">
        <v>1.9E-2</v>
      </c>
      <c r="C483" s="23">
        <f t="shared" si="24"/>
        <v>9.4999999999999998E-3</v>
      </c>
      <c r="D483" s="23">
        <f t="shared" si="25"/>
        <v>0.1648165</v>
      </c>
      <c r="E483" s="17" t="s">
        <v>274</v>
      </c>
      <c r="F483" s="27" t="s">
        <v>228</v>
      </c>
      <c r="G483" s="17" t="s">
        <v>217</v>
      </c>
    </row>
    <row r="484" spans="1:7" x14ac:dyDescent="0.25">
      <c r="A484" s="18">
        <v>6</v>
      </c>
      <c r="B484" s="23">
        <v>2.1100000000000001E-2</v>
      </c>
      <c r="C484" s="23">
        <f t="shared" si="24"/>
        <v>1.055E-2</v>
      </c>
      <c r="D484" s="23">
        <f t="shared" si="25"/>
        <v>0.18340885000000004</v>
      </c>
      <c r="E484" s="17" t="s">
        <v>274</v>
      </c>
      <c r="F484" s="27" t="s">
        <v>228</v>
      </c>
      <c r="G484" s="17" t="s">
        <v>218</v>
      </c>
    </row>
    <row r="485" spans="1:7" x14ac:dyDescent="0.25">
      <c r="A485" s="18">
        <v>7</v>
      </c>
      <c r="B485" s="23">
        <v>1.8200000000000001E-2</v>
      </c>
      <c r="C485" s="23">
        <f t="shared" si="24"/>
        <v>9.1000000000000004E-3</v>
      </c>
      <c r="D485" s="23">
        <f t="shared" si="25"/>
        <v>0.15773370000000003</v>
      </c>
      <c r="E485" s="17" t="s">
        <v>274</v>
      </c>
      <c r="F485" s="27" t="s">
        <v>244</v>
      </c>
      <c r="G485" s="17" t="s">
        <v>215</v>
      </c>
    </row>
    <row r="486" spans="1:7" x14ac:dyDescent="0.25">
      <c r="A486" s="18">
        <v>8</v>
      </c>
      <c r="B486" s="23">
        <v>1.7899999999999999E-2</v>
      </c>
      <c r="C486" s="23">
        <f t="shared" si="24"/>
        <v>8.9499999999999996E-3</v>
      </c>
      <c r="D486" s="23">
        <f t="shared" si="25"/>
        <v>0.15507765000000001</v>
      </c>
      <c r="E486" s="17" t="s">
        <v>274</v>
      </c>
      <c r="F486" s="27" t="s">
        <v>244</v>
      </c>
      <c r="G486" s="17" t="s">
        <v>216</v>
      </c>
    </row>
    <row r="487" spans="1:7" x14ac:dyDescent="0.25">
      <c r="A487" s="18">
        <v>9</v>
      </c>
      <c r="B487" s="23">
        <v>1.9900000000000001E-2</v>
      </c>
      <c r="C487" s="23">
        <f t="shared" si="24"/>
        <v>9.9500000000000005E-3</v>
      </c>
      <c r="D487" s="23">
        <f t="shared" si="25"/>
        <v>0.17278465000000004</v>
      </c>
      <c r="E487" s="17" t="s">
        <v>274</v>
      </c>
      <c r="F487" s="27" t="s">
        <v>244</v>
      </c>
      <c r="G487" s="17" t="s">
        <v>217</v>
      </c>
    </row>
    <row r="488" spans="1:7" x14ac:dyDescent="0.25">
      <c r="A488" s="18">
        <v>10</v>
      </c>
      <c r="B488" s="23">
        <v>2.2499999999999999E-2</v>
      </c>
      <c r="C488" s="23">
        <f t="shared" si="24"/>
        <v>1.125E-2</v>
      </c>
      <c r="D488" s="23">
        <f t="shared" si="25"/>
        <v>0.19580375000000003</v>
      </c>
      <c r="E488" s="17" t="s">
        <v>274</v>
      </c>
      <c r="F488" s="27" t="s">
        <v>244</v>
      </c>
      <c r="G488" s="17" t="s">
        <v>218</v>
      </c>
    </row>
    <row r="489" spans="1:7" x14ac:dyDescent="0.25">
      <c r="A489" s="18"/>
      <c r="E489" s="23"/>
      <c r="F489" s="18"/>
      <c r="G489" s="19"/>
    </row>
    <row r="490" spans="1:7" x14ac:dyDescent="0.25">
      <c r="A490" s="18"/>
      <c r="E490" s="23"/>
      <c r="F490" s="18"/>
      <c r="G490" s="19"/>
    </row>
    <row r="491" spans="1:7" x14ac:dyDescent="0.25">
      <c r="A491" s="20" t="s">
        <v>0</v>
      </c>
      <c r="B491" s="23" t="s">
        <v>245</v>
      </c>
      <c r="C491" s="23" t="s">
        <v>246</v>
      </c>
      <c r="D491" s="23" t="s">
        <v>212</v>
      </c>
      <c r="E491" s="26" t="s">
        <v>221</v>
      </c>
      <c r="F491" s="26" t="s">
        <v>219</v>
      </c>
      <c r="G491" s="26" t="s">
        <v>220</v>
      </c>
    </row>
    <row r="492" spans="1:7" x14ac:dyDescent="0.25">
      <c r="A492" s="18">
        <v>15</v>
      </c>
      <c r="B492" s="23">
        <v>1.7599999999999998E-2</v>
      </c>
      <c r="C492" s="23">
        <f t="shared" ref="C492" si="26">B492/2</f>
        <v>8.7999999999999988E-3</v>
      </c>
      <c r="D492" s="23">
        <f t="shared" ref="D492" si="27">(17.707*C492) - 0.0034</f>
        <v>0.15242159999999999</v>
      </c>
      <c r="E492" s="17" t="s">
        <v>274</v>
      </c>
      <c r="F492" s="27" t="s">
        <v>194</v>
      </c>
      <c r="G492" s="17" t="s">
        <v>215</v>
      </c>
    </row>
    <row r="493" spans="1:7" x14ac:dyDescent="0.25">
      <c r="A493" s="18">
        <v>16</v>
      </c>
      <c r="B493" s="23">
        <v>1.985E-2</v>
      </c>
      <c r="C493" s="23">
        <f t="shared" ref="C493:C531" si="28">B493/2</f>
        <v>9.9249999999999998E-3</v>
      </c>
      <c r="D493" s="23">
        <f t="shared" ref="D493:D531" si="29">(17.707*C493) - 0.0034</f>
        <v>0.17234197500000001</v>
      </c>
      <c r="E493" s="17" t="s">
        <v>274</v>
      </c>
      <c r="F493" s="27" t="s">
        <v>202</v>
      </c>
      <c r="G493" s="17" t="s">
        <v>216</v>
      </c>
    </row>
    <row r="494" spans="1:7" x14ac:dyDescent="0.25">
      <c r="A494" s="18">
        <v>17</v>
      </c>
      <c r="B494" s="23">
        <v>1.555E-2</v>
      </c>
      <c r="C494" s="23">
        <f t="shared" si="28"/>
        <v>7.7749999999999998E-3</v>
      </c>
      <c r="D494" s="23">
        <f t="shared" si="29"/>
        <v>0.13427192500000001</v>
      </c>
      <c r="E494" s="17" t="s">
        <v>274</v>
      </c>
      <c r="F494" s="27" t="s">
        <v>194</v>
      </c>
      <c r="G494" s="17" t="s">
        <v>217</v>
      </c>
    </row>
    <row r="495" spans="1:7" x14ac:dyDescent="0.25">
      <c r="A495" s="18">
        <v>18</v>
      </c>
      <c r="B495" s="23">
        <v>1.695E-2</v>
      </c>
      <c r="C495" s="23">
        <f t="shared" si="28"/>
        <v>8.4749999999999999E-3</v>
      </c>
      <c r="D495" s="23">
        <f t="shared" si="29"/>
        <v>0.14666682500000003</v>
      </c>
      <c r="E495" s="17" t="s">
        <v>274</v>
      </c>
      <c r="F495" s="27" t="s">
        <v>194</v>
      </c>
      <c r="G495" s="17" t="s">
        <v>218</v>
      </c>
    </row>
    <row r="496" spans="1:7" x14ac:dyDescent="0.25">
      <c r="A496" s="18">
        <v>19</v>
      </c>
      <c r="B496" s="23">
        <v>1.24E-2</v>
      </c>
      <c r="C496" s="23">
        <f t="shared" si="28"/>
        <v>6.1999999999999998E-3</v>
      </c>
      <c r="D496" s="23">
        <f t="shared" si="29"/>
        <v>0.1063834</v>
      </c>
      <c r="E496" s="17" t="s">
        <v>274</v>
      </c>
      <c r="F496" s="27" t="s">
        <v>195</v>
      </c>
      <c r="G496" s="17" t="s">
        <v>215</v>
      </c>
    </row>
    <row r="497" spans="1:7" x14ac:dyDescent="0.25">
      <c r="A497" s="18">
        <v>20</v>
      </c>
      <c r="B497" s="23">
        <v>1.44E-2</v>
      </c>
      <c r="C497" s="23">
        <f t="shared" si="28"/>
        <v>7.1999999999999998E-3</v>
      </c>
      <c r="D497" s="23">
        <f t="shared" si="29"/>
        <v>0.1240904</v>
      </c>
      <c r="E497" s="17" t="s">
        <v>274</v>
      </c>
      <c r="F497" s="27" t="s">
        <v>195</v>
      </c>
      <c r="G497" s="17" t="s">
        <v>216</v>
      </c>
    </row>
    <row r="498" spans="1:7" x14ac:dyDescent="0.25">
      <c r="A498" s="18">
        <v>21</v>
      </c>
      <c r="B498" s="23">
        <v>1.6055E-2</v>
      </c>
      <c r="C498" s="23">
        <f t="shared" si="28"/>
        <v>8.0274999999999999E-3</v>
      </c>
      <c r="D498" s="23">
        <f t="shared" si="29"/>
        <v>0.13874294250000002</v>
      </c>
      <c r="E498" s="17" t="s">
        <v>274</v>
      </c>
      <c r="F498" s="27" t="s">
        <v>195</v>
      </c>
      <c r="G498" s="17" t="s">
        <v>217</v>
      </c>
    </row>
    <row r="499" spans="1:7" x14ac:dyDescent="0.25">
      <c r="A499" s="18">
        <v>22</v>
      </c>
      <c r="B499" s="23">
        <v>1.67E-2</v>
      </c>
      <c r="C499" s="23">
        <f t="shared" si="28"/>
        <v>8.3499999999999998E-3</v>
      </c>
      <c r="D499" s="23">
        <f t="shared" si="29"/>
        <v>0.14445345000000001</v>
      </c>
      <c r="E499" s="17" t="s">
        <v>274</v>
      </c>
      <c r="F499" s="27" t="s">
        <v>195</v>
      </c>
      <c r="G499" s="17" t="s">
        <v>218</v>
      </c>
    </row>
    <row r="500" spans="1:7" x14ac:dyDescent="0.25">
      <c r="A500" s="18">
        <v>23</v>
      </c>
      <c r="B500" s="23">
        <v>1.265E-2</v>
      </c>
      <c r="C500" s="23">
        <f t="shared" si="28"/>
        <v>6.3249999999999999E-3</v>
      </c>
      <c r="D500" s="23">
        <f t="shared" si="29"/>
        <v>0.10859677500000001</v>
      </c>
      <c r="E500" s="17" t="s">
        <v>274</v>
      </c>
      <c r="F500" s="27" t="s">
        <v>196</v>
      </c>
      <c r="G500" s="17" t="s">
        <v>215</v>
      </c>
    </row>
    <row r="501" spans="1:7" x14ac:dyDescent="0.25">
      <c r="A501" s="18">
        <v>24</v>
      </c>
      <c r="B501" s="23">
        <v>1.3850000000000001E-2</v>
      </c>
      <c r="C501" s="23">
        <f t="shared" si="28"/>
        <v>6.9250000000000006E-3</v>
      </c>
      <c r="D501" s="23">
        <f t="shared" si="29"/>
        <v>0.11922097500000002</v>
      </c>
      <c r="E501" s="17" t="s">
        <v>274</v>
      </c>
      <c r="F501" s="27" t="s">
        <v>196</v>
      </c>
      <c r="G501" s="17" t="s">
        <v>216</v>
      </c>
    </row>
    <row r="502" spans="1:7" x14ac:dyDescent="0.25">
      <c r="A502" s="18">
        <v>25</v>
      </c>
      <c r="B502" s="23">
        <v>1.435E-2</v>
      </c>
      <c r="C502" s="23">
        <f t="shared" si="28"/>
        <v>7.175E-3</v>
      </c>
      <c r="D502" s="23">
        <f t="shared" si="29"/>
        <v>0.123647725</v>
      </c>
      <c r="E502" s="17" t="s">
        <v>274</v>
      </c>
      <c r="F502" s="27" t="s">
        <v>196</v>
      </c>
      <c r="G502" s="17" t="s">
        <v>217</v>
      </c>
    </row>
    <row r="503" spans="1:7" x14ac:dyDescent="0.25">
      <c r="A503" s="18">
        <v>26</v>
      </c>
      <c r="B503" s="23">
        <v>1.55E-2</v>
      </c>
      <c r="C503" s="23">
        <f t="shared" si="28"/>
        <v>7.7499999999999999E-3</v>
      </c>
      <c r="D503" s="23">
        <f t="shared" si="29"/>
        <v>0.13382925000000001</v>
      </c>
      <c r="E503" s="17" t="s">
        <v>274</v>
      </c>
      <c r="F503" s="27" t="s">
        <v>196</v>
      </c>
      <c r="G503" s="17" t="s">
        <v>218</v>
      </c>
    </row>
    <row r="504" spans="1:7" x14ac:dyDescent="0.25">
      <c r="A504" s="18">
        <v>27</v>
      </c>
      <c r="B504" s="23">
        <v>1.3649999999999999E-2</v>
      </c>
      <c r="C504" s="23">
        <f t="shared" si="28"/>
        <v>6.8249999999999995E-3</v>
      </c>
      <c r="D504" s="23">
        <f t="shared" si="29"/>
        <v>0.11745027499999999</v>
      </c>
      <c r="E504" s="17" t="s">
        <v>274</v>
      </c>
      <c r="F504" s="27" t="s">
        <v>197</v>
      </c>
      <c r="G504" s="17" t="s">
        <v>215</v>
      </c>
    </row>
    <row r="505" spans="1:7" x14ac:dyDescent="0.25">
      <c r="A505" s="18">
        <v>28</v>
      </c>
      <c r="B505" s="23">
        <v>1.4700000000000001E-2</v>
      </c>
      <c r="C505" s="23">
        <f t="shared" si="28"/>
        <v>7.3500000000000006E-3</v>
      </c>
      <c r="D505" s="23">
        <f t="shared" si="29"/>
        <v>0.12674645000000004</v>
      </c>
      <c r="E505" s="17" t="s">
        <v>274</v>
      </c>
      <c r="F505" s="27" t="s">
        <v>197</v>
      </c>
      <c r="G505" s="17" t="s">
        <v>216</v>
      </c>
    </row>
    <row r="506" spans="1:7" x14ac:dyDescent="0.25">
      <c r="A506" s="18">
        <v>29</v>
      </c>
      <c r="B506" s="23">
        <v>1.47E-2</v>
      </c>
      <c r="C506" s="23">
        <f t="shared" si="28"/>
        <v>7.3499999999999998E-3</v>
      </c>
      <c r="D506" s="23">
        <f t="shared" si="29"/>
        <v>0.12674645000000001</v>
      </c>
      <c r="E506" s="17" t="s">
        <v>274</v>
      </c>
      <c r="F506" s="27" t="s">
        <v>197</v>
      </c>
      <c r="G506" s="17" t="s">
        <v>217</v>
      </c>
    </row>
    <row r="507" spans="1:7" x14ac:dyDescent="0.25">
      <c r="A507" s="18">
        <v>30</v>
      </c>
      <c r="B507" s="23">
        <v>1.5299999999999999E-2</v>
      </c>
      <c r="C507" s="23">
        <f t="shared" si="28"/>
        <v>7.6499999999999997E-3</v>
      </c>
      <c r="D507" s="23">
        <f t="shared" si="29"/>
        <v>0.13205855000000002</v>
      </c>
      <c r="E507" s="17" t="s">
        <v>274</v>
      </c>
      <c r="F507" s="27" t="s">
        <v>197</v>
      </c>
      <c r="G507" s="17" t="s">
        <v>218</v>
      </c>
    </row>
    <row r="508" spans="1:7" x14ac:dyDescent="0.25">
      <c r="A508" s="18">
        <v>31</v>
      </c>
      <c r="B508" s="23">
        <v>1.4250000000000001E-2</v>
      </c>
      <c r="C508" s="23">
        <f t="shared" si="28"/>
        <v>7.1250000000000003E-3</v>
      </c>
      <c r="D508" s="23">
        <f t="shared" si="29"/>
        <v>0.12276237500000002</v>
      </c>
      <c r="E508" s="17" t="s">
        <v>274</v>
      </c>
      <c r="F508" s="27" t="s">
        <v>198</v>
      </c>
      <c r="G508" s="17" t="s">
        <v>215</v>
      </c>
    </row>
    <row r="509" spans="1:7" x14ac:dyDescent="0.25">
      <c r="A509" s="18">
        <v>32</v>
      </c>
      <c r="B509" s="23">
        <v>1.4800000000000001E-2</v>
      </c>
      <c r="C509" s="23">
        <f t="shared" si="28"/>
        <v>7.4000000000000003E-3</v>
      </c>
      <c r="D509" s="23">
        <f t="shared" si="29"/>
        <v>0.12763180000000002</v>
      </c>
      <c r="E509" s="17" t="s">
        <v>274</v>
      </c>
      <c r="F509" s="27" t="s">
        <v>198</v>
      </c>
      <c r="G509" s="17" t="s">
        <v>216</v>
      </c>
    </row>
    <row r="510" spans="1:7" x14ac:dyDescent="0.25">
      <c r="A510" s="18">
        <v>33</v>
      </c>
      <c r="B510" s="23">
        <v>1.5099999999999999E-2</v>
      </c>
      <c r="C510" s="23">
        <f t="shared" si="28"/>
        <v>7.5499999999999994E-3</v>
      </c>
      <c r="D510" s="23">
        <f t="shared" si="29"/>
        <v>0.13028785000000001</v>
      </c>
      <c r="E510" s="17" t="s">
        <v>274</v>
      </c>
      <c r="F510" s="27" t="s">
        <v>198</v>
      </c>
      <c r="G510" s="17" t="s">
        <v>217</v>
      </c>
    </row>
    <row r="511" spans="1:7" x14ac:dyDescent="0.25">
      <c r="A511" s="18">
        <v>34</v>
      </c>
      <c r="B511" s="23">
        <v>1.61E-2</v>
      </c>
      <c r="C511" s="23">
        <f t="shared" si="28"/>
        <v>8.0499999999999999E-3</v>
      </c>
      <c r="D511" s="23">
        <f t="shared" si="29"/>
        <v>0.13914135000000002</v>
      </c>
      <c r="E511" s="17" t="s">
        <v>274</v>
      </c>
      <c r="F511" s="27" t="s">
        <v>198</v>
      </c>
      <c r="G511" s="17" t="s">
        <v>218</v>
      </c>
    </row>
    <row r="512" spans="1:7" x14ac:dyDescent="0.25">
      <c r="A512" s="18">
        <v>35</v>
      </c>
      <c r="B512" s="23">
        <v>1.4999999999999999E-2</v>
      </c>
      <c r="C512" s="23">
        <f t="shared" si="28"/>
        <v>7.4999999999999997E-3</v>
      </c>
      <c r="D512" s="23">
        <f t="shared" si="29"/>
        <v>0.1294025</v>
      </c>
      <c r="E512" s="17" t="s">
        <v>274</v>
      </c>
      <c r="F512" s="27" t="s">
        <v>199</v>
      </c>
      <c r="G512" s="17" t="s">
        <v>215</v>
      </c>
    </row>
    <row r="513" spans="1:7" x14ac:dyDescent="0.25">
      <c r="A513" s="18">
        <v>36</v>
      </c>
      <c r="B513" s="23">
        <v>1.4250000000000001E-2</v>
      </c>
      <c r="C513" s="23">
        <f t="shared" si="28"/>
        <v>7.1250000000000003E-3</v>
      </c>
      <c r="D513" s="23">
        <f t="shared" si="29"/>
        <v>0.12276237500000002</v>
      </c>
      <c r="E513" s="17" t="s">
        <v>274</v>
      </c>
      <c r="F513" s="27" t="s">
        <v>199</v>
      </c>
      <c r="G513" s="17" t="s">
        <v>216</v>
      </c>
    </row>
    <row r="514" spans="1:7" x14ac:dyDescent="0.25">
      <c r="A514" s="18">
        <v>37</v>
      </c>
      <c r="B514" s="23">
        <v>1.38E-2</v>
      </c>
      <c r="C514" s="23">
        <f t="shared" si="28"/>
        <v>6.8999999999999999E-3</v>
      </c>
      <c r="D514" s="23">
        <f t="shared" si="29"/>
        <v>0.1187783</v>
      </c>
      <c r="E514" s="17" t="s">
        <v>274</v>
      </c>
      <c r="F514" s="27" t="s">
        <v>199</v>
      </c>
      <c r="G514" s="17" t="s">
        <v>217</v>
      </c>
    </row>
    <row r="515" spans="1:7" x14ac:dyDescent="0.25">
      <c r="A515" s="18">
        <v>38</v>
      </c>
      <c r="B515" s="23">
        <v>1.3649999999999999E-2</v>
      </c>
      <c r="C515" s="23">
        <f t="shared" si="28"/>
        <v>6.8249999999999995E-3</v>
      </c>
      <c r="D515" s="23">
        <f t="shared" si="29"/>
        <v>0.11745027499999999</v>
      </c>
      <c r="E515" s="17" t="s">
        <v>274</v>
      </c>
      <c r="F515" s="27" t="s">
        <v>199</v>
      </c>
      <c r="G515" s="17" t="s">
        <v>218</v>
      </c>
    </row>
    <row r="516" spans="1:7" x14ac:dyDescent="0.25">
      <c r="A516" s="18">
        <v>39</v>
      </c>
      <c r="B516" s="23">
        <v>1.2200000000000001E-2</v>
      </c>
      <c r="C516" s="23">
        <f t="shared" si="28"/>
        <v>6.1000000000000004E-3</v>
      </c>
      <c r="D516" s="23">
        <f t="shared" si="29"/>
        <v>0.10461270000000002</v>
      </c>
      <c r="E516" s="17" t="s">
        <v>274</v>
      </c>
      <c r="F516" s="27" t="s">
        <v>200</v>
      </c>
      <c r="G516" s="17" t="s">
        <v>215</v>
      </c>
    </row>
    <row r="517" spans="1:7" x14ac:dyDescent="0.25">
      <c r="A517" s="18">
        <v>40</v>
      </c>
      <c r="B517" s="23">
        <v>1.29E-2</v>
      </c>
      <c r="C517" s="23">
        <f t="shared" si="28"/>
        <v>6.45E-3</v>
      </c>
      <c r="D517" s="23">
        <f t="shared" si="29"/>
        <v>0.11081015000000001</v>
      </c>
      <c r="E517" s="17" t="s">
        <v>274</v>
      </c>
      <c r="F517" s="27" t="s">
        <v>200</v>
      </c>
      <c r="G517" s="17" t="s">
        <v>216</v>
      </c>
    </row>
    <row r="518" spans="1:7" x14ac:dyDescent="0.25">
      <c r="A518" s="18">
        <v>41</v>
      </c>
      <c r="B518" s="23">
        <v>1.3049999999999999E-2</v>
      </c>
      <c r="C518" s="23">
        <f t="shared" si="28"/>
        <v>6.5249999999999996E-3</v>
      </c>
      <c r="D518" s="23">
        <f t="shared" si="29"/>
        <v>0.11213817499999999</v>
      </c>
      <c r="E518" s="17" t="s">
        <v>274</v>
      </c>
      <c r="F518" s="27" t="s">
        <v>200</v>
      </c>
      <c r="G518" s="17" t="s">
        <v>217</v>
      </c>
    </row>
    <row r="519" spans="1:7" x14ac:dyDescent="0.25">
      <c r="A519" s="18">
        <v>42</v>
      </c>
      <c r="B519" s="23">
        <v>1.3399999999999999E-2</v>
      </c>
      <c r="C519" s="23">
        <f t="shared" si="28"/>
        <v>6.6999999999999994E-3</v>
      </c>
      <c r="D519" s="23">
        <f t="shared" si="29"/>
        <v>0.11523689999999999</v>
      </c>
      <c r="E519" s="17" t="s">
        <v>274</v>
      </c>
      <c r="F519" s="27" t="s">
        <v>200</v>
      </c>
      <c r="G519" s="17" t="s">
        <v>218</v>
      </c>
    </row>
    <row r="520" spans="1:7" x14ac:dyDescent="0.25">
      <c r="A520" s="18">
        <v>43</v>
      </c>
      <c r="B520" s="23">
        <v>1.3350000000000001E-2</v>
      </c>
      <c r="C520" s="23">
        <f t="shared" si="28"/>
        <v>6.6750000000000004E-3</v>
      </c>
      <c r="D520" s="23">
        <f t="shared" si="29"/>
        <v>0.11479422500000001</v>
      </c>
      <c r="E520" s="17" t="s">
        <v>274</v>
      </c>
      <c r="F520" s="27" t="s">
        <v>201</v>
      </c>
      <c r="G520" s="17" t="s">
        <v>215</v>
      </c>
    </row>
    <row r="521" spans="1:7" x14ac:dyDescent="0.25">
      <c r="A521" s="18">
        <v>44</v>
      </c>
      <c r="B521" s="23">
        <v>1.3399999999999999E-2</v>
      </c>
      <c r="C521" s="23">
        <f t="shared" si="28"/>
        <v>6.6999999999999994E-3</v>
      </c>
      <c r="D521" s="23">
        <f t="shared" si="29"/>
        <v>0.11523689999999999</v>
      </c>
      <c r="E521" s="17" t="s">
        <v>274</v>
      </c>
      <c r="F521" s="27" t="s">
        <v>201</v>
      </c>
      <c r="G521" s="17" t="s">
        <v>216</v>
      </c>
    </row>
    <row r="522" spans="1:7" x14ac:dyDescent="0.25">
      <c r="A522" s="18">
        <v>45</v>
      </c>
      <c r="B522" s="23">
        <v>1.4350000000000002E-2</v>
      </c>
      <c r="C522" s="23">
        <f t="shared" si="28"/>
        <v>7.1750000000000008E-3</v>
      </c>
      <c r="D522" s="23">
        <f t="shared" si="29"/>
        <v>0.12364772500000003</v>
      </c>
      <c r="E522" s="17" t="s">
        <v>274</v>
      </c>
      <c r="F522" s="27" t="s">
        <v>201</v>
      </c>
      <c r="G522" s="17" t="s">
        <v>217</v>
      </c>
    </row>
    <row r="523" spans="1:7" x14ac:dyDescent="0.25">
      <c r="A523" s="18">
        <v>46</v>
      </c>
      <c r="B523" s="23">
        <v>1.4800000000000001E-2</v>
      </c>
      <c r="C523" s="23">
        <f t="shared" si="28"/>
        <v>7.4000000000000003E-3</v>
      </c>
      <c r="D523" s="23">
        <f t="shared" si="29"/>
        <v>0.12763180000000002</v>
      </c>
      <c r="E523" s="17" t="s">
        <v>274</v>
      </c>
      <c r="F523" s="27" t="s">
        <v>201</v>
      </c>
      <c r="G523" s="17" t="s">
        <v>218</v>
      </c>
    </row>
    <row r="524" spans="1:7" x14ac:dyDescent="0.25">
      <c r="A524" s="18">
        <v>47</v>
      </c>
      <c r="B524" s="23">
        <v>1.485E-2</v>
      </c>
      <c r="C524" s="23">
        <f t="shared" si="28"/>
        <v>7.4250000000000002E-3</v>
      </c>
      <c r="D524" s="23">
        <f t="shared" si="29"/>
        <v>0.12807447500000002</v>
      </c>
      <c r="E524" s="17" t="s">
        <v>274</v>
      </c>
      <c r="F524" s="27" t="s">
        <v>202</v>
      </c>
      <c r="G524" s="17" t="s">
        <v>215</v>
      </c>
    </row>
    <row r="525" spans="1:7" x14ac:dyDescent="0.25">
      <c r="A525" s="18">
        <v>48</v>
      </c>
      <c r="B525" s="23">
        <v>1.4749999999999999E-2</v>
      </c>
      <c r="C525" s="23">
        <f t="shared" si="28"/>
        <v>7.3749999999999996E-3</v>
      </c>
      <c r="D525" s="23">
        <f t="shared" si="29"/>
        <v>0.12718912500000001</v>
      </c>
      <c r="E525" s="17" t="s">
        <v>274</v>
      </c>
      <c r="F525" s="27" t="s">
        <v>194</v>
      </c>
      <c r="G525" s="17" t="s">
        <v>216</v>
      </c>
    </row>
    <row r="526" spans="1:7" x14ac:dyDescent="0.25">
      <c r="A526" s="18">
        <v>49</v>
      </c>
      <c r="B526" s="23">
        <v>1.4800000000000001E-2</v>
      </c>
      <c r="C526" s="23">
        <f t="shared" si="28"/>
        <v>7.4000000000000003E-3</v>
      </c>
      <c r="D526" s="23">
        <f t="shared" si="29"/>
        <v>0.12763180000000002</v>
      </c>
      <c r="E526" s="17" t="s">
        <v>274</v>
      </c>
      <c r="F526" s="27" t="s">
        <v>202</v>
      </c>
      <c r="G526" s="17" t="s">
        <v>217</v>
      </c>
    </row>
    <row r="527" spans="1:7" x14ac:dyDescent="0.25">
      <c r="A527" s="18">
        <v>50</v>
      </c>
      <c r="B527" s="23">
        <v>1.4200000000000001E-2</v>
      </c>
      <c r="C527" s="23">
        <f t="shared" si="28"/>
        <v>7.1000000000000004E-3</v>
      </c>
      <c r="D527" s="23">
        <f t="shared" si="29"/>
        <v>0.12231970000000002</v>
      </c>
      <c r="E527" s="17" t="s">
        <v>274</v>
      </c>
      <c r="F527" s="27" t="s">
        <v>202</v>
      </c>
      <c r="G527" s="17" t="s">
        <v>218</v>
      </c>
    </row>
    <row r="528" spans="1:7" x14ac:dyDescent="0.25">
      <c r="A528" s="18">
        <v>51</v>
      </c>
      <c r="B528" s="23">
        <v>1.4800000000000001E-2</v>
      </c>
      <c r="C528" s="23">
        <f t="shared" si="28"/>
        <v>7.4000000000000003E-3</v>
      </c>
      <c r="D528" s="23">
        <f t="shared" si="29"/>
        <v>0.12763180000000002</v>
      </c>
      <c r="E528" s="17" t="s">
        <v>274</v>
      </c>
      <c r="F528" s="27" t="s">
        <v>203</v>
      </c>
      <c r="G528" s="17" t="s">
        <v>215</v>
      </c>
    </row>
    <row r="529" spans="1:7" x14ac:dyDescent="0.25">
      <c r="A529" s="18">
        <v>52</v>
      </c>
      <c r="B529" s="23">
        <v>1.485E-2</v>
      </c>
      <c r="C529" s="23">
        <f t="shared" si="28"/>
        <v>7.4250000000000002E-3</v>
      </c>
      <c r="D529" s="23">
        <f t="shared" si="29"/>
        <v>0.12807447500000002</v>
      </c>
      <c r="E529" s="17" t="s">
        <v>274</v>
      </c>
      <c r="F529" s="27" t="s">
        <v>203</v>
      </c>
      <c r="G529" s="17" t="s">
        <v>216</v>
      </c>
    </row>
    <row r="530" spans="1:7" x14ac:dyDescent="0.25">
      <c r="A530" s="18">
        <v>53</v>
      </c>
      <c r="B530" s="23">
        <v>1.4800000000000001E-2</v>
      </c>
      <c r="C530" s="23">
        <f t="shared" si="28"/>
        <v>7.4000000000000003E-3</v>
      </c>
      <c r="D530" s="23">
        <f t="shared" si="29"/>
        <v>0.12763180000000002</v>
      </c>
      <c r="E530" s="17" t="s">
        <v>274</v>
      </c>
      <c r="F530" s="27" t="s">
        <v>203</v>
      </c>
      <c r="G530" s="17" t="s">
        <v>217</v>
      </c>
    </row>
    <row r="531" spans="1:7" x14ac:dyDescent="0.25">
      <c r="A531" s="18">
        <v>54</v>
      </c>
      <c r="B531" s="23">
        <v>1.4999999999999999E-2</v>
      </c>
      <c r="C531" s="23">
        <f t="shared" si="28"/>
        <v>7.4999999999999997E-3</v>
      </c>
      <c r="D531" s="23">
        <f t="shared" si="29"/>
        <v>0.1294025</v>
      </c>
      <c r="E531" s="17" t="s">
        <v>274</v>
      </c>
      <c r="F531" s="27" t="s">
        <v>203</v>
      </c>
      <c r="G531" s="17" t="s">
        <v>218</v>
      </c>
    </row>
    <row r="532" spans="1:7" x14ac:dyDescent="0.25">
      <c r="A532" s="18"/>
      <c r="C532" s="19"/>
      <c r="D532" s="19"/>
      <c r="E532" s="23"/>
      <c r="F532" s="18"/>
      <c r="G532" s="18"/>
    </row>
    <row r="533" spans="1:7" x14ac:dyDescent="0.25">
      <c r="A533" s="18">
        <v>59</v>
      </c>
      <c r="B533" s="23">
        <v>1.3825E-2</v>
      </c>
      <c r="C533" s="23">
        <f t="shared" ref="C533" si="30">B533/2</f>
        <v>6.9125000000000002E-3</v>
      </c>
      <c r="D533" s="23">
        <f t="shared" ref="D533" si="31">(17.707*C533) - 0.0034</f>
        <v>0.11899963750000001</v>
      </c>
      <c r="E533" s="17" t="s">
        <v>275</v>
      </c>
      <c r="F533" s="27" t="s">
        <v>237</v>
      </c>
      <c r="G533" s="17" t="s">
        <v>215</v>
      </c>
    </row>
    <row r="534" spans="1:7" x14ac:dyDescent="0.25">
      <c r="A534" s="18">
        <v>60</v>
      </c>
      <c r="B534" s="23">
        <v>1.4249999999999999E-2</v>
      </c>
      <c r="C534" s="23">
        <f t="shared" ref="C534:C572" si="32">B534/2</f>
        <v>7.1249999999999994E-3</v>
      </c>
      <c r="D534" s="23">
        <f t="shared" ref="D534:D572" si="33">(17.707*C534) - 0.0034</f>
        <v>0.12276237499999999</v>
      </c>
      <c r="E534" s="17" t="s">
        <v>275</v>
      </c>
      <c r="F534" s="27" t="s">
        <v>228</v>
      </c>
      <c r="G534" s="17" t="s">
        <v>216</v>
      </c>
    </row>
    <row r="535" spans="1:7" x14ac:dyDescent="0.25">
      <c r="A535" s="18">
        <v>61</v>
      </c>
      <c r="B535" s="23">
        <v>1.72E-2</v>
      </c>
      <c r="C535" s="23">
        <f t="shared" si="32"/>
        <v>8.6E-3</v>
      </c>
      <c r="D535" s="23">
        <f t="shared" si="33"/>
        <v>0.14888020000000002</v>
      </c>
      <c r="E535" s="17" t="s">
        <v>275</v>
      </c>
      <c r="F535" s="27" t="s">
        <v>237</v>
      </c>
      <c r="G535" s="17" t="s">
        <v>217</v>
      </c>
    </row>
    <row r="536" spans="1:7" x14ac:dyDescent="0.25">
      <c r="A536" s="18">
        <v>62</v>
      </c>
      <c r="B536" s="23">
        <v>1.8349999999999998E-2</v>
      </c>
      <c r="C536" s="23">
        <f t="shared" si="32"/>
        <v>9.1749999999999991E-3</v>
      </c>
      <c r="D536" s="23">
        <f t="shared" si="33"/>
        <v>0.15906172500000001</v>
      </c>
      <c r="E536" s="17" t="s">
        <v>275</v>
      </c>
      <c r="F536" s="27" t="s">
        <v>237</v>
      </c>
      <c r="G536" s="17" t="s">
        <v>218</v>
      </c>
    </row>
    <row r="537" spans="1:7" x14ac:dyDescent="0.25">
      <c r="A537" s="18">
        <v>63</v>
      </c>
      <c r="B537" s="23">
        <v>1.4499999999999999E-2</v>
      </c>
      <c r="C537" s="23">
        <f t="shared" si="32"/>
        <v>7.2499999999999995E-3</v>
      </c>
      <c r="D537" s="23">
        <f t="shared" si="33"/>
        <v>0.12497574999999998</v>
      </c>
      <c r="E537" s="17" t="s">
        <v>275</v>
      </c>
      <c r="F537" s="27" t="s">
        <v>238</v>
      </c>
      <c r="G537" s="17" t="s">
        <v>215</v>
      </c>
    </row>
    <row r="538" spans="1:7" x14ac:dyDescent="0.25">
      <c r="A538" s="18">
        <v>64</v>
      </c>
      <c r="B538" s="23">
        <v>1.6050000000000002E-2</v>
      </c>
      <c r="C538" s="23">
        <f t="shared" si="32"/>
        <v>8.0250000000000009E-3</v>
      </c>
      <c r="D538" s="23">
        <f t="shared" si="33"/>
        <v>0.13869867500000005</v>
      </c>
      <c r="E538" s="17" t="s">
        <v>275</v>
      </c>
      <c r="F538" s="27" t="s">
        <v>238</v>
      </c>
      <c r="G538" s="17" t="s">
        <v>216</v>
      </c>
    </row>
    <row r="539" spans="1:7" x14ac:dyDescent="0.25">
      <c r="A539" s="18">
        <v>65</v>
      </c>
      <c r="B539" s="23">
        <v>1.5324999999999998E-2</v>
      </c>
      <c r="C539" s="23">
        <f t="shared" si="32"/>
        <v>7.6624999999999992E-3</v>
      </c>
      <c r="D539" s="23">
        <f t="shared" si="33"/>
        <v>0.1322798875</v>
      </c>
      <c r="E539" s="17" t="s">
        <v>275</v>
      </c>
      <c r="F539" s="27" t="s">
        <v>238</v>
      </c>
      <c r="G539" s="17" t="s">
        <v>217</v>
      </c>
    </row>
    <row r="540" spans="1:7" x14ac:dyDescent="0.25">
      <c r="A540" s="18">
        <v>66</v>
      </c>
      <c r="B540" s="23">
        <v>1.7325E-2</v>
      </c>
      <c r="C540" s="23">
        <f t="shared" si="32"/>
        <v>8.6625000000000001E-3</v>
      </c>
      <c r="D540" s="23">
        <f t="shared" si="33"/>
        <v>0.14998688750000003</v>
      </c>
      <c r="E540" s="17" t="s">
        <v>275</v>
      </c>
      <c r="F540" s="27" t="s">
        <v>238</v>
      </c>
      <c r="G540" s="17" t="s">
        <v>218</v>
      </c>
    </row>
    <row r="541" spans="1:7" x14ac:dyDescent="0.25">
      <c r="A541" s="18">
        <v>67</v>
      </c>
      <c r="B541" s="23">
        <v>1.4075000000000001E-2</v>
      </c>
      <c r="C541" s="23">
        <f t="shared" si="32"/>
        <v>7.0375000000000004E-3</v>
      </c>
      <c r="D541" s="23">
        <f t="shared" si="33"/>
        <v>0.12121301250000001</v>
      </c>
      <c r="E541" s="17" t="s">
        <v>275</v>
      </c>
      <c r="F541" s="27" t="s">
        <v>227</v>
      </c>
      <c r="G541" s="17" t="s">
        <v>215</v>
      </c>
    </row>
    <row r="542" spans="1:7" x14ac:dyDescent="0.25">
      <c r="A542" s="18">
        <v>68</v>
      </c>
      <c r="B542" s="23">
        <v>1.5324999999999998E-2</v>
      </c>
      <c r="C542" s="23">
        <f t="shared" si="32"/>
        <v>7.6624999999999992E-3</v>
      </c>
      <c r="D542" s="23">
        <f t="shared" si="33"/>
        <v>0.1322798875</v>
      </c>
      <c r="E542" s="17" t="s">
        <v>275</v>
      </c>
      <c r="F542" s="27" t="s">
        <v>227</v>
      </c>
      <c r="G542" s="17" t="s">
        <v>216</v>
      </c>
    </row>
    <row r="543" spans="1:7" x14ac:dyDescent="0.25">
      <c r="A543" s="18">
        <v>69</v>
      </c>
      <c r="B543" s="23">
        <v>1.6074999999999999E-2</v>
      </c>
      <c r="C543" s="23">
        <f t="shared" si="32"/>
        <v>8.0374999999999995E-3</v>
      </c>
      <c r="D543" s="23">
        <f t="shared" si="33"/>
        <v>0.13892001250000002</v>
      </c>
      <c r="E543" s="17" t="s">
        <v>275</v>
      </c>
      <c r="F543" s="27" t="s">
        <v>227</v>
      </c>
      <c r="G543" s="17" t="s">
        <v>217</v>
      </c>
    </row>
    <row r="544" spans="1:7" x14ac:dyDescent="0.25">
      <c r="A544" s="18">
        <v>70</v>
      </c>
      <c r="B544" s="23">
        <v>1.7600000000000001E-2</v>
      </c>
      <c r="C544" s="23">
        <f t="shared" si="32"/>
        <v>8.8000000000000005E-3</v>
      </c>
      <c r="D544" s="23">
        <f t="shared" si="33"/>
        <v>0.15242160000000002</v>
      </c>
      <c r="E544" s="17" t="s">
        <v>275</v>
      </c>
      <c r="F544" s="27" t="s">
        <v>227</v>
      </c>
      <c r="G544" s="17" t="s">
        <v>218</v>
      </c>
    </row>
    <row r="545" spans="1:7" x14ac:dyDescent="0.25">
      <c r="A545" s="18">
        <v>71</v>
      </c>
      <c r="B545" s="23">
        <v>1.485E-2</v>
      </c>
      <c r="C545" s="23">
        <f t="shared" si="32"/>
        <v>7.4250000000000002E-3</v>
      </c>
      <c r="D545" s="23">
        <f t="shared" si="33"/>
        <v>0.12807447500000002</v>
      </c>
      <c r="E545" s="17" t="s">
        <v>275</v>
      </c>
      <c r="F545" s="27" t="s">
        <v>239</v>
      </c>
      <c r="G545" s="17" t="s">
        <v>215</v>
      </c>
    </row>
    <row r="546" spans="1:7" x14ac:dyDescent="0.25">
      <c r="A546" s="18">
        <v>72</v>
      </c>
      <c r="B546" s="23">
        <v>1.6524999999999998E-2</v>
      </c>
      <c r="C546" s="23">
        <f t="shared" si="32"/>
        <v>8.262499999999999E-3</v>
      </c>
      <c r="D546" s="23">
        <f t="shared" si="33"/>
        <v>0.1429040875</v>
      </c>
      <c r="E546" s="17" t="s">
        <v>275</v>
      </c>
      <c r="F546" s="27" t="s">
        <v>239</v>
      </c>
      <c r="G546" s="17" t="s">
        <v>216</v>
      </c>
    </row>
    <row r="547" spans="1:7" x14ac:dyDescent="0.25">
      <c r="A547" s="18">
        <v>73</v>
      </c>
      <c r="B547" s="23">
        <v>1.6349999999999996E-2</v>
      </c>
      <c r="C547" s="23">
        <f t="shared" si="32"/>
        <v>8.1749999999999982E-3</v>
      </c>
      <c r="D547" s="23">
        <f t="shared" si="33"/>
        <v>0.14135472499999999</v>
      </c>
      <c r="E547" s="17" t="s">
        <v>275</v>
      </c>
      <c r="F547" s="27" t="s">
        <v>239</v>
      </c>
      <c r="G547" s="17" t="s">
        <v>217</v>
      </c>
    </row>
    <row r="548" spans="1:7" x14ac:dyDescent="0.25">
      <c r="A548" s="18">
        <v>74</v>
      </c>
      <c r="B548" s="23">
        <v>1.8474999999999998E-2</v>
      </c>
      <c r="C548" s="23">
        <f t="shared" si="32"/>
        <v>9.2374999999999992E-3</v>
      </c>
      <c r="D548" s="23">
        <f t="shared" si="33"/>
        <v>0.1601684125</v>
      </c>
      <c r="E548" s="17" t="s">
        <v>275</v>
      </c>
      <c r="F548" s="27" t="s">
        <v>239</v>
      </c>
      <c r="G548" s="17" t="s">
        <v>218</v>
      </c>
    </row>
    <row r="549" spans="1:7" x14ac:dyDescent="0.25">
      <c r="A549" s="18">
        <v>75</v>
      </c>
      <c r="B549" s="23">
        <v>1.6E-2</v>
      </c>
      <c r="C549" s="23">
        <f t="shared" si="32"/>
        <v>8.0000000000000002E-3</v>
      </c>
      <c r="D549" s="23">
        <f t="shared" si="33"/>
        <v>0.13825600000000002</v>
      </c>
      <c r="E549" s="17" t="s">
        <v>275</v>
      </c>
      <c r="F549" s="27" t="s">
        <v>240</v>
      </c>
      <c r="G549" s="17" t="s">
        <v>215</v>
      </c>
    </row>
    <row r="550" spans="1:7" x14ac:dyDescent="0.25">
      <c r="A550" s="18">
        <v>76</v>
      </c>
      <c r="B550" s="23">
        <v>1.6725E-2</v>
      </c>
      <c r="C550" s="23">
        <f t="shared" si="32"/>
        <v>8.3625000000000001E-3</v>
      </c>
      <c r="D550" s="23">
        <f t="shared" si="33"/>
        <v>0.14467478750000001</v>
      </c>
      <c r="E550" s="17" t="s">
        <v>275</v>
      </c>
      <c r="F550" s="27" t="s">
        <v>240</v>
      </c>
      <c r="G550" s="17" t="s">
        <v>216</v>
      </c>
    </row>
    <row r="551" spans="1:7" x14ac:dyDescent="0.25">
      <c r="A551" s="18">
        <v>77</v>
      </c>
      <c r="B551" s="23">
        <v>1.7325E-2</v>
      </c>
      <c r="C551" s="23">
        <f t="shared" si="32"/>
        <v>8.6625000000000001E-3</v>
      </c>
      <c r="D551" s="23">
        <f t="shared" si="33"/>
        <v>0.14998688750000003</v>
      </c>
      <c r="E551" s="17" t="s">
        <v>275</v>
      </c>
      <c r="F551" s="27" t="s">
        <v>240</v>
      </c>
      <c r="G551" s="17" t="s">
        <v>217</v>
      </c>
    </row>
    <row r="552" spans="1:7" x14ac:dyDescent="0.25">
      <c r="A552" s="18">
        <v>78</v>
      </c>
      <c r="B552" s="23">
        <v>1.7874999999999999E-2</v>
      </c>
      <c r="C552" s="23">
        <f t="shared" si="32"/>
        <v>8.9374999999999993E-3</v>
      </c>
      <c r="D552" s="23">
        <f t="shared" si="33"/>
        <v>0.15485631250000001</v>
      </c>
      <c r="E552" s="17" t="s">
        <v>275</v>
      </c>
      <c r="F552" s="27" t="s">
        <v>240</v>
      </c>
      <c r="G552" s="17" t="s">
        <v>218</v>
      </c>
    </row>
    <row r="553" spans="1:7" x14ac:dyDescent="0.25">
      <c r="A553" s="18">
        <v>79</v>
      </c>
      <c r="B553" s="23">
        <v>1.3749999999999998E-2</v>
      </c>
      <c r="C553" s="23">
        <f t="shared" si="32"/>
        <v>6.8749999999999992E-3</v>
      </c>
      <c r="D553" s="23">
        <f t="shared" si="33"/>
        <v>0.11833562499999999</v>
      </c>
      <c r="E553" s="17" t="s">
        <v>275</v>
      </c>
      <c r="F553" s="27" t="s">
        <v>241</v>
      </c>
      <c r="G553" s="17" t="s">
        <v>215</v>
      </c>
    </row>
    <row r="554" spans="1:7" x14ac:dyDescent="0.25">
      <c r="A554" s="18">
        <v>80</v>
      </c>
      <c r="B554" s="23">
        <v>1.5175000000000001E-2</v>
      </c>
      <c r="C554" s="23">
        <f t="shared" si="32"/>
        <v>7.5875000000000005E-3</v>
      </c>
      <c r="D554" s="23">
        <f t="shared" si="33"/>
        <v>0.13095186250000002</v>
      </c>
      <c r="E554" s="17" t="s">
        <v>275</v>
      </c>
      <c r="F554" s="27" t="s">
        <v>241</v>
      </c>
      <c r="G554" s="17" t="s">
        <v>216</v>
      </c>
    </row>
    <row r="555" spans="1:7" x14ac:dyDescent="0.25">
      <c r="A555" s="18">
        <v>81</v>
      </c>
      <c r="B555" s="23">
        <v>1.6125E-2</v>
      </c>
      <c r="C555" s="23">
        <f t="shared" si="32"/>
        <v>8.0625000000000002E-3</v>
      </c>
      <c r="D555" s="23">
        <f t="shared" si="33"/>
        <v>0.13936268750000003</v>
      </c>
      <c r="E555" s="17" t="s">
        <v>275</v>
      </c>
      <c r="F555" s="27" t="s">
        <v>241</v>
      </c>
      <c r="G555" s="17" t="s">
        <v>217</v>
      </c>
    </row>
    <row r="556" spans="1:7" x14ac:dyDescent="0.25">
      <c r="A556" s="18">
        <v>82</v>
      </c>
      <c r="B556" s="23">
        <v>1.7000000000000001E-2</v>
      </c>
      <c r="C556" s="23">
        <f t="shared" si="32"/>
        <v>8.5000000000000006E-3</v>
      </c>
      <c r="D556" s="23">
        <f t="shared" si="33"/>
        <v>0.14710950000000003</v>
      </c>
      <c r="E556" s="17" t="s">
        <v>275</v>
      </c>
      <c r="F556" s="27" t="s">
        <v>241</v>
      </c>
      <c r="G556" s="17" t="s">
        <v>218</v>
      </c>
    </row>
    <row r="557" spans="1:7" x14ac:dyDescent="0.25">
      <c r="A557" s="18">
        <v>83</v>
      </c>
      <c r="B557" s="23">
        <v>1.4149999999999999E-2</v>
      </c>
      <c r="C557" s="23">
        <f t="shared" si="32"/>
        <v>7.0749999999999997E-3</v>
      </c>
      <c r="D557" s="23">
        <f t="shared" si="33"/>
        <v>0.12187702499999999</v>
      </c>
      <c r="E557" s="17" t="s">
        <v>275</v>
      </c>
      <c r="F557" s="27" t="s">
        <v>242</v>
      </c>
      <c r="G557" s="17" t="s">
        <v>215</v>
      </c>
    </row>
    <row r="558" spans="1:7" x14ac:dyDescent="0.25">
      <c r="A558" s="18">
        <v>84</v>
      </c>
      <c r="B558" s="23">
        <v>1.435E-2</v>
      </c>
      <c r="C558" s="23">
        <f t="shared" si="32"/>
        <v>7.175E-3</v>
      </c>
      <c r="D558" s="23">
        <f t="shared" si="33"/>
        <v>0.123647725</v>
      </c>
      <c r="E558" s="17" t="s">
        <v>275</v>
      </c>
      <c r="F558" s="27" t="s">
        <v>242</v>
      </c>
      <c r="G558" s="17" t="s">
        <v>216</v>
      </c>
    </row>
    <row r="559" spans="1:7" x14ac:dyDescent="0.25">
      <c r="A559" s="18">
        <v>85</v>
      </c>
      <c r="B559" s="23">
        <v>1.5125E-2</v>
      </c>
      <c r="C559" s="23">
        <f t="shared" si="32"/>
        <v>7.5624999999999998E-3</v>
      </c>
      <c r="D559" s="23">
        <f t="shared" si="33"/>
        <v>0.13050918750000001</v>
      </c>
      <c r="E559" s="17" t="s">
        <v>275</v>
      </c>
      <c r="F559" s="27" t="s">
        <v>242</v>
      </c>
      <c r="G559" s="17" t="s">
        <v>217</v>
      </c>
    </row>
    <row r="560" spans="1:7" x14ac:dyDescent="0.25">
      <c r="A560" s="18">
        <v>86</v>
      </c>
      <c r="B560" s="23">
        <v>1.555E-2</v>
      </c>
      <c r="C560" s="23">
        <f t="shared" si="32"/>
        <v>7.7749999999999998E-3</v>
      </c>
      <c r="D560" s="23">
        <f t="shared" si="33"/>
        <v>0.13427192500000001</v>
      </c>
      <c r="E560" s="17" t="s">
        <v>275</v>
      </c>
      <c r="F560" s="27" t="s">
        <v>242</v>
      </c>
      <c r="G560" s="17" t="s">
        <v>218</v>
      </c>
    </row>
    <row r="561" spans="1:9" x14ac:dyDescent="0.25">
      <c r="A561" s="18">
        <v>87</v>
      </c>
      <c r="B561" s="23">
        <v>1.3975E-2</v>
      </c>
      <c r="C561" s="23">
        <f t="shared" si="32"/>
        <v>6.9874999999999998E-3</v>
      </c>
      <c r="D561" s="23">
        <f t="shared" si="33"/>
        <v>0.1203276625</v>
      </c>
      <c r="E561" s="17" t="s">
        <v>275</v>
      </c>
      <c r="F561" s="27" t="s">
        <v>243</v>
      </c>
      <c r="G561" s="17" t="s">
        <v>215</v>
      </c>
    </row>
    <row r="562" spans="1:9" x14ac:dyDescent="0.25">
      <c r="A562" s="18">
        <v>88</v>
      </c>
      <c r="B562" s="23">
        <v>1.5299999999999999E-2</v>
      </c>
      <c r="C562" s="23">
        <f t="shared" si="32"/>
        <v>7.6499999999999997E-3</v>
      </c>
      <c r="D562" s="23">
        <f t="shared" si="33"/>
        <v>0.13205855000000002</v>
      </c>
      <c r="E562" s="17" t="s">
        <v>275</v>
      </c>
      <c r="F562" s="27" t="s">
        <v>243</v>
      </c>
      <c r="G562" s="17" t="s">
        <v>216</v>
      </c>
    </row>
    <row r="563" spans="1:9" x14ac:dyDescent="0.25">
      <c r="A563" s="18">
        <v>89</v>
      </c>
      <c r="B563" s="23">
        <v>1.5575E-2</v>
      </c>
      <c r="C563" s="23">
        <f t="shared" si="32"/>
        <v>7.7875000000000002E-3</v>
      </c>
      <c r="D563" s="23">
        <f t="shared" si="33"/>
        <v>0.13449326250000002</v>
      </c>
      <c r="E563" s="17" t="s">
        <v>275</v>
      </c>
      <c r="F563" s="27" t="s">
        <v>243</v>
      </c>
      <c r="G563" s="17" t="s">
        <v>217</v>
      </c>
    </row>
    <row r="564" spans="1:9" x14ac:dyDescent="0.25">
      <c r="A564" s="18">
        <v>90</v>
      </c>
      <c r="B564" s="23">
        <v>1.5900000000000001E-2</v>
      </c>
      <c r="C564" s="23">
        <f t="shared" si="32"/>
        <v>7.9500000000000005E-3</v>
      </c>
      <c r="D564" s="23">
        <f t="shared" si="33"/>
        <v>0.13737065000000004</v>
      </c>
      <c r="E564" s="17" t="s">
        <v>275</v>
      </c>
      <c r="F564" s="27" t="s">
        <v>243</v>
      </c>
      <c r="G564" s="17" t="s">
        <v>218</v>
      </c>
    </row>
    <row r="565" spans="1:9" x14ac:dyDescent="0.25">
      <c r="A565" s="18">
        <v>91</v>
      </c>
      <c r="B565" s="23">
        <v>1.4825000000000001E-2</v>
      </c>
      <c r="C565" s="23">
        <f t="shared" si="32"/>
        <v>7.4125000000000007E-3</v>
      </c>
      <c r="D565" s="23">
        <f t="shared" si="33"/>
        <v>0.12785313750000002</v>
      </c>
      <c r="E565" s="17" t="s">
        <v>275</v>
      </c>
      <c r="F565" s="27" t="s">
        <v>228</v>
      </c>
      <c r="G565" s="17" t="s">
        <v>215</v>
      </c>
    </row>
    <row r="566" spans="1:9" x14ac:dyDescent="0.25">
      <c r="A566" s="18">
        <v>92</v>
      </c>
      <c r="B566" s="23">
        <v>1.4849999999999999E-2</v>
      </c>
      <c r="C566" s="23">
        <f t="shared" si="32"/>
        <v>7.4249999999999993E-3</v>
      </c>
      <c r="D566" s="23">
        <f t="shared" si="33"/>
        <v>0.12807447499999999</v>
      </c>
      <c r="E566" s="17" t="s">
        <v>275</v>
      </c>
      <c r="F566" s="27" t="s">
        <v>237</v>
      </c>
      <c r="G566" s="17" t="s">
        <v>216</v>
      </c>
    </row>
    <row r="567" spans="1:9" x14ac:dyDescent="0.25">
      <c r="A567" s="18">
        <v>93</v>
      </c>
      <c r="B567" s="23">
        <v>1.5100000000000001E-2</v>
      </c>
      <c r="C567" s="23">
        <f t="shared" si="32"/>
        <v>7.5500000000000003E-3</v>
      </c>
      <c r="D567" s="23">
        <f t="shared" si="33"/>
        <v>0.13028785000000001</v>
      </c>
      <c r="E567" s="17" t="s">
        <v>275</v>
      </c>
      <c r="F567" s="27" t="s">
        <v>228</v>
      </c>
      <c r="G567" s="17" t="s">
        <v>217</v>
      </c>
    </row>
    <row r="568" spans="1:9" x14ac:dyDescent="0.25">
      <c r="A568" s="18">
        <v>94</v>
      </c>
      <c r="B568" s="23">
        <v>1.7350000000000001E-2</v>
      </c>
      <c r="C568" s="23">
        <f t="shared" si="32"/>
        <v>8.6750000000000004E-3</v>
      </c>
      <c r="D568" s="23">
        <f t="shared" si="33"/>
        <v>0.15020822500000003</v>
      </c>
      <c r="E568" s="17" t="s">
        <v>275</v>
      </c>
      <c r="F568" s="27" t="s">
        <v>228</v>
      </c>
      <c r="G568" s="17" t="s">
        <v>218</v>
      </c>
    </row>
    <row r="569" spans="1:9" x14ac:dyDescent="0.25">
      <c r="A569" s="18">
        <v>95</v>
      </c>
      <c r="B569" s="23">
        <v>1.8549999999999997E-2</v>
      </c>
      <c r="C569" s="23">
        <f t="shared" si="32"/>
        <v>9.2749999999999985E-3</v>
      </c>
      <c r="D569" s="23">
        <f t="shared" si="33"/>
        <v>0.160832425</v>
      </c>
      <c r="E569" s="17" t="s">
        <v>275</v>
      </c>
      <c r="F569" s="27" t="s">
        <v>244</v>
      </c>
      <c r="G569" s="17" t="s">
        <v>215</v>
      </c>
    </row>
    <row r="570" spans="1:9" x14ac:dyDescent="0.25">
      <c r="A570" s="18">
        <v>96</v>
      </c>
      <c r="B570" s="23">
        <v>1.9574999999999999E-2</v>
      </c>
      <c r="C570" s="23">
        <f t="shared" si="32"/>
        <v>9.7874999999999993E-3</v>
      </c>
      <c r="D570" s="23">
        <f t="shared" si="33"/>
        <v>0.16990726250000002</v>
      </c>
      <c r="E570" s="17" t="s">
        <v>275</v>
      </c>
      <c r="F570" s="27" t="s">
        <v>244</v>
      </c>
      <c r="G570" s="17" t="s">
        <v>216</v>
      </c>
    </row>
    <row r="571" spans="1:9" x14ac:dyDescent="0.25">
      <c r="A571" s="18">
        <v>97</v>
      </c>
      <c r="B571" s="23">
        <v>2.0650000000000002E-2</v>
      </c>
      <c r="C571" s="23">
        <f t="shared" si="32"/>
        <v>1.0325000000000001E-2</v>
      </c>
      <c r="D571" s="23">
        <f t="shared" si="33"/>
        <v>0.17942477500000004</v>
      </c>
      <c r="E571" s="17" t="s">
        <v>275</v>
      </c>
      <c r="F571" s="27" t="s">
        <v>244</v>
      </c>
      <c r="G571" s="17" t="s">
        <v>217</v>
      </c>
    </row>
    <row r="572" spans="1:9" x14ac:dyDescent="0.25">
      <c r="A572" s="18">
        <v>98</v>
      </c>
      <c r="B572" s="23">
        <v>2.2599999999999999E-2</v>
      </c>
      <c r="C572" s="23">
        <f t="shared" si="32"/>
        <v>1.1299999999999999E-2</v>
      </c>
      <c r="D572" s="23">
        <f t="shared" si="33"/>
        <v>0.19668910000000001</v>
      </c>
      <c r="E572" s="17" t="s">
        <v>275</v>
      </c>
      <c r="F572" s="27" t="s">
        <v>244</v>
      </c>
      <c r="G572" s="17" t="s">
        <v>218</v>
      </c>
    </row>
    <row r="573" spans="1:9" x14ac:dyDescent="0.25">
      <c r="A573" s="18"/>
      <c r="E573" s="18"/>
      <c r="F573" s="27"/>
      <c r="G573" s="18"/>
    </row>
    <row r="574" spans="1:9" x14ac:dyDescent="0.25">
      <c r="A574" s="25" t="s">
        <v>0</v>
      </c>
      <c r="B574" s="23" t="s">
        <v>245</v>
      </c>
      <c r="C574" s="23" t="s">
        <v>246</v>
      </c>
      <c r="D574" s="23" t="s">
        <v>212</v>
      </c>
      <c r="E574" s="26" t="s">
        <v>221</v>
      </c>
      <c r="F574" s="26" t="s">
        <v>219</v>
      </c>
      <c r="G574" s="26" t="s">
        <v>220</v>
      </c>
      <c r="I574" s="14"/>
    </row>
    <row r="575" spans="1:9" x14ac:dyDescent="0.25">
      <c r="A575" s="18" t="s">
        <v>276</v>
      </c>
      <c r="B575" s="18">
        <v>1.4E-2</v>
      </c>
      <c r="C575" s="23">
        <f t="shared" ref="C575" si="34">B575/2</f>
        <v>7.0000000000000001E-3</v>
      </c>
      <c r="D575" s="23">
        <f t="shared" ref="D575" si="35">(17.707*C575) - 0.0034</f>
        <v>0.120549</v>
      </c>
      <c r="E575" s="23" t="s">
        <v>275</v>
      </c>
      <c r="F575" s="27" t="s">
        <v>194</v>
      </c>
      <c r="G575" s="17" t="s">
        <v>215</v>
      </c>
      <c r="I575" s="14"/>
    </row>
    <row r="576" spans="1:9" x14ac:dyDescent="0.25">
      <c r="A576" s="18" t="s">
        <v>277</v>
      </c>
      <c r="B576" s="18">
        <v>1.4100000000000001E-2</v>
      </c>
      <c r="C576" s="23">
        <f t="shared" ref="C576:C614" si="36">B576/2</f>
        <v>7.0500000000000007E-3</v>
      </c>
      <c r="D576" s="23">
        <f t="shared" ref="D576:D614" si="37">(17.707*C576) - 0.0034</f>
        <v>0.12143435000000002</v>
      </c>
      <c r="E576" s="23" t="s">
        <v>275</v>
      </c>
      <c r="F576" s="27" t="s">
        <v>202</v>
      </c>
      <c r="G576" s="17" t="s">
        <v>216</v>
      </c>
      <c r="I576" s="14"/>
    </row>
    <row r="577" spans="1:9" x14ac:dyDescent="0.25">
      <c r="A577" s="18" t="s">
        <v>278</v>
      </c>
      <c r="B577" s="18">
        <v>1.465E-2</v>
      </c>
      <c r="C577" s="23">
        <f t="shared" si="36"/>
        <v>7.3249999999999999E-3</v>
      </c>
      <c r="D577" s="23">
        <f t="shared" si="37"/>
        <v>0.12630377500000001</v>
      </c>
      <c r="E577" s="23" t="s">
        <v>275</v>
      </c>
      <c r="F577" s="27" t="s">
        <v>194</v>
      </c>
      <c r="G577" s="17" t="s">
        <v>217</v>
      </c>
      <c r="I577" s="14"/>
    </row>
    <row r="578" spans="1:9" x14ac:dyDescent="0.25">
      <c r="A578" s="18" t="s">
        <v>279</v>
      </c>
      <c r="B578" s="18">
        <v>1.5100000000000001E-2</v>
      </c>
      <c r="C578" s="23">
        <f t="shared" si="36"/>
        <v>7.5500000000000003E-3</v>
      </c>
      <c r="D578" s="23">
        <f t="shared" si="37"/>
        <v>0.13028785000000001</v>
      </c>
      <c r="E578" s="23" t="s">
        <v>275</v>
      </c>
      <c r="F578" s="27" t="s">
        <v>194</v>
      </c>
      <c r="G578" s="17" t="s">
        <v>218</v>
      </c>
      <c r="I578" s="14"/>
    </row>
    <row r="579" spans="1:9" x14ac:dyDescent="0.25">
      <c r="A579" s="18" t="s">
        <v>280</v>
      </c>
      <c r="B579" s="18">
        <v>1.515E-2</v>
      </c>
      <c r="C579" s="23">
        <f t="shared" si="36"/>
        <v>7.5750000000000001E-3</v>
      </c>
      <c r="D579" s="23">
        <f t="shared" si="37"/>
        <v>0.13073052500000001</v>
      </c>
      <c r="E579" s="23" t="s">
        <v>275</v>
      </c>
      <c r="F579" s="27" t="s">
        <v>195</v>
      </c>
      <c r="G579" s="17" t="s">
        <v>215</v>
      </c>
      <c r="I579" s="14"/>
    </row>
    <row r="580" spans="1:9" x14ac:dyDescent="0.25">
      <c r="A580" s="18" t="s">
        <v>281</v>
      </c>
      <c r="B580" s="18">
        <v>1.4E-2</v>
      </c>
      <c r="C580" s="23">
        <f t="shared" si="36"/>
        <v>7.0000000000000001E-3</v>
      </c>
      <c r="D580" s="23">
        <f t="shared" si="37"/>
        <v>0.120549</v>
      </c>
      <c r="E580" s="23" t="s">
        <v>275</v>
      </c>
      <c r="F580" s="27" t="s">
        <v>195</v>
      </c>
      <c r="G580" s="17" t="s">
        <v>216</v>
      </c>
      <c r="I580" s="14"/>
    </row>
    <row r="581" spans="1:9" x14ac:dyDescent="0.25">
      <c r="A581" s="18" t="s">
        <v>282</v>
      </c>
      <c r="B581" s="18">
        <v>1.4999999999999999E-2</v>
      </c>
      <c r="C581" s="23">
        <f t="shared" si="36"/>
        <v>7.4999999999999997E-3</v>
      </c>
      <c r="D581" s="23">
        <f t="shared" si="37"/>
        <v>0.1294025</v>
      </c>
      <c r="E581" s="23" t="s">
        <v>275</v>
      </c>
      <c r="F581" s="27" t="s">
        <v>195</v>
      </c>
      <c r="G581" s="17" t="s">
        <v>217</v>
      </c>
      <c r="I581" s="14"/>
    </row>
    <row r="582" spans="1:9" x14ac:dyDescent="0.25">
      <c r="A582" s="18" t="s">
        <v>283</v>
      </c>
      <c r="B582" s="18">
        <v>1.5050000000000001E-2</v>
      </c>
      <c r="C582" s="23">
        <f t="shared" si="36"/>
        <v>7.5250000000000004E-3</v>
      </c>
      <c r="D582" s="23">
        <f t="shared" si="37"/>
        <v>0.12984517500000003</v>
      </c>
      <c r="E582" s="23" t="s">
        <v>275</v>
      </c>
      <c r="F582" s="27" t="s">
        <v>195</v>
      </c>
      <c r="G582" s="17" t="s">
        <v>218</v>
      </c>
      <c r="I582" s="14"/>
    </row>
    <row r="583" spans="1:9" x14ac:dyDescent="0.25">
      <c r="A583" s="18" t="s">
        <v>284</v>
      </c>
      <c r="B583" s="18">
        <v>1.4E-2</v>
      </c>
      <c r="C583" s="23">
        <f t="shared" si="36"/>
        <v>7.0000000000000001E-3</v>
      </c>
      <c r="D583" s="23">
        <f t="shared" si="37"/>
        <v>0.120549</v>
      </c>
      <c r="E583" s="23" t="s">
        <v>275</v>
      </c>
      <c r="F583" s="27" t="s">
        <v>196</v>
      </c>
      <c r="G583" s="17" t="s">
        <v>215</v>
      </c>
      <c r="I583" s="14"/>
    </row>
    <row r="584" spans="1:9" x14ac:dyDescent="0.25">
      <c r="A584" s="18" t="s">
        <v>285</v>
      </c>
      <c r="B584" s="18">
        <v>1.44E-2</v>
      </c>
      <c r="C584" s="23">
        <f t="shared" si="36"/>
        <v>7.1999999999999998E-3</v>
      </c>
      <c r="D584" s="23">
        <f t="shared" si="37"/>
        <v>0.1240904</v>
      </c>
      <c r="E584" s="23" t="s">
        <v>275</v>
      </c>
      <c r="F584" s="27" t="s">
        <v>196</v>
      </c>
      <c r="G584" s="17" t="s">
        <v>216</v>
      </c>
      <c r="I584" s="14"/>
    </row>
    <row r="585" spans="1:9" x14ac:dyDescent="0.25">
      <c r="A585" s="18" t="s">
        <v>286</v>
      </c>
      <c r="B585" s="18">
        <v>1.525E-2</v>
      </c>
      <c r="C585" s="23">
        <f t="shared" si="36"/>
        <v>7.6249999999999998E-3</v>
      </c>
      <c r="D585" s="23">
        <f t="shared" si="37"/>
        <v>0.13161587500000002</v>
      </c>
      <c r="E585" s="23" t="s">
        <v>275</v>
      </c>
      <c r="F585" s="27" t="s">
        <v>196</v>
      </c>
      <c r="G585" s="17" t="s">
        <v>217</v>
      </c>
      <c r="I585" s="14"/>
    </row>
    <row r="586" spans="1:9" x14ac:dyDescent="0.25">
      <c r="A586" s="18" t="s">
        <v>287</v>
      </c>
      <c r="B586" s="18">
        <v>1.6050000000000002E-2</v>
      </c>
      <c r="C586" s="23">
        <f t="shared" si="36"/>
        <v>8.0250000000000009E-3</v>
      </c>
      <c r="D586" s="23">
        <f t="shared" si="37"/>
        <v>0.13869867500000005</v>
      </c>
      <c r="E586" s="23" t="s">
        <v>275</v>
      </c>
      <c r="F586" s="27" t="s">
        <v>196</v>
      </c>
      <c r="G586" s="17" t="s">
        <v>218</v>
      </c>
      <c r="I586" s="14"/>
    </row>
    <row r="587" spans="1:9" x14ac:dyDescent="0.25">
      <c r="A587" s="18" t="s">
        <v>288</v>
      </c>
      <c r="B587" s="18">
        <v>1.4800000000000001E-2</v>
      </c>
      <c r="C587" s="23">
        <f t="shared" si="36"/>
        <v>7.4000000000000003E-3</v>
      </c>
      <c r="D587" s="23">
        <f t="shared" si="37"/>
        <v>0.12763180000000002</v>
      </c>
      <c r="E587" s="23" t="s">
        <v>275</v>
      </c>
      <c r="F587" s="27" t="s">
        <v>197</v>
      </c>
      <c r="G587" s="17" t="s">
        <v>215</v>
      </c>
      <c r="I587" s="14"/>
    </row>
    <row r="588" spans="1:9" x14ac:dyDescent="0.25">
      <c r="A588" s="18" t="s">
        <v>289</v>
      </c>
      <c r="B588" s="18">
        <v>1.4250000000000001E-2</v>
      </c>
      <c r="C588" s="23">
        <f t="shared" si="36"/>
        <v>7.1250000000000003E-3</v>
      </c>
      <c r="D588" s="23">
        <f t="shared" si="37"/>
        <v>0.12276237500000002</v>
      </c>
      <c r="E588" s="23" t="s">
        <v>275</v>
      </c>
      <c r="F588" s="27" t="s">
        <v>197</v>
      </c>
      <c r="G588" s="17" t="s">
        <v>216</v>
      </c>
      <c r="I588" s="14"/>
    </row>
    <row r="589" spans="1:9" x14ac:dyDescent="0.25">
      <c r="A589" s="18" t="s">
        <v>290</v>
      </c>
      <c r="B589" s="18">
        <v>1.5650000000000001E-2</v>
      </c>
      <c r="C589" s="23">
        <f t="shared" si="36"/>
        <v>7.8250000000000004E-3</v>
      </c>
      <c r="D589" s="23">
        <f t="shared" si="37"/>
        <v>0.13515727500000002</v>
      </c>
      <c r="E589" s="23" t="s">
        <v>275</v>
      </c>
      <c r="F589" s="27" t="s">
        <v>197</v>
      </c>
      <c r="G589" s="17" t="s">
        <v>217</v>
      </c>
      <c r="I589" s="14"/>
    </row>
    <row r="590" spans="1:9" x14ac:dyDescent="0.25">
      <c r="A590" s="18" t="s">
        <v>291</v>
      </c>
      <c r="B590" s="18">
        <v>1.6199999999999999E-2</v>
      </c>
      <c r="C590" s="23">
        <f t="shared" si="36"/>
        <v>8.0999999999999996E-3</v>
      </c>
      <c r="D590" s="23">
        <f t="shared" si="37"/>
        <v>0.1400267</v>
      </c>
      <c r="E590" s="23" t="s">
        <v>275</v>
      </c>
      <c r="F590" s="27" t="s">
        <v>197</v>
      </c>
      <c r="G590" s="17" t="s">
        <v>218</v>
      </c>
      <c r="I590" s="14"/>
    </row>
    <row r="591" spans="1:9" x14ac:dyDescent="0.25">
      <c r="A591" s="18" t="s">
        <v>292</v>
      </c>
      <c r="B591" s="18">
        <v>1.5050000000000001E-2</v>
      </c>
      <c r="C591" s="23">
        <f t="shared" si="36"/>
        <v>7.5250000000000004E-3</v>
      </c>
      <c r="D591" s="23">
        <f t="shared" si="37"/>
        <v>0.12984517500000003</v>
      </c>
      <c r="E591" s="23" t="s">
        <v>275</v>
      </c>
      <c r="F591" s="27" t="s">
        <v>198</v>
      </c>
      <c r="G591" s="17" t="s">
        <v>215</v>
      </c>
      <c r="I591" s="14"/>
    </row>
    <row r="592" spans="1:9" x14ac:dyDescent="0.25">
      <c r="A592" s="18" t="s">
        <v>293</v>
      </c>
      <c r="B592" s="18">
        <v>1.435E-2</v>
      </c>
      <c r="C592" s="23">
        <f t="shared" si="36"/>
        <v>7.175E-3</v>
      </c>
      <c r="D592" s="23">
        <f t="shared" si="37"/>
        <v>0.123647725</v>
      </c>
      <c r="E592" s="23" t="s">
        <v>275</v>
      </c>
      <c r="F592" s="27" t="s">
        <v>198</v>
      </c>
      <c r="G592" s="17" t="s">
        <v>216</v>
      </c>
      <c r="I592" s="14"/>
    </row>
    <row r="593" spans="1:9" x14ac:dyDescent="0.25">
      <c r="A593" s="18" t="s">
        <v>294</v>
      </c>
      <c r="B593" s="18">
        <v>1.695E-2</v>
      </c>
      <c r="C593" s="23">
        <f t="shared" si="36"/>
        <v>8.4749999999999999E-3</v>
      </c>
      <c r="D593" s="23">
        <f t="shared" si="37"/>
        <v>0.14666682500000003</v>
      </c>
      <c r="E593" s="23" t="s">
        <v>275</v>
      </c>
      <c r="F593" s="27" t="s">
        <v>198</v>
      </c>
      <c r="G593" s="17" t="s">
        <v>217</v>
      </c>
      <c r="I593" s="14"/>
    </row>
    <row r="594" spans="1:9" x14ac:dyDescent="0.25">
      <c r="A594" s="18" t="s">
        <v>295</v>
      </c>
      <c r="B594" s="18">
        <v>1.5349999999999999E-2</v>
      </c>
      <c r="C594" s="23">
        <f t="shared" si="36"/>
        <v>7.6749999999999995E-3</v>
      </c>
      <c r="D594" s="23">
        <f t="shared" si="37"/>
        <v>0.132501225</v>
      </c>
      <c r="E594" s="23" t="s">
        <v>275</v>
      </c>
      <c r="F594" s="27" t="s">
        <v>198</v>
      </c>
      <c r="G594" s="17" t="s">
        <v>218</v>
      </c>
      <c r="I594" s="14"/>
    </row>
    <row r="595" spans="1:9" x14ac:dyDescent="0.25">
      <c r="A595" s="18" t="s">
        <v>296</v>
      </c>
      <c r="B595" s="18">
        <v>1.49E-2</v>
      </c>
      <c r="C595" s="23">
        <f t="shared" si="36"/>
        <v>7.45E-3</v>
      </c>
      <c r="D595" s="23">
        <f t="shared" si="37"/>
        <v>0.12851715000000002</v>
      </c>
      <c r="E595" s="23" t="s">
        <v>275</v>
      </c>
      <c r="F595" s="27" t="s">
        <v>199</v>
      </c>
      <c r="G595" s="17" t="s">
        <v>215</v>
      </c>
      <c r="I595" s="14"/>
    </row>
    <row r="596" spans="1:9" x14ac:dyDescent="0.25">
      <c r="A596" s="18" t="s">
        <v>297</v>
      </c>
      <c r="B596" s="18">
        <v>1.54E-2</v>
      </c>
      <c r="C596" s="23">
        <f t="shared" si="36"/>
        <v>7.7000000000000002E-3</v>
      </c>
      <c r="D596" s="23">
        <f t="shared" si="37"/>
        <v>0.13294390000000003</v>
      </c>
      <c r="E596" s="23" t="s">
        <v>275</v>
      </c>
      <c r="F596" s="27" t="s">
        <v>199</v>
      </c>
      <c r="G596" s="17" t="s">
        <v>216</v>
      </c>
      <c r="I596" s="14"/>
    </row>
    <row r="597" spans="1:9" x14ac:dyDescent="0.25">
      <c r="A597" s="18" t="s">
        <v>298</v>
      </c>
      <c r="B597" s="18">
        <v>1.47E-2</v>
      </c>
      <c r="C597" s="23">
        <f t="shared" si="36"/>
        <v>7.3499999999999998E-3</v>
      </c>
      <c r="D597" s="23">
        <f t="shared" si="37"/>
        <v>0.12674645000000001</v>
      </c>
      <c r="E597" s="23" t="s">
        <v>275</v>
      </c>
      <c r="F597" s="27" t="s">
        <v>199</v>
      </c>
      <c r="G597" s="17" t="s">
        <v>217</v>
      </c>
      <c r="I597" s="14"/>
    </row>
    <row r="598" spans="1:9" x14ac:dyDescent="0.25">
      <c r="A598" s="18" t="s">
        <v>299</v>
      </c>
      <c r="B598" s="18">
        <v>1.3899999999999999E-2</v>
      </c>
      <c r="C598" s="23">
        <f t="shared" si="36"/>
        <v>6.9499999999999996E-3</v>
      </c>
      <c r="D598" s="23">
        <f t="shared" si="37"/>
        <v>0.11966365</v>
      </c>
      <c r="E598" s="23" t="s">
        <v>275</v>
      </c>
      <c r="F598" s="27" t="s">
        <v>199</v>
      </c>
      <c r="G598" s="17" t="s">
        <v>218</v>
      </c>
      <c r="I598" s="14"/>
    </row>
    <row r="599" spans="1:9" x14ac:dyDescent="0.25">
      <c r="A599" s="18" t="s">
        <v>300</v>
      </c>
      <c r="B599" s="18">
        <v>1.405E-2</v>
      </c>
      <c r="C599" s="23">
        <f t="shared" si="36"/>
        <v>7.025E-3</v>
      </c>
      <c r="D599" s="23">
        <f t="shared" si="37"/>
        <v>0.12099167500000001</v>
      </c>
      <c r="E599" s="23" t="s">
        <v>275</v>
      </c>
      <c r="F599" s="27" t="s">
        <v>200</v>
      </c>
      <c r="G599" s="17" t="s">
        <v>215</v>
      </c>
      <c r="I599" s="14"/>
    </row>
    <row r="600" spans="1:9" x14ac:dyDescent="0.25">
      <c r="A600" s="18" t="s">
        <v>301</v>
      </c>
      <c r="B600" s="18">
        <v>1.3950000000000001E-2</v>
      </c>
      <c r="C600" s="23">
        <f t="shared" si="36"/>
        <v>6.9750000000000003E-3</v>
      </c>
      <c r="D600" s="23">
        <f t="shared" si="37"/>
        <v>0.12010632500000001</v>
      </c>
      <c r="E600" s="23" t="s">
        <v>275</v>
      </c>
      <c r="F600" s="27" t="s">
        <v>200</v>
      </c>
      <c r="G600" s="17" t="s">
        <v>216</v>
      </c>
      <c r="I600" s="14"/>
    </row>
    <row r="601" spans="1:9" x14ac:dyDescent="0.25">
      <c r="A601" s="18" t="s">
        <v>302</v>
      </c>
      <c r="B601" s="18">
        <v>1.43E-2</v>
      </c>
      <c r="C601" s="23">
        <f t="shared" si="36"/>
        <v>7.1500000000000001E-3</v>
      </c>
      <c r="D601" s="23">
        <f t="shared" si="37"/>
        <v>0.12320505</v>
      </c>
      <c r="E601" s="23" t="s">
        <v>275</v>
      </c>
      <c r="F601" s="27" t="s">
        <v>200</v>
      </c>
      <c r="G601" s="17" t="s">
        <v>217</v>
      </c>
      <c r="I601" s="14"/>
    </row>
    <row r="602" spans="1:9" x14ac:dyDescent="0.25">
      <c r="A602" s="18" t="s">
        <v>303</v>
      </c>
      <c r="B602" s="18">
        <v>1.555E-2</v>
      </c>
      <c r="C602" s="23">
        <f t="shared" si="36"/>
        <v>7.7749999999999998E-3</v>
      </c>
      <c r="D602" s="23">
        <f t="shared" si="37"/>
        <v>0.13427192500000001</v>
      </c>
      <c r="E602" s="23" t="s">
        <v>275</v>
      </c>
      <c r="F602" s="27" t="s">
        <v>200</v>
      </c>
      <c r="G602" s="17" t="s">
        <v>218</v>
      </c>
      <c r="I602" s="14"/>
    </row>
    <row r="603" spans="1:9" x14ac:dyDescent="0.25">
      <c r="A603" s="18" t="s">
        <v>304</v>
      </c>
      <c r="B603" s="18">
        <v>1.5699999999999999E-2</v>
      </c>
      <c r="C603" s="23">
        <f t="shared" si="36"/>
        <v>7.8499999999999993E-3</v>
      </c>
      <c r="D603" s="23">
        <f t="shared" si="37"/>
        <v>0.13559995</v>
      </c>
      <c r="E603" s="23" t="s">
        <v>275</v>
      </c>
      <c r="F603" s="27" t="s">
        <v>201</v>
      </c>
      <c r="G603" s="17" t="s">
        <v>215</v>
      </c>
      <c r="I603" s="14"/>
    </row>
    <row r="604" spans="1:9" x14ac:dyDescent="0.25">
      <c r="A604" s="18" t="s">
        <v>305</v>
      </c>
      <c r="B604" s="18">
        <v>1.4500000000000001E-2</v>
      </c>
      <c r="C604" s="23">
        <f t="shared" si="36"/>
        <v>7.2500000000000004E-3</v>
      </c>
      <c r="D604" s="23">
        <f t="shared" si="37"/>
        <v>0.12497575000000001</v>
      </c>
      <c r="E604" s="23" t="s">
        <v>275</v>
      </c>
      <c r="F604" s="27" t="s">
        <v>201</v>
      </c>
      <c r="G604" s="17" t="s">
        <v>216</v>
      </c>
      <c r="I604" s="14"/>
    </row>
    <row r="605" spans="1:9" x14ac:dyDescent="0.25">
      <c r="A605" s="18" t="s">
        <v>306</v>
      </c>
      <c r="B605" s="18">
        <v>1.4749999999999999E-2</v>
      </c>
      <c r="C605" s="23">
        <f t="shared" si="36"/>
        <v>7.3749999999999996E-3</v>
      </c>
      <c r="D605" s="23">
        <f t="shared" si="37"/>
        <v>0.12718912500000001</v>
      </c>
      <c r="E605" s="23" t="s">
        <v>275</v>
      </c>
      <c r="F605" s="27" t="s">
        <v>201</v>
      </c>
      <c r="G605" s="17" t="s">
        <v>217</v>
      </c>
      <c r="I605" s="14"/>
    </row>
    <row r="606" spans="1:9" x14ac:dyDescent="0.25">
      <c r="A606" s="18" t="s">
        <v>307</v>
      </c>
      <c r="B606" s="18">
        <v>1.41E-2</v>
      </c>
      <c r="C606" s="23">
        <f t="shared" si="36"/>
        <v>7.0499999999999998E-3</v>
      </c>
      <c r="D606" s="23">
        <f t="shared" si="37"/>
        <v>0.12143435</v>
      </c>
      <c r="E606" s="23" t="s">
        <v>275</v>
      </c>
      <c r="F606" s="27" t="s">
        <v>201</v>
      </c>
      <c r="G606" s="17" t="s">
        <v>218</v>
      </c>
      <c r="I606" s="14"/>
    </row>
    <row r="607" spans="1:9" x14ac:dyDescent="0.25">
      <c r="A607" s="18" t="s">
        <v>308</v>
      </c>
      <c r="B607" s="18">
        <v>1.5100000000000001E-2</v>
      </c>
      <c r="C607" s="23">
        <f t="shared" si="36"/>
        <v>7.5500000000000003E-3</v>
      </c>
      <c r="D607" s="23">
        <f t="shared" si="37"/>
        <v>0.13028785000000001</v>
      </c>
      <c r="E607" s="23" t="s">
        <v>275</v>
      </c>
      <c r="F607" s="27" t="s">
        <v>202</v>
      </c>
      <c r="G607" s="17" t="s">
        <v>215</v>
      </c>
      <c r="I607" s="14"/>
    </row>
    <row r="608" spans="1:9" x14ac:dyDescent="0.25">
      <c r="A608" s="18" t="s">
        <v>309</v>
      </c>
      <c r="B608" s="18">
        <v>1.4450000000000001E-2</v>
      </c>
      <c r="C608" s="23">
        <f t="shared" si="36"/>
        <v>7.2250000000000005E-3</v>
      </c>
      <c r="D608" s="23">
        <f t="shared" si="37"/>
        <v>0.12453307500000001</v>
      </c>
      <c r="E608" s="23" t="s">
        <v>275</v>
      </c>
      <c r="F608" s="27" t="s">
        <v>194</v>
      </c>
      <c r="G608" s="17" t="s">
        <v>216</v>
      </c>
      <c r="I608" s="14"/>
    </row>
    <row r="609" spans="1:9" x14ac:dyDescent="0.25">
      <c r="A609" s="18" t="s">
        <v>310</v>
      </c>
      <c r="B609" s="18">
        <v>1.5099999999999999E-2</v>
      </c>
      <c r="C609" s="23">
        <f t="shared" si="36"/>
        <v>7.5499999999999994E-3</v>
      </c>
      <c r="D609" s="23">
        <f t="shared" si="37"/>
        <v>0.13028785000000001</v>
      </c>
      <c r="E609" s="23" t="s">
        <v>275</v>
      </c>
      <c r="F609" s="27" t="s">
        <v>202</v>
      </c>
      <c r="G609" s="17" t="s">
        <v>217</v>
      </c>
      <c r="I609" s="14"/>
    </row>
    <row r="610" spans="1:9" x14ac:dyDescent="0.25">
      <c r="A610" s="18" t="s">
        <v>311</v>
      </c>
      <c r="B610" s="18">
        <v>1.5949999999999999E-2</v>
      </c>
      <c r="C610" s="23">
        <f t="shared" si="36"/>
        <v>7.9749999999999995E-3</v>
      </c>
      <c r="D610" s="23">
        <f t="shared" si="37"/>
        <v>0.13781332500000001</v>
      </c>
      <c r="E610" s="23" t="s">
        <v>275</v>
      </c>
      <c r="F610" s="27" t="s">
        <v>202</v>
      </c>
      <c r="G610" s="17" t="s">
        <v>218</v>
      </c>
      <c r="I610" s="14"/>
    </row>
    <row r="611" spans="1:9" x14ac:dyDescent="0.25">
      <c r="A611" s="18" t="s">
        <v>312</v>
      </c>
      <c r="B611" s="18">
        <v>1.6750000000000001E-2</v>
      </c>
      <c r="C611" s="23">
        <f t="shared" si="36"/>
        <v>8.3750000000000005E-3</v>
      </c>
      <c r="D611" s="23">
        <f t="shared" si="37"/>
        <v>0.14489612500000004</v>
      </c>
      <c r="E611" s="23" t="s">
        <v>275</v>
      </c>
      <c r="F611" s="27" t="s">
        <v>203</v>
      </c>
      <c r="G611" s="17" t="s">
        <v>215</v>
      </c>
      <c r="I611" s="14"/>
    </row>
    <row r="612" spans="1:9" x14ac:dyDescent="0.25">
      <c r="A612" s="18" t="s">
        <v>313</v>
      </c>
      <c r="B612" s="18">
        <v>1.5050000000000001E-2</v>
      </c>
      <c r="C612" s="23">
        <f t="shared" si="36"/>
        <v>7.5250000000000004E-3</v>
      </c>
      <c r="D612" s="23">
        <f t="shared" si="37"/>
        <v>0.12984517500000003</v>
      </c>
      <c r="E612" s="23" t="s">
        <v>275</v>
      </c>
      <c r="F612" s="27" t="s">
        <v>203</v>
      </c>
      <c r="G612" s="17" t="s">
        <v>216</v>
      </c>
      <c r="I612" s="14"/>
    </row>
    <row r="613" spans="1:9" x14ac:dyDescent="0.25">
      <c r="A613" s="18" t="s">
        <v>314</v>
      </c>
      <c r="B613" s="18">
        <v>1.4450000000000001E-2</v>
      </c>
      <c r="C613" s="23">
        <f t="shared" si="36"/>
        <v>7.2250000000000005E-3</v>
      </c>
      <c r="D613" s="23">
        <f t="shared" si="37"/>
        <v>0.12453307500000001</v>
      </c>
      <c r="E613" s="23" t="s">
        <v>275</v>
      </c>
      <c r="F613" s="27" t="s">
        <v>203</v>
      </c>
      <c r="G613" s="17" t="s">
        <v>217</v>
      </c>
      <c r="I613" s="14"/>
    </row>
    <row r="614" spans="1:9" x14ac:dyDescent="0.25">
      <c r="A614" s="18" t="s">
        <v>315</v>
      </c>
      <c r="B614" s="18">
        <v>1.4950000000000001E-2</v>
      </c>
      <c r="C614" s="23">
        <f t="shared" si="36"/>
        <v>7.4750000000000007E-3</v>
      </c>
      <c r="D614" s="23">
        <f t="shared" si="37"/>
        <v>0.12895982500000003</v>
      </c>
      <c r="E614" s="23" t="s">
        <v>275</v>
      </c>
      <c r="F614" s="27" t="s">
        <v>203</v>
      </c>
      <c r="G614" s="17" t="s">
        <v>218</v>
      </c>
      <c r="I614" s="14"/>
    </row>
    <row r="615" spans="1:9" x14ac:dyDescent="0.25">
      <c r="A615" s="18"/>
      <c r="B615" s="19"/>
      <c r="E615" s="23"/>
      <c r="F615" s="18"/>
      <c r="G615" s="18"/>
      <c r="I615" s="14"/>
    </row>
    <row r="616" spans="1:9" x14ac:dyDescent="0.25">
      <c r="A616" s="18">
        <v>1</v>
      </c>
      <c r="B616" s="18">
        <v>1.2799999999999999E-2</v>
      </c>
      <c r="C616" s="23">
        <f t="shared" ref="C616:C670" si="38">B616/2</f>
        <v>6.3999999999999994E-3</v>
      </c>
      <c r="D616" s="23">
        <f t="shared" ref="D616:D670" si="39">(17.707*C616) - 0.0034</f>
        <v>0.10992479999999999</v>
      </c>
      <c r="E616" s="23" t="s">
        <v>320</v>
      </c>
      <c r="F616" s="27" t="s">
        <v>225</v>
      </c>
      <c r="G616" s="26" t="s">
        <v>215</v>
      </c>
      <c r="I616" s="14"/>
    </row>
    <row r="617" spans="1:9" x14ac:dyDescent="0.25">
      <c r="A617" s="18">
        <v>2</v>
      </c>
      <c r="B617" s="18">
        <v>1.32E-2</v>
      </c>
      <c r="C617" s="23">
        <f t="shared" si="38"/>
        <v>6.6E-3</v>
      </c>
      <c r="D617" s="23">
        <f t="shared" si="39"/>
        <v>0.1134662</v>
      </c>
      <c r="E617" s="23" t="s">
        <v>320</v>
      </c>
      <c r="F617" s="27" t="s">
        <v>225</v>
      </c>
      <c r="G617" s="26" t="s">
        <v>216</v>
      </c>
      <c r="I617" s="14"/>
    </row>
    <row r="618" spans="1:9" x14ac:dyDescent="0.25">
      <c r="A618" s="18">
        <v>3</v>
      </c>
      <c r="B618" s="18">
        <v>1.4250000000000001E-2</v>
      </c>
      <c r="C618" s="23">
        <f t="shared" si="38"/>
        <v>7.1250000000000003E-3</v>
      </c>
      <c r="D618" s="23">
        <f t="shared" si="39"/>
        <v>0.12276237500000002</v>
      </c>
      <c r="E618" s="23" t="s">
        <v>320</v>
      </c>
      <c r="F618" s="27" t="s">
        <v>225</v>
      </c>
      <c r="G618" s="26" t="s">
        <v>217</v>
      </c>
      <c r="I618" s="14"/>
    </row>
    <row r="619" spans="1:9" x14ac:dyDescent="0.25">
      <c r="A619" s="18">
        <v>4</v>
      </c>
      <c r="B619" s="18">
        <v>1.5550000000000001E-2</v>
      </c>
      <c r="C619" s="23">
        <f t="shared" si="38"/>
        <v>7.7750000000000007E-3</v>
      </c>
      <c r="D619" s="23">
        <f t="shared" si="39"/>
        <v>0.13427192500000004</v>
      </c>
      <c r="E619" s="23" t="s">
        <v>320</v>
      </c>
      <c r="F619" s="27" t="s">
        <v>225</v>
      </c>
      <c r="G619" s="26" t="s">
        <v>218</v>
      </c>
      <c r="I619" s="14"/>
    </row>
    <row r="620" spans="1:9" x14ac:dyDescent="0.25">
      <c r="A620" s="18">
        <v>5</v>
      </c>
      <c r="B620" s="18">
        <v>1.255E-2</v>
      </c>
      <c r="C620" s="23">
        <f t="shared" si="38"/>
        <v>6.2750000000000002E-3</v>
      </c>
      <c r="D620" s="23">
        <f t="shared" si="39"/>
        <v>0.10771142500000001</v>
      </c>
      <c r="E620" s="23" t="s">
        <v>320</v>
      </c>
      <c r="F620" s="27" t="s">
        <v>229</v>
      </c>
      <c r="G620" s="26" t="s">
        <v>215</v>
      </c>
      <c r="I620" s="14"/>
    </row>
    <row r="621" spans="1:9" x14ac:dyDescent="0.25">
      <c r="A621" s="18">
        <v>6</v>
      </c>
      <c r="B621" s="18">
        <v>1.295E-2</v>
      </c>
      <c r="C621" s="23">
        <f t="shared" si="38"/>
        <v>6.4749999999999999E-3</v>
      </c>
      <c r="D621" s="23">
        <f t="shared" si="39"/>
        <v>0.111252825</v>
      </c>
      <c r="E621" s="23" t="s">
        <v>320</v>
      </c>
      <c r="F621" s="27" t="s">
        <v>229</v>
      </c>
      <c r="G621" s="26" t="s">
        <v>216</v>
      </c>
      <c r="I621" s="14"/>
    </row>
    <row r="622" spans="1:9" x14ac:dyDescent="0.25">
      <c r="A622" s="18">
        <v>7</v>
      </c>
      <c r="B622" s="18">
        <v>1.405E-2</v>
      </c>
      <c r="C622" s="23">
        <f t="shared" si="38"/>
        <v>7.025E-3</v>
      </c>
      <c r="D622" s="23">
        <f t="shared" si="39"/>
        <v>0.12099167500000001</v>
      </c>
      <c r="E622" s="23" t="s">
        <v>320</v>
      </c>
      <c r="F622" s="27" t="s">
        <v>229</v>
      </c>
      <c r="G622" s="26" t="s">
        <v>217</v>
      </c>
      <c r="I622" s="14"/>
    </row>
    <row r="623" spans="1:9" x14ac:dyDescent="0.25">
      <c r="A623" s="18">
        <v>8</v>
      </c>
      <c r="B623" s="18">
        <v>1.5600000000000001E-2</v>
      </c>
      <c r="C623" s="23">
        <f t="shared" si="38"/>
        <v>7.8000000000000005E-3</v>
      </c>
      <c r="D623" s="23">
        <f t="shared" si="39"/>
        <v>0.13471460000000002</v>
      </c>
      <c r="E623" s="23" t="s">
        <v>320</v>
      </c>
      <c r="F623" s="27" t="s">
        <v>229</v>
      </c>
      <c r="G623" s="26" t="s">
        <v>218</v>
      </c>
      <c r="I623" s="14"/>
    </row>
    <row r="624" spans="1:9" x14ac:dyDescent="0.25">
      <c r="A624" s="18">
        <v>9</v>
      </c>
      <c r="B624" s="18">
        <v>1.29E-2</v>
      </c>
      <c r="C624" s="23">
        <f t="shared" si="38"/>
        <v>6.45E-3</v>
      </c>
      <c r="D624" s="23">
        <f t="shared" si="39"/>
        <v>0.11081015000000001</v>
      </c>
      <c r="E624" s="23" t="s">
        <v>320</v>
      </c>
      <c r="F624" s="27" t="s">
        <v>230</v>
      </c>
      <c r="G624" s="26" t="s">
        <v>215</v>
      </c>
      <c r="I624" s="14"/>
    </row>
    <row r="625" spans="1:9" x14ac:dyDescent="0.25">
      <c r="A625" s="18">
        <v>10</v>
      </c>
      <c r="B625" s="18">
        <v>1.43E-2</v>
      </c>
      <c r="C625" s="23">
        <f t="shared" si="38"/>
        <v>7.1500000000000001E-3</v>
      </c>
      <c r="D625" s="23">
        <f t="shared" si="39"/>
        <v>0.12320505</v>
      </c>
      <c r="E625" s="23" t="s">
        <v>320</v>
      </c>
      <c r="F625" s="27" t="s">
        <v>230</v>
      </c>
      <c r="G625" s="26" t="s">
        <v>216</v>
      </c>
      <c r="I625" s="14"/>
    </row>
    <row r="626" spans="1:9" x14ac:dyDescent="0.25">
      <c r="A626" s="18">
        <v>11</v>
      </c>
      <c r="B626" s="18">
        <v>1.515E-2</v>
      </c>
      <c r="C626" s="23">
        <f t="shared" si="38"/>
        <v>7.5750000000000001E-3</v>
      </c>
      <c r="D626" s="23">
        <f t="shared" si="39"/>
        <v>0.13073052500000001</v>
      </c>
      <c r="E626" s="23" t="s">
        <v>320</v>
      </c>
      <c r="F626" s="27" t="s">
        <v>230</v>
      </c>
      <c r="G626" s="26" t="s">
        <v>217</v>
      </c>
      <c r="I626" s="14"/>
    </row>
    <row r="627" spans="1:9" x14ac:dyDescent="0.25">
      <c r="A627" s="18">
        <v>12</v>
      </c>
      <c r="B627" s="18">
        <v>1.6449999999999999E-2</v>
      </c>
      <c r="C627" s="23">
        <f t="shared" si="38"/>
        <v>8.2249999999999997E-3</v>
      </c>
      <c r="D627" s="23">
        <f t="shared" si="39"/>
        <v>0.14224007500000002</v>
      </c>
      <c r="E627" s="23" t="s">
        <v>320</v>
      </c>
      <c r="F627" s="27" t="s">
        <v>230</v>
      </c>
      <c r="G627" s="26" t="s">
        <v>218</v>
      </c>
      <c r="I627" s="14"/>
    </row>
    <row r="628" spans="1:9" x14ac:dyDescent="0.25">
      <c r="A628" s="18">
        <v>13</v>
      </c>
      <c r="B628" s="18">
        <v>1.355E-2</v>
      </c>
      <c r="C628" s="23">
        <f t="shared" si="38"/>
        <v>6.7749999999999998E-3</v>
      </c>
      <c r="D628" s="23">
        <f t="shared" si="39"/>
        <v>0.116564925</v>
      </c>
      <c r="E628" s="23" t="s">
        <v>320</v>
      </c>
      <c r="F628" s="27" t="s">
        <v>231</v>
      </c>
      <c r="G628" s="26" t="s">
        <v>215</v>
      </c>
      <c r="I628" s="14"/>
    </row>
    <row r="629" spans="1:9" x14ac:dyDescent="0.25">
      <c r="A629" s="18">
        <v>14</v>
      </c>
      <c r="B629" s="18">
        <v>1.3649999999999999E-2</v>
      </c>
      <c r="C629" s="23">
        <f t="shared" si="38"/>
        <v>6.8249999999999995E-3</v>
      </c>
      <c r="D629" s="23">
        <f t="shared" si="39"/>
        <v>0.11745027499999999</v>
      </c>
      <c r="E629" s="23" t="s">
        <v>320</v>
      </c>
      <c r="F629" s="27" t="s">
        <v>231</v>
      </c>
      <c r="G629" s="26" t="s">
        <v>216</v>
      </c>
      <c r="I629" s="14"/>
    </row>
    <row r="630" spans="1:9" x14ac:dyDescent="0.25">
      <c r="A630" s="18">
        <v>15</v>
      </c>
      <c r="B630" s="18">
        <v>1.5050000000000001E-2</v>
      </c>
      <c r="C630" s="23">
        <f t="shared" si="38"/>
        <v>7.5250000000000004E-3</v>
      </c>
      <c r="D630" s="23">
        <f t="shared" si="39"/>
        <v>0.12984517500000003</v>
      </c>
      <c r="E630" s="23" t="s">
        <v>320</v>
      </c>
      <c r="F630" s="27" t="s">
        <v>231</v>
      </c>
      <c r="G630" s="26" t="s">
        <v>217</v>
      </c>
      <c r="I630" s="14"/>
    </row>
    <row r="631" spans="1:9" x14ac:dyDescent="0.25">
      <c r="A631" s="18">
        <v>16</v>
      </c>
      <c r="B631" s="18">
        <v>1.635E-2</v>
      </c>
      <c r="C631" s="23">
        <f t="shared" si="38"/>
        <v>8.175E-3</v>
      </c>
      <c r="D631" s="23">
        <f t="shared" si="39"/>
        <v>0.14135472500000001</v>
      </c>
      <c r="E631" s="23" t="s">
        <v>320</v>
      </c>
      <c r="F631" s="27" t="s">
        <v>231</v>
      </c>
      <c r="G631" s="26" t="s">
        <v>218</v>
      </c>
      <c r="I631" s="14"/>
    </row>
    <row r="632" spans="1:9" x14ac:dyDescent="0.25">
      <c r="A632" s="18">
        <v>17</v>
      </c>
      <c r="B632" s="18">
        <v>1.6300000000000002E-2</v>
      </c>
      <c r="C632" s="23">
        <f t="shared" si="38"/>
        <v>8.150000000000001E-3</v>
      </c>
      <c r="D632" s="23">
        <f t="shared" si="39"/>
        <v>0.14091205000000004</v>
      </c>
      <c r="E632" s="23" t="s">
        <v>320</v>
      </c>
      <c r="F632" s="27" t="s">
        <v>232</v>
      </c>
      <c r="G632" s="26" t="s">
        <v>215</v>
      </c>
      <c r="I632" s="14"/>
    </row>
    <row r="633" spans="1:9" x14ac:dyDescent="0.25">
      <c r="A633" s="18">
        <v>18</v>
      </c>
      <c r="B633" s="18">
        <v>1.4749999999999999E-2</v>
      </c>
      <c r="C633" s="23">
        <f t="shared" si="38"/>
        <v>7.3749999999999996E-3</v>
      </c>
      <c r="D633" s="23">
        <f t="shared" si="39"/>
        <v>0.12718912500000001</v>
      </c>
      <c r="E633" s="23" t="s">
        <v>320</v>
      </c>
      <c r="F633" s="27" t="s">
        <v>232</v>
      </c>
      <c r="G633" s="26" t="s">
        <v>216</v>
      </c>
      <c r="I633" s="14"/>
    </row>
    <row r="634" spans="1:9" x14ac:dyDescent="0.25">
      <c r="A634" s="18">
        <v>19</v>
      </c>
      <c r="B634" s="18">
        <v>1.4950000000000001E-2</v>
      </c>
      <c r="C634" s="23">
        <f t="shared" si="38"/>
        <v>7.4750000000000007E-3</v>
      </c>
      <c r="D634" s="23">
        <f t="shared" si="39"/>
        <v>0.12895982500000003</v>
      </c>
      <c r="E634" s="23" t="s">
        <v>320</v>
      </c>
      <c r="F634" s="27" t="s">
        <v>232</v>
      </c>
      <c r="G634" s="26" t="s">
        <v>217</v>
      </c>
      <c r="I634" s="14"/>
    </row>
    <row r="635" spans="1:9" x14ac:dyDescent="0.25">
      <c r="A635" s="18">
        <v>20</v>
      </c>
      <c r="B635" s="18">
        <v>1.915E-2</v>
      </c>
      <c r="C635" s="23">
        <f t="shared" si="38"/>
        <v>9.5750000000000002E-3</v>
      </c>
      <c r="D635" s="23">
        <f t="shared" si="39"/>
        <v>0.16614452500000002</v>
      </c>
      <c r="E635" s="23" t="s">
        <v>320</v>
      </c>
      <c r="F635" s="27" t="s">
        <v>232</v>
      </c>
      <c r="G635" s="26" t="s">
        <v>218</v>
      </c>
      <c r="I635" s="14"/>
    </row>
    <row r="636" spans="1:9" x14ac:dyDescent="0.25">
      <c r="A636" s="18">
        <v>21</v>
      </c>
      <c r="B636" s="18">
        <v>1.32E-2</v>
      </c>
      <c r="C636" s="23">
        <f t="shared" si="38"/>
        <v>6.6E-3</v>
      </c>
      <c r="D636" s="23">
        <f t="shared" si="39"/>
        <v>0.1134662</v>
      </c>
      <c r="E636" s="23" t="s">
        <v>320</v>
      </c>
      <c r="F636" s="27" t="s">
        <v>233</v>
      </c>
      <c r="G636" s="26" t="s">
        <v>215</v>
      </c>
      <c r="I636" s="14"/>
    </row>
    <row r="637" spans="1:9" x14ac:dyDescent="0.25">
      <c r="A637" s="18">
        <v>22</v>
      </c>
      <c r="B637" s="18">
        <v>1.3950000000000001E-2</v>
      </c>
      <c r="C637" s="23">
        <f t="shared" si="38"/>
        <v>6.9750000000000003E-3</v>
      </c>
      <c r="D637" s="23">
        <f t="shared" si="39"/>
        <v>0.12010632500000001</v>
      </c>
      <c r="E637" s="23" t="s">
        <v>320</v>
      </c>
      <c r="F637" s="27" t="s">
        <v>233</v>
      </c>
      <c r="G637" s="26" t="s">
        <v>216</v>
      </c>
      <c r="I637" s="14"/>
    </row>
    <row r="638" spans="1:9" x14ac:dyDescent="0.25">
      <c r="A638" s="18">
        <v>23</v>
      </c>
      <c r="B638" s="18">
        <v>1.4749999999999999E-2</v>
      </c>
      <c r="C638" s="23">
        <f t="shared" si="38"/>
        <v>7.3749999999999996E-3</v>
      </c>
      <c r="D638" s="23">
        <f t="shared" si="39"/>
        <v>0.12718912500000001</v>
      </c>
      <c r="E638" s="23" t="s">
        <v>320</v>
      </c>
      <c r="F638" s="27" t="s">
        <v>233</v>
      </c>
      <c r="G638" s="26" t="s">
        <v>217</v>
      </c>
      <c r="I638" s="14"/>
    </row>
    <row r="639" spans="1:9" x14ac:dyDescent="0.25">
      <c r="A639" s="18">
        <v>24</v>
      </c>
      <c r="B639" s="18">
        <v>1.6399999999999998E-2</v>
      </c>
      <c r="C639" s="23">
        <f t="shared" si="38"/>
        <v>8.199999999999999E-3</v>
      </c>
      <c r="D639" s="23">
        <f t="shared" si="39"/>
        <v>0.14179739999999999</v>
      </c>
      <c r="E639" s="23" t="s">
        <v>320</v>
      </c>
      <c r="F639" s="27" t="s">
        <v>233</v>
      </c>
      <c r="G639" s="26" t="s">
        <v>218</v>
      </c>
      <c r="I639" s="14"/>
    </row>
    <row r="640" spans="1:9" x14ac:dyDescent="0.25">
      <c r="A640" s="18">
        <v>25</v>
      </c>
      <c r="B640" s="18">
        <v>1.4800000000000001E-2</v>
      </c>
      <c r="C640" s="23">
        <f t="shared" si="38"/>
        <v>7.4000000000000003E-3</v>
      </c>
      <c r="D640" s="23">
        <f t="shared" si="39"/>
        <v>0.12763180000000002</v>
      </c>
      <c r="E640" s="23" t="s">
        <v>320</v>
      </c>
      <c r="F640" s="27" t="s">
        <v>226</v>
      </c>
      <c r="G640" s="26" t="s">
        <v>215</v>
      </c>
      <c r="I640" s="14"/>
    </row>
    <row r="641" spans="1:9" x14ac:dyDescent="0.25">
      <c r="A641" s="18">
        <v>26</v>
      </c>
      <c r="B641" s="18">
        <v>1.4999999999999999E-2</v>
      </c>
      <c r="C641" s="23">
        <f t="shared" si="38"/>
        <v>7.4999999999999997E-3</v>
      </c>
      <c r="D641" s="23">
        <f t="shared" si="39"/>
        <v>0.1294025</v>
      </c>
      <c r="E641" s="23" t="s">
        <v>320</v>
      </c>
      <c r="F641" s="27" t="s">
        <v>226</v>
      </c>
      <c r="G641" s="26" t="s">
        <v>216</v>
      </c>
      <c r="I641" s="14"/>
    </row>
    <row r="642" spans="1:9" x14ac:dyDescent="0.25">
      <c r="A642" s="18">
        <v>27</v>
      </c>
      <c r="B642" s="18">
        <v>1.6449999999999999E-2</v>
      </c>
      <c r="C642" s="23">
        <f t="shared" si="38"/>
        <v>8.2249999999999997E-3</v>
      </c>
      <c r="D642" s="23">
        <f t="shared" si="39"/>
        <v>0.14224007500000002</v>
      </c>
      <c r="E642" s="23" t="s">
        <v>320</v>
      </c>
      <c r="F642" s="27" t="s">
        <v>226</v>
      </c>
      <c r="G642" s="26" t="s">
        <v>217</v>
      </c>
      <c r="I642" s="14"/>
    </row>
    <row r="643" spans="1:9" x14ac:dyDescent="0.25">
      <c r="A643" s="18">
        <v>28</v>
      </c>
      <c r="B643" s="18">
        <v>1.8750000000000003E-2</v>
      </c>
      <c r="C643" s="23">
        <f t="shared" si="38"/>
        <v>9.3750000000000014E-3</v>
      </c>
      <c r="D643" s="23">
        <f t="shared" si="39"/>
        <v>0.16260312500000004</v>
      </c>
      <c r="E643" s="23" t="s">
        <v>320</v>
      </c>
      <c r="F643" s="27" t="s">
        <v>226</v>
      </c>
      <c r="G643" s="26" t="s">
        <v>218</v>
      </c>
      <c r="I643" s="14"/>
    </row>
    <row r="644" spans="1:9" x14ac:dyDescent="0.25">
      <c r="A644" s="18">
        <v>29</v>
      </c>
      <c r="B644" s="18">
        <v>1.4800000000000001E-2</v>
      </c>
      <c r="C644" s="23">
        <f t="shared" si="38"/>
        <v>7.4000000000000003E-3</v>
      </c>
      <c r="D644" s="23">
        <f t="shared" si="39"/>
        <v>0.12763180000000002</v>
      </c>
      <c r="E644" s="23" t="s">
        <v>320</v>
      </c>
      <c r="F644" s="27" t="s">
        <v>234</v>
      </c>
      <c r="G644" s="26" t="s">
        <v>215</v>
      </c>
      <c r="I644" s="14"/>
    </row>
    <row r="645" spans="1:9" x14ac:dyDescent="0.25">
      <c r="A645" s="18">
        <v>30</v>
      </c>
      <c r="B645" s="18">
        <v>1.5349999999999999E-2</v>
      </c>
      <c r="C645" s="23">
        <f t="shared" si="38"/>
        <v>7.6749999999999995E-3</v>
      </c>
      <c r="D645" s="23">
        <f t="shared" si="39"/>
        <v>0.132501225</v>
      </c>
      <c r="E645" s="23" t="s">
        <v>320</v>
      </c>
      <c r="F645" s="27" t="s">
        <v>234</v>
      </c>
      <c r="G645" s="26" t="s">
        <v>216</v>
      </c>
      <c r="I645" s="14"/>
    </row>
    <row r="646" spans="1:9" x14ac:dyDescent="0.25">
      <c r="A646" s="18">
        <v>31</v>
      </c>
      <c r="B646" s="18">
        <v>1.695E-2</v>
      </c>
      <c r="C646" s="23">
        <f t="shared" si="38"/>
        <v>8.4749999999999999E-3</v>
      </c>
      <c r="D646" s="23">
        <f t="shared" si="39"/>
        <v>0.14666682500000003</v>
      </c>
      <c r="E646" s="23" t="s">
        <v>320</v>
      </c>
      <c r="F646" s="27" t="s">
        <v>234</v>
      </c>
      <c r="G646" s="26" t="s">
        <v>217</v>
      </c>
      <c r="I646" s="14"/>
    </row>
    <row r="647" spans="1:9" x14ac:dyDescent="0.25">
      <c r="A647" s="18">
        <v>32</v>
      </c>
      <c r="B647" s="18">
        <v>1.8599999999999998E-2</v>
      </c>
      <c r="C647" s="23">
        <f t="shared" si="38"/>
        <v>9.2999999999999992E-3</v>
      </c>
      <c r="D647" s="23">
        <f t="shared" si="39"/>
        <v>0.1612751</v>
      </c>
      <c r="E647" s="23" t="s">
        <v>320</v>
      </c>
      <c r="F647" s="27" t="s">
        <v>234</v>
      </c>
      <c r="G647" s="26" t="s">
        <v>218</v>
      </c>
      <c r="I647" s="14"/>
    </row>
    <row r="648" spans="1:9" x14ac:dyDescent="0.25">
      <c r="A648" s="18">
        <v>33</v>
      </c>
      <c r="B648" s="18">
        <v>1.67E-2</v>
      </c>
      <c r="C648" s="23">
        <f t="shared" si="38"/>
        <v>8.3499999999999998E-3</v>
      </c>
      <c r="D648" s="23">
        <f t="shared" si="39"/>
        <v>0.14445345000000001</v>
      </c>
      <c r="E648" s="23" t="s">
        <v>320</v>
      </c>
      <c r="F648" s="27" t="s">
        <v>235</v>
      </c>
      <c r="G648" s="26" t="s">
        <v>215</v>
      </c>
      <c r="I648" s="14"/>
    </row>
    <row r="649" spans="1:9" x14ac:dyDescent="0.25">
      <c r="A649" s="18">
        <v>34</v>
      </c>
      <c r="B649" s="18">
        <v>1.455E-2</v>
      </c>
      <c r="C649" s="23">
        <f t="shared" si="38"/>
        <v>7.2750000000000002E-3</v>
      </c>
      <c r="D649" s="23">
        <f t="shared" si="39"/>
        <v>0.12541842500000003</v>
      </c>
      <c r="E649" s="23" t="s">
        <v>320</v>
      </c>
      <c r="F649" s="27" t="s">
        <v>235</v>
      </c>
      <c r="G649" s="26" t="s">
        <v>216</v>
      </c>
      <c r="I649" s="14"/>
    </row>
    <row r="650" spans="1:9" x14ac:dyDescent="0.25">
      <c r="A650" s="18">
        <v>35</v>
      </c>
      <c r="B650" s="18">
        <v>1.7649999999999999E-2</v>
      </c>
      <c r="C650" s="23">
        <f t="shared" si="38"/>
        <v>8.8249999999999995E-3</v>
      </c>
      <c r="D650" s="23">
        <f t="shared" si="39"/>
        <v>0.15286427500000002</v>
      </c>
      <c r="E650" s="23" t="s">
        <v>320</v>
      </c>
      <c r="F650" s="27" t="s">
        <v>235</v>
      </c>
      <c r="G650" s="26" t="s">
        <v>217</v>
      </c>
      <c r="I650" s="14"/>
    </row>
    <row r="651" spans="1:9" x14ac:dyDescent="0.25">
      <c r="A651" s="18">
        <v>36</v>
      </c>
      <c r="B651" s="18">
        <v>1.6800000000000002E-2</v>
      </c>
      <c r="C651" s="23">
        <f t="shared" si="38"/>
        <v>8.4000000000000012E-3</v>
      </c>
      <c r="D651" s="23">
        <f t="shared" si="39"/>
        <v>0.14533880000000005</v>
      </c>
      <c r="E651" s="23" t="s">
        <v>320</v>
      </c>
      <c r="F651" s="27" t="s">
        <v>235</v>
      </c>
      <c r="G651" s="26" t="s">
        <v>218</v>
      </c>
      <c r="I651" s="14"/>
    </row>
    <row r="652" spans="1:9" x14ac:dyDescent="0.25">
      <c r="A652" s="18">
        <v>37</v>
      </c>
      <c r="B652" s="18">
        <v>1.4749999999999999E-2</v>
      </c>
      <c r="C652" s="23">
        <f t="shared" si="38"/>
        <v>7.3749999999999996E-3</v>
      </c>
      <c r="D652" s="23">
        <f t="shared" si="39"/>
        <v>0.12718912500000001</v>
      </c>
      <c r="E652" s="23" t="s">
        <v>320</v>
      </c>
      <c r="F652" s="27" t="s">
        <v>236</v>
      </c>
      <c r="G652" s="26" t="s">
        <v>215</v>
      </c>
      <c r="I652" s="14"/>
    </row>
    <row r="653" spans="1:9" x14ac:dyDescent="0.25">
      <c r="A653" s="18">
        <v>38</v>
      </c>
      <c r="B653" s="18">
        <v>1.6500000000000001E-2</v>
      </c>
      <c r="C653" s="23">
        <f t="shared" si="38"/>
        <v>8.2500000000000004E-3</v>
      </c>
      <c r="D653" s="23">
        <f t="shared" si="39"/>
        <v>0.14268275000000002</v>
      </c>
      <c r="E653" s="23" t="s">
        <v>320</v>
      </c>
      <c r="F653" s="27" t="s">
        <v>236</v>
      </c>
      <c r="G653" s="26" t="s">
        <v>216</v>
      </c>
      <c r="I653" s="14"/>
    </row>
    <row r="654" spans="1:9" x14ac:dyDescent="0.25">
      <c r="A654" s="18">
        <v>39</v>
      </c>
      <c r="B654" s="18">
        <v>1.61E-2</v>
      </c>
      <c r="C654" s="23">
        <f t="shared" si="38"/>
        <v>8.0499999999999999E-3</v>
      </c>
      <c r="D654" s="23">
        <f t="shared" si="39"/>
        <v>0.13914135000000002</v>
      </c>
      <c r="E654" s="23" t="s">
        <v>320</v>
      </c>
      <c r="F654" s="27" t="s">
        <v>236</v>
      </c>
      <c r="G654" s="26" t="s">
        <v>217</v>
      </c>
      <c r="I654" s="14"/>
    </row>
    <row r="655" spans="1:9" x14ac:dyDescent="0.25">
      <c r="A655" s="18">
        <v>40</v>
      </c>
      <c r="B655" s="18">
        <v>1.8299999999999997E-2</v>
      </c>
      <c r="C655" s="23">
        <f t="shared" si="38"/>
        <v>9.1499999999999984E-3</v>
      </c>
      <c r="D655" s="23">
        <f t="shared" si="39"/>
        <v>0.15861904999999998</v>
      </c>
      <c r="E655" s="23" t="s">
        <v>320</v>
      </c>
      <c r="F655" s="27" t="s">
        <v>236</v>
      </c>
      <c r="G655" s="26" t="s">
        <v>218</v>
      </c>
      <c r="I655" s="14"/>
    </row>
    <row r="656" spans="1:9" x14ac:dyDescent="0.25">
      <c r="A656" s="18">
        <v>41</v>
      </c>
      <c r="B656" s="18">
        <v>1.4149999999999999E-2</v>
      </c>
      <c r="C656" s="23">
        <f t="shared" si="38"/>
        <v>7.0749999999999997E-3</v>
      </c>
      <c r="D656" s="23">
        <f t="shared" si="39"/>
        <v>0.12187702499999999</v>
      </c>
      <c r="E656" s="23" t="s">
        <v>320</v>
      </c>
      <c r="F656" s="27" t="s">
        <v>237</v>
      </c>
      <c r="G656" s="26" t="s">
        <v>215</v>
      </c>
      <c r="I656" s="14"/>
    </row>
    <row r="657" spans="1:9" x14ac:dyDescent="0.25">
      <c r="A657" s="18">
        <v>42</v>
      </c>
      <c r="B657" s="18">
        <v>1.4800000000000001E-2</v>
      </c>
      <c r="C657" s="23">
        <f t="shared" si="38"/>
        <v>7.4000000000000003E-3</v>
      </c>
      <c r="D657" s="23">
        <f t="shared" si="39"/>
        <v>0.12763180000000002</v>
      </c>
      <c r="E657" s="23" t="s">
        <v>320</v>
      </c>
      <c r="F657" s="27" t="s">
        <v>237</v>
      </c>
      <c r="G657" s="26" t="s">
        <v>216</v>
      </c>
      <c r="I657" s="14"/>
    </row>
    <row r="658" spans="1:9" x14ac:dyDescent="0.25">
      <c r="A658" s="18">
        <v>43</v>
      </c>
      <c r="B658" s="18">
        <v>1.609E-2</v>
      </c>
      <c r="C658" s="23">
        <f t="shared" si="38"/>
        <v>8.0450000000000001E-3</v>
      </c>
      <c r="D658" s="23">
        <f t="shared" si="39"/>
        <v>0.13905281500000002</v>
      </c>
      <c r="E658" s="23" t="s">
        <v>320</v>
      </c>
      <c r="F658" s="27" t="s">
        <v>237</v>
      </c>
      <c r="G658" s="26" t="s">
        <v>217</v>
      </c>
      <c r="I658" s="14"/>
    </row>
    <row r="659" spans="1:9" x14ac:dyDescent="0.25">
      <c r="A659" s="18">
        <v>44</v>
      </c>
      <c r="B659" s="18">
        <v>1.8200000000000001E-2</v>
      </c>
      <c r="C659" s="23">
        <f t="shared" si="38"/>
        <v>9.1000000000000004E-3</v>
      </c>
      <c r="D659" s="23">
        <f t="shared" si="39"/>
        <v>0.15773370000000003</v>
      </c>
      <c r="E659" s="23" t="s">
        <v>320</v>
      </c>
      <c r="F659" s="27" t="s">
        <v>237</v>
      </c>
      <c r="G659" s="26" t="s">
        <v>218</v>
      </c>
      <c r="I659" s="14"/>
    </row>
    <row r="660" spans="1:9" x14ac:dyDescent="0.25">
      <c r="A660" s="18">
        <v>45</v>
      </c>
      <c r="B660" s="18">
        <v>1.6550000000000002E-2</v>
      </c>
      <c r="C660" s="23">
        <f t="shared" si="38"/>
        <v>8.2750000000000011E-3</v>
      </c>
      <c r="D660" s="23">
        <f t="shared" si="39"/>
        <v>0.14312542500000003</v>
      </c>
      <c r="E660" s="23" t="s">
        <v>320</v>
      </c>
      <c r="F660" s="27" t="s">
        <v>238</v>
      </c>
      <c r="G660" s="26" t="s">
        <v>215</v>
      </c>
      <c r="I660" s="14"/>
    </row>
    <row r="661" spans="1:9" x14ac:dyDescent="0.25">
      <c r="A661" s="18">
        <v>46</v>
      </c>
      <c r="B661" s="18">
        <v>1.5699999999999999E-2</v>
      </c>
      <c r="C661" s="23">
        <f t="shared" si="38"/>
        <v>7.8499999999999993E-3</v>
      </c>
      <c r="D661" s="23">
        <f t="shared" si="39"/>
        <v>0.13559995</v>
      </c>
      <c r="E661" s="23" t="s">
        <v>320</v>
      </c>
      <c r="F661" s="27" t="s">
        <v>238</v>
      </c>
      <c r="G661" s="26" t="s">
        <v>216</v>
      </c>
      <c r="I661" s="14"/>
    </row>
    <row r="662" spans="1:9" x14ac:dyDescent="0.25">
      <c r="A662" s="18">
        <v>47</v>
      </c>
      <c r="B662" s="18">
        <v>1.8250000000000002E-2</v>
      </c>
      <c r="C662" s="23">
        <f t="shared" si="38"/>
        <v>9.1250000000000012E-3</v>
      </c>
      <c r="D662" s="23">
        <f t="shared" si="39"/>
        <v>0.15817637500000004</v>
      </c>
      <c r="E662" s="23" t="s">
        <v>320</v>
      </c>
      <c r="F662" s="27" t="s">
        <v>238</v>
      </c>
      <c r="G662" s="26" t="s">
        <v>217</v>
      </c>
      <c r="I662" s="14"/>
    </row>
    <row r="663" spans="1:9" x14ac:dyDescent="0.25">
      <c r="A663" s="18">
        <v>48</v>
      </c>
      <c r="B663" s="18">
        <v>1.8000000000000002E-2</v>
      </c>
      <c r="C663" s="23">
        <f t="shared" si="38"/>
        <v>9.0000000000000011E-3</v>
      </c>
      <c r="D663" s="23">
        <f t="shared" si="39"/>
        <v>0.15596300000000005</v>
      </c>
      <c r="E663" s="23" t="s">
        <v>320</v>
      </c>
      <c r="F663" s="27" t="s">
        <v>238</v>
      </c>
      <c r="G663" s="26" t="s">
        <v>218</v>
      </c>
      <c r="I663" s="14"/>
    </row>
    <row r="664" spans="1:9" x14ac:dyDescent="0.25">
      <c r="A664" s="18">
        <v>49</v>
      </c>
      <c r="B664" s="18">
        <v>1.4499999999999999E-2</v>
      </c>
      <c r="C664" s="23">
        <f t="shared" si="38"/>
        <v>7.2499999999999995E-3</v>
      </c>
      <c r="D664" s="23">
        <f t="shared" si="39"/>
        <v>0.12497574999999998</v>
      </c>
      <c r="E664" s="23" t="s">
        <v>320</v>
      </c>
      <c r="F664" s="27" t="s">
        <v>227</v>
      </c>
      <c r="G664" s="26" t="s">
        <v>215</v>
      </c>
      <c r="I664" s="14"/>
    </row>
    <row r="665" spans="1:9" x14ac:dyDescent="0.25">
      <c r="A665" s="18">
        <v>50</v>
      </c>
      <c r="B665" s="18">
        <v>1.5949999999999999E-2</v>
      </c>
      <c r="C665" s="23">
        <f t="shared" si="38"/>
        <v>7.9749999999999995E-3</v>
      </c>
      <c r="D665" s="23">
        <f t="shared" si="39"/>
        <v>0.13781332500000001</v>
      </c>
      <c r="E665" s="23" t="s">
        <v>320</v>
      </c>
      <c r="F665" s="27" t="s">
        <v>227</v>
      </c>
      <c r="G665" s="26" t="s">
        <v>216</v>
      </c>
      <c r="I665" s="14"/>
    </row>
    <row r="666" spans="1:9" x14ac:dyDescent="0.25">
      <c r="A666" s="18">
        <v>51</v>
      </c>
      <c r="B666" s="18">
        <v>1.66E-2</v>
      </c>
      <c r="C666" s="23">
        <f t="shared" si="38"/>
        <v>8.3000000000000001E-3</v>
      </c>
      <c r="D666" s="23">
        <f t="shared" si="39"/>
        <v>0.14356810000000003</v>
      </c>
      <c r="E666" s="23" t="s">
        <v>320</v>
      </c>
      <c r="F666" s="27" t="s">
        <v>227</v>
      </c>
      <c r="G666" s="26" t="s">
        <v>217</v>
      </c>
      <c r="I666" s="14"/>
    </row>
    <row r="667" spans="1:9" x14ac:dyDescent="0.25">
      <c r="A667" s="18">
        <v>52</v>
      </c>
      <c r="B667" s="18">
        <v>1.8249999999999999E-2</v>
      </c>
      <c r="C667" s="23">
        <f t="shared" si="38"/>
        <v>9.1249999999999994E-3</v>
      </c>
      <c r="D667" s="23">
        <f t="shared" si="39"/>
        <v>0.15817637500000001</v>
      </c>
      <c r="E667" s="23" t="s">
        <v>320</v>
      </c>
      <c r="F667" s="27" t="s">
        <v>227</v>
      </c>
      <c r="G667" s="26" t="s">
        <v>218</v>
      </c>
      <c r="I667" s="14"/>
    </row>
    <row r="668" spans="1:9" x14ac:dyDescent="0.25">
      <c r="A668" s="18">
        <v>53</v>
      </c>
      <c r="B668" s="18">
        <v>1.6649999999999998E-2</v>
      </c>
      <c r="C668" s="23">
        <f t="shared" si="38"/>
        <v>8.3249999999999991E-3</v>
      </c>
      <c r="D668" s="23">
        <f t="shared" si="39"/>
        <v>0.14401077500000001</v>
      </c>
      <c r="E668" s="23" t="s">
        <v>320</v>
      </c>
      <c r="F668" s="27" t="s">
        <v>239</v>
      </c>
      <c r="G668" s="26" t="s">
        <v>215</v>
      </c>
      <c r="I668" s="14"/>
    </row>
    <row r="669" spans="1:9" x14ac:dyDescent="0.25">
      <c r="A669" s="18">
        <v>54</v>
      </c>
      <c r="B669" s="18">
        <v>1.78E-2</v>
      </c>
      <c r="C669" s="23">
        <f t="shared" si="38"/>
        <v>8.8999999999999999E-3</v>
      </c>
      <c r="D669" s="23">
        <f t="shared" si="39"/>
        <v>0.15419230000000003</v>
      </c>
      <c r="E669" s="23" t="s">
        <v>320</v>
      </c>
      <c r="F669" s="27" t="s">
        <v>239</v>
      </c>
      <c r="G669" s="26" t="s">
        <v>216</v>
      </c>
      <c r="I669" s="14"/>
    </row>
    <row r="670" spans="1:9" x14ac:dyDescent="0.25">
      <c r="A670" s="18">
        <v>55</v>
      </c>
      <c r="B670" s="18">
        <v>1.77E-2</v>
      </c>
      <c r="C670" s="23">
        <f t="shared" si="38"/>
        <v>8.8500000000000002E-3</v>
      </c>
      <c r="D670" s="23">
        <f t="shared" si="39"/>
        <v>0.15330695000000003</v>
      </c>
      <c r="E670" s="23" t="s">
        <v>320</v>
      </c>
      <c r="F670" s="27" t="s">
        <v>239</v>
      </c>
      <c r="G670" s="26" t="s">
        <v>217</v>
      </c>
      <c r="I670" s="14"/>
    </row>
    <row r="671" spans="1:9" x14ac:dyDescent="0.25">
      <c r="A671" s="18">
        <v>56</v>
      </c>
      <c r="B671" s="18">
        <v>1.9050000000000001E-2</v>
      </c>
      <c r="C671" s="23">
        <f t="shared" ref="C671:C724" si="40">B671/2</f>
        <v>9.5250000000000005E-3</v>
      </c>
      <c r="D671" s="23">
        <f t="shared" ref="D671:D724" si="41">(17.707*C671) - 0.0034</f>
        <v>0.16525917500000004</v>
      </c>
      <c r="E671" s="23" t="s">
        <v>320</v>
      </c>
      <c r="F671" s="27" t="s">
        <v>239</v>
      </c>
      <c r="G671" s="26" t="s">
        <v>218</v>
      </c>
      <c r="I671" s="14"/>
    </row>
    <row r="672" spans="1:9" x14ac:dyDescent="0.25">
      <c r="A672" s="18">
        <v>57</v>
      </c>
      <c r="B672" s="18">
        <v>1.67E-2</v>
      </c>
      <c r="C672" s="23">
        <f t="shared" si="40"/>
        <v>8.3499999999999998E-3</v>
      </c>
      <c r="D672" s="23">
        <f t="shared" si="41"/>
        <v>0.14445345000000001</v>
      </c>
      <c r="E672" s="23" t="s">
        <v>320</v>
      </c>
      <c r="F672" s="27" t="s">
        <v>240</v>
      </c>
      <c r="G672" s="26" t="s">
        <v>215</v>
      </c>
      <c r="I672" s="14"/>
    </row>
    <row r="673" spans="1:9" x14ac:dyDescent="0.25">
      <c r="A673" s="18">
        <v>58</v>
      </c>
      <c r="B673" s="18">
        <v>1.67E-2</v>
      </c>
      <c r="C673" s="23">
        <f t="shared" si="40"/>
        <v>8.3499999999999998E-3</v>
      </c>
      <c r="D673" s="23">
        <f t="shared" si="41"/>
        <v>0.14445345000000001</v>
      </c>
      <c r="E673" s="23" t="s">
        <v>320</v>
      </c>
      <c r="F673" s="27" t="s">
        <v>240</v>
      </c>
      <c r="G673" s="26" t="s">
        <v>216</v>
      </c>
      <c r="I673" s="14"/>
    </row>
    <row r="674" spans="1:9" x14ac:dyDescent="0.25">
      <c r="A674" s="18">
        <v>59</v>
      </c>
      <c r="B674" s="18">
        <v>1.8450000000000001E-2</v>
      </c>
      <c r="C674" s="23">
        <f t="shared" si="40"/>
        <v>9.2250000000000006E-3</v>
      </c>
      <c r="D674" s="23">
        <f t="shared" si="41"/>
        <v>0.15994707500000002</v>
      </c>
      <c r="E674" s="23" t="s">
        <v>320</v>
      </c>
      <c r="F674" s="27" t="s">
        <v>240</v>
      </c>
      <c r="G674" s="26" t="s">
        <v>217</v>
      </c>
      <c r="I674" s="14"/>
    </row>
    <row r="675" spans="1:9" x14ac:dyDescent="0.25">
      <c r="A675" s="18">
        <v>60</v>
      </c>
      <c r="B675" s="18">
        <v>1.8599999999999998E-2</v>
      </c>
      <c r="C675" s="23">
        <f t="shared" si="40"/>
        <v>9.2999999999999992E-3</v>
      </c>
      <c r="D675" s="23">
        <f t="shared" si="41"/>
        <v>0.1612751</v>
      </c>
      <c r="E675" s="23" t="s">
        <v>320</v>
      </c>
      <c r="F675" s="27" t="s">
        <v>240</v>
      </c>
      <c r="G675" s="26" t="s">
        <v>218</v>
      </c>
      <c r="I675" s="14"/>
    </row>
    <row r="676" spans="1:9" x14ac:dyDescent="0.25">
      <c r="A676" s="18">
        <v>61</v>
      </c>
      <c r="B676" s="18">
        <v>1.54E-2</v>
      </c>
      <c r="C676" s="23">
        <f t="shared" si="40"/>
        <v>7.7000000000000002E-3</v>
      </c>
      <c r="D676" s="23">
        <f t="shared" si="41"/>
        <v>0.13294390000000003</v>
      </c>
      <c r="E676" s="23" t="s">
        <v>320</v>
      </c>
      <c r="F676" s="27" t="s">
        <v>241</v>
      </c>
      <c r="G676" s="26" t="s">
        <v>215</v>
      </c>
      <c r="I676" s="14"/>
    </row>
    <row r="677" spans="1:9" x14ac:dyDescent="0.25">
      <c r="A677" s="18">
        <v>62</v>
      </c>
      <c r="B677" s="18">
        <v>1.66E-2</v>
      </c>
      <c r="C677" s="23">
        <f t="shared" si="40"/>
        <v>8.3000000000000001E-3</v>
      </c>
      <c r="D677" s="23">
        <f t="shared" si="41"/>
        <v>0.14356810000000003</v>
      </c>
      <c r="E677" s="23" t="s">
        <v>320</v>
      </c>
      <c r="F677" s="27" t="s">
        <v>241</v>
      </c>
      <c r="G677" s="26" t="s">
        <v>216</v>
      </c>
      <c r="I677" s="14"/>
    </row>
    <row r="678" spans="1:9" x14ac:dyDescent="0.25">
      <c r="A678" s="18">
        <v>63</v>
      </c>
      <c r="B678" s="18">
        <v>1.67E-2</v>
      </c>
      <c r="C678" s="23">
        <f t="shared" si="40"/>
        <v>8.3499999999999998E-3</v>
      </c>
      <c r="D678" s="23">
        <f t="shared" si="41"/>
        <v>0.14445345000000001</v>
      </c>
      <c r="E678" s="23" t="s">
        <v>320</v>
      </c>
      <c r="F678" s="27" t="s">
        <v>241</v>
      </c>
      <c r="G678" s="26" t="s">
        <v>217</v>
      </c>
      <c r="I678" s="14"/>
    </row>
    <row r="679" spans="1:9" x14ac:dyDescent="0.25">
      <c r="A679" s="18">
        <v>64</v>
      </c>
      <c r="B679" s="18">
        <v>1.805E-2</v>
      </c>
      <c r="C679" s="23">
        <f t="shared" si="40"/>
        <v>9.025E-3</v>
      </c>
      <c r="D679" s="23">
        <f t="shared" si="41"/>
        <v>0.15640567500000002</v>
      </c>
      <c r="E679" s="23" t="s">
        <v>320</v>
      </c>
      <c r="F679" s="27" t="s">
        <v>241</v>
      </c>
      <c r="G679" s="26" t="s">
        <v>218</v>
      </c>
      <c r="I679" s="14"/>
    </row>
    <row r="680" spans="1:9" x14ac:dyDescent="0.25">
      <c r="A680" s="18">
        <v>65</v>
      </c>
      <c r="B680" s="18">
        <v>1.38E-2</v>
      </c>
      <c r="C680" s="23">
        <f t="shared" si="40"/>
        <v>6.8999999999999999E-3</v>
      </c>
      <c r="D680" s="23">
        <f t="shared" si="41"/>
        <v>0.1187783</v>
      </c>
      <c r="E680" s="23" t="s">
        <v>320</v>
      </c>
      <c r="F680" s="27" t="s">
        <v>242</v>
      </c>
      <c r="G680" s="26" t="s">
        <v>215</v>
      </c>
      <c r="I680" s="14"/>
    </row>
    <row r="681" spans="1:9" x14ac:dyDescent="0.25">
      <c r="A681" s="18">
        <v>66</v>
      </c>
      <c r="B681" s="18">
        <v>1.52E-2</v>
      </c>
      <c r="C681" s="23">
        <f t="shared" si="40"/>
        <v>7.6E-3</v>
      </c>
      <c r="D681" s="23">
        <f t="shared" si="41"/>
        <v>0.13117320000000002</v>
      </c>
      <c r="E681" s="23" t="s">
        <v>320</v>
      </c>
      <c r="F681" s="27" t="s">
        <v>242</v>
      </c>
      <c r="G681" s="26" t="s">
        <v>216</v>
      </c>
      <c r="I681" s="14"/>
    </row>
    <row r="682" spans="1:9" x14ac:dyDescent="0.25">
      <c r="A682" s="18">
        <v>67</v>
      </c>
      <c r="B682" s="18">
        <v>1.7850000000000001E-2</v>
      </c>
      <c r="C682" s="23">
        <f t="shared" si="40"/>
        <v>8.9250000000000006E-3</v>
      </c>
      <c r="D682" s="23">
        <f t="shared" si="41"/>
        <v>0.15463497500000004</v>
      </c>
      <c r="E682" s="23" t="s">
        <v>320</v>
      </c>
      <c r="F682" s="27" t="s">
        <v>242</v>
      </c>
      <c r="G682" s="26" t="s">
        <v>217</v>
      </c>
      <c r="I682" s="14"/>
    </row>
    <row r="683" spans="1:9" x14ac:dyDescent="0.25">
      <c r="A683" s="18">
        <v>68</v>
      </c>
      <c r="B683" s="18">
        <v>2.0250000000000001E-2</v>
      </c>
      <c r="C683" s="23">
        <f t="shared" si="40"/>
        <v>1.0125E-2</v>
      </c>
      <c r="D683" s="23">
        <f t="shared" si="41"/>
        <v>0.17588337500000004</v>
      </c>
      <c r="E683" s="23" t="s">
        <v>320</v>
      </c>
      <c r="F683" s="27" t="s">
        <v>242</v>
      </c>
      <c r="G683" s="26" t="s">
        <v>218</v>
      </c>
      <c r="I683" s="14"/>
    </row>
    <row r="684" spans="1:9" x14ac:dyDescent="0.25">
      <c r="A684" s="18">
        <v>69</v>
      </c>
      <c r="B684" s="18">
        <v>1.55E-2</v>
      </c>
      <c r="C684" s="23">
        <f t="shared" si="40"/>
        <v>7.7499999999999999E-3</v>
      </c>
      <c r="D684" s="23">
        <f t="shared" si="41"/>
        <v>0.13382925000000001</v>
      </c>
      <c r="E684" s="23" t="s">
        <v>320</v>
      </c>
      <c r="F684" s="27" t="s">
        <v>243</v>
      </c>
      <c r="G684" s="26" t="s">
        <v>215</v>
      </c>
      <c r="I684" s="14"/>
    </row>
    <row r="685" spans="1:9" x14ac:dyDescent="0.25">
      <c r="A685" s="18">
        <v>70</v>
      </c>
      <c r="B685" s="18">
        <v>1.7599999999999998E-2</v>
      </c>
      <c r="C685" s="23">
        <f t="shared" si="40"/>
        <v>8.7999999999999988E-3</v>
      </c>
      <c r="D685" s="23">
        <f t="shared" si="41"/>
        <v>0.15242159999999999</v>
      </c>
      <c r="E685" s="23" t="s">
        <v>320</v>
      </c>
      <c r="F685" s="27" t="s">
        <v>243</v>
      </c>
      <c r="G685" s="26" t="s">
        <v>216</v>
      </c>
      <c r="I685" s="14"/>
    </row>
    <row r="686" spans="1:9" x14ac:dyDescent="0.25">
      <c r="A686" s="18">
        <v>71</v>
      </c>
      <c r="B686" s="18">
        <v>1.7350000000000001E-2</v>
      </c>
      <c r="C686" s="23">
        <f t="shared" si="40"/>
        <v>8.6750000000000004E-3</v>
      </c>
      <c r="D686" s="23">
        <f t="shared" si="41"/>
        <v>0.15020822500000003</v>
      </c>
      <c r="E686" s="23" t="s">
        <v>320</v>
      </c>
      <c r="F686" s="27" t="s">
        <v>243</v>
      </c>
      <c r="G686" s="26" t="s">
        <v>217</v>
      </c>
      <c r="I686" s="14"/>
    </row>
    <row r="687" spans="1:9" x14ac:dyDescent="0.25">
      <c r="A687" s="18">
        <v>72</v>
      </c>
      <c r="B687" s="18">
        <v>1.985E-2</v>
      </c>
      <c r="C687" s="23">
        <f t="shared" si="40"/>
        <v>9.9249999999999998E-3</v>
      </c>
      <c r="D687" s="23">
        <f t="shared" si="41"/>
        <v>0.17234197500000001</v>
      </c>
      <c r="E687" s="23" t="s">
        <v>320</v>
      </c>
      <c r="F687" s="27" t="s">
        <v>243</v>
      </c>
      <c r="G687" s="26" t="s">
        <v>218</v>
      </c>
      <c r="I687" s="14"/>
    </row>
    <row r="688" spans="1:9" x14ac:dyDescent="0.25">
      <c r="A688" s="18">
        <v>73</v>
      </c>
      <c r="B688" s="18">
        <v>1.6100000000000003E-2</v>
      </c>
      <c r="C688" s="23">
        <f t="shared" si="40"/>
        <v>8.0500000000000016E-3</v>
      </c>
      <c r="D688" s="23">
        <f t="shared" si="41"/>
        <v>0.13914135000000005</v>
      </c>
      <c r="E688" s="23" t="s">
        <v>320</v>
      </c>
      <c r="F688" s="27" t="s">
        <v>228</v>
      </c>
      <c r="G688" s="26" t="s">
        <v>215</v>
      </c>
      <c r="I688" s="14"/>
    </row>
    <row r="689" spans="1:9" x14ac:dyDescent="0.25">
      <c r="A689" s="18">
        <v>74</v>
      </c>
      <c r="B689" s="18">
        <v>1.7849999999999998E-2</v>
      </c>
      <c r="C689" s="23">
        <f t="shared" si="40"/>
        <v>8.9249999999999989E-3</v>
      </c>
      <c r="D689" s="23">
        <f t="shared" si="41"/>
        <v>0.15463497500000001</v>
      </c>
      <c r="E689" s="23" t="s">
        <v>320</v>
      </c>
      <c r="F689" s="27" t="s">
        <v>228</v>
      </c>
      <c r="G689" s="26" t="s">
        <v>216</v>
      </c>
      <c r="I689" s="14"/>
    </row>
    <row r="690" spans="1:9" x14ac:dyDescent="0.25">
      <c r="A690" s="18">
        <v>75</v>
      </c>
      <c r="B690" s="18">
        <v>1.8599999999999998E-2</v>
      </c>
      <c r="C690" s="23">
        <f t="shared" si="40"/>
        <v>9.2999999999999992E-3</v>
      </c>
      <c r="D690" s="23">
        <f t="shared" si="41"/>
        <v>0.1612751</v>
      </c>
      <c r="E690" s="23" t="s">
        <v>320</v>
      </c>
      <c r="F690" s="27" t="s">
        <v>228</v>
      </c>
      <c r="G690" s="26" t="s">
        <v>217</v>
      </c>
      <c r="I690" s="14"/>
    </row>
    <row r="691" spans="1:9" x14ac:dyDescent="0.25">
      <c r="A691" s="18">
        <v>76</v>
      </c>
      <c r="B691" s="18">
        <v>2.035E-2</v>
      </c>
      <c r="C691" s="23">
        <f t="shared" si="40"/>
        <v>1.0175E-2</v>
      </c>
      <c r="D691" s="23">
        <f t="shared" si="41"/>
        <v>0.17676872500000002</v>
      </c>
      <c r="E691" s="23" t="s">
        <v>320</v>
      </c>
      <c r="F691" s="27" t="s">
        <v>228</v>
      </c>
      <c r="G691" s="26" t="s">
        <v>218</v>
      </c>
      <c r="I691" s="14"/>
    </row>
    <row r="692" spans="1:9" x14ac:dyDescent="0.25">
      <c r="A692" s="18">
        <v>77</v>
      </c>
      <c r="B692" s="18">
        <v>1.7250000000000001E-2</v>
      </c>
      <c r="C692" s="23">
        <f t="shared" si="40"/>
        <v>8.6250000000000007E-3</v>
      </c>
      <c r="D692" s="23">
        <f t="shared" si="41"/>
        <v>0.14932287500000002</v>
      </c>
      <c r="E692" s="23" t="s">
        <v>320</v>
      </c>
      <c r="F692" s="27" t="s">
        <v>244</v>
      </c>
      <c r="G692" s="26" t="s">
        <v>215</v>
      </c>
      <c r="I692" s="14"/>
    </row>
    <row r="693" spans="1:9" x14ac:dyDescent="0.25">
      <c r="A693" s="18">
        <v>78</v>
      </c>
      <c r="B693" s="18">
        <v>1.7350000000000001E-2</v>
      </c>
      <c r="C693" s="23">
        <f t="shared" si="40"/>
        <v>8.6750000000000004E-3</v>
      </c>
      <c r="D693" s="23">
        <f t="shared" si="41"/>
        <v>0.15020822500000003</v>
      </c>
      <c r="E693" s="23" t="s">
        <v>320</v>
      </c>
      <c r="F693" s="27" t="s">
        <v>244</v>
      </c>
      <c r="G693" s="26" t="s">
        <v>216</v>
      </c>
      <c r="I693" s="14"/>
    </row>
    <row r="694" spans="1:9" x14ac:dyDescent="0.25">
      <c r="A694" s="18">
        <v>79</v>
      </c>
      <c r="B694" s="18">
        <v>1.8149999999999999E-2</v>
      </c>
      <c r="C694" s="23">
        <f t="shared" si="40"/>
        <v>9.0749999999999997E-3</v>
      </c>
      <c r="D694" s="23">
        <f t="shared" si="41"/>
        <v>0.15729102500000003</v>
      </c>
      <c r="E694" s="23" t="s">
        <v>320</v>
      </c>
      <c r="F694" s="27" t="s">
        <v>244</v>
      </c>
      <c r="G694" s="26" t="s">
        <v>217</v>
      </c>
      <c r="I694" s="14"/>
    </row>
    <row r="695" spans="1:9" x14ac:dyDescent="0.25">
      <c r="A695" s="18">
        <v>80</v>
      </c>
      <c r="B695" s="18">
        <v>1.8849999999999999E-2</v>
      </c>
      <c r="C695" s="23">
        <f t="shared" si="40"/>
        <v>9.4249999999999994E-3</v>
      </c>
      <c r="D695" s="23">
        <f t="shared" si="41"/>
        <v>0.16348847500000002</v>
      </c>
      <c r="E695" s="23" t="s">
        <v>320</v>
      </c>
      <c r="F695" s="27" t="s">
        <v>244</v>
      </c>
      <c r="G695" s="26" t="s">
        <v>218</v>
      </c>
      <c r="I695" s="14"/>
    </row>
    <row r="696" spans="1:9" x14ac:dyDescent="0.25">
      <c r="A696" s="18"/>
      <c r="B696" s="18"/>
      <c r="E696" s="23"/>
      <c r="F696" s="18"/>
      <c r="G696" s="19"/>
      <c r="I696" s="14"/>
    </row>
    <row r="697" spans="1:9" x14ac:dyDescent="0.25">
      <c r="A697" s="18">
        <v>84</v>
      </c>
      <c r="B697" s="18">
        <v>1.5699999999999999E-2</v>
      </c>
      <c r="C697" s="23">
        <f t="shared" si="40"/>
        <v>7.8499999999999993E-3</v>
      </c>
      <c r="D697" s="23">
        <f t="shared" si="41"/>
        <v>0.13559995</v>
      </c>
      <c r="E697" s="23" t="s">
        <v>321</v>
      </c>
      <c r="F697" s="27" t="s">
        <v>225</v>
      </c>
      <c r="G697" s="26" t="s">
        <v>215</v>
      </c>
      <c r="I697" s="14"/>
    </row>
    <row r="698" spans="1:9" x14ac:dyDescent="0.25">
      <c r="A698" s="18">
        <v>85</v>
      </c>
      <c r="B698" s="18">
        <v>2.0400000000000001E-2</v>
      </c>
      <c r="C698" s="23">
        <f t="shared" si="40"/>
        <v>1.0200000000000001E-2</v>
      </c>
      <c r="D698" s="23">
        <f t="shared" si="41"/>
        <v>0.17721140000000005</v>
      </c>
      <c r="E698" s="23" t="s">
        <v>321</v>
      </c>
      <c r="F698" s="27" t="s">
        <v>225</v>
      </c>
      <c r="G698" s="26" t="s">
        <v>216</v>
      </c>
      <c r="I698" s="14"/>
    </row>
    <row r="699" spans="1:9" x14ac:dyDescent="0.25">
      <c r="A699" s="18">
        <v>86</v>
      </c>
      <c r="B699" s="18">
        <v>2.0799999999999999E-2</v>
      </c>
      <c r="C699" s="23">
        <f t="shared" si="40"/>
        <v>1.04E-2</v>
      </c>
      <c r="D699" s="23">
        <f t="shared" si="41"/>
        <v>0.18075280000000002</v>
      </c>
      <c r="E699" s="23" t="s">
        <v>321</v>
      </c>
      <c r="F699" s="27" t="s">
        <v>225</v>
      </c>
      <c r="G699" s="26" t="s">
        <v>217</v>
      </c>
      <c r="I699" s="14"/>
    </row>
    <row r="700" spans="1:9" x14ac:dyDescent="0.25">
      <c r="A700" s="18">
        <v>87</v>
      </c>
      <c r="B700" s="18">
        <v>2.1150000000000002E-2</v>
      </c>
      <c r="C700" s="23">
        <f t="shared" si="40"/>
        <v>1.0575000000000001E-2</v>
      </c>
      <c r="D700" s="23">
        <f t="shared" si="41"/>
        <v>0.18385152500000004</v>
      </c>
      <c r="E700" s="23" t="s">
        <v>321</v>
      </c>
      <c r="F700" s="27" t="s">
        <v>225</v>
      </c>
      <c r="G700" s="26" t="s">
        <v>218</v>
      </c>
      <c r="I700" s="14"/>
    </row>
    <row r="701" spans="1:9" x14ac:dyDescent="0.25">
      <c r="A701" s="18">
        <v>88</v>
      </c>
      <c r="B701" s="18">
        <v>1.6199999999999999E-2</v>
      </c>
      <c r="C701" s="23">
        <f t="shared" si="40"/>
        <v>8.0999999999999996E-3</v>
      </c>
      <c r="D701" s="23">
        <f t="shared" si="41"/>
        <v>0.1400267</v>
      </c>
      <c r="E701" s="23" t="s">
        <v>321</v>
      </c>
      <c r="F701" s="27" t="s">
        <v>229</v>
      </c>
      <c r="G701" s="26" t="s">
        <v>215</v>
      </c>
      <c r="I701" s="14"/>
    </row>
    <row r="702" spans="1:9" x14ac:dyDescent="0.25">
      <c r="A702" s="18">
        <v>89</v>
      </c>
      <c r="B702" s="18">
        <v>1.8200000000000001E-2</v>
      </c>
      <c r="C702" s="23">
        <f t="shared" si="40"/>
        <v>9.1000000000000004E-3</v>
      </c>
      <c r="D702" s="23">
        <f t="shared" si="41"/>
        <v>0.15773370000000003</v>
      </c>
      <c r="E702" s="23" t="s">
        <v>321</v>
      </c>
      <c r="F702" s="27" t="s">
        <v>229</v>
      </c>
      <c r="G702" s="26" t="s">
        <v>216</v>
      </c>
      <c r="I702" s="14"/>
    </row>
    <row r="703" spans="1:9" x14ac:dyDescent="0.25">
      <c r="A703" s="18">
        <v>90</v>
      </c>
      <c r="B703" s="18">
        <v>1.985E-2</v>
      </c>
      <c r="C703" s="23">
        <f t="shared" si="40"/>
        <v>9.9249999999999998E-3</v>
      </c>
      <c r="D703" s="23">
        <f t="shared" si="41"/>
        <v>0.17234197500000001</v>
      </c>
      <c r="E703" s="23" t="s">
        <v>321</v>
      </c>
      <c r="F703" s="27" t="s">
        <v>229</v>
      </c>
      <c r="G703" s="26" t="s">
        <v>217</v>
      </c>
      <c r="I703" s="14"/>
    </row>
    <row r="704" spans="1:9" x14ac:dyDescent="0.25">
      <c r="A704" s="18">
        <v>91</v>
      </c>
      <c r="B704" s="18">
        <v>2.0450000000000003E-2</v>
      </c>
      <c r="C704" s="23">
        <f t="shared" si="40"/>
        <v>1.0225000000000001E-2</v>
      </c>
      <c r="D704" s="23">
        <f t="shared" si="41"/>
        <v>0.17765407500000005</v>
      </c>
      <c r="E704" s="23" t="s">
        <v>321</v>
      </c>
      <c r="F704" s="27" t="s">
        <v>229</v>
      </c>
      <c r="G704" s="26" t="s">
        <v>218</v>
      </c>
      <c r="I704" s="14"/>
    </row>
    <row r="705" spans="1:9" x14ac:dyDescent="0.25">
      <c r="A705" s="18">
        <v>92</v>
      </c>
      <c r="B705" s="18">
        <v>1.515E-2</v>
      </c>
      <c r="C705" s="23">
        <f t="shared" si="40"/>
        <v>7.5750000000000001E-3</v>
      </c>
      <c r="D705" s="23">
        <f t="shared" si="41"/>
        <v>0.13073052500000001</v>
      </c>
      <c r="E705" s="23" t="s">
        <v>321</v>
      </c>
      <c r="F705" s="27" t="s">
        <v>230</v>
      </c>
      <c r="G705" s="26" t="s">
        <v>215</v>
      </c>
      <c r="I705" s="14"/>
    </row>
    <row r="706" spans="1:9" x14ac:dyDescent="0.25">
      <c r="A706" s="18">
        <v>93</v>
      </c>
      <c r="B706" s="18">
        <v>1.865E-2</v>
      </c>
      <c r="C706" s="23">
        <f t="shared" si="40"/>
        <v>9.325E-3</v>
      </c>
      <c r="D706" s="23">
        <f t="shared" si="41"/>
        <v>0.16171777500000001</v>
      </c>
      <c r="E706" s="23" t="s">
        <v>321</v>
      </c>
      <c r="F706" s="27" t="s">
        <v>230</v>
      </c>
      <c r="G706" s="26" t="s">
        <v>216</v>
      </c>
      <c r="I706" s="14"/>
    </row>
    <row r="707" spans="1:9" x14ac:dyDescent="0.25">
      <c r="A707" s="18">
        <v>94</v>
      </c>
      <c r="B707" s="18">
        <v>1.975E-2</v>
      </c>
      <c r="C707" s="23">
        <f t="shared" si="40"/>
        <v>9.8750000000000001E-3</v>
      </c>
      <c r="D707" s="23">
        <f t="shared" si="41"/>
        <v>0.17145662500000003</v>
      </c>
      <c r="E707" s="23" t="s">
        <v>321</v>
      </c>
      <c r="F707" s="27" t="s">
        <v>230</v>
      </c>
      <c r="G707" s="26" t="s">
        <v>217</v>
      </c>
      <c r="I707" s="14"/>
    </row>
    <row r="708" spans="1:9" x14ac:dyDescent="0.25">
      <c r="A708" s="18">
        <v>95</v>
      </c>
      <c r="B708" s="18">
        <v>2.07E-2</v>
      </c>
      <c r="C708" s="23">
        <f t="shared" si="40"/>
        <v>1.035E-2</v>
      </c>
      <c r="D708" s="23">
        <f t="shared" si="41"/>
        <v>0.17986745000000001</v>
      </c>
      <c r="E708" s="23" t="s">
        <v>321</v>
      </c>
      <c r="F708" s="27" t="s">
        <v>230</v>
      </c>
      <c r="G708" s="26" t="s">
        <v>218</v>
      </c>
      <c r="I708" s="14"/>
    </row>
    <row r="709" spans="1:9" x14ac:dyDescent="0.25">
      <c r="A709" s="18">
        <v>96</v>
      </c>
      <c r="B709" s="18">
        <v>1.6399999999999998E-2</v>
      </c>
      <c r="C709" s="23">
        <f t="shared" si="40"/>
        <v>8.199999999999999E-3</v>
      </c>
      <c r="D709" s="23">
        <f t="shared" si="41"/>
        <v>0.14179739999999999</v>
      </c>
      <c r="E709" s="23" t="s">
        <v>321</v>
      </c>
      <c r="F709" s="27" t="s">
        <v>231</v>
      </c>
      <c r="G709" s="26" t="s">
        <v>215</v>
      </c>
      <c r="I709" s="14"/>
    </row>
    <row r="710" spans="1:9" x14ac:dyDescent="0.25">
      <c r="A710" s="18">
        <v>97</v>
      </c>
      <c r="B710" s="18">
        <v>1.7899999999999999E-2</v>
      </c>
      <c r="C710" s="23">
        <f t="shared" si="40"/>
        <v>8.9499999999999996E-3</v>
      </c>
      <c r="D710" s="23">
        <f t="shared" si="41"/>
        <v>0.15507765000000001</v>
      </c>
      <c r="E710" s="23" t="s">
        <v>321</v>
      </c>
      <c r="F710" s="27" t="s">
        <v>231</v>
      </c>
      <c r="G710" s="26" t="s">
        <v>216</v>
      </c>
      <c r="I710" s="14"/>
    </row>
    <row r="711" spans="1:9" x14ac:dyDescent="0.25">
      <c r="A711" s="18">
        <v>98</v>
      </c>
      <c r="B711" s="18">
        <v>1.8800000000000001E-2</v>
      </c>
      <c r="C711" s="23">
        <f t="shared" si="40"/>
        <v>9.4000000000000004E-3</v>
      </c>
      <c r="D711" s="23">
        <f t="shared" si="41"/>
        <v>0.16304580000000002</v>
      </c>
      <c r="E711" s="23" t="s">
        <v>321</v>
      </c>
      <c r="F711" s="27" t="s">
        <v>231</v>
      </c>
      <c r="G711" s="26" t="s">
        <v>217</v>
      </c>
      <c r="I711" s="14"/>
    </row>
    <row r="712" spans="1:9" x14ac:dyDescent="0.25">
      <c r="A712" s="18">
        <v>99</v>
      </c>
      <c r="B712" s="18">
        <v>1.9950000000000002E-2</v>
      </c>
      <c r="C712" s="23">
        <f t="shared" si="40"/>
        <v>9.9750000000000012E-3</v>
      </c>
      <c r="D712" s="23">
        <f t="shared" si="41"/>
        <v>0.17322732500000004</v>
      </c>
      <c r="E712" s="23" t="s">
        <v>321</v>
      </c>
      <c r="F712" s="27" t="s">
        <v>231</v>
      </c>
      <c r="G712" s="26" t="s">
        <v>218</v>
      </c>
      <c r="I712" s="14"/>
    </row>
    <row r="713" spans="1:9" x14ac:dyDescent="0.25">
      <c r="A713" s="18">
        <v>100</v>
      </c>
      <c r="B713" s="18">
        <v>1.67E-2</v>
      </c>
      <c r="C713" s="23">
        <f t="shared" si="40"/>
        <v>8.3499999999999998E-3</v>
      </c>
      <c r="D713" s="23">
        <f t="shared" si="41"/>
        <v>0.14445345000000001</v>
      </c>
      <c r="E713" s="23" t="s">
        <v>321</v>
      </c>
      <c r="F713" s="27" t="s">
        <v>232</v>
      </c>
      <c r="G713" s="26" t="s">
        <v>215</v>
      </c>
      <c r="I713" s="14"/>
    </row>
    <row r="714" spans="1:9" x14ac:dyDescent="0.25">
      <c r="A714" s="18">
        <v>101</v>
      </c>
      <c r="B714" s="18">
        <v>1.9049999999999997E-2</v>
      </c>
      <c r="C714" s="23">
        <f t="shared" si="40"/>
        <v>9.5249999999999987E-3</v>
      </c>
      <c r="D714" s="23">
        <f t="shared" si="41"/>
        <v>0.16525917500000001</v>
      </c>
      <c r="E714" s="23" t="s">
        <v>321</v>
      </c>
      <c r="F714" s="27" t="s">
        <v>232</v>
      </c>
      <c r="G714" s="26" t="s">
        <v>216</v>
      </c>
      <c r="I714" s="14"/>
    </row>
    <row r="715" spans="1:9" x14ac:dyDescent="0.25">
      <c r="A715" s="18">
        <v>102</v>
      </c>
      <c r="B715" s="18">
        <v>1.9099999999999999E-2</v>
      </c>
      <c r="C715" s="23">
        <f t="shared" si="40"/>
        <v>9.5499999999999995E-3</v>
      </c>
      <c r="D715" s="23">
        <f t="shared" si="41"/>
        <v>0.16570185000000001</v>
      </c>
      <c r="E715" s="23" t="s">
        <v>321</v>
      </c>
      <c r="F715" s="27" t="s">
        <v>232</v>
      </c>
      <c r="G715" s="26" t="s">
        <v>217</v>
      </c>
      <c r="I715" s="14"/>
    </row>
    <row r="716" spans="1:9" x14ac:dyDescent="0.25">
      <c r="A716" s="18">
        <v>103</v>
      </c>
      <c r="B716" s="18">
        <v>2.1299999999999999E-2</v>
      </c>
      <c r="C716" s="23">
        <f t="shared" si="40"/>
        <v>1.065E-2</v>
      </c>
      <c r="D716" s="23">
        <f t="shared" si="41"/>
        <v>0.18517955000000003</v>
      </c>
      <c r="E716" s="23" t="s">
        <v>321</v>
      </c>
      <c r="F716" s="27" t="s">
        <v>232</v>
      </c>
      <c r="G716" s="26" t="s">
        <v>218</v>
      </c>
      <c r="I716" s="14"/>
    </row>
    <row r="717" spans="1:9" x14ac:dyDescent="0.25">
      <c r="A717" s="18">
        <v>104</v>
      </c>
      <c r="B717" s="18">
        <v>1.5949999999999999E-2</v>
      </c>
      <c r="C717" s="23">
        <f t="shared" si="40"/>
        <v>7.9749999999999995E-3</v>
      </c>
      <c r="D717" s="23">
        <f t="shared" si="41"/>
        <v>0.13781332500000001</v>
      </c>
      <c r="E717" s="23" t="s">
        <v>321</v>
      </c>
      <c r="F717" s="27" t="s">
        <v>233</v>
      </c>
      <c r="G717" s="26" t="s">
        <v>215</v>
      </c>
      <c r="I717" s="14"/>
    </row>
    <row r="718" spans="1:9" x14ac:dyDescent="0.25">
      <c r="A718" s="18">
        <v>105</v>
      </c>
      <c r="B718" s="18">
        <v>1.7500000000000002E-2</v>
      </c>
      <c r="C718" s="23">
        <f t="shared" si="40"/>
        <v>8.7500000000000008E-3</v>
      </c>
      <c r="D718" s="23">
        <f t="shared" si="41"/>
        <v>0.15153625000000004</v>
      </c>
      <c r="E718" s="23" t="s">
        <v>321</v>
      </c>
      <c r="F718" s="27" t="s">
        <v>233</v>
      </c>
      <c r="G718" s="26" t="s">
        <v>216</v>
      </c>
      <c r="I718" s="14"/>
    </row>
    <row r="719" spans="1:9" x14ac:dyDescent="0.25">
      <c r="A719" s="18">
        <v>106</v>
      </c>
      <c r="B719" s="18">
        <v>1.9299999999999998E-2</v>
      </c>
      <c r="C719" s="23">
        <f t="shared" si="40"/>
        <v>9.6499999999999989E-3</v>
      </c>
      <c r="D719" s="23">
        <f t="shared" si="41"/>
        <v>0.16747255</v>
      </c>
      <c r="E719" s="23" t="s">
        <v>321</v>
      </c>
      <c r="F719" s="27" t="s">
        <v>233</v>
      </c>
      <c r="G719" s="26" t="s">
        <v>217</v>
      </c>
      <c r="I719" s="14"/>
    </row>
    <row r="720" spans="1:9" x14ac:dyDescent="0.25">
      <c r="A720" s="18">
        <v>107</v>
      </c>
      <c r="B720" s="18">
        <v>1.9700000000000002E-2</v>
      </c>
      <c r="C720" s="23">
        <f t="shared" si="40"/>
        <v>9.8500000000000011E-3</v>
      </c>
      <c r="D720" s="23">
        <f t="shared" si="41"/>
        <v>0.17101395000000005</v>
      </c>
      <c r="E720" s="23" t="s">
        <v>321</v>
      </c>
      <c r="F720" s="27" t="s">
        <v>233</v>
      </c>
      <c r="G720" s="26" t="s">
        <v>218</v>
      </c>
      <c r="I720" s="14"/>
    </row>
    <row r="721" spans="1:9" x14ac:dyDescent="0.25">
      <c r="A721" s="18">
        <v>108</v>
      </c>
      <c r="B721" s="18">
        <v>1.7750000000000002E-2</v>
      </c>
      <c r="C721" s="23">
        <f t="shared" si="40"/>
        <v>8.8750000000000009E-3</v>
      </c>
      <c r="D721" s="23">
        <f t="shared" si="41"/>
        <v>0.15374962500000003</v>
      </c>
      <c r="E721" s="23" t="s">
        <v>321</v>
      </c>
      <c r="F721" s="27" t="s">
        <v>226</v>
      </c>
      <c r="G721" s="26" t="s">
        <v>215</v>
      </c>
      <c r="I721" s="14"/>
    </row>
    <row r="722" spans="1:9" x14ac:dyDescent="0.25">
      <c r="A722" s="18">
        <v>109</v>
      </c>
      <c r="B722" s="18">
        <v>1.9200000000000002E-2</v>
      </c>
      <c r="C722" s="23">
        <f t="shared" si="40"/>
        <v>9.6000000000000009E-3</v>
      </c>
      <c r="D722" s="23">
        <f t="shared" si="41"/>
        <v>0.16658720000000005</v>
      </c>
      <c r="E722" s="23" t="s">
        <v>321</v>
      </c>
      <c r="F722" s="27" t="s">
        <v>226</v>
      </c>
      <c r="G722" s="26" t="s">
        <v>216</v>
      </c>
      <c r="I722" s="14"/>
    </row>
    <row r="723" spans="1:9" x14ac:dyDescent="0.25">
      <c r="A723" s="18">
        <v>110</v>
      </c>
      <c r="B723" s="18">
        <v>1.9799999999999998E-2</v>
      </c>
      <c r="C723" s="23">
        <f t="shared" si="40"/>
        <v>9.8999999999999991E-3</v>
      </c>
      <c r="D723" s="23">
        <f t="shared" si="41"/>
        <v>0.1718993</v>
      </c>
      <c r="E723" s="23" t="s">
        <v>321</v>
      </c>
      <c r="F723" s="27" t="s">
        <v>226</v>
      </c>
      <c r="G723" s="26" t="s">
        <v>217</v>
      </c>
      <c r="I723" s="14"/>
    </row>
    <row r="724" spans="1:9" x14ac:dyDescent="0.25">
      <c r="A724" s="18">
        <v>111</v>
      </c>
      <c r="B724" s="18">
        <v>2.205E-2</v>
      </c>
      <c r="C724" s="23">
        <f t="shared" si="40"/>
        <v>1.1025E-2</v>
      </c>
      <c r="D724" s="23">
        <f t="shared" si="41"/>
        <v>0.19181967500000002</v>
      </c>
      <c r="E724" s="23" t="s">
        <v>321</v>
      </c>
      <c r="F724" s="27" t="s">
        <v>226</v>
      </c>
      <c r="G724" s="26" t="s">
        <v>218</v>
      </c>
      <c r="I724" s="14"/>
    </row>
    <row r="725" spans="1:9" x14ac:dyDescent="0.25">
      <c r="A725" s="18">
        <v>112</v>
      </c>
      <c r="B725" s="18">
        <v>1.5949999999999999E-2</v>
      </c>
      <c r="C725" s="23">
        <f t="shared" ref="C725:C776" si="42">B725/2</f>
        <v>7.9749999999999995E-3</v>
      </c>
      <c r="D725" s="23">
        <f t="shared" ref="D725:D776" si="43">(17.707*C725) - 0.0034</f>
        <v>0.13781332500000001</v>
      </c>
      <c r="E725" s="23" t="s">
        <v>321</v>
      </c>
      <c r="F725" s="27" t="s">
        <v>234</v>
      </c>
      <c r="G725" s="26" t="s">
        <v>215</v>
      </c>
      <c r="I725" s="14"/>
    </row>
    <row r="726" spans="1:9" x14ac:dyDescent="0.25">
      <c r="A726" s="18">
        <v>113</v>
      </c>
      <c r="B726" s="18">
        <v>1.8800000000000001E-2</v>
      </c>
      <c r="C726" s="23">
        <f t="shared" si="42"/>
        <v>9.4000000000000004E-3</v>
      </c>
      <c r="D726" s="23">
        <f t="shared" si="43"/>
        <v>0.16304580000000002</v>
      </c>
      <c r="E726" s="23" t="s">
        <v>321</v>
      </c>
      <c r="F726" s="27" t="s">
        <v>234</v>
      </c>
      <c r="G726" s="26" t="s">
        <v>216</v>
      </c>
      <c r="I726" s="14"/>
    </row>
    <row r="727" spans="1:9" x14ac:dyDescent="0.25">
      <c r="A727" s="18">
        <v>114</v>
      </c>
      <c r="B727" s="18">
        <v>2.0200000000000003E-2</v>
      </c>
      <c r="C727" s="23">
        <f t="shared" si="42"/>
        <v>1.0100000000000001E-2</v>
      </c>
      <c r="D727" s="23">
        <f t="shared" si="43"/>
        <v>0.17544070000000003</v>
      </c>
      <c r="E727" s="23" t="s">
        <v>321</v>
      </c>
      <c r="F727" s="27" t="s">
        <v>234</v>
      </c>
      <c r="G727" s="26" t="s">
        <v>217</v>
      </c>
      <c r="I727" s="14"/>
    </row>
    <row r="728" spans="1:9" x14ac:dyDescent="0.25">
      <c r="A728" s="18">
        <v>115</v>
      </c>
      <c r="B728" s="18">
        <v>2.2849999999999999E-2</v>
      </c>
      <c r="C728" s="23">
        <f t="shared" si="42"/>
        <v>1.1424999999999999E-2</v>
      </c>
      <c r="D728" s="23">
        <f t="shared" si="43"/>
        <v>0.19890247500000002</v>
      </c>
      <c r="E728" s="23" t="s">
        <v>321</v>
      </c>
      <c r="F728" s="27" t="s">
        <v>234</v>
      </c>
      <c r="G728" s="26" t="s">
        <v>218</v>
      </c>
      <c r="I728" s="14"/>
    </row>
    <row r="729" spans="1:9" x14ac:dyDescent="0.25">
      <c r="A729" s="18">
        <v>116</v>
      </c>
      <c r="B729" s="18">
        <v>1.755E-2</v>
      </c>
      <c r="C729" s="23">
        <f t="shared" si="42"/>
        <v>8.7749999999999998E-3</v>
      </c>
      <c r="D729" s="23">
        <f t="shared" si="43"/>
        <v>0.15197892500000001</v>
      </c>
      <c r="E729" s="23" t="s">
        <v>321</v>
      </c>
      <c r="F729" s="27" t="s">
        <v>235</v>
      </c>
      <c r="G729" s="26" t="s">
        <v>215</v>
      </c>
      <c r="I729" s="14"/>
    </row>
    <row r="730" spans="1:9" x14ac:dyDescent="0.25">
      <c r="A730" s="18">
        <v>117</v>
      </c>
      <c r="B730" s="18">
        <v>1.745E-2</v>
      </c>
      <c r="C730" s="23">
        <f t="shared" si="42"/>
        <v>8.7250000000000001E-3</v>
      </c>
      <c r="D730" s="23">
        <f t="shared" si="43"/>
        <v>0.15109357500000004</v>
      </c>
      <c r="E730" s="23" t="s">
        <v>321</v>
      </c>
      <c r="F730" s="27" t="s">
        <v>235</v>
      </c>
      <c r="G730" s="26" t="s">
        <v>216</v>
      </c>
      <c r="I730" s="14"/>
    </row>
    <row r="731" spans="1:9" x14ac:dyDescent="0.25">
      <c r="A731" s="18">
        <v>118</v>
      </c>
      <c r="B731" s="18">
        <v>1.915E-2</v>
      </c>
      <c r="C731" s="23">
        <f t="shared" si="42"/>
        <v>9.5750000000000002E-3</v>
      </c>
      <c r="D731" s="23">
        <f t="shared" si="43"/>
        <v>0.16614452500000002</v>
      </c>
      <c r="E731" s="23" t="s">
        <v>321</v>
      </c>
      <c r="F731" s="27" t="s">
        <v>235</v>
      </c>
      <c r="G731" s="26" t="s">
        <v>217</v>
      </c>
      <c r="I731" s="14"/>
    </row>
    <row r="732" spans="1:9" x14ac:dyDescent="0.25">
      <c r="A732" s="18">
        <v>119</v>
      </c>
      <c r="B732" s="18">
        <v>2.0049999999999998E-2</v>
      </c>
      <c r="C732" s="23">
        <f t="shared" si="42"/>
        <v>1.0024999999999999E-2</v>
      </c>
      <c r="D732" s="23">
        <f t="shared" si="43"/>
        <v>0.17411267499999999</v>
      </c>
      <c r="E732" s="23" t="s">
        <v>321</v>
      </c>
      <c r="F732" s="27" t="s">
        <v>235</v>
      </c>
      <c r="G732" s="26" t="s">
        <v>218</v>
      </c>
      <c r="I732" s="14"/>
    </row>
    <row r="733" spans="1:9" x14ac:dyDescent="0.25">
      <c r="A733" s="18">
        <v>120</v>
      </c>
      <c r="B733" s="18">
        <v>1.7250000000000001E-2</v>
      </c>
      <c r="C733" s="23">
        <f t="shared" si="42"/>
        <v>8.6250000000000007E-3</v>
      </c>
      <c r="D733" s="23">
        <f t="shared" si="43"/>
        <v>0.14932287500000002</v>
      </c>
      <c r="E733" s="23" t="s">
        <v>321</v>
      </c>
      <c r="F733" s="27" t="s">
        <v>236</v>
      </c>
      <c r="G733" s="26" t="s">
        <v>215</v>
      </c>
      <c r="I733" s="14"/>
    </row>
    <row r="734" spans="1:9" x14ac:dyDescent="0.25">
      <c r="A734" s="18">
        <v>121</v>
      </c>
      <c r="B734" s="18">
        <v>1.8299999999999997E-2</v>
      </c>
      <c r="C734" s="23">
        <f t="shared" si="42"/>
        <v>9.1499999999999984E-3</v>
      </c>
      <c r="D734" s="23">
        <f t="shared" si="43"/>
        <v>0.15861904999999998</v>
      </c>
      <c r="E734" s="23" t="s">
        <v>321</v>
      </c>
      <c r="F734" s="27" t="s">
        <v>236</v>
      </c>
      <c r="G734" s="26" t="s">
        <v>216</v>
      </c>
      <c r="I734" s="14"/>
    </row>
    <row r="735" spans="1:9" x14ac:dyDescent="0.25">
      <c r="A735" s="18">
        <v>122</v>
      </c>
      <c r="B735" s="18">
        <v>2.0650000000000002E-2</v>
      </c>
      <c r="C735" s="23">
        <f t="shared" si="42"/>
        <v>1.0325000000000001E-2</v>
      </c>
      <c r="D735" s="23">
        <f t="shared" si="43"/>
        <v>0.17942477500000004</v>
      </c>
      <c r="E735" s="23" t="s">
        <v>321</v>
      </c>
      <c r="F735" s="27" t="s">
        <v>236</v>
      </c>
      <c r="G735" s="26" t="s">
        <v>217</v>
      </c>
      <c r="I735" s="14"/>
    </row>
    <row r="736" spans="1:9" x14ac:dyDescent="0.25">
      <c r="A736" s="18">
        <v>123</v>
      </c>
      <c r="B736" s="18">
        <v>2.155E-2</v>
      </c>
      <c r="C736" s="23">
        <f t="shared" si="42"/>
        <v>1.0775E-2</v>
      </c>
      <c r="D736" s="23">
        <f t="shared" si="43"/>
        <v>0.18739292500000002</v>
      </c>
      <c r="E736" s="23" t="s">
        <v>321</v>
      </c>
      <c r="F736" s="27" t="s">
        <v>236</v>
      </c>
      <c r="G736" s="26" t="s">
        <v>218</v>
      </c>
      <c r="I736" s="14"/>
    </row>
    <row r="737" spans="1:9" x14ac:dyDescent="0.25">
      <c r="A737" s="18">
        <v>124</v>
      </c>
      <c r="B737" s="18">
        <v>1.7099999999999997E-2</v>
      </c>
      <c r="C737" s="23">
        <f t="shared" si="42"/>
        <v>8.5499999999999986E-3</v>
      </c>
      <c r="D737" s="23">
        <f t="shared" si="43"/>
        <v>0.14799484999999998</v>
      </c>
      <c r="E737" s="23" t="s">
        <v>321</v>
      </c>
      <c r="F737" s="27" t="s">
        <v>237</v>
      </c>
      <c r="G737" s="26" t="s">
        <v>215</v>
      </c>
      <c r="I737" s="14"/>
    </row>
    <row r="738" spans="1:9" x14ac:dyDescent="0.25">
      <c r="A738" s="18">
        <v>125</v>
      </c>
      <c r="B738" s="18">
        <v>1.985E-2</v>
      </c>
      <c r="C738" s="23">
        <f t="shared" si="42"/>
        <v>9.9249999999999998E-3</v>
      </c>
      <c r="D738" s="23">
        <f t="shared" si="43"/>
        <v>0.17234197500000001</v>
      </c>
      <c r="E738" s="23" t="s">
        <v>321</v>
      </c>
      <c r="F738" s="27" t="s">
        <v>237</v>
      </c>
      <c r="G738" s="26" t="s">
        <v>216</v>
      </c>
      <c r="I738" s="14"/>
    </row>
    <row r="739" spans="1:9" x14ac:dyDescent="0.25">
      <c r="A739" s="18">
        <v>126</v>
      </c>
      <c r="B739" s="18">
        <v>2.0249999999999997E-2</v>
      </c>
      <c r="C739" s="23">
        <f t="shared" si="42"/>
        <v>1.0124999999999999E-2</v>
      </c>
      <c r="D739" s="23">
        <f t="shared" si="43"/>
        <v>0.17588337500000001</v>
      </c>
      <c r="E739" s="23" t="s">
        <v>321</v>
      </c>
      <c r="F739" s="27" t="s">
        <v>237</v>
      </c>
      <c r="G739" s="26" t="s">
        <v>217</v>
      </c>
      <c r="I739" s="14"/>
    </row>
    <row r="740" spans="1:9" x14ac:dyDescent="0.25">
      <c r="A740" s="18">
        <v>127</v>
      </c>
      <c r="B740" s="18">
        <v>2.2699999999999998E-2</v>
      </c>
      <c r="C740" s="23">
        <f t="shared" si="42"/>
        <v>1.1349999999999999E-2</v>
      </c>
      <c r="D740" s="23">
        <f t="shared" si="43"/>
        <v>0.19757445000000001</v>
      </c>
      <c r="E740" s="23" t="s">
        <v>321</v>
      </c>
      <c r="F740" s="27" t="s">
        <v>237</v>
      </c>
      <c r="G740" s="26" t="s">
        <v>218</v>
      </c>
      <c r="I740" s="14"/>
    </row>
    <row r="741" spans="1:9" x14ac:dyDescent="0.25">
      <c r="A741" s="18">
        <v>128</v>
      </c>
      <c r="B741" s="18">
        <v>1.6399999999999998E-2</v>
      </c>
      <c r="C741" s="23">
        <f t="shared" si="42"/>
        <v>8.199999999999999E-3</v>
      </c>
      <c r="D741" s="23">
        <f t="shared" si="43"/>
        <v>0.14179739999999999</v>
      </c>
      <c r="E741" s="23" t="s">
        <v>321</v>
      </c>
      <c r="F741" s="27" t="s">
        <v>238</v>
      </c>
      <c r="G741" s="26" t="s">
        <v>215</v>
      </c>
      <c r="I741" s="14"/>
    </row>
    <row r="742" spans="1:9" x14ac:dyDescent="0.25">
      <c r="A742" s="18">
        <v>129</v>
      </c>
      <c r="B742" s="18">
        <v>1.7750000000000002E-2</v>
      </c>
      <c r="C742" s="23">
        <f t="shared" si="42"/>
        <v>8.8750000000000009E-3</v>
      </c>
      <c r="D742" s="23">
        <f t="shared" si="43"/>
        <v>0.15374962500000003</v>
      </c>
      <c r="E742" s="23" t="s">
        <v>321</v>
      </c>
      <c r="F742" s="27" t="s">
        <v>238</v>
      </c>
      <c r="G742" s="26" t="s">
        <v>216</v>
      </c>
      <c r="I742" s="14"/>
    </row>
    <row r="743" spans="1:9" x14ac:dyDescent="0.25">
      <c r="A743" s="18">
        <v>130</v>
      </c>
      <c r="B743" s="18">
        <v>1.7250000000000001E-2</v>
      </c>
      <c r="C743" s="23">
        <f t="shared" si="42"/>
        <v>8.6250000000000007E-3</v>
      </c>
      <c r="D743" s="23">
        <f t="shared" si="43"/>
        <v>0.14932287500000002</v>
      </c>
      <c r="E743" s="23" t="s">
        <v>321</v>
      </c>
      <c r="F743" s="27" t="s">
        <v>238</v>
      </c>
      <c r="G743" s="26" t="s">
        <v>217</v>
      </c>
      <c r="I743" s="14"/>
    </row>
    <row r="744" spans="1:9" x14ac:dyDescent="0.25">
      <c r="A744" s="18">
        <v>131</v>
      </c>
      <c r="B744" s="18">
        <v>1.89E-2</v>
      </c>
      <c r="C744" s="23">
        <f t="shared" si="42"/>
        <v>9.4500000000000001E-3</v>
      </c>
      <c r="D744" s="23">
        <f t="shared" si="43"/>
        <v>0.16393115000000003</v>
      </c>
      <c r="E744" s="23" t="s">
        <v>321</v>
      </c>
      <c r="F744" s="27" t="s">
        <v>238</v>
      </c>
      <c r="G744" s="26" t="s">
        <v>218</v>
      </c>
      <c r="I744" s="14"/>
    </row>
    <row r="745" spans="1:9" x14ac:dyDescent="0.25">
      <c r="A745" s="18">
        <v>132</v>
      </c>
      <c r="B745" s="18">
        <v>1.7600000000000001E-2</v>
      </c>
      <c r="C745" s="23">
        <f t="shared" si="42"/>
        <v>8.8000000000000005E-3</v>
      </c>
      <c r="D745" s="23">
        <f t="shared" si="43"/>
        <v>0.15242160000000002</v>
      </c>
      <c r="E745" s="23" t="s">
        <v>321</v>
      </c>
      <c r="F745" s="27" t="s">
        <v>227</v>
      </c>
      <c r="G745" s="26" t="s">
        <v>215</v>
      </c>
      <c r="I745" s="14"/>
    </row>
    <row r="746" spans="1:9" x14ac:dyDescent="0.25">
      <c r="A746" s="18">
        <v>133</v>
      </c>
      <c r="B746" s="18">
        <v>1.8749999999999999E-2</v>
      </c>
      <c r="C746" s="23">
        <f t="shared" si="42"/>
        <v>9.3749999999999997E-3</v>
      </c>
      <c r="D746" s="23">
        <f t="shared" si="43"/>
        <v>0.16260312500000002</v>
      </c>
      <c r="E746" s="23" t="s">
        <v>321</v>
      </c>
      <c r="F746" s="27" t="s">
        <v>227</v>
      </c>
      <c r="G746" s="26" t="s">
        <v>216</v>
      </c>
      <c r="I746" s="14"/>
    </row>
    <row r="747" spans="1:9" x14ac:dyDescent="0.25">
      <c r="A747" s="18">
        <v>134</v>
      </c>
      <c r="B747" s="18">
        <v>1.7850000000000001E-2</v>
      </c>
      <c r="C747" s="23">
        <f t="shared" si="42"/>
        <v>8.9250000000000006E-3</v>
      </c>
      <c r="D747" s="23">
        <f t="shared" si="43"/>
        <v>0.15463497500000004</v>
      </c>
      <c r="E747" s="23" t="s">
        <v>321</v>
      </c>
      <c r="F747" s="27" t="s">
        <v>227</v>
      </c>
      <c r="G747" s="26" t="s">
        <v>217</v>
      </c>
      <c r="I747" s="14"/>
    </row>
    <row r="748" spans="1:9" x14ac:dyDescent="0.25">
      <c r="A748" s="18">
        <v>135</v>
      </c>
      <c r="B748" s="18">
        <v>1.9050000000000001E-2</v>
      </c>
      <c r="C748" s="23">
        <f t="shared" si="42"/>
        <v>9.5250000000000005E-3</v>
      </c>
      <c r="D748" s="23">
        <f t="shared" si="43"/>
        <v>0.16525917500000004</v>
      </c>
      <c r="E748" s="23" t="s">
        <v>321</v>
      </c>
      <c r="F748" s="27" t="s">
        <v>227</v>
      </c>
      <c r="G748" s="26" t="s">
        <v>218</v>
      </c>
      <c r="I748" s="14"/>
    </row>
    <row r="749" spans="1:9" x14ac:dyDescent="0.25">
      <c r="A749" s="18">
        <v>136</v>
      </c>
      <c r="B749" s="18">
        <v>1.7350000000000001E-2</v>
      </c>
      <c r="C749" s="23">
        <f t="shared" si="42"/>
        <v>8.6750000000000004E-3</v>
      </c>
      <c r="D749" s="23">
        <f t="shared" si="43"/>
        <v>0.15020822500000003</v>
      </c>
      <c r="E749" s="23" t="s">
        <v>321</v>
      </c>
      <c r="F749" s="27" t="s">
        <v>239</v>
      </c>
      <c r="G749" s="26" t="s">
        <v>215</v>
      </c>
      <c r="I749" s="14"/>
    </row>
    <row r="750" spans="1:9" x14ac:dyDescent="0.25">
      <c r="A750" s="18">
        <v>137</v>
      </c>
      <c r="B750" s="18">
        <v>1.6750000000000001E-2</v>
      </c>
      <c r="C750" s="23">
        <f t="shared" si="42"/>
        <v>8.3750000000000005E-3</v>
      </c>
      <c r="D750" s="23">
        <f t="shared" si="43"/>
        <v>0.14489612500000004</v>
      </c>
      <c r="E750" s="23" t="s">
        <v>321</v>
      </c>
      <c r="F750" s="27" t="s">
        <v>239</v>
      </c>
      <c r="G750" s="26" t="s">
        <v>216</v>
      </c>
      <c r="I750" s="14"/>
    </row>
    <row r="751" spans="1:9" x14ac:dyDescent="0.25">
      <c r="A751" s="18">
        <v>138</v>
      </c>
      <c r="B751" s="18">
        <v>1.9700000000000002E-2</v>
      </c>
      <c r="C751" s="23">
        <f t="shared" si="42"/>
        <v>9.8500000000000011E-3</v>
      </c>
      <c r="D751" s="23">
        <f t="shared" si="43"/>
        <v>0.17101395000000005</v>
      </c>
      <c r="E751" s="23" t="s">
        <v>321</v>
      </c>
      <c r="F751" s="27" t="s">
        <v>239</v>
      </c>
      <c r="G751" s="26" t="s">
        <v>217</v>
      </c>
      <c r="I751" s="14"/>
    </row>
    <row r="752" spans="1:9" x14ac:dyDescent="0.25">
      <c r="A752" s="18">
        <v>139</v>
      </c>
      <c r="B752" s="18">
        <v>1.8799999999999997E-2</v>
      </c>
      <c r="C752" s="23">
        <f t="shared" si="42"/>
        <v>9.3999999999999986E-3</v>
      </c>
      <c r="D752" s="23">
        <f t="shared" si="43"/>
        <v>0.16304579999999999</v>
      </c>
      <c r="E752" s="23" t="s">
        <v>321</v>
      </c>
      <c r="F752" s="27" t="s">
        <v>239</v>
      </c>
      <c r="G752" s="26" t="s">
        <v>218</v>
      </c>
      <c r="I752" s="14"/>
    </row>
    <row r="753" spans="1:9" x14ac:dyDescent="0.25">
      <c r="A753" s="18">
        <v>140</v>
      </c>
      <c r="B753" s="18">
        <v>1.745E-2</v>
      </c>
      <c r="C753" s="23">
        <f t="shared" si="42"/>
        <v>8.7250000000000001E-3</v>
      </c>
      <c r="D753" s="23">
        <f t="shared" si="43"/>
        <v>0.15109357500000004</v>
      </c>
      <c r="E753" s="23" t="s">
        <v>321</v>
      </c>
      <c r="F753" s="27" t="s">
        <v>240</v>
      </c>
      <c r="G753" s="26" t="s">
        <v>215</v>
      </c>
      <c r="I753" s="14"/>
    </row>
    <row r="754" spans="1:9" x14ac:dyDescent="0.25">
      <c r="A754" s="18">
        <v>141</v>
      </c>
      <c r="B754" s="18">
        <v>1.695E-2</v>
      </c>
      <c r="C754" s="23">
        <f t="shared" si="42"/>
        <v>8.4749999999999999E-3</v>
      </c>
      <c r="D754" s="23">
        <f t="shared" si="43"/>
        <v>0.14666682500000003</v>
      </c>
      <c r="E754" s="23" t="s">
        <v>321</v>
      </c>
      <c r="F754" s="27" t="s">
        <v>240</v>
      </c>
      <c r="G754" s="26" t="s">
        <v>216</v>
      </c>
      <c r="I754" s="14"/>
    </row>
    <row r="755" spans="1:9" x14ac:dyDescent="0.25">
      <c r="A755" s="18">
        <v>142</v>
      </c>
      <c r="B755" s="18">
        <v>1.8599999999999998E-2</v>
      </c>
      <c r="C755" s="23">
        <f t="shared" si="42"/>
        <v>9.2999999999999992E-3</v>
      </c>
      <c r="D755" s="23">
        <f t="shared" si="43"/>
        <v>0.1612751</v>
      </c>
      <c r="E755" s="23" t="s">
        <v>321</v>
      </c>
      <c r="F755" s="27" t="s">
        <v>240</v>
      </c>
      <c r="G755" s="26" t="s">
        <v>217</v>
      </c>
      <c r="I755" s="14"/>
    </row>
    <row r="756" spans="1:9" x14ac:dyDescent="0.25">
      <c r="A756" s="18">
        <v>143</v>
      </c>
      <c r="B756" s="18">
        <v>2.035E-2</v>
      </c>
      <c r="C756" s="23">
        <f t="shared" si="42"/>
        <v>1.0175E-2</v>
      </c>
      <c r="D756" s="23">
        <f t="shared" si="43"/>
        <v>0.17676872500000002</v>
      </c>
      <c r="E756" s="23" t="s">
        <v>321</v>
      </c>
      <c r="F756" s="27" t="s">
        <v>240</v>
      </c>
      <c r="G756" s="26" t="s">
        <v>218</v>
      </c>
      <c r="I756" s="14"/>
    </row>
    <row r="757" spans="1:9" x14ac:dyDescent="0.25">
      <c r="A757" s="18">
        <v>144</v>
      </c>
      <c r="B757" s="18">
        <v>1.635E-2</v>
      </c>
      <c r="C757" s="23">
        <f t="shared" si="42"/>
        <v>8.175E-3</v>
      </c>
      <c r="D757" s="23">
        <f t="shared" si="43"/>
        <v>0.14135472500000001</v>
      </c>
      <c r="E757" s="23" t="s">
        <v>321</v>
      </c>
      <c r="F757" s="27" t="s">
        <v>241</v>
      </c>
      <c r="G757" s="26" t="s">
        <v>215</v>
      </c>
      <c r="I757" s="14"/>
    </row>
    <row r="758" spans="1:9" x14ac:dyDescent="0.25">
      <c r="A758" s="18">
        <v>145</v>
      </c>
      <c r="B758" s="18">
        <v>1.7099999999999997E-2</v>
      </c>
      <c r="C758" s="23">
        <f t="shared" si="42"/>
        <v>8.5499999999999986E-3</v>
      </c>
      <c r="D758" s="23">
        <f t="shared" si="43"/>
        <v>0.14799484999999998</v>
      </c>
      <c r="E758" s="23" t="s">
        <v>321</v>
      </c>
      <c r="F758" s="27" t="s">
        <v>241</v>
      </c>
      <c r="G758" s="26" t="s">
        <v>216</v>
      </c>
      <c r="I758" s="14"/>
    </row>
    <row r="759" spans="1:9" x14ac:dyDescent="0.25">
      <c r="A759" s="18">
        <v>146</v>
      </c>
      <c r="B759" s="18">
        <v>1.7600000000000001E-2</v>
      </c>
      <c r="C759" s="23">
        <f t="shared" si="42"/>
        <v>8.8000000000000005E-3</v>
      </c>
      <c r="D759" s="23">
        <f t="shared" si="43"/>
        <v>0.15242160000000002</v>
      </c>
      <c r="E759" s="23" t="s">
        <v>321</v>
      </c>
      <c r="F759" s="27" t="s">
        <v>241</v>
      </c>
      <c r="G759" s="26" t="s">
        <v>217</v>
      </c>
      <c r="I759" s="14"/>
    </row>
    <row r="760" spans="1:9" x14ac:dyDescent="0.25">
      <c r="A760" s="18">
        <v>147</v>
      </c>
      <c r="B760" s="18">
        <v>1.985E-2</v>
      </c>
      <c r="C760" s="23">
        <f t="shared" si="42"/>
        <v>9.9249999999999998E-3</v>
      </c>
      <c r="D760" s="23">
        <f t="shared" si="43"/>
        <v>0.17234197500000001</v>
      </c>
      <c r="E760" s="23" t="s">
        <v>321</v>
      </c>
      <c r="F760" s="27" t="s">
        <v>241</v>
      </c>
      <c r="G760" s="26" t="s">
        <v>218</v>
      </c>
      <c r="I760" s="14"/>
    </row>
    <row r="761" spans="1:9" x14ac:dyDescent="0.25">
      <c r="A761" s="18">
        <v>148</v>
      </c>
      <c r="B761" s="18">
        <v>1.7500000000000002E-2</v>
      </c>
      <c r="C761" s="23">
        <f t="shared" si="42"/>
        <v>8.7500000000000008E-3</v>
      </c>
      <c r="D761" s="23">
        <f t="shared" si="43"/>
        <v>0.15153625000000004</v>
      </c>
      <c r="E761" s="23" t="s">
        <v>321</v>
      </c>
      <c r="F761" s="27" t="s">
        <v>242</v>
      </c>
      <c r="G761" s="26" t="s">
        <v>215</v>
      </c>
      <c r="I761" s="14"/>
    </row>
    <row r="762" spans="1:9" x14ac:dyDescent="0.25">
      <c r="A762" s="18">
        <v>149</v>
      </c>
      <c r="B762" s="18">
        <v>1.7100000000000001E-2</v>
      </c>
      <c r="C762" s="23">
        <f t="shared" si="42"/>
        <v>8.5500000000000003E-3</v>
      </c>
      <c r="D762" s="23">
        <f t="shared" si="43"/>
        <v>0.14799485000000004</v>
      </c>
      <c r="E762" s="23" t="s">
        <v>321</v>
      </c>
      <c r="F762" s="27" t="s">
        <v>242</v>
      </c>
      <c r="G762" s="26" t="s">
        <v>216</v>
      </c>
      <c r="I762" s="14"/>
    </row>
    <row r="763" spans="1:9" x14ac:dyDescent="0.25">
      <c r="A763" s="18">
        <v>150</v>
      </c>
      <c r="B763" s="18">
        <v>1.8849999999999999E-2</v>
      </c>
      <c r="C763" s="23">
        <f t="shared" si="42"/>
        <v>9.4249999999999994E-3</v>
      </c>
      <c r="D763" s="23">
        <f t="shared" si="43"/>
        <v>0.16348847500000002</v>
      </c>
      <c r="E763" s="23" t="s">
        <v>321</v>
      </c>
      <c r="F763" s="27" t="s">
        <v>242</v>
      </c>
      <c r="G763" s="26" t="s">
        <v>217</v>
      </c>
      <c r="I763" s="14"/>
    </row>
    <row r="764" spans="1:9" x14ac:dyDescent="0.25">
      <c r="A764" s="18">
        <v>151</v>
      </c>
      <c r="B764" s="18">
        <v>2.1350000000000001E-2</v>
      </c>
      <c r="C764" s="23">
        <f t="shared" si="42"/>
        <v>1.0675E-2</v>
      </c>
      <c r="D764" s="23">
        <f t="shared" si="43"/>
        <v>0.18562222500000003</v>
      </c>
      <c r="E764" s="23" t="s">
        <v>321</v>
      </c>
      <c r="F764" s="27" t="s">
        <v>242</v>
      </c>
      <c r="G764" s="26" t="s">
        <v>218</v>
      </c>
      <c r="I764" s="14"/>
    </row>
    <row r="765" spans="1:9" x14ac:dyDescent="0.25">
      <c r="A765" s="18">
        <v>152</v>
      </c>
      <c r="B765" s="18">
        <v>1.7399999999999999E-2</v>
      </c>
      <c r="C765" s="23">
        <f t="shared" si="42"/>
        <v>8.6999999999999994E-3</v>
      </c>
      <c r="D765" s="23">
        <f t="shared" si="43"/>
        <v>0.1506509</v>
      </c>
      <c r="E765" s="23" t="s">
        <v>321</v>
      </c>
      <c r="F765" s="27" t="s">
        <v>243</v>
      </c>
      <c r="G765" s="26" t="s">
        <v>215</v>
      </c>
      <c r="I765" s="14"/>
    </row>
    <row r="766" spans="1:9" x14ac:dyDescent="0.25">
      <c r="A766" s="18">
        <v>153</v>
      </c>
      <c r="B766" s="18">
        <v>1.7500000000000002E-2</v>
      </c>
      <c r="C766" s="23">
        <f t="shared" si="42"/>
        <v>8.7500000000000008E-3</v>
      </c>
      <c r="D766" s="23">
        <f t="shared" si="43"/>
        <v>0.15153625000000004</v>
      </c>
      <c r="E766" s="23" t="s">
        <v>321</v>
      </c>
      <c r="F766" s="27" t="s">
        <v>243</v>
      </c>
      <c r="G766" s="26" t="s">
        <v>216</v>
      </c>
      <c r="I766" s="14"/>
    </row>
    <row r="767" spans="1:9" x14ac:dyDescent="0.25">
      <c r="A767" s="18">
        <v>154</v>
      </c>
      <c r="B767" s="18">
        <v>1.975E-2</v>
      </c>
      <c r="C767" s="23">
        <f t="shared" si="42"/>
        <v>9.8750000000000001E-3</v>
      </c>
      <c r="D767" s="23">
        <f t="shared" si="43"/>
        <v>0.17145662500000003</v>
      </c>
      <c r="E767" s="23" t="s">
        <v>321</v>
      </c>
      <c r="F767" s="27" t="s">
        <v>243</v>
      </c>
      <c r="G767" s="26" t="s">
        <v>217</v>
      </c>
      <c r="I767" s="14"/>
    </row>
    <row r="768" spans="1:9" x14ac:dyDescent="0.25">
      <c r="A768" s="18">
        <v>155</v>
      </c>
      <c r="B768" s="18">
        <v>2.0900000000000002E-2</v>
      </c>
      <c r="C768" s="23">
        <f t="shared" si="42"/>
        <v>1.0450000000000001E-2</v>
      </c>
      <c r="D768" s="23">
        <f t="shared" si="43"/>
        <v>0.18163815000000003</v>
      </c>
      <c r="E768" s="23" t="s">
        <v>321</v>
      </c>
      <c r="F768" s="27" t="s">
        <v>243</v>
      </c>
      <c r="G768" s="26" t="s">
        <v>218</v>
      </c>
      <c r="I768" s="14"/>
    </row>
    <row r="769" spans="1:9" x14ac:dyDescent="0.25">
      <c r="A769" s="18">
        <v>156</v>
      </c>
      <c r="B769" s="18">
        <v>1.8349999999999998E-2</v>
      </c>
      <c r="C769" s="23">
        <f t="shared" si="42"/>
        <v>9.1749999999999991E-3</v>
      </c>
      <c r="D769" s="23">
        <f t="shared" si="43"/>
        <v>0.15906172500000001</v>
      </c>
      <c r="E769" s="23" t="s">
        <v>321</v>
      </c>
      <c r="F769" s="27" t="s">
        <v>228</v>
      </c>
      <c r="G769" s="26" t="s">
        <v>215</v>
      </c>
      <c r="I769" s="14"/>
    </row>
    <row r="770" spans="1:9" x14ac:dyDescent="0.25">
      <c r="A770" s="18">
        <v>157</v>
      </c>
      <c r="B770" s="18">
        <v>1.8849999999999999E-2</v>
      </c>
      <c r="C770" s="23">
        <f t="shared" si="42"/>
        <v>9.4249999999999994E-3</v>
      </c>
      <c r="D770" s="23">
        <f t="shared" si="43"/>
        <v>0.16348847500000002</v>
      </c>
      <c r="E770" s="23" t="s">
        <v>321</v>
      </c>
      <c r="F770" s="27" t="s">
        <v>228</v>
      </c>
      <c r="G770" s="26" t="s">
        <v>216</v>
      </c>
      <c r="I770" s="14"/>
    </row>
    <row r="771" spans="1:9" x14ac:dyDescent="0.25">
      <c r="A771" s="18">
        <v>158</v>
      </c>
      <c r="B771" s="18">
        <v>2.0200000000000003E-2</v>
      </c>
      <c r="C771" s="23">
        <f t="shared" si="42"/>
        <v>1.0100000000000001E-2</v>
      </c>
      <c r="D771" s="23">
        <f t="shared" si="43"/>
        <v>0.17544070000000003</v>
      </c>
      <c r="E771" s="23" t="s">
        <v>321</v>
      </c>
      <c r="F771" s="27" t="s">
        <v>228</v>
      </c>
      <c r="G771" s="26" t="s">
        <v>217</v>
      </c>
      <c r="I771" s="14"/>
    </row>
    <row r="772" spans="1:9" x14ac:dyDescent="0.25">
      <c r="A772" s="18">
        <v>159</v>
      </c>
      <c r="B772" s="18">
        <v>2.0749999999999998E-2</v>
      </c>
      <c r="C772" s="23">
        <f t="shared" si="42"/>
        <v>1.0374999999999999E-2</v>
      </c>
      <c r="D772" s="23">
        <f t="shared" si="43"/>
        <v>0.18031012499999999</v>
      </c>
      <c r="E772" s="23" t="s">
        <v>321</v>
      </c>
      <c r="F772" s="27" t="s">
        <v>228</v>
      </c>
      <c r="G772" s="26" t="s">
        <v>218</v>
      </c>
      <c r="I772" s="14"/>
    </row>
    <row r="773" spans="1:9" x14ac:dyDescent="0.25">
      <c r="A773" s="18">
        <v>160</v>
      </c>
      <c r="B773" s="18">
        <v>1.8550000000000001E-2</v>
      </c>
      <c r="C773" s="23">
        <f t="shared" si="42"/>
        <v>9.2750000000000003E-3</v>
      </c>
      <c r="D773" s="23">
        <f t="shared" si="43"/>
        <v>0.16083242500000003</v>
      </c>
      <c r="E773" s="23" t="s">
        <v>321</v>
      </c>
      <c r="F773" s="27" t="s">
        <v>244</v>
      </c>
      <c r="G773" s="26" t="s">
        <v>215</v>
      </c>
      <c r="I773" s="14"/>
    </row>
    <row r="774" spans="1:9" x14ac:dyDescent="0.25">
      <c r="A774" s="18">
        <v>161</v>
      </c>
      <c r="B774" s="18">
        <v>1.8700000000000001E-2</v>
      </c>
      <c r="C774" s="23">
        <f t="shared" si="42"/>
        <v>9.3500000000000007E-3</v>
      </c>
      <c r="D774" s="23">
        <f t="shared" si="43"/>
        <v>0.16216045000000004</v>
      </c>
      <c r="E774" s="23" t="s">
        <v>321</v>
      </c>
      <c r="F774" s="27" t="s">
        <v>244</v>
      </c>
      <c r="G774" s="26" t="s">
        <v>216</v>
      </c>
      <c r="I774" s="14"/>
    </row>
    <row r="775" spans="1:9" x14ac:dyDescent="0.25">
      <c r="A775" s="18">
        <v>162</v>
      </c>
      <c r="B775" s="18">
        <v>2.01E-2</v>
      </c>
      <c r="C775" s="23">
        <f t="shared" si="42"/>
        <v>1.005E-2</v>
      </c>
      <c r="D775" s="23">
        <f t="shared" si="43"/>
        <v>0.17455535000000003</v>
      </c>
      <c r="E775" s="23" t="s">
        <v>321</v>
      </c>
      <c r="F775" s="27" t="s">
        <v>244</v>
      </c>
      <c r="G775" s="26" t="s">
        <v>217</v>
      </c>
      <c r="I775" s="14"/>
    </row>
    <row r="776" spans="1:9" x14ac:dyDescent="0.25">
      <c r="A776" s="18">
        <v>163</v>
      </c>
      <c r="B776" s="18">
        <v>2.18E-2</v>
      </c>
      <c r="C776" s="23">
        <f t="shared" si="42"/>
        <v>1.09E-2</v>
      </c>
      <c r="D776" s="23">
        <f t="shared" si="43"/>
        <v>0.18960630000000003</v>
      </c>
      <c r="E776" s="23" t="s">
        <v>321</v>
      </c>
      <c r="F776" s="27" t="s">
        <v>244</v>
      </c>
      <c r="G776" s="26" t="s">
        <v>218</v>
      </c>
      <c r="I776" s="14"/>
    </row>
    <row r="777" spans="1:9" x14ac:dyDescent="0.25">
      <c r="A777" s="18"/>
      <c r="B777" s="18"/>
      <c r="E777" s="23"/>
      <c r="F777" s="18"/>
      <c r="G777" s="19"/>
      <c r="I777" s="14"/>
    </row>
    <row r="778" spans="1:9" x14ac:dyDescent="0.25">
      <c r="A778" s="18">
        <v>167</v>
      </c>
      <c r="B778" s="18">
        <v>1.2400000000000001E-2</v>
      </c>
      <c r="C778" s="23">
        <f t="shared" ref="C778:C825" si="44">B778/2</f>
        <v>6.2000000000000006E-3</v>
      </c>
      <c r="D778" s="23">
        <f t="shared" ref="D778:D825" si="45">(17.707*C778) - 0.0034</f>
        <v>0.10638340000000002</v>
      </c>
      <c r="E778" s="23" t="s">
        <v>322</v>
      </c>
      <c r="F778" s="27" t="s">
        <v>225</v>
      </c>
      <c r="G778" s="26" t="s">
        <v>215</v>
      </c>
      <c r="I778" s="14"/>
    </row>
    <row r="779" spans="1:9" x14ac:dyDescent="0.25">
      <c r="A779" s="18">
        <v>168</v>
      </c>
      <c r="B779" s="18">
        <v>1.41E-2</v>
      </c>
      <c r="C779" s="23">
        <f t="shared" si="44"/>
        <v>7.0499999999999998E-3</v>
      </c>
      <c r="D779" s="23">
        <f t="shared" si="45"/>
        <v>0.12143435</v>
      </c>
      <c r="E779" s="23" t="s">
        <v>322</v>
      </c>
      <c r="F779" s="27" t="s">
        <v>225</v>
      </c>
      <c r="G779" s="26" t="s">
        <v>216</v>
      </c>
      <c r="I779" s="14"/>
    </row>
    <row r="780" spans="1:9" x14ac:dyDescent="0.25">
      <c r="A780" s="18">
        <v>169</v>
      </c>
      <c r="B780" s="18">
        <v>1.695E-2</v>
      </c>
      <c r="C780" s="23">
        <f t="shared" si="44"/>
        <v>8.4749999999999999E-3</v>
      </c>
      <c r="D780" s="23">
        <f t="shared" si="45"/>
        <v>0.14666682500000003</v>
      </c>
      <c r="E780" s="23" t="s">
        <v>322</v>
      </c>
      <c r="F780" s="27" t="s">
        <v>225</v>
      </c>
      <c r="G780" s="26" t="s">
        <v>217</v>
      </c>
      <c r="I780" s="14"/>
    </row>
    <row r="781" spans="1:9" x14ac:dyDescent="0.25">
      <c r="A781" s="18">
        <v>170</v>
      </c>
      <c r="B781" s="18">
        <v>1.8000000000000002E-2</v>
      </c>
      <c r="C781" s="23">
        <f t="shared" si="44"/>
        <v>9.0000000000000011E-3</v>
      </c>
      <c r="D781" s="23">
        <f t="shared" si="45"/>
        <v>0.15596300000000005</v>
      </c>
      <c r="E781" s="23" t="s">
        <v>322</v>
      </c>
      <c r="F781" s="27" t="s">
        <v>225</v>
      </c>
      <c r="G781" s="26" t="s">
        <v>218</v>
      </c>
      <c r="I781" s="14"/>
    </row>
    <row r="782" spans="1:9" x14ac:dyDescent="0.25">
      <c r="A782" s="18">
        <v>171</v>
      </c>
      <c r="B782" s="18">
        <v>1.3350000000000001E-2</v>
      </c>
      <c r="C782" s="23">
        <f t="shared" si="44"/>
        <v>6.6750000000000004E-3</v>
      </c>
      <c r="D782" s="23">
        <f t="shared" si="45"/>
        <v>0.11479422500000001</v>
      </c>
      <c r="E782" s="23" t="s">
        <v>322</v>
      </c>
      <c r="F782" s="27" t="s">
        <v>229</v>
      </c>
      <c r="G782" s="26" t="s">
        <v>215</v>
      </c>
      <c r="I782" s="14"/>
    </row>
    <row r="783" spans="1:9" x14ac:dyDescent="0.25">
      <c r="A783" s="18">
        <v>172</v>
      </c>
      <c r="B783" s="18">
        <v>1.49E-2</v>
      </c>
      <c r="C783" s="23">
        <f t="shared" si="44"/>
        <v>7.45E-3</v>
      </c>
      <c r="D783" s="23">
        <f t="shared" si="45"/>
        <v>0.12851715000000002</v>
      </c>
      <c r="E783" s="23" t="s">
        <v>322</v>
      </c>
      <c r="F783" s="27" t="s">
        <v>229</v>
      </c>
      <c r="G783" s="26" t="s">
        <v>216</v>
      </c>
      <c r="I783" s="14"/>
    </row>
    <row r="784" spans="1:9" x14ac:dyDescent="0.25">
      <c r="A784" s="18">
        <v>173</v>
      </c>
      <c r="B784" s="18">
        <v>1.6250000000000001E-2</v>
      </c>
      <c r="C784" s="23">
        <f t="shared" si="44"/>
        <v>8.1250000000000003E-3</v>
      </c>
      <c r="D784" s="23">
        <f t="shared" si="45"/>
        <v>0.14046937500000004</v>
      </c>
      <c r="E784" s="23" t="s">
        <v>322</v>
      </c>
      <c r="F784" s="27" t="s">
        <v>229</v>
      </c>
      <c r="G784" s="26" t="s">
        <v>217</v>
      </c>
      <c r="I784" s="14"/>
    </row>
    <row r="785" spans="1:9" x14ac:dyDescent="0.25">
      <c r="A785" s="18">
        <v>174</v>
      </c>
      <c r="B785" s="18">
        <v>1.8800000000000001E-2</v>
      </c>
      <c r="C785" s="23">
        <f t="shared" si="44"/>
        <v>9.4000000000000004E-3</v>
      </c>
      <c r="D785" s="23">
        <f t="shared" si="45"/>
        <v>0.16304580000000002</v>
      </c>
      <c r="E785" s="23" t="s">
        <v>322</v>
      </c>
      <c r="F785" s="27" t="s">
        <v>229</v>
      </c>
      <c r="G785" s="26" t="s">
        <v>218</v>
      </c>
      <c r="I785" s="14"/>
    </row>
    <row r="786" spans="1:9" x14ac:dyDescent="0.25">
      <c r="A786" s="18">
        <v>175</v>
      </c>
      <c r="B786" s="18">
        <v>1.3950000000000001E-2</v>
      </c>
      <c r="C786" s="23">
        <f t="shared" si="44"/>
        <v>6.9750000000000003E-3</v>
      </c>
      <c r="D786" s="23">
        <f t="shared" si="45"/>
        <v>0.12010632500000001</v>
      </c>
      <c r="E786" s="23" t="s">
        <v>322</v>
      </c>
      <c r="F786" s="27" t="s">
        <v>230</v>
      </c>
      <c r="G786" s="26" t="s">
        <v>215</v>
      </c>
      <c r="I786" s="14"/>
    </row>
    <row r="787" spans="1:9" x14ac:dyDescent="0.25">
      <c r="A787" s="18">
        <v>176</v>
      </c>
      <c r="B787" s="18">
        <v>1.525E-2</v>
      </c>
      <c r="C787" s="23">
        <f t="shared" si="44"/>
        <v>7.6249999999999998E-3</v>
      </c>
      <c r="D787" s="23">
        <f t="shared" si="45"/>
        <v>0.13161587500000002</v>
      </c>
      <c r="E787" s="23" t="s">
        <v>322</v>
      </c>
      <c r="F787" s="27" t="s">
        <v>230</v>
      </c>
      <c r="G787" s="26" t="s">
        <v>216</v>
      </c>
      <c r="I787" s="14"/>
    </row>
    <row r="788" spans="1:9" x14ac:dyDescent="0.25">
      <c r="A788" s="18">
        <v>177</v>
      </c>
      <c r="B788" s="18">
        <v>1.7600000000000001E-2</v>
      </c>
      <c r="C788" s="23">
        <f t="shared" si="44"/>
        <v>8.8000000000000005E-3</v>
      </c>
      <c r="D788" s="23">
        <f t="shared" si="45"/>
        <v>0.15242160000000002</v>
      </c>
      <c r="E788" s="23" t="s">
        <v>322</v>
      </c>
      <c r="F788" s="27" t="s">
        <v>230</v>
      </c>
      <c r="G788" s="26" t="s">
        <v>217</v>
      </c>
      <c r="I788" s="14"/>
    </row>
    <row r="789" spans="1:9" x14ac:dyDescent="0.25">
      <c r="A789" s="18">
        <v>178</v>
      </c>
      <c r="B789" s="18">
        <v>1.745E-2</v>
      </c>
      <c r="C789" s="23">
        <f t="shared" si="44"/>
        <v>8.7250000000000001E-3</v>
      </c>
      <c r="D789" s="23">
        <f t="shared" si="45"/>
        <v>0.15109357500000004</v>
      </c>
      <c r="E789" s="23" t="s">
        <v>322</v>
      </c>
      <c r="F789" s="27" t="s">
        <v>230</v>
      </c>
      <c r="G789" s="26" t="s">
        <v>218</v>
      </c>
      <c r="I789" s="14"/>
    </row>
    <row r="790" spans="1:9" x14ac:dyDescent="0.25">
      <c r="A790" s="18">
        <v>179</v>
      </c>
      <c r="B790" s="18">
        <v>1.43E-2</v>
      </c>
      <c r="C790" s="23">
        <f t="shared" si="44"/>
        <v>7.1500000000000001E-3</v>
      </c>
      <c r="D790" s="23">
        <f t="shared" si="45"/>
        <v>0.12320505</v>
      </c>
      <c r="E790" s="23" t="s">
        <v>322</v>
      </c>
      <c r="F790" s="27" t="s">
        <v>231</v>
      </c>
      <c r="G790" s="26" t="s">
        <v>215</v>
      </c>
      <c r="I790" s="14"/>
    </row>
    <row r="791" spans="1:9" x14ac:dyDescent="0.25">
      <c r="A791" s="18">
        <v>180</v>
      </c>
      <c r="B791" s="18">
        <v>1.465E-2</v>
      </c>
      <c r="C791" s="23">
        <f t="shared" si="44"/>
        <v>7.3249999999999999E-3</v>
      </c>
      <c r="D791" s="23">
        <f t="shared" si="45"/>
        <v>0.12630377500000001</v>
      </c>
      <c r="E791" s="23" t="s">
        <v>322</v>
      </c>
      <c r="F791" s="27" t="s">
        <v>231</v>
      </c>
      <c r="G791" s="26" t="s">
        <v>216</v>
      </c>
      <c r="I791" s="14"/>
    </row>
    <row r="792" spans="1:9" x14ac:dyDescent="0.25">
      <c r="A792" s="18">
        <v>181</v>
      </c>
      <c r="B792" s="18">
        <v>1.7750000000000002E-2</v>
      </c>
      <c r="C792" s="23">
        <f t="shared" si="44"/>
        <v>8.8750000000000009E-3</v>
      </c>
      <c r="D792" s="23">
        <f t="shared" si="45"/>
        <v>0.15374962500000003</v>
      </c>
      <c r="E792" s="23" t="s">
        <v>322</v>
      </c>
      <c r="F792" s="27" t="s">
        <v>231</v>
      </c>
      <c r="G792" s="26" t="s">
        <v>217</v>
      </c>
      <c r="I792" s="14"/>
    </row>
    <row r="793" spans="1:9" x14ac:dyDescent="0.25">
      <c r="A793" s="18">
        <v>182</v>
      </c>
      <c r="B793" s="18">
        <v>1.915E-2</v>
      </c>
      <c r="C793" s="23">
        <f t="shared" si="44"/>
        <v>9.5750000000000002E-3</v>
      </c>
      <c r="D793" s="23">
        <f t="shared" si="45"/>
        <v>0.16614452500000002</v>
      </c>
      <c r="E793" s="23" t="s">
        <v>322</v>
      </c>
      <c r="F793" s="27" t="s">
        <v>231</v>
      </c>
      <c r="G793" s="26" t="s">
        <v>218</v>
      </c>
      <c r="I793" s="14"/>
    </row>
    <row r="794" spans="1:9" x14ac:dyDescent="0.25">
      <c r="A794" s="18">
        <v>183</v>
      </c>
      <c r="B794" s="18">
        <v>1.4200000000000001E-2</v>
      </c>
      <c r="C794" s="23">
        <f t="shared" si="44"/>
        <v>7.1000000000000004E-3</v>
      </c>
      <c r="D794" s="23">
        <f t="shared" si="45"/>
        <v>0.12231970000000002</v>
      </c>
      <c r="E794" s="23" t="s">
        <v>322</v>
      </c>
      <c r="F794" s="27" t="s">
        <v>232</v>
      </c>
      <c r="G794" s="26" t="s">
        <v>215</v>
      </c>
      <c r="I794" s="14"/>
    </row>
    <row r="795" spans="1:9" x14ac:dyDescent="0.25">
      <c r="A795" s="18">
        <v>184</v>
      </c>
      <c r="B795" s="18">
        <v>1.6E-2</v>
      </c>
      <c r="C795" s="23">
        <f t="shared" si="44"/>
        <v>8.0000000000000002E-3</v>
      </c>
      <c r="D795" s="23">
        <f t="shared" si="45"/>
        <v>0.13825600000000002</v>
      </c>
      <c r="E795" s="23" t="s">
        <v>322</v>
      </c>
      <c r="F795" s="27" t="s">
        <v>232</v>
      </c>
      <c r="G795" s="26" t="s">
        <v>216</v>
      </c>
      <c r="I795" s="14"/>
    </row>
    <row r="796" spans="1:9" x14ac:dyDescent="0.25">
      <c r="A796" s="18">
        <v>185</v>
      </c>
      <c r="B796" s="18">
        <v>1.695E-2</v>
      </c>
      <c r="C796" s="23">
        <f t="shared" si="44"/>
        <v>8.4749999999999999E-3</v>
      </c>
      <c r="D796" s="23">
        <f t="shared" si="45"/>
        <v>0.14666682500000003</v>
      </c>
      <c r="E796" s="23" t="s">
        <v>322</v>
      </c>
      <c r="F796" s="27" t="s">
        <v>232</v>
      </c>
      <c r="G796" s="26" t="s">
        <v>217</v>
      </c>
      <c r="I796" s="14"/>
    </row>
    <row r="797" spans="1:9" x14ac:dyDescent="0.25">
      <c r="A797" s="18">
        <v>186</v>
      </c>
      <c r="B797" s="18">
        <v>2.145E-2</v>
      </c>
      <c r="C797" s="23">
        <f t="shared" si="44"/>
        <v>1.0725E-2</v>
      </c>
      <c r="D797" s="23">
        <f t="shared" si="45"/>
        <v>0.18650757500000004</v>
      </c>
      <c r="E797" s="23" t="s">
        <v>322</v>
      </c>
      <c r="F797" s="27" t="s">
        <v>232</v>
      </c>
      <c r="G797" s="26" t="s">
        <v>218</v>
      </c>
      <c r="I797" s="14"/>
    </row>
    <row r="798" spans="1:9" x14ac:dyDescent="0.25">
      <c r="A798" s="18">
        <v>187</v>
      </c>
      <c r="B798" s="18">
        <v>1.52E-2</v>
      </c>
      <c r="C798" s="23">
        <f t="shared" si="44"/>
        <v>7.6E-3</v>
      </c>
      <c r="D798" s="23">
        <f t="shared" si="45"/>
        <v>0.13117320000000002</v>
      </c>
      <c r="E798" s="23" t="s">
        <v>322</v>
      </c>
      <c r="F798" s="27" t="s">
        <v>233</v>
      </c>
      <c r="G798" s="26" t="s">
        <v>215</v>
      </c>
      <c r="I798" s="14"/>
    </row>
    <row r="799" spans="1:9" x14ac:dyDescent="0.25">
      <c r="A799" s="18">
        <v>188</v>
      </c>
      <c r="B799" s="18">
        <v>1.6300000000000002E-2</v>
      </c>
      <c r="C799" s="23">
        <f t="shared" si="44"/>
        <v>8.150000000000001E-3</v>
      </c>
      <c r="D799" s="23">
        <f t="shared" si="45"/>
        <v>0.14091205000000004</v>
      </c>
      <c r="E799" s="23" t="s">
        <v>322</v>
      </c>
      <c r="F799" s="27" t="s">
        <v>233</v>
      </c>
      <c r="G799" s="26" t="s">
        <v>216</v>
      </c>
      <c r="I799" s="14"/>
    </row>
    <row r="800" spans="1:9" x14ac:dyDescent="0.25">
      <c r="A800" s="18">
        <v>189</v>
      </c>
      <c r="B800" s="18">
        <v>1.695E-2</v>
      </c>
      <c r="C800" s="23">
        <f t="shared" si="44"/>
        <v>8.4749999999999999E-3</v>
      </c>
      <c r="D800" s="23">
        <f t="shared" si="45"/>
        <v>0.14666682500000003</v>
      </c>
      <c r="E800" s="23" t="s">
        <v>322</v>
      </c>
      <c r="F800" s="27" t="s">
        <v>233</v>
      </c>
      <c r="G800" s="26" t="s">
        <v>217</v>
      </c>
      <c r="I800" s="14"/>
    </row>
    <row r="801" spans="1:9" x14ac:dyDescent="0.25">
      <c r="A801" s="18">
        <v>190</v>
      </c>
      <c r="B801" s="18">
        <v>1.915E-2</v>
      </c>
      <c r="C801" s="23">
        <f t="shared" si="44"/>
        <v>9.5750000000000002E-3</v>
      </c>
      <c r="D801" s="23">
        <f t="shared" si="45"/>
        <v>0.16614452500000002</v>
      </c>
      <c r="E801" s="23" t="s">
        <v>322</v>
      </c>
      <c r="F801" s="27" t="s">
        <v>233</v>
      </c>
      <c r="G801" s="26" t="s">
        <v>218</v>
      </c>
      <c r="I801" s="14"/>
    </row>
    <row r="802" spans="1:9" x14ac:dyDescent="0.25">
      <c r="A802" s="18">
        <v>191</v>
      </c>
      <c r="B802" s="18">
        <v>1.2650000000000002E-2</v>
      </c>
      <c r="C802" s="23">
        <f t="shared" si="44"/>
        <v>6.3250000000000008E-3</v>
      </c>
      <c r="D802" s="23">
        <f t="shared" si="45"/>
        <v>0.10859677500000002</v>
      </c>
      <c r="E802" s="23" t="s">
        <v>322</v>
      </c>
      <c r="F802" s="27" t="s">
        <v>226</v>
      </c>
      <c r="G802" s="26" t="s">
        <v>215</v>
      </c>
      <c r="I802" s="14"/>
    </row>
    <row r="803" spans="1:9" x14ac:dyDescent="0.25">
      <c r="A803" s="18">
        <v>192</v>
      </c>
      <c r="B803" s="18">
        <v>1.72E-2</v>
      </c>
      <c r="C803" s="23">
        <f t="shared" si="44"/>
        <v>8.6E-3</v>
      </c>
      <c r="D803" s="23">
        <f t="shared" si="45"/>
        <v>0.14888020000000002</v>
      </c>
      <c r="E803" s="23" t="s">
        <v>322</v>
      </c>
      <c r="F803" s="27" t="s">
        <v>226</v>
      </c>
      <c r="G803" s="26" t="s">
        <v>216</v>
      </c>
      <c r="I803" s="14"/>
    </row>
    <row r="804" spans="1:9" x14ac:dyDescent="0.25">
      <c r="A804" s="18">
        <v>193</v>
      </c>
      <c r="B804" s="18">
        <v>1.7000000000000001E-2</v>
      </c>
      <c r="C804" s="23">
        <f t="shared" si="44"/>
        <v>8.5000000000000006E-3</v>
      </c>
      <c r="D804" s="23">
        <f t="shared" si="45"/>
        <v>0.14710950000000003</v>
      </c>
      <c r="E804" s="23" t="s">
        <v>322</v>
      </c>
      <c r="F804" s="27" t="s">
        <v>226</v>
      </c>
      <c r="G804" s="26" t="s">
        <v>217</v>
      </c>
      <c r="I804" s="14"/>
    </row>
    <row r="805" spans="1:9" x14ac:dyDescent="0.25">
      <c r="A805" s="18">
        <v>194</v>
      </c>
      <c r="B805" s="18">
        <v>1.985E-2</v>
      </c>
      <c r="C805" s="23">
        <f t="shared" si="44"/>
        <v>9.9249999999999998E-3</v>
      </c>
      <c r="D805" s="23">
        <f t="shared" si="45"/>
        <v>0.17234197500000001</v>
      </c>
      <c r="E805" s="23" t="s">
        <v>322</v>
      </c>
      <c r="F805" s="27" t="s">
        <v>226</v>
      </c>
      <c r="G805" s="26" t="s">
        <v>218</v>
      </c>
      <c r="I805" s="14"/>
    </row>
    <row r="806" spans="1:9" x14ac:dyDescent="0.25">
      <c r="A806" s="18">
        <v>195</v>
      </c>
      <c r="B806" s="18">
        <v>1.3849999999999999E-2</v>
      </c>
      <c r="C806" s="23">
        <f t="shared" si="44"/>
        <v>6.9249999999999997E-3</v>
      </c>
      <c r="D806" s="23">
        <f t="shared" si="45"/>
        <v>0.11922097500000001</v>
      </c>
      <c r="E806" s="23" t="s">
        <v>322</v>
      </c>
      <c r="F806" s="27" t="s">
        <v>234</v>
      </c>
      <c r="G806" s="26" t="s">
        <v>215</v>
      </c>
      <c r="I806" s="14"/>
    </row>
    <row r="807" spans="1:9" x14ac:dyDescent="0.25">
      <c r="A807" s="18">
        <v>196</v>
      </c>
      <c r="B807" s="18">
        <v>1.6849999999999997E-2</v>
      </c>
      <c r="C807" s="23">
        <f t="shared" si="44"/>
        <v>8.4249999999999985E-3</v>
      </c>
      <c r="D807" s="23">
        <f t="shared" si="45"/>
        <v>0.14578147499999999</v>
      </c>
      <c r="E807" s="23" t="s">
        <v>322</v>
      </c>
      <c r="F807" s="27" t="s">
        <v>234</v>
      </c>
      <c r="G807" s="26" t="s">
        <v>216</v>
      </c>
      <c r="I807" s="14"/>
    </row>
    <row r="808" spans="1:9" x14ac:dyDescent="0.25">
      <c r="A808" s="18">
        <v>197</v>
      </c>
      <c r="B808" s="18">
        <v>1.8349999999999998E-2</v>
      </c>
      <c r="C808" s="23">
        <f t="shared" si="44"/>
        <v>9.1749999999999991E-3</v>
      </c>
      <c r="D808" s="23">
        <f t="shared" si="45"/>
        <v>0.15906172500000001</v>
      </c>
      <c r="E808" s="23" t="s">
        <v>322</v>
      </c>
      <c r="F808" s="27" t="s">
        <v>234</v>
      </c>
      <c r="G808" s="26" t="s">
        <v>217</v>
      </c>
      <c r="I808" s="14"/>
    </row>
    <row r="809" spans="1:9" x14ac:dyDescent="0.25">
      <c r="A809" s="18">
        <v>198</v>
      </c>
      <c r="B809" s="18">
        <v>2.06E-2</v>
      </c>
      <c r="C809" s="23">
        <f t="shared" si="44"/>
        <v>1.03E-2</v>
      </c>
      <c r="D809" s="23">
        <f t="shared" si="45"/>
        <v>0.17898210000000003</v>
      </c>
      <c r="E809" s="23" t="s">
        <v>322</v>
      </c>
      <c r="F809" s="27" t="s">
        <v>234</v>
      </c>
      <c r="G809" s="26" t="s">
        <v>218</v>
      </c>
      <c r="I809" s="14"/>
    </row>
    <row r="810" spans="1:9" x14ac:dyDescent="0.25">
      <c r="A810" s="18">
        <v>199</v>
      </c>
      <c r="B810" s="18">
        <v>1.3649999999999999E-2</v>
      </c>
      <c r="C810" s="23">
        <f t="shared" si="44"/>
        <v>6.8249999999999995E-3</v>
      </c>
      <c r="D810" s="23">
        <f t="shared" si="45"/>
        <v>0.11745027499999999</v>
      </c>
      <c r="E810" s="23" t="s">
        <v>322</v>
      </c>
      <c r="F810" s="27" t="s">
        <v>235</v>
      </c>
      <c r="G810" s="26" t="s">
        <v>215</v>
      </c>
      <c r="I810" s="14"/>
    </row>
    <row r="811" spans="1:9" x14ac:dyDescent="0.25">
      <c r="A811" s="18">
        <v>200</v>
      </c>
      <c r="B811" s="18">
        <v>1.555E-2</v>
      </c>
      <c r="C811" s="23">
        <f t="shared" si="44"/>
        <v>7.7749999999999998E-3</v>
      </c>
      <c r="D811" s="23">
        <f t="shared" si="45"/>
        <v>0.13427192500000001</v>
      </c>
      <c r="E811" s="23" t="s">
        <v>322</v>
      </c>
      <c r="F811" s="27" t="s">
        <v>235</v>
      </c>
      <c r="G811" s="26" t="s">
        <v>216</v>
      </c>
      <c r="I811" s="14"/>
    </row>
    <row r="812" spans="1:9" x14ac:dyDescent="0.25">
      <c r="A812" s="18">
        <v>201</v>
      </c>
      <c r="B812" s="18">
        <v>1.6300000000000002E-2</v>
      </c>
      <c r="C812" s="23">
        <f t="shared" si="44"/>
        <v>8.150000000000001E-3</v>
      </c>
      <c r="D812" s="23">
        <f t="shared" si="45"/>
        <v>0.14091205000000004</v>
      </c>
      <c r="E812" s="23" t="s">
        <v>322</v>
      </c>
      <c r="F812" s="27" t="s">
        <v>235</v>
      </c>
      <c r="G812" s="26" t="s">
        <v>217</v>
      </c>
      <c r="I812" s="14"/>
    </row>
    <row r="813" spans="1:9" x14ac:dyDescent="0.25">
      <c r="A813" s="18">
        <v>202</v>
      </c>
      <c r="B813" s="18">
        <v>1.8500000000000003E-2</v>
      </c>
      <c r="C813" s="23">
        <f t="shared" si="44"/>
        <v>9.2500000000000013E-3</v>
      </c>
      <c r="D813" s="23">
        <f t="shared" si="45"/>
        <v>0.16038975000000005</v>
      </c>
      <c r="E813" s="23" t="s">
        <v>322</v>
      </c>
      <c r="F813" s="27" t="s">
        <v>235</v>
      </c>
      <c r="G813" s="26" t="s">
        <v>218</v>
      </c>
      <c r="I813" s="14"/>
    </row>
    <row r="814" spans="1:9" x14ac:dyDescent="0.25">
      <c r="A814" s="18">
        <v>203</v>
      </c>
      <c r="B814" s="18">
        <v>1.5599999999999999E-2</v>
      </c>
      <c r="C814" s="23">
        <f t="shared" si="44"/>
        <v>7.7999999999999996E-3</v>
      </c>
      <c r="D814" s="23">
        <f t="shared" si="45"/>
        <v>0.13471460000000002</v>
      </c>
      <c r="E814" s="23" t="s">
        <v>322</v>
      </c>
      <c r="F814" s="27" t="s">
        <v>236</v>
      </c>
      <c r="G814" s="26" t="s">
        <v>215</v>
      </c>
      <c r="I814" s="14"/>
    </row>
    <row r="815" spans="1:9" x14ac:dyDescent="0.25">
      <c r="A815" s="18">
        <v>204</v>
      </c>
      <c r="B815" s="18">
        <v>1.6399999999999998E-2</v>
      </c>
      <c r="C815" s="23">
        <f t="shared" si="44"/>
        <v>8.199999999999999E-3</v>
      </c>
      <c r="D815" s="23">
        <f t="shared" si="45"/>
        <v>0.14179739999999999</v>
      </c>
      <c r="E815" s="23" t="s">
        <v>322</v>
      </c>
      <c r="F815" s="27" t="s">
        <v>236</v>
      </c>
      <c r="G815" s="26" t="s">
        <v>216</v>
      </c>
      <c r="I815" s="14"/>
    </row>
    <row r="816" spans="1:9" x14ac:dyDescent="0.25">
      <c r="A816" s="18">
        <v>205</v>
      </c>
      <c r="B816" s="18">
        <v>1.8149999999999999E-2</v>
      </c>
      <c r="C816" s="23">
        <f t="shared" si="44"/>
        <v>9.0749999999999997E-3</v>
      </c>
      <c r="D816" s="23">
        <f t="shared" si="45"/>
        <v>0.15729102500000003</v>
      </c>
      <c r="E816" s="23" t="s">
        <v>322</v>
      </c>
      <c r="F816" s="27" t="s">
        <v>236</v>
      </c>
      <c r="G816" s="26" t="s">
        <v>217</v>
      </c>
      <c r="I816" s="14"/>
    </row>
    <row r="817" spans="1:9" x14ac:dyDescent="0.25">
      <c r="A817" s="18">
        <v>206</v>
      </c>
      <c r="B817" s="18">
        <v>2.205E-2</v>
      </c>
      <c r="C817" s="23">
        <f t="shared" si="44"/>
        <v>1.1025E-2</v>
      </c>
      <c r="D817" s="23">
        <f t="shared" si="45"/>
        <v>0.19181967500000002</v>
      </c>
      <c r="E817" s="23" t="s">
        <v>322</v>
      </c>
      <c r="F817" s="27" t="s">
        <v>236</v>
      </c>
      <c r="G817" s="26" t="s">
        <v>218</v>
      </c>
      <c r="I817" s="14"/>
    </row>
    <row r="818" spans="1:9" x14ac:dyDescent="0.25">
      <c r="A818" s="18">
        <v>207</v>
      </c>
      <c r="B818" s="18">
        <v>1.4100000000000001E-2</v>
      </c>
      <c r="C818" s="23">
        <f t="shared" si="44"/>
        <v>7.0500000000000007E-3</v>
      </c>
      <c r="D818" s="23">
        <f t="shared" si="45"/>
        <v>0.12143435000000002</v>
      </c>
      <c r="E818" s="23" t="s">
        <v>322</v>
      </c>
      <c r="F818" s="27" t="s">
        <v>237</v>
      </c>
      <c r="G818" s="26" t="s">
        <v>215</v>
      </c>
      <c r="I818" s="14"/>
    </row>
    <row r="819" spans="1:9" x14ac:dyDescent="0.25">
      <c r="A819" s="18">
        <v>208</v>
      </c>
      <c r="B819" s="18">
        <v>1.6849999999999997E-2</v>
      </c>
      <c r="C819" s="23">
        <f t="shared" si="44"/>
        <v>8.4249999999999985E-3</v>
      </c>
      <c r="D819" s="23">
        <f t="shared" si="45"/>
        <v>0.14578147499999999</v>
      </c>
      <c r="E819" s="23" t="s">
        <v>322</v>
      </c>
      <c r="F819" s="27" t="s">
        <v>237</v>
      </c>
      <c r="G819" s="26" t="s">
        <v>216</v>
      </c>
      <c r="I819" s="14"/>
    </row>
    <row r="820" spans="1:9" x14ac:dyDescent="0.25">
      <c r="A820" s="18">
        <v>209</v>
      </c>
      <c r="B820" s="18">
        <v>1.5650000000000001E-2</v>
      </c>
      <c r="C820" s="23">
        <f t="shared" si="44"/>
        <v>7.8250000000000004E-3</v>
      </c>
      <c r="D820" s="23">
        <f t="shared" si="45"/>
        <v>0.13515727500000002</v>
      </c>
      <c r="E820" s="23" t="s">
        <v>322</v>
      </c>
      <c r="F820" s="27" t="s">
        <v>241</v>
      </c>
      <c r="G820" s="26" t="s">
        <v>217</v>
      </c>
      <c r="I820" s="14"/>
    </row>
    <row r="821" spans="1:9" x14ac:dyDescent="0.25">
      <c r="A821" s="18">
        <v>210</v>
      </c>
      <c r="B821" s="18">
        <v>1.9650000000000001E-2</v>
      </c>
      <c r="C821" s="23">
        <f t="shared" si="44"/>
        <v>9.8250000000000004E-3</v>
      </c>
      <c r="D821" s="23">
        <f t="shared" si="45"/>
        <v>0.17057127500000002</v>
      </c>
      <c r="E821" s="23" t="s">
        <v>322</v>
      </c>
      <c r="F821" s="27" t="s">
        <v>237</v>
      </c>
      <c r="G821" s="26" t="s">
        <v>218</v>
      </c>
      <c r="I821" s="14"/>
    </row>
    <row r="822" spans="1:9" x14ac:dyDescent="0.25">
      <c r="A822" s="18">
        <v>211</v>
      </c>
      <c r="B822" s="18">
        <v>1.61E-2</v>
      </c>
      <c r="C822" s="23">
        <f t="shared" si="44"/>
        <v>8.0499999999999999E-3</v>
      </c>
      <c r="D822" s="23">
        <f t="shared" si="45"/>
        <v>0.13914135000000002</v>
      </c>
      <c r="E822" s="23" t="s">
        <v>322</v>
      </c>
      <c r="F822" s="27" t="s">
        <v>238</v>
      </c>
      <c r="G822" s="26" t="s">
        <v>215</v>
      </c>
      <c r="I822" s="14"/>
    </row>
    <row r="823" spans="1:9" x14ac:dyDescent="0.25">
      <c r="A823" s="18">
        <v>212</v>
      </c>
      <c r="B823" s="18">
        <v>1.5800000000000002E-2</v>
      </c>
      <c r="C823" s="23">
        <f t="shared" si="44"/>
        <v>7.9000000000000008E-3</v>
      </c>
      <c r="D823" s="23">
        <f t="shared" si="45"/>
        <v>0.13648530000000003</v>
      </c>
      <c r="E823" s="23" t="s">
        <v>322</v>
      </c>
      <c r="F823" s="27" t="s">
        <v>238</v>
      </c>
      <c r="G823" s="26" t="s">
        <v>216</v>
      </c>
      <c r="I823" s="14"/>
    </row>
    <row r="824" spans="1:9" x14ac:dyDescent="0.25">
      <c r="A824" s="18">
        <v>213</v>
      </c>
      <c r="B824" s="18">
        <v>2.035E-2</v>
      </c>
      <c r="C824" s="23">
        <f t="shared" si="44"/>
        <v>1.0175E-2</v>
      </c>
      <c r="D824" s="23">
        <f t="shared" si="45"/>
        <v>0.17676872500000002</v>
      </c>
      <c r="E824" s="23" t="s">
        <v>322</v>
      </c>
      <c r="F824" s="27" t="s">
        <v>238</v>
      </c>
      <c r="G824" s="26" t="s">
        <v>217</v>
      </c>
      <c r="H824" s="28"/>
      <c r="I824" s="14"/>
    </row>
    <row r="825" spans="1:9" x14ac:dyDescent="0.25">
      <c r="A825" s="18">
        <v>214</v>
      </c>
      <c r="B825" s="18">
        <v>1.9599999999999999E-2</v>
      </c>
      <c r="C825" s="23">
        <f t="shared" si="44"/>
        <v>9.7999999999999997E-3</v>
      </c>
      <c r="D825" s="23">
        <f t="shared" si="45"/>
        <v>0.17012860000000002</v>
      </c>
      <c r="E825" s="23" t="s">
        <v>322</v>
      </c>
      <c r="F825" s="27" t="s">
        <v>238</v>
      </c>
      <c r="G825" s="26" t="s">
        <v>218</v>
      </c>
      <c r="H825" s="28"/>
      <c r="I825" s="14"/>
    </row>
    <row r="826" spans="1:9" x14ac:dyDescent="0.25">
      <c r="A826" s="18">
        <v>215</v>
      </c>
      <c r="B826" s="18">
        <v>1.7000000000000001E-2</v>
      </c>
      <c r="C826" s="23">
        <f t="shared" ref="C826:C878" si="46">B826/2</f>
        <v>8.5000000000000006E-3</v>
      </c>
      <c r="D826" s="23">
        <f t="shared" ref="D826:D878" si="47">(17.707*C826) - 0.0034</f>
        <v>0.14710950000000003</v>
      </c>
      <c r="E826" s="23" t="s">
        <v>322</v>
      </c>
      <c r="F826" s="27" t="s">
        <v>227</v>
      </c>
      <c r="G826" s="26" t="s">
        <v>215</v>
      </c>
      <c r="H826" s="28"/>
      <c r="I826" s="14"/>
    </row>
    <row r="827" spans="1:9" x14ac:dyDescent="0.25">
      <c r="A827" s="18">
        <v>216</v>
      </c>
      <c r="B827" s="18">
        <v>1.8349999999999998E-2</v>
      </c>
      <c r="C827" s="23">
        <f t="shared" si="46"/>
        <v>9.1749999999999991E-3</v>
      </c>
      <c r="D827" s="23">
        <f t="shared" si="47"/>
        <v>0.15906172500000001</v>
      </c>
      <c r="E827" s="23" t="s">
        <v>322</v>
      </c>
      <c r="F827" s="27" t="s">
        <v>227</v>
      </c>
      <c r="G827" s="26" t="s">
        <v>216</v>
      </c>
      <c r="I827" s="14"/>
    </row>
    <row r="828" spans="1:9" x14ac:dyDescent="0.25">
      <c r="A828" s="18">
        <v>217</v>
      </c>
      <c r="B828" s="18">
        <v>1.8299999999999997E-2</v>
      </c>
      <c r="C828" s="23">
        <f t="shared" si="46"/>
        <v>9.1499999999999984E-3</v>
      </c>
      <c r="D828" s="23">
        <f t="shared" si="47"/>
        <v>0.15861904999999998</v>
      </c>
      <c r="E828" s="23" t="s">
        <v>322</v>
      </c>
      <c r="F828" s="27" t="s">
        <v>227</v>
      </c>
      <c r="G828" s="26" t="s">
        <v>217</v>
      </c>
      <c r="H828" s="28"/>
      <c r="I828" s="14"/>
    </row>
    <row r="829" spans="1:9" x14ac:dyDescent="0.25">
      <c r="A829" s="18">
        <v>218</v>
      </c>
      <c r="B829" s="18">
        <v>1.8849999999999999E-2</v>
      </c>
      <c r="C829" s="23">
        <f t="shared" si="46"/>
        <v>9.4249999999999994E-3</v>
      </c>
      <c r="D829" s="23">
        <f t="shared" si="47"/>
        <v>0.16348847500000002</v>
      </c>
      <c r="E829" s="23" t="s">
        <v>322</v>
      </c>
      <c r="F829" s="27" t="s">
        <v>227</v>
      </c>
      <c r="G829" s="26" t="s">
        <v>218</v>
      </c>
      <c r="H829" s="28"/>
      <c r="I829" s="14"/>
    </row>
    <row r="830" spans="1:9" x14ac:dyDescent="0.25">
      <c r="A830" s="18">
        <v>219</v>
      </c>
      <c r="B830" s="18">
        <v>1.7600000000000001E-2</v>
      </c>
      <c r="C830" s="23">
        <f t="shared" si="46"/>
        <v>8.8000000000000005E-3</v>
      </c>
      <c r="D830" s="23">
        <f t="shared" si="47"/>
        <v>0.15242160000000002</v>
      </c>
      <c r="E830" s="23" t="s">
        <v>322</v>
      </c>
      <c r="F830" s="27" t="s">
        <v>239</v>
      </c>
      <c r="G830" s="26" t="s">
        <v>215</v>
      </c>
      <c r="H830" s="28"/>
      <c r="I830" s="14"/>
    </row>
    <row r="831" spans="1:9" x14ac:dyDescent="0.25">
      <c r="A831" s="18">
        <v>220</v>
      </c>
      <c r="B831" s="18">
        <v>1.7000000000000001E-2</v>
      </c>
      <c r="C831" s="23">
        <f t="shared" si="46"/>
        <v>8.5000000000000006E-3</v>
      </c>
      <c r="D831" s="23">
        <f t="shared" si="47"/>
        <v>0.14710950000000003</v>
      </c>
      <c r="E831" s="23" t="s">
        <v>322</v>
      </c>
      <c r="F831" s="27" t="s">
        <v>239</v>
      </c>
      <c r="G831" s="26" t="s">
        <v>216</v>
      </c>
      <c r="I831" s="14"/>
    </row>
    <row r="832" spans="1:9" x14ac:dyDescent="0.25">
      <c r="A832" s="18">
        <v>221</v>
      </c>
      <c r="B832" s="18">
        <v>1.8700000000000001E-2</v>
      </c>
      <c r="C832" s="23">
        <f t="shared" si="46"/>
        <v>9.3500000000000007E-3</v>
      </c>
      <c r="D832" s="23">
        <f t="shared" si="47"/>
        <v>0.16216045000000004</v>
      </c>
      <c r="E832" s="23" t="s">
        <v>322</v>
      </c>
      <c r="F832" s="27" t="s">
        <v>239</v>
      </c>
      <c r="G832" s="26" t="s">
        <v>217</v>
      </c>
      <c r="H832" s="28"/>
      <c r="I832" s="14"/>
    </row>
    <row r="833" spans="1:9" x14ac:dyDescent="0.25">
      <c r="A833" s="18">
        <v>222</v>
      </c>
      <c r="B833" s="18">
        <v>1.8450000000000001E-2</v>
      </c>
      <c r="C833" s="23">
        <f t="shared" si="46"/>
        <v>9.2250000000000006E-3</v>
      </c>
      <c r="D833" s="23">
        <f t="shared" si="47"/>
        <v>0.15994707500000002</v>
      </c>
      <c r="E833" s="23" t="s">
        <v>322</v>
      </c>
      <c r="F833" s="27" t="s">
        <v>239</v>
      </c>
      <c r="G833" s="26" t="s">
        <v>218</v>
      </c>
      <c r="H833" s="28"/>
      <c r="I833" s="14"/>
    </row>
    <row r="834" spans="1:9" x14ac:dyDescent="0.25">
      <c r="A834" s="18">
        <v>223</v>
      </c>
      <c r="B834" s="18">
        <v>1.8200000000000001E-2</v>
      </c>
      <c r="C834" s="23">
        <f t="shared" si="46"/>
        <v>9.1000000000000004E-3</v>
      </c>
      <c r="D834" s="23">
        <f t="shared" si="47"/>
        <v>0.15773370000000003</v>
      </c>
      <c r="E834" s="23" t="s">
        <v>322</v>
      </c>
      <c r="F834" s="27" t="s">
        <v>240</v>
      </c>
      <c r="G834" s="26" t="s">
        <v>215</v>
      </c>
      <c r="H834" s="28"/>
      <c r="I834" s="14"/>
    </row>
    <row r="835" spans="1:9" x14ac:dyDescent="0.25">
      <c r="A835" s="18">
        <v>224</v>
      </c>
      <c r="B835" s="18">
        <v>1.575E-2</v>
      </c>
      <c r="C835" s="23">
        <f t="shared" si="46"/>
        <v>7.8750000000000001E-3</v>
      </c>
      <c r="D835" s="23">
        <f t="shared" si="47"/>
        <v>0.13604262500000003</v>
      </c>
      <c r="E835" s="23" t="s">
        <v>322</v>
      </c>
      <c r="F835" s="27" t="s">
        <v>240</v>
      </c>
      <c r="G835" s="26" t="s">
        <v>216</v>
      </c>
      <c r="I835" s="14"/>
    </row>
    <row r="836" spans="1:9" x14ac:dyDescent="0.25">
      <c r="A836" s="18">
        <v>225</v>
      </c>
      <c r="B836" s="18">
        <v>1.77E-2</v>
      </c>
      <c r="C836" s="23">
        <f t="shared" si="46"/>
        <v>8.8500000000000002E-3</v>
      </c>
      <c r="D836" s="23">
        <f t="shared" si="47"/>
        <v>0.15330695000000003</v>
      </c>
      <c r="E836" s="23" t="s">
        <v>322</v>
      </c>
      <c r="F836" s="27" t="s">
        <v>237</v>
      </c>
      <c r="G836" s="26" t="s">
        <v>217</v>
      </c>
      <c r="H836" s="28"/>
      <c r="I836" s="14"/>
    </row>
    <row r="837" spans="1:9" x14ac:dyDescent="0.25">
      <c r="A837" s="18">
        <v>226</v>
      </c>
      <c r="B837" s="18">
        <v>1.9E-2</v>
      </c>
      <c r="C837" s="23">
        <f t="shared" si="46"/>
        <v>9.4999999999999998E-3</v>
      </c>
      <c r="D837" s="23">
        <f t="shared" si="47"/>
        <v>0.1648165</v>
      </c>
      <c r="E837" s="23" t="s">
        <v>322</v>
      </c>
      <c r="F837" s="27" t="s">
        <v>240</v>
      </c>
      <c r="G837" s="26" t="s">
        <v>218</v>
      </c>
      <c r="H837" s="28"/>
      <c r="I837" s="14"/>
    </row>
    <row r="838" spans="1:9" x14ac:dyDescent="0.25">
      <c r="A838" s="18">
        <v>227</v>
      </c>
      <c r="B838" s="18">
        <v>1.345E-2</v>
      </c>
      <c r="C838" s="23">
        <f t="shared" si="46"/>
        <v>6.7250000000000001E-3</v>
      </c>
      <c r="D838" s="23">
        <f t="shared" si="47"/>
        <v>0.11567957500000001</v>
      </c>
      <c r="E838" s="23" t="s">
        <v>322</v>
      </c>
      <c r="F838" s="27" t="s">
        <v>241</v>
      </c>
      <c r="G838" s="26" t="s">
        <v>215</v>
      </c>
      <c r="H838" s="28"/>
      <c r="I838" s="14"/>
    </row>
    <row r="839" spans="1:9" x14ac:dyDescent="0.25">
      <c r="A839" s="18">
        <v>228</v>
      </c>
      <c r="B839" s="18">
        <v>1.4250000000000001E-2</v>
      </c>
      <c r="C839" s="23">
        <f t="shared" si="46"/>
        <v>7.1250000000000003E-3</v>
      </c>
      <c r="D839" s="23">
        <f t="shared" si="47"/>
        <v>0.12276237500000002</v>
      </c>
      <c r="E839" s="23" t="s">
        <v>322</v>
      </c>
      <c r="F839" s="27" t="s">
        <v>241</v>
      </c>
      <c r="G839" s="26" t="s">
        <v>216</v>
      </c>
      <c r="I839" s="14"/>
    </row>
    <row r="840" spans="1:9" x14ac:dyDescent="0.25">
      <c r="A840" s="18">
        <v>229</v>
      </c>
      <c r="B840" s="18">
        <v>1.865E-2</v>
      </c>
      <c r="C840" s="23">
        <f t="shared" si="46"/>
        <v>9.325E-3</v>
      </c>
      <c r="D840" s="23">
        <f t="shared" si="47"/>
        <v>0.16171777500000001</v>
      </c>
      <c r="E840" s="23" t="s">
        <v>322</v>
      </c>
      <c r="F840" s="27" t="s">
        <v>242</v>
      </c>
      <c r="G840" s="26" t="s">
        <v>217</v>
      </c>
      <c r="H840" s="28"/>
      <c r="I840" s="14"/>
    </row>
    <row r="841" spans="1:9" x14ac:dyDescent="0.25">
      <c r="A841" s="18">
        <v>230</v>
      </c>
      <c r="B841" s="18">
        <v>1.8450000000000001E-2</v>
      </c>
      <c r="C841" s="23">
        <f t="shared" si="46"/>
        <v>9.2250000000000006E-3</v>
      </c>
      <c r="D841" s="23">
        <f t="shared" si="47"/>
        <v>0.15994707500000002</v>
      </c>
      <c r="E841" s="23" t="s">
        <v>322</v>
      </c>
      <c r="F841" s="27" t="s">
        <v>241</v>
      </c>
      <c r="G841" s="26" t="s">
        <v>218</v>
      </c>
      <c r="H841" s="28"/>
      <c r="I841" s="14"/>
    </row>
    <row r="842" spans="1:9" x14ac:dyDescent="0.25">
      <c r="A842" s="18">
        <v>231</v>
      </c>
      <c r="B842" s="18">
        <v>1.3350000000000001E-2</v>
      </c>
      <c r="C842" s="23">
        <f t="shared" si="46"/>
        <v>6.6750000000000004E-3</v>
      </c>
      <c r="D842" s="23">
        <f t="shared" si="47"/>
        <v>0.11479422500000001</v>
      </c>
      <c r="E842" s="23" t="s">
        <v>322</v>
      </c>
      <c r="F842" s="27" t="s">
        <v>242</v>
      </c>
      <c r="G842" s="26" t="s">
        <v>215</v>
      </c>
      <c r="H842" s="28"/>
      <c r="I842" s="14"/>
    </row>
    <row r="843" spans="1:9" x14ac:dyDescent="0.25">
      <c r="A843" s="18">
        <v>232</v>
      </c>
      <c r="B843" s="18">
        <v>1.4250000000000001E-2</v>
      </c>
      <c r="C843" s="23">
        <f t="shared" si="46"/>
        <v>7.1250000000000003E-3</v>
      </c>
      <c r="D843" s="23">
        <f t="shared" si="47"/>
        <v>0.12276237500000002</v>
      </c>
      <c r="E843" s="23" t="s">
        <v>322</v>
      </c>
      <c r="F843" s="27" t="s">
        <v>242</v>
      </c>
      <c r="G843" s="26" t="s">
        <v>216</v>
      </c>
      <c r="I843" s="14"/>
    </row>
    <row r="844" spans="1:9" x14ac:dyDescent="0.25">
      <c r="A844" s="18">
        <v>233</v>
      </c>
      <c r="B844" s="18">
        <v>1.5650000000000001E-2</v>
      </c>
      <c r="C844" s="23">
        <f t="shared" si="46"/>
        <v>7.8250000000000004E-3</v>
      </c>
      <c r="D844" s="23">
        <f t="shared" si="47"/>
        <v>0.13515727500000002</v>
      </c>
      <c r="E844" s="23" t="s">
        <v>322</v>
      </c>
      <c r="F844" s="27" t="s">
        <v>243</v>
      </c>
      <c r="G844" s="26" t="s">
        <v>217</v>
      </c>
      <c r="H844" s="28"/>
      <c r="I844" s="14"/>
    </row>
    <row r="845" spans="1:9" x14ac:dyDescent="0.25">
      <c r="A845" s="18">
        <v>234</v>
      </c>
      <c r="B845" s="18">
        <v>1.8599999999999998E-2</v>
      </c>
      <c r="C845" s="23">
        <f t="shared" si="46"/>
        <v>9.2999999999999992E-3</v>
      </c>
      <c r="D845" s="23">
        <f t="shared" si="47"/>
        <v>0.1612751</v>
      </c>
      <c r="E845" s="23" t="s">
        <v>322</v>
      </c>
      <c r="F845" s="27" t="s">
        <v>242</v>
      </c>
      <c r="G845" s="26" t="s">
        <v>218</v>
      </c>
      <c r="H845" s="28"/>
      <c r="I845" s="14"/>
    </row>
    <row r="846" spans="1:9" x14ac:dyDescent="0.25">
      <c r="A846" s="18">
        <v>235</v>
      </c>
      <c r="B846" s="18">
        <v>1.4499999999999999E-2</v>
      </c>
      <c r="C846" s="23">
        <f t="shared" si="46"/>
        <v>7.2499999999999995E-3</v>
      </c>
      <c r="D846" s="23">
        <f t="shared" si="47"/>
        <v>0.12497574999999998</v>
      </c>
      <c r="E846" s="23" t="s">
        <v>322</v>
      </c>
      <c r="F846" s="27" t="s">
        <v>243</v>
      </c>
      <c r="G846" s="26" t="s">
        <v>215</v>
      </c>
      <c r="H846" s="28"/>
      <c r="I846" s="14"/>
    </row>
    <row r="847" spans="1:9" x14ac:dyDescent="0.25">
      <c r="A847" s="18">
        <v>236</v>
      </c>
      <c r="B847" s="18">
        <v>1.5900000000000001E-2</v>
      </c>
      <c r="C847" s="23">
        <f t="shared" si="46"/>
        <v>7.9500000000000005E-3</v>
      </c>
      <c r="D847" s="23">
        <f t="shared" si="47"/>
        <v>0.13737065000000004</v>
      </c>
      <c r="E847" s="23" t="s">
        <v>322</v>
      </c>
      <c r="F847" s="27" t="s">
        <v>243</v>
      </c>
      <c r="G847" s="26" t="s">
        <v>216</v>
      </c>
      <c r="I847" s="14"/>
    </row>
    <row r="848" spans="1:9" x14ac:dyDescent="0.25">
      <c r="A848" s="18">
        <v>237</v>
      </c>
      <c r="B848" s="18">
        <v>1.78E-2</v>
      </c>
      <c r="C848" s="23">
        <f t="shared" si="46"/>
        <v>8.8999999999999999E-3</v>
      </c>
      <c r="D848" s="23">
        <f t="shared" si="47"/>
        <v>0.15419230000000003</v>
      </c>
      <c r="E848" s="23" t="s">
        <v>322</v>
      </c>
      <c r="F848" s="27" t="s">
        <v>228</v>
      </c>
      <c r="G848" s="26" t="s">
        <v>217</v>
      </c>
      <c r="H848" s="28"/>
      <c r="I848" s="14"/>
    </row>
    <row r="849" spans="1:9" x14ac:dyDescent="0.25">
      <c r="A849" s="18">
        <v>238</v>
      </c>
      <c r="B849" s="18">
        <v>1.8450000000000001E-2</v>
      </c>
      <c r="C849" s="23">
        <f t="shared" si="46"/>
        <v>9.2250000000000006E-3</v>
      </c>
      <c r="D849" s="23">
        <f t="shared" si="47"/>
        <v>0.15994707500000002</v>
      </c>
      <c r="E849" s="23" t="s">
        <v>322</v>
      </c>
      <c r="F849" s="27" t="s">
        <v>243</v>
      </c>
      <c r="G849" s="26" t="s">
        <v>218</v>
      </c>
      <c r="H849" s="28"/>
      <c r="I849" s="14"/>
    </row>
    <row r="850" spans="1:9" x14ac:dyDescent="0.25">
      <c r="A850" s="18">
        <v>239</v>
      </c>
      <c r="B850" s="18">
        <v>1.5449999999999998E-2</v>
      </c>
      <c r="C850" s="23">
        <f t="shared" si="46"/>
        <v>7.7249999999999992E-3</v>
      </c>
      <c r="D850" s="23">
        <f t="shared" si="47"/>
        <v>0.13338657500000001</v>
      </c>
      <c r="E850" s="23" t="s">
        <v>322</v>
      </c>
      <c r="F850" s="27" t="s">
        <v>228</v>
      </c>
      <c r="G850" s="26" t="s">
        <v>215</v>
      </c>
      <c r="H850" s="28"/>
      <c r="I850" s="14"/>
    </row>
    <row r="851" spans="1:9" x14ac:dyDescent="0.25">
      <c r="A851" s="18">
        <v>240</v>
      </c>
      <c r="B851" s="18">
        <v>1.4999999999999999E-2</v>
      </c>
      <c r="C851" s="23">
        <f t="shared" si="46"/>
        <v>7.4999999999999997E-3</v>
      </c>
      <c r="D851" s="23">
        <f t="shared" si="47"/>
        <v>0.1294025</v>
      </c>
      <c r="E851" s="23" t="s">
        <v>322</v>
      </c>
      <c r="F851" s="27" t="s">
        <v>228</v>
      </c>
      <c r="G851" s="26" t="s">
        <v>216</v>
      </c>
      <c r="I851" s="14"/>
    </row>
    <row r="852" spans="1:9" x14ac:dyDescent="0.25">
      <c r="A852" s="18">
        <v>241</v>
      </c>
      <c r="B852" s="18">
        <v>1.5949999999999999E-2</v>
      </c>
      <c r="C852" s="23">
        <f t="shared" si="46"/>
        <v>7.9749999999999995E-3</v>
      </c>
      <c r="D852" s="23">
        <f t="shared" si="47"/>
        <v>0.13781332500000001</v>
      </c>
      <c r="E852" s="23" t="s">
        <v>322</v>
      </c>
      <c r="F852" s="27" t="s">
        <v>244</v>
      </c>
      <c r="G852" s="26" t="s">
        <v>217</v>
      </c>
      <c r="H852" s="28"/>
      <c r="I852" s="14"/>
    </row>
    <row r="853" spans="1:9" x14ac:dyDescent="0.25">
      <c r="A853" s="18">
        <v>242</v>
      </c>
      <c r="B853" s="18">
        <v>1.7600000000000001E-2</v>
      </c>
      <c r="C853" s="23">
        <f t="shared" si="46"/>
        <v>8.8000000000000005E-3</v>
      </c>
      <c r="D853" s="23">
        <f t="shared" si="47"/>
        <v>0.15242160000000002</v>
      </c>
      <c r="E853" s="23" t="s">
        <v>322</v>
      </c>
      <c r="F853" s="27" t="s">
        <v>228</v>
      </c>
      <c r="G853" s="26" t="s">
        <v>218</v>
      </c>
      <c r="H853" s="28"/>
      <c r="I853" s="14"/>
    </row>
    <row r="854" spans="1:9" x14ac:dyDescent="0.25">
      <c r="A854" s="18">
        <v>243</v>
      </c>
      <c r="B854" s="18">
        <v>1.5099999999999999E-2</v>
      </c>
      <c r="C854" s="23">
        <f t="shared" si="46"/>
        <v>7.5499999999999994E-3</v>
      </c>
      <c r="D854" s="23">
        <f t="shared" si="47"/>
        <v>0.13028785000000001</v>
      </c>
      <c r="E854" s="23" t="s">
        <v>322</v>
      </c>
      <c r="F854" s="27" t="s">
        <v>244</v>
      </c>
      <c r="G854" s="26" t="s">
        <v>215</v>
      </c>
      <c r="H854" s="28"/>
      <c r="I854" s="14"/>
    </row>
    <row r="855" spans="1:9" x14ac:dyDescent="0.25">
      <c r="A855" s="18">
        <v>244</v>
      </c>
      <c r="B855" s="18">
        <v>1.5899999999999997E-2</v>
      </c>
      <c r="C855" s="23">
        <f t="shared" si="46"/>
        <v>7.9499999999999987E-3</v>
      </c>
      <c r="D855" s="23">
        <f t="shared" si="47"/>
        <v>0.13737065000000001</v>
      </c>
      <c r="E855" s="23" t="s">
        <v>322</v>
      </c>
      <c r="F855" s="27" t="s">
        <v>244</v>
      </c>
      <c r="G855" s="26" t="s">
        <v>216</v>
      </c>
      <c r="I855" s="14"/>
    </row>
    <row r="856" spans="1:9" x14ac:dyDescent="0.25">
      <c r="A856" s="18">
        <v>245</v>
      </c>
      <c r="B856" s="18">
        <v>1.805E-2</v>
      </c>
      <c r="C856" s="23">
        <f t="shared" si="46"/>
        <v>9.025E-3</v>
      </c>
      <c r="D856" s="23">
        <f t="shared" si="47"/>
        <v>0.15640567500000002</v>
      </c>
      <c r="E856" s="23" t="s">
        <v>322</v>
      </c>
      <c r="F856" s="27" t="s">
        <v>240</v>
      </c>
      <c r="G856" s="26" t="s">
        <v>217</v>
      </c>
      <c r="I856" s="14"/>
    </row>
    <row r="857" spans="1:9" x14ac:dyDescent="0.25">
      <c r="A857" s="18">
        <v>246</v>
      </c>
      <c r="B857" s="18">
        <v>2.0650000000000002E-2</v>
      </c>
      <c r="C857" s="23">
        <f t="shared" si="46"/>
        <v>1.0325000000000001E-2</v>
      </c>
      <c r="D857" s="23">
        <f t="shared" si="47"/>
        <v>0.17942477500000004</v>
      </c>
      <c r="E857" s="23" t="s">
        <v>322</v>
      </c>
      <c r="F857" s="27" t="s">
        <v>244</v>
      </c>
      <c r="G857" s="26" t="s">
        <v>218</v>
      </c>
      <c r="I857" s="14"/>
    </row>
    <row r="858" spans="1:9" x14ac:dyDescent="0.25">
      <c r="A858" s="18"/>
      <c r="B858" s="19"/>
      <c r="E858" s="23"/>
      <c r="F858" s="18"/>
      <c r="G858" s="19"/>
      <c r="I858" s="14"/>
    </row>
    <row r="859" spans="1:9" x14ac:dyDescent="0.25">
      <c r="A859" s="18">
        <v>251</v>
      </c>
      <c r="B859" s="18">
        <v>1.3899999999999999E-2</v>
      </c>
      <c r="C859" s="23">
        <f t="shared" si="46"/>
        <v>6.9499999999999996E-3</v>
      </c>
      <c r="D859" s="23">
        <f t="shared" si="47"/>
        <v>0.11966365</v>
      </c>
      <c r="E859" s="23" t="s">
        <v>320</v>
      </c>
      <c r="F859" s="27" t="s">
        <v>184</v>
      </c>
      <c r="G859" s="26" t="s">
        <v>215</v>
      </c>
      <c r="I859" s="14"/>
    </row>
    <row r="860" spans="1:9" x14ac:dyDescent="0.25">
      <c r="A860" s="18">
        <v>252</v>
      </c>
      <c r="B860" s="18">
        <v>1.4250000000000001E-2</v>
      </c>
      <c r="C860" s="23">
        <f t="shared" si="46"/>
        <v>7.1250000000000003E-3</v>
      </c>
      <c r="D860" s="23">
        <f t="shared" si="47"/>
        <v>0.12276237500000002</v>
      </c>
      <c r="E860" s="23" t="s">
        <v>320</v>
      </c>
      <c r="F860" s="27" t="s">
        <v>184</v>
      </c>
      <c r="G860" s="26" t="s">
        <v>216</v>
      </c>
      <c r="I860" s="14"/>
    </row>
    <row r="861" spans="1:9" x14ac:dyDescent="0.25">
      <c r="A861" s="18">
        <v>253</v>
      </c>
      <c r="B861" s="18">
        <v>1.6449999999999999E-2</v>
      </c>
      <c r="C861" s="23">
        <f t="shared" si="46"/>
        <v>8.2249999999999997E-3</v>
      </c>
      <c r="D861" s="23">
        <f t="shared" si="47"/>
        <v>0.14224007500000002</v>
      </c>
      <c r="E861" s="23" t="s">
        <v>320</v>
      </c>
      <c r="F861" s="27" t="s">
        <v>184</v>
      </c>
      <c r="G861" s="26" t="s">
        <v>217</v>
      </c>
      <c r="I861" s="14"/>
    </row>
    <row r="862" spans="1:9" x14ac:dyDescent="0.25">
      <c r="A862" s="18">
        <v>254</v>
      </c>
      <c r="B862" s="18">
        <v>1.8099999999999998E-2</v>
      </c>
      <c r="C862" s="23">
        <f t="shared" si="46"/>
        <v>9.049999999999999E-3</v>
      </c>
      <c r="D862" s="23">
        <f t="shared" si="47"/>
        <v>0.15684835</v>
      </c>
      <c r="E862" s="23" t="s">
        <v>320</v>
      </c>
      <c r="F862" s="27" t="s">
        <v>184</v>
      </c>
      <c r="G862" s="26" t="s">
        <v>218</v>
      </c>
      <c r="I862" s="14"/>
    </row>
    <row r="863" spans="1:9" x14ac:dyDescent="0.25">
      <c r="A863" s="18">
        <v>255</v>
      </c>
      <c r="B863" s="18">
        <v>1.3350000000000001E-2</v>
      </c>
      <c r="C863" s="23">
        <f t="shared" si="46"/>
        <v>6.6750000000000004E-3</v>
      </c>
      <c r="D863" s="23">
        <f t="shared" si="47"/>
        <v>0.11479422500000001</v>
      </c>
      <c r="E863" s="23" t="s">
        <v>320</v>
      </c>
      <c r="F863" s="27" t="s">
        <v>185</v>
      </c>
      <c r="G863" s="26" t="s">
        <v>215</v>
      </c>
      <c r="I863" s="14"/>
    </row>
    <row r="864" spans="1:9" x14ac:dyDescent="0.25">
      <c r="A864" s="18">
        <v>256</v>
      </c>
      <c r="B864" s="18">
        <v>1.5800000000000002E-2</v>
      </c>
      <c r="C864" s="23">
        <f t="shared" si="46"/>
        <v>7.9000000000000008E-3</v>
      </c>
      <c r="D864" s="23">
        <f t="shared" si="47"/>
        <v>0.13648530000000003</v>
      </c>
      <c r="E864" s="23" t="s">
        <v>320</v>
      </c>
      <c r="F864" s="27" t="s">
        <v>185</v>
      </c>
      <c r="G864" s="26" t="s">
        <v>216</v>
      </c>
      <c r="I864" s="14"/>
    </row>
    <row r="865" spans="1:9" x14ac:dyDescent="0.25">
      <c r="A865" s="18">
        <v>257</v>
      </c>
      <c r="B865" s="18">
        <v>1.685E-2</v>
      </c>
      <c r="C865" s="23">
        <f t="shared" si="46"/>
        <v>8.4250000000000002E-3</v>
      </c>
      <c r="D865" s="23">
        <f t="shared" si="47"/>
        <v>0.14578147500000002</v>
      </c>
      <c r="E865" s="23" t="s">
        <v>320</v>
      </c>
      <c r="F865" s="27" t="s">
        <v>185</v>
      </c>
      <c r="G865" s="26" t="s">
        <v>217</v>
      </c>
      <c r="I865" s="14"/>
    </row>
    <row r="866" spans="1:9" x14ac:dyDescent="0.25">
      <c r="A866" s="18">
        <v>258</v>
      </c>
      <c r="B866" s="18">
        <v>1.805E-2</v>
      </c>
      <c r="C866" s="23">
        <f t="shared" si="46"/>
        <v>9.025E-3</v>
      </c>
      <c r="D866" s="23">
        <f t="shared" si="47"/>
        <v>0.15640567500000002</v>
      </c>
      <c r="E866" s="23" t="s">
        <v>320</v>
      </c>
      <c r="F866" s="27" t="s">
        <v>185</v>
      </c>
      <c r="G866" s="26" t="s">
        <v>218</v>
      </c>
      <c r="I866" s="14"/>
    </row>
    <row r="867" spans="1:9" x14ac:dyDescent="0.25">
      <c r="A867" s="18">
        <v>259</v>
      </c>
      <c r="B867" s="18">
        <v>1.43E-2</v>
      </c>
      <c r="C867" s="23">
        <f t="shared" si="46"/>
        <v>7.1500000000000001E-3</v>
      </c>
      <c r="D867" s="23">
        <f t="shared" si="47"/>
        <v>0.12320505</v>
      </c>
      <c r="E867" s="23" t="s">
        <v>320</v>
      </c>
      <c r="F867" s="27" t="s">
        <v>186</v>
      </c>
      <c r="G867" s="26" t="s">
        <v>215</v>
      </c>
      <c r="I867" s="14"/>
    </row>
    <row r="868" spans="1:9" x14ac:dyDescent="0.25">
      <c r="A868" s="18">
        <v>260</v>
      </c>
      <c r="B868" s="18">
        <v>1.46E-2</v>
      </c>
      <c r="C868" s="23">
        <f t="shared" si="46"/>
        <v>7.3000000000000001E-3</v>
      </c>
      <c r="D868" s="23">
        <f t="shared" si="47"/>
        <v>0.12586110000000003</v>
      </c>
      <c r="E868" s="23" t="s">
        <v>320</v>
      </c>
      <c r="F868" s="27" t="s">
        <v>186</v>
      </c>
      <c r="G868" s="26" t="s">
        <v>216</v>
      </c>
      <c r="I868" s="14"/>
    </row>
    <row r="869" spans="1:9" x14ac:dyDescent="0.25">
      <c r="A869" s="18">
        <v>261</v>
      </c>
      <c r="B869" s="18">
        <v>1.5449999999999998E-2</v>
      </c>
      <c r="C869" s="23">
        <f t="shared" si="46"/>
        <v>7.7249999999999992E-3</v>
      </c>
      <c r="D869" s="23">
        <f t="shared" si="47"/>
        <v>0.13338657500000001</v>
      </c>
      <c r="E869" s="23" t="s">
        <v>320</v>
      </c>
      <c r="F869" s="27" t="s">
        <v>186</v>
      </c>
      <c r="G869" s="26" t="s">
        <v>217</v>
      </c>
      <c r="I869" s="14"/>
    </row>
    <row r="870" spans="1:9" x14ac:dyDescent="0.25">
      <c r="A870" s="18">
        <v>262</v>
      </c>
      <c r="B870" s="18">
        <v>1.9E-2</v>
      </c>
      <c r="C870" s="23">
        <f t="shared" si="46"/>
        <v>9.4999999999999998E-3</v>
      </c>
      <c r="D870" s="23">
        <f t="shared" si="47"/>
        <v>0.1648165</v>
      </c>
      <c r="E870" s="23" t="s">
        <v>320</v>
      </c>
      <c r="F870" s="27" t="s">
        <v>186</v>
      </c>
      <c r="G870" s="26" t="s">
        <v>218</v>
      </c>
      <c r="I870" s="14"/>
    </row>
    <row r="871" spans="1:9" x14ac:dyDescent="0.25">
      <c r="A871" s="18">
        <v>263</v>
      </c>
      <c r="B871" s="18">
        <v>1.7149999999999999E-2</v>
      </c>
      <c r="C871" s="23">
        <f t="shared" si="46"/>
        <v>8.5749999999999993E-3</v>
      </c>
      <c r="D871" s="23">
        <f t="shared" si="47"/>
        <v>0.14843752500000001</v>
      </c>
      <c r="E871" s="23" t="s">
        <v>320</v>
      </c>
      <c r="F871" s="27" t="s">
        <v>187</v>
      </c>
      <c r="G871" s="26" t="s">
        <v>215</v>
      </c>
      <c r="I871" s="14"/>
    </row>
    <row r="872" spans="1:9" x14ac:dyDescent="0.25">
      <c r="A872" s="18">
        <v>264</v>
      </c>
      <c r="B872" s="18">
        <v>1.5949999999999999E-2</v>
      </c>
      <c r="C872" s="23">
        <f t="shared" si="46"/>
        <v>7.9749999999999995E-3</v>
      </c>
      <c r="D872" s="23">
        <f t="shared" si="47"/>
        <v>0.13781332500000001</v>
      </c>
      <c r="E872" s="23" t="s">
        <v>320</v>
      </c>
      <c r="F872" s="27" t="s">
        <v>187</v>
      </c>
      <c r="G872" s="26" t="s">
        <v>216</v>
      </c>
      <c r="I872" s="14"/>
    </row>
    <row r="873" spans="1:9" x14ac:dyDescent="0.25">
      <c r="A873" s="18">
        <v>265</v>
      </c>
      <c r="B873" s="18">
        <v>1.7250000000000001E-2</v>
      </c>
      <c r="C873" s="23">
        <f t="shared" si="46"/>
        <v>8.6250000000000007E-3</v>
      </c>
      <c r="D873" s="23">
        <f t="shared" si="47"/>
        <v>0.14932287500000002</v>
      </c>
      <c r="E873" s="23" t="s">
        <v>320</v>
      </c>
      <c r="F873" s="27" t="s">
        <v>187</v>
      </c>
      <c r="G873" s="26" t="s">
        <v>217</v>
      </c>
      <c r="I873" s="14"/>
    </row>
    <row r="874" spans="1:9" x14ac:dyDescent="0.25">
      <c r="A874" s="18">
        <v>266</v>
      </c>
      <c r="B874" s="18">
        <v>2.0199999999999999E-2</v>
      </c>
      <c r="C874" s="23">
        <f t="shared" si="46"/>
        <v>1.01E-2</v>
      </c>
      <c r="D874" s="23">
        <f t="shared" si="47"/>
        <v>0.1754407</v>
      </c>
      <c r="E874" s="23" t="s">
        <v>320</v>
      </c>
      <c r="F874" s="27" t="s">
        <v>187</v>
      </c>
      <c r="G874" s="26" t="s">
        <v>218</v>
      </c>
      <c r="I874" s="14"/>
    </row>
    <row r="875" spans="1:9" x14ac:dyDescent="0.25">
      <c r="A875" s="18">
        <v>267</v>
      </c>
      <c r="B875" s="18">
        <v>1.5550000000000001E-2</v>
      </c>
      <c r="C875" s="23">
        <f t="shared" si="46"/>
        <v>7.7750000000000007E-3</v>
      </c>
      <c r="D875" s="23">
        <f t="shared" si="47"/>
        <v>0.13427192500000004</v>
      </c>
      <c r="E875" s="23" t="s">
        <v>320</v>
      </c>
      <c r="F875" s="27" t="s">
        <v>188</v>
      </c>
      <c r="G875" s="26" t="s">
        <v>215</v>
      </c>
      <c r="I875" s="14"/>
    </row>
    <row r="876" spans="1:9" x14ac:dyDescent="0.25">
      <c r="A876" s="18">
        <v>268</v>
      </c>
      <c r="B876" s="18">
        <v>1.7600000000000001E-2</v>
      </c>
      <c r="C876" s="23">
        <f t="shared" si="46"/>
        <v>8.8000000000000005E-3</v>
      </c>
      <c r="D876" s="23">
        <f t="shared" si="47"/>
        <v>0.15242160000000002</v>
      </c>
      <c r="E876" s="23" t="s">
        <v>320</v>
      </c>
      <c r="F876" s="27" t="s">
        <v>188</v>
      </c>
      <c r="G876" s="26" t="s">
        <v>216</v>
      </c>
      <c r="I876" s="14"/>
    </row>
    <row r="877" spans="1:9" x14ac:dyDescent="0.25">
      <c r="A877" s="18">
        <v>269</v>
      </c>
      <c r="B877" s="18">
        <v>1.8499999999999999E-2</v>
      </c>
      <c r="C877" s="23">
        <f t="shared" si="46"/>
        <v>9.2499999999999995E-3</v>
      </c>
      <c r="D877" s="23">
        <f t="shared" si="47"/>
        <v>0.16038975000000003</v>
      </c>
      <c r="E877" s="23" t="s">
        <v>320</v>
      </c>
      <c r="F877" s="27" t="s">
        <v>188</v>
      </c>
      <c r="G877" s="26" t="s">
        <v>217</v>
      </c>
      <c r="I877" s="14"/>
    </row>
    <row r="878" spans="1:9" x14ac:dyDescent="0.25">
      <c r="A878" s="18">
        <v>270</v>
      </c>
      <c r="B878" s="18">
        <v>0.02</v>
      </c>
      <c r="C878" s="23">
        <f t="shared" si="46"/>
        <v>0.01</v>
      </c>
      <c r="D878" s="23">
        <f t="shared" si="47"/>
        <v>0.17367000000000002</v>
      </c>
      <c r="E878" s="23" t="s">
        <v>320</v>
      </c>
      <c r="F878" s="27" t="s">
        <v>188</v>
      </c>
      <c r="G878" s="26" t="s">
        <v>218</v>
      </c>
      <c r="I878" s="14"/>
    </row>
    <row r="879" spans="1:9" x14ac:dyDescent="0.25">
      <c r="A879" s="18">
        <v>271</v>
      </c>
      <c r="B879" s="18">
        <v>1.3299999999999999E-2</v>
      </c>
      <c r="C879" s="23">
        <f t="shared" ref="C879:C934" si="48">B879/2</f>
        <v>6.6499999999999997E-3</v>
      </c>
      <c r="D879" s="23">
        <f t="shared" ref="D879:D934" si="49">(17.707*C879) - 0.0034</f>
        <v>0.11435155</v>
      </c>
      <c r="E879" s="23" t="s">
        <v>320</v>
      </c>
      <c r="F879" s="27" t="s">
        <v>189</v>
      </c>
      <c r="G879" s="26" t="s">
        <v>215</v>
      </c>
      <c r="I879" s="14"/>
    </row>
    <row r="880" spans="1:9" x14ac:dyDescent="0.25">
      <c r="A880" s="18">
        <v>272</v>
      </c>
      <c r="B880" s="18">
        <v>1.5599999999999999E-2</v>
      </c>
      <c r="C880" s="23">
        <f t="shared" si="48"/>
        <v>7.7999999999999996E-3</v>
      </c>
      <c r="D880" s="23">
        <f t="shared" si="49"/>
        <v>0.13471460000000002</v>
      </c>
      <c r="E880" s="23" t="s">
        <v>320</v>
      </c>
      <c r="F880" s="27" t="s">
        <v>189</v>
      </c>
      <c r="G880" s="26" t="s">
        <v>216</v>
      </c>
      <c r="I880" s="14"/>
    </row>
    <row r="881" spans="1:9" x14ac:dyDescent="0.25">
      <c r="A881" s="18">
        <v>273</v>
      </c>
      <c r="B881" s="18">
        <v>1.6100000000000003E-2</v>
      </c>
      <c r="C881" s="23">
        <f t="shared" si="48"/>
        <v>8.0500000000000016E-3</v>
      </c>
      <c r="D881" s="23">
        <f t="shared" si="49"/>
        <v>0.13914135000000005</v>
      </c>
      <c r="E881" s="23" t="s">
        <v>320</v>
      </c>
      <c r="F881" s="27" t="s">
        <v>189</v>
      </c>
      <c r="G881" s="26" t="s">
        <v>217</v>
      </c>
      <c r="I881" s="14"/>
    </row>
    <row r="882" spans="1:9" x14ac:dyDescent="0.25">
      <c r="A882" s="18">
        <v>274</v>
      </c>
      <c r="B882" s="18">
        <v>1.925E-2</v>
      </c>
      <c r="C882" s="23">
        <f t="shared" si="48"/>
        <v>9.6249999999999999E-3</v>
      </c>
      <c r="D882" s="23">
        <f t="shared" si="49"/>
        <v>0.16702987500000002</v>
      </c>
      <c r="E882" s="23" t="s">
        <v>320</v>
      </c>
      <c r="F882" s="27" t="s">
        <v>189</v>
      </c>
      <c r="G882" s="26" t="s">
        <v>218</v>
      </c>
      <c r="I882" s="14"/>
    </row>
    <row r="883" spans="1:9" x14ac:dyDescent="0.25">
      <c r="A883" s="18">
        <v>275</v>
      </c>
      <c r="B883" s="18">
        <v>1.3999999999999999E-2</v>
      </c>
      <c r="C883" s="23">
        <f t="shared" si="48"/>
        <v>6.9999999999999993E-3</v>
      </c>
      <c r="D883" s="23">
        <f t="shared" si="49"/>
        <v>0.12054899999999999</v>
      </c>
      <c r="E883" s="23" t="s">
        <v>320</v>
      </c>
      <c r="F883" s="27" t="s">
        <v>190</v>
      </c>
      <c r="G883" s="26" t="s">
        <v>215</v>
      </c>
      <c r="I883" s="14"/>
    </row>
    <row r="884" spans="1:9" x14ac:dyDescent="0.25">
      <c r="A884" s="18">
        <v>276</v>
      </c>
      <c r="B884" s="18">
        <v>1.5599999999999999E-2</v>
      </c>
      <c r="C884" s="23">
        <f t="shared" si="48"/>
        <v>7.7999999999999996E-3</v>
      </c>
      <c r="D884" s="23">
        <f t="shared" si="49"/>
        <v>0.13471460000000002</v>
      </c>
      <c r="E884" s="23" t="s">
        <v>320</v>
      </c>
      <c r="F884" s="27" t="s">
        <v>190</v>
      </c>
      <c r="G884" s="26" t="s">
        <v>216</v>
      </c>
      <c r="I884" s="14"/>
    </row>
    <row r="885" spans="1:9" x14ac:dyDescent="0.25">
      <c r="A885" s="18">
        <v>277</v>
      </c>
      <c r="B885" s="18">
        <v>1.7950000000000001E-2</v>
      </c>
      <c r="C885" s="23">
        <f t="shared" si="48"/>
        <v>8.9750000000000003E-3</v>
      </c>
      <c r="D885" s="23">
        <f t="shared" si="49"/>
        <v>0.15552032500000001</v>
      </c>
      <c r="E885" s="23" t="s">
        <v>320</v>
      </c>
      <c r="F885" s="27" t="s">
        <v>190</v>
      </c>
      <c r="G885" s="26" t="s">
        <v>217</v>
      </c>
      <c r="I885" s="14"/>
    </row>
    <row r="886" spans="1:9" x14ac:dyDescent="0.25">
      <c r="A886" s="18">
        <v>278</v>
      </c>
      <c r="B886" s="18">
        <v>2.0400000000000001E-2</v>
      </c>
      <c r="C886" s="23">
        <f t="shared" si="48"/>
        <v>1.0200000000000001E-2</v>
      </c>
      <c r="D886" s="23">
        <f t="shared" si="49"/>
        <v>0.17721140000000005</v>
      </c>
      <c r="E886" s="23" t="s">
        <v>320</v>
      </c>
      <c r="F886" s="27" t="s">
        <v>190</v>
      </c>
      <c r="G886" s="26" t="s">
        <v>218</v>
      </c>
      <c r="I886" s="14"/>
    </row>
    <row r="887" spans="1:9" x14ac:dyDescent="0.25">
      <c r="A887" s="18">
        <v>279</v>
      </c>
      <c r="B887" s="18">
        <v>1.405E-2</v>
      </c>
      <c r="C887" s="23">
        <f t="shared" si="48"/>
        <v>7.025E-3</v>
      </c>
      <c r="D887" s="23">
        <f t="shared" si="49"/>
        <v>0.12099167500000001</v>
      </c>
      <c r="E887" s="23" t="s">
        <v>320</v>
      </c>
      <c r="F887" s="27" t="s">
        <v>191</v>
      </c>
      <c r="G887" s="26" t="s">
        <v>215</v>
      </c>
      <c r="I887" s="14"/>
    </row>
    <row r="888" spans="1:9" x14ac:dyDescent="0.25">
      <c r="A888" s="18">
        <v>280</v>
      </c>
      <c r="B888" s="18">
        <v>1.575E-2</v>
      </c>
      <c r="C888" s="23">
        <f t="shared" si="48"/>
        <v>7.8750000000000001E-3</v>
      </c>
      <c r="D888" s="23">
        <f t="shared" si="49"/>
        <v>0.13604262500000003</v>
      </c>
      <c r="E888" s="23" t="s">
        <v>320</v>
      </c>
      <c r="F888" s="27" t="s">
        <v>191</v>
      </c>
      <c r="G888" s="26" t="s">
        <v>216</v>
      </c>
      <c r="I888" s="14"/>
    </row>
    <row r="889" spans="1:9" x14ac:dyDescent="0.25">
      <c r="A889" s="18">
        <v>281</v>
      </c>
      <c r="B889" s="18">
        <v>1.7899999999999999E-2</v>
      </c>
      <c r="C889" s="23">
        <f t="shared" si="48"/>
        <v>8.9499999999999996E-3</v>
      </c>
      <c r="D889" s="23">
        <f t="shared" si="49"/>
        <v>0.15507765000000001</v>
      </c>
      <c r="E889" s="23" t="s">
        <v>320</v>
      </c>
      <c r="F889" s="27" t="s">
        <v>191</v>
      </c>
      <c r="G889" s="26" t="s">
        <v>217</v>
      </c>
      <c r="I889" s="14"/>
    </row>
    <row r="890" spans="1:9" x14ac:dyDescent="0.25">
      <c r="A890" s="18">
        <v>282</v>
      </c>
      <c r="B890" s="18">
        <v>1.9799999999999998E-2</v>
      </c>
      <c r="C890" s="23">
        <f t="shared" si="48"/>
        <v>9.8999999999999991E-3</v>
      </c>
      <c r="D890" s="23">
        <f t="shared" si="49"/>
        <v>0.1718993</v>
      </c>
      <c r="E890" s="23" t="s">
        <v>320</v>
      </c>
      <c r="F890" s="27" t="s">
        <v>191</v>
      </c>
      <c r="G890" s="26" t="s">
        <v>218</v>
      </c>
      <c r="I890" s="14"/>
    </row>
    <row r="891" spans="1:9" x14ac:dyDescent="0.25">
      <c r="A891" s="18">
        <v>283</v>
      </c>
      <c r="B891" s="18">
        <v>1.455E-2</v>
      </c>
      <c r="C891" s="23">
        <f t="shared" si="48"/>
        <v>7.2750000000000002E-3</v>
      </c>
      <c r="D891" s="23">
        <f t="shared" si="49"/>
        <v>0.12541842500000003</v>
      </c>
      <c r="E891" s="23" t="s">
        <v>320</v>
      </c>
      <c r="F891" s="27" t="s">
        <v>192</v>
      </c>
      <c r="G891" s="26" t="s">
        <v>215</v>
      </c>
      <c r="I891" s="14"/>
    </row>
    <row r="892" spans="1:9" x14ac:dyDescent="0.25">
      <c r="A892" s="18">
        <v>284</v>
      </c>
      <c r="B892" s="18">
        <v>1.6550000000000002E-2</v>
      </c>
      <c r="C892" s="23">
        <f t="shared" si="48"/>
        <v>8.2750000000000011E-3</v>
      </c>
      <c r="D892" s="23">
        <f t="shared" si="49"/>
        <v>0.14312542500000003</v>
      </c>
      <c r="E892" s="23" t="s">
        <v>320</v>
      </c>
      <c r="F892" s="27" t="s">
        <v>192</v>
      </c>
      <c r="G892" s="26" t="s">
        <v>216</v>
      </c>
      <c r="I892" s="14"/>
    </row>
    <row r="893" spans="1:9" x14ac:dyDescent="0.25">
      <c r="A893" s="18">
        <v>285</v>
      </c>
      <c r="B893" s="18">
        <v>1.7850000000000001E-2</v>
      </c>
      <c r="C893" s="23">
        <f t="shared" si="48"/>
        <v>8.9250000000000006E-3</v>
      </c>
      <c r="D893" s="23">
        <f t="shared" si="49"/>
        <v>0.15463497500000004</v>
      </c>
      <c r="E893" s="23" t="s">
        <v>320</v>
      </c>
      <c r="F893" s="27" t="s">
        <v>192</v>
      </c>
      <c r="G893" s="26" t="s">
        <v>217</v>
      </c>
      <c r="I893" s="14"/>
    </row>
    <row r="894" spans="1:9" x14ac:dyDescent="0.25">
      <c r="A894" s="18">
        <v>286</v>
      </c>
      <c r="B894" s="18">
        <v>2.06E-2</v>
      </c>
      <c r="C894" s="23">
        <f t="shared" si="48"/>
        <v>1.03E-2</v>
      </c>
      <c r="D894" s="23">
        <f t="shared" si="49"/>
        <v>0.17898210000000003</v>
      </c>
      <c r="E894" s="23" t="s">
        <v>320</v>
      </c>
      <c r="F894" s="27" t="s">
        <v>192</v>
      </c>
      <c r="G894" s="26" t="s">
        <v>218</v>
      </c>
      <c r="I894" s="14"/>
    </row>
    <row r="895" spans="1:9" x14ac:dyDescent="0.25">
      <c r="A895" s="18">
        <v>287</v>
      </c>
      <c r="B895" s="18">
        <v>1.61E-2</v>
      </c>
      <c r="C895" s="23">
        <f t="shared" si="48"/>
        <v>8.0499999999999999E-3</v>
      </c>
      <c r="D895" s="23">
        <f t="shared" si="49"/>
        <v>0.13914135000000002</v>
      </c>
      <c r="E895" s="23" t="s">
        <v>320</v>
      </c>
      <c r="F895" s="27" t="s">
        <v>193</v>
      </c>
      <c r="G895" s="26" t="s">
        <v>215</v>
      </c>
      <c r="I895" s="14"/>
    </row>
    <row r="896" spans="1:9" x14ac:dyDescent="0.25">
      <c r="A896" s="18">
        <v>288</v>
      </c>
      <c r="B896" s="18">
        <v>1.61E-2</v>
      </c>
      <c r="C896" s="23">
        <f t="shared" si="48"/>
        <v>8.0499999999999999E-3</v>
      </c>
      <c r="D896" s="23">
        <f t="shared" si="49"/>
        <v>0.13914135000000002</v>
      </c>
      <c r="E896" s="23" t="s">
        <v>320</v>
      </c>
      <c r="F896" s="27" t="s">
        <v>193</v>
      </c>
      <c r="G896" s="26" t="s">
        <v>216</v>
      </c>
      <c r="I896" s="14"/>
    </row>
    <row r="897" spans="1:9" x14ac:dyDescent="0.25">
      <c r="A897" s="18">
        <v>289</v>
      </c>
      <c r="B897" s="18">
        <v>1.9650000000000001E-2</v>
      </c>
      <c r="C897" s="23">
        <f t="shared" si="48"/>
        <v>9.8250000000000004E-3</v>
      </c>
      <c r="D897" s="23">
        <f t="shared" si="49"/>
        <v>0.17057127500000002</v>
      </c>
      <c r="E897" s="23" t="s">
        <v>320</v>
      </c>
      <c r="F897" s="27" t="s">
        <v>193</v>
      </c>
      <c r="G897" s="26" t="s">
        <v>217</v>
      </c>
      <c r="I897" s="14"/>
    </row>
    <row r="898" spans="1:9" x14ac:dyDescent="0.25">
      <c r="A898" s="18">
        <v>290</v>
      </c>
      <c r="B898" s="18">
        <v>2.035E-2</v>
      </c>
      <c r="C898" s="23">
        <f t="shared" si="48"/>
        <v>1.0175E-2</v>
      </c>
      <c r="D898" s="23">
        <f t="shared" si="49"/>
        <v>0.17676872500000002</v>
      </c>
      <c r="E898" s="23" t="s">
        <v>320</v>
      </c>
      <c r="F898" s="27" t="s">
        <v>193</v>
      </c>
      <c r="G898" s="26" t="s">
        <v>218</v>
      </c>
      <c r="I898" s="14"/>
    </row>
    <row r="899" spans="1:9" x14ac:dyDescent="0.25">
      <c r="A899" s="18">
        <v>291</v>
      </c>
      <c r="B899" s="18">
        <v>1.515E-2</v>
      </c>
      <c r="C899" s="23">
        <f t="shared" si="48"/>
        <v>7.5750000000000001E-3</v>
      </c>
      <c r="D899" s="23">
        <f t="shared" si="49"/>
        <v>0.13073052500000001</v>
      </c>
      <c r="E899" s="23" t="s">
        <v>320</v>
      </c>
      <c r="F899" s="27" t="s">
        <v>194</v>
      </c>
      <c r="G899" s="26" t="s">
        <v>215</v>
      </c>
      <c r="I899" s="14"/>
    </row>
    <row r="900" spans="1:9" x14ac:dyDescent="0.25">
      <c r="A900" s="18">
        <v>292</v>
      </c>
      <c r="B900" s="18">
        <v>1.6550000000000002E-2</v>
      </c>
      <c r="C900" s="23">
        <f t="shared" si="48"/>
        <v>8.2750000000000011E-3</v>
      </c>
      <c r="D900" s="23">
        <f t="shared" si="49"/>
        <v>0.14312542500000003</v>
      </c>
      <c r="E900" s="23" t="s">
        <v>320</v>
      </c>
      <c r="F900" s="27" t="s">
        <v>194</v>
      </c>
      <c r="G900" s="26" t="s">
        <v>216</v>
      </c>
      <c r="I900" s="14"/>
    </row>
    <row r="901" spans="1:9" x14ac:dyDescent="0.25">
      <c r="A901" s="18">
        <v>293</v>
      </c>
      <c r="B901" s="18">
        <v>2.2100000000000002E-2</v>
      </c>
      <c r="C901" s="23">
        <f t="shared" si="48"/>
        <v>1.1050000000000001E-2</v>
      </c>
      <c r="D901" s="23">
        <f t="shared" si="49"/>
        <v>0.19226235000000003</v>
      </c>
      <c r="E901" s="23" t="s">
        <v>320</v>
      </c>
      <c r="F901" s="27" t="s">
        <v>194</v>
      </c>
      <c r="G901" s="26" t="s">
        <v>217</v>
      </c>
      <c r="I901" s="14"/>
    </row>
    <row r="902" spans="1:9" x14ac:dyDescent="0.25">
      <c r="A902" s="18">
        <v>294</v>
      </c>
      <c r="B902" s="18">
        <v>2.3199999999999998E-2</v>
      </c>
      <c r="C902" s="23">
        <f t="shared" si="48"/>
        <v>1.1599999999999999E-2</v>
      </c>
      <c r="D902" s="23">
        <f t="shared" si="49"/>
        <v>0.20200120000000002</v>
      </c>
      <c r="E902" s="23" t="s">
        <v>320</v>
      </c>
      <c r="F902" s="27" t="s">
        <v>194</v>
      </c>
      <c r="G902" s="26" t="s">
        <v>218</v>
      </c>
      <c r="I902" s="14"/>
    </row>
    <row r="903" spans="1:9" x14ac:dyDescent="0.25">
      <c r="A903" s="18">
        <v>295</v>
      </c>
      <c r="B903" s="18">
        <v>1.495E-2</v>
      </c>
      <c r="C903" s="23">
        <f t="shared" si="48"/>
        <v>7.4749999999999999E-3</v>
      </c>
      <c r="D903" s="23">
        <f t="shared" si="49"/>
        <v>0.12895982500000003</v>
      </c>
      <c r="E903" s="23" t="s">
        <v>320</v>
      </c>
      <c r="F903" s="27" t="s">
        <v>195</v>
      </c>
      <c r="G903" s="26" t="s">
        <v>215</v>
      </c>
      <c r="I903" s="14"/>
    </row>
    <row r="904" spans="1:9" x14ac:dyDescent="0.25">
      <c r="A904" s="18">
        <v>296</v>
      </c>
      <c r="B904" s="18">
        <v>1.6750000000000001E-2</v>
      </c>
      <c r="C904" s="23">
        <f t="shared" si="48"/>
        <v>8.3750000000000005E-3</v>
      </c>
      <c r="D904" s="23">
        <f t="shared" si="49"/>
        <v>0.14489612500000004</v>
      </c>
      <c r="E904" s="23" t="s">
        <v>320</v>
      </c>
      <c r="F904" s="27" t="s">
        <v>195</v>
      </c>
      <c r="G904" s="26" t="s">
        <v>216</v>
      </c>
      <c r="I904" s="14"/>
    </row>
    <row r="905" spans="1:9" x14ac:dyDescent="0.25">
      <c r="A905" s="18">
        <v>297</v>
      </c>
      <c r="B905" s="18">
        <v>2.0200000000000003E-2</v>
      </c>
      <c r="C905" s="23">
        <f t="shared" si="48"/>
        <v>1.0100000000000001E-2</v>
      </c>
      <c r="D905" s="23">
        <f t="shared" si="49"/>
        <v>0.17544070000000003</v>
      </c>
      <c r="E905" s="23" t="s">
        <v>320</v>
      </c>
      <c r="F905" s="27" t="s">
        <v>195</v>
      </c>
      <c r="G905" s="26" t="s">
        <v>217</v>
      </c>
      <c r="I905" s="14"/>
    </row>
    <row r="906" spans="1:9" x14ac:dyDescent="0.25">
      <c r="A906" s="18">
        <v>298</v>
      </c>
      <c r="B906" s="18">
        <v>2.0899999999999998E-2</v>
      </c>
      <c r="C906" s="23">
        <f t="shared" si="48"/>
        <v>1.0449999999999999E-2</v>
      </c>
      <c r="D906" s="23">
        <f t="shared" si="49"/>
        <v>0.18163815</v>
      </c>
      <c r="E906" s="23" t="s">
        <v>320</v>
      </c>
      <c r="F906" s="27" t="s">
        <v>195</v>
      </c>
      <c r="G906" s="26" t="s">
        <v>218</v>
      </c>
      <c r="I906" s="14"/>
    </row>
    <row r="907" spans="1:9" x14ac:dyDescent="0.25">
      <c r="A907" s="18">
        <v>299</v>
      </c>
      <c r="B907" s="18">
        <v>1.7099999999999997E-2</v>
      </c>
      <c r="C907" s="23">
        <f t="shared" si="48"/>
        <v>8.5499999999999986E-3</v>
      </c>
      <c r="D907" s="23">
        <f t="shared" si="49"/>
        <v>0.14799484999999998</v>
      </c>
      <c r="E907" s="23" t="s">
        <v>320</v>
      </c>
      <c r="F907" s="27" t="s">
        <v>196</v>
      </c>
      <c r="G907" s="26" t="s">
        <v>215</v>
      </c>
      <c r="I907" s="14"/>
    </row>
    <row r="908" spans="1:9" x14ac:dyDescent="0.25">
      <c r="A908" s="18">
        <v>300</v>
      </c>
      <c r="B908" s="18">
        <v>1.7399999999999999E-2</v>
      </c>
      <c r="C908" s="23">
        <f t="shared" si="48"/>
        <v>8.6999999999999994E-3</v>
      </c>
      <c r="D908" s="23">
        <f t="shared" si="49"/>
        <v>0.1506509</v>
      </c>
      <c r="E908" s="23" t="s">
        <v>320</v>
      </c>
      <c r="F908" s="27" t="s">
        <v>196</v>
      </c>
      <c r="G908" s="26" t="s">
        <v>216</v>
      </c>
      <c r="I908" s="14"/>
    </row>
    <row r="909" spans="1:9" x14ac:dyDescent="0.25">
      <c r="A909" s="18">
        <v>301</v>
      </c>
      <c r="B909" s="18">
        <v>2.0650000000000002E-2</v>
      </c>
      <c r="C909" s="23">
        <f t="shared" si="48"/>
        <v>1.0325000000000001E-2</v>
      </c>
      <c r="D909" s="23">
        <f t="shared" si="49"/>
        <v>0.17942477500000004</v>
      </c>
      <c r="E909" s="23" t="s">
        <v>320</v>
      </c>
      <c r="F909" s="27" t="s">
        <v>196</v>
      </c>
      <c r="G909" s="26" t="s">
        <v>217</v>
      </c>
      <c r="I909" s="14"/>
    </row>
    <row r="910" spans="1:9" x14ac:dyDescent="0.25">
      <c r="A910" s="18">
        <v>302</v>
      </c>
      <c r="B910" s="18">
        <v>2.085E-2</v>
      </c>
      <c r="C910" s="23">
        <f t="shared" si="48"/>
        <v>1.0425E-2</v>
      </c>
      <c r="D910" s="23">
        <f t="shared" si="49"/>
        <v>0.18119547500000002</v>
      </c>
      <c r="E910" s="23" t="s">
        <v>320</v>
      </c>
      <c r="F910" s="27" t="s">
        <v>196</v>
      </c>
      <c r="G910" s="26" t="s">
        <v>218</v>
      </c>
      <c r="I910" s="14"/>
    </row>
    <row r="911" spans="1:9" x14ac:dyDescent="0.25">
      <c r="A911" s="18">
        <v>303</v>
      </c>
      <c r="B911" s="18">
        <v>1.67E-2</v>
      </c>
      <c r="C911" s="23">
        <f t="shared" si="48"/>
        <v>8.3499999999999998E-3</v>
      </c>
      <c r="D911" s="23">
        <f t="shared" si="49"/>
        <v>0.14445345000000001</v>
      </c>
      <c r="E911" s="23" t="s">
        <v>320</v>
      </c>
      <c r="F911" s="27" t="s">
        <v>197</v>
      </c>
      <c r="G911" s="26" t="s">
        <v>215</v>
      </c>
      <c r="I911" s="14"/>
    </row>
    <row r="912" spans="1:9" x14ac:dyDescent="0.25">
      <c r="A912" s="18">
        <v>304</v>
      </c>
      <c r="B912" s="18">
        <v>1.77E-2</v>
      </c>
      <c r="C912" s="23">
        <f t="shared" si="48"/>
        <v>8.8500000000000002E-3</v>
      </c>
      <c r="D912" s="23">
        <f t="shared" si="49"/>
        <v>0.15330695000000003</v>
      </c>
      <c r="E912" s="23" t="s">
        <v>320</v>
      </c>
      <c r="F912" s="27" t="s">
        <v>197</v>
      </c>
      <c r="G912" s="26" t="s">
        <v>216</v>
      </c>
      <c r="I912" s="14"/>
    </row>
    <row r="913" spans="1:9" x14ac:dyDescent="0.25">
      <c r="A913" s="18">
        <v>305</v>
      </c>
      <c r="B913" s="18">
        <v>1.9799999999999998E-2</v>
      </c>
      <c r="C913" s="23">
        <f t="shared" si="48"/>
        <v>9.8999999999999991E-3</v>
      </c>
      <c r="D913" s="23">
        <f t="shared" si="49"/>
        <v>0.1718993</v>
      </c>
      <c r="E913" s="23" t="s">
        <v>320</v>
      </c>
      <c r="F913" s="27" t="s">
        <v>197</v>
      </c>
      <c r="G913" s="26" t="s">
        <v>217</v>
      </c>
      <c r="I913" s="14"/>
    </row>
    <row r="914" spans="1:9" x14ac:dyDescent="0.25">
      <c r="A914" s="18">
        <v>306</v>
      </c>
      <c r="B914" s="18">
        <v>2.1399999999999999E-2</v>
      </c>
      <c r="C914" s="23">
        <f t="shared" si="48"/>
        <v>1.0699999999999999E-2</v>
      </c>
      <c r="D914" s="23">
        <f t="shared" si="49"/>
        <v>0.18606490000000001</v>
      </c>
      <c r="E914" s="23" t="s">
        <v>320</v>
      </c>
      <c r="F914" s="27" t="s">
        <v>197</v>
      </c>
      <c r="G914" s="26" t="s">
        <v>218</v>
      </c>
      <c r="I914" s="14"/>
    </row>
    <row r="915" spans="1:9" x14ac:dyDescent="0.25">
      <c r="A915" s="18">
        <v>307</v>
      </c>
      <c r="B915" s="18">
        <v>1.7850000000000001E-2</v>
      </c>
      <c r="C915" s="23">
        <f t="shared" si="48"/>
        <v>8.9250000000000006E-3</v>
      </c>
      <c r="D915" s="23">
        <f t="shared" si="49"/>
        <v>0.15463497500000004</v>
      </c>
      <c r="E915" s="23" t="s">
        <v>320</v>
      </c>
      <c r="F915" s="27" t="s">
        <v>198</v>
      </c>
      <c r="G915" s="26" t="s">
        <v>215</v>
      </c>
      <c r="I915" s="14"/>
    </row>
    <row r="916" spans="1:9" x14ac:dyDescent="0.25">
      <c r="A916" s="18">
        <v>308</v>
      </c>
      <c r="B916" s="18">
        <v>1.8800000000000001E-2</v>
      </c>
      <c r="C916" s="23">
        <f t="shared" si="48"/>
        <v>9.4000000000000004E-3</v>
      </c>
      <c r="D916" s="23">
        <f t="shared" si="49"/>
        <v>0.16304580000000002</v>
      </c>
      <c r="E916" s="23" t="s">
        <v>320</v>
      </c>
      <c r="F916" s="27" t="s">
        <v>198</v>
      </c>
      <c r="G916" s="26" t="s">
        <v>216</v>
      </c>
      <c r="I916" s="14"/>
    </row>
    <row r="917" spans="1:9" x14ac:dyDescent="0.25">
      <c r="A917" s="18">
        <v>309</v>
      </c>
      <c r="B917" s="18">
        <v>1.9650000000000001E-2</v>
      </c>
      <c r="C917" s="23">
        <f t="shared" si="48"/>
        <v>9.8250000000000004E-3</v>
      </c>
      <c r="D917" s="23">
        <f t="shared" si="49"/>
        <v>0.17057127500000002</v>
      </c>
      <c r="E917" s="23" t="s">
        <v>320</v>
      </c>
      <c r="F917" s="27" t="s">
        <v>198</v>
      </c>
      <c r="G917" s="26" t="s">
        <v>217</v>
      </c>
      <c r="I917" s="14"/>
    </row>
    <row r="918" spans="1:9" x14ac:dyDescent="0.25">
      <c r="A918" s="18">
        <v>310</v>
      </c>
      <c r="B918" s="18">
        <v>2.1850000000000001E-2</v>
      </c>
      <c r="C918" s="23">
        <f t="shared" si="48"/>
        <v>1.0925000000000001E-2</v>
      </c>
      <c r="D918" s="23">
        <f t="shared" si="49"/>
        <v>0.19004897500000004</v>
      </c>
      <c r="E918" s="23" t="s">
        <v>320</v>
      </c>
      <c r="F918" s="27" t="s">
        <v>198</v>
      </c>
      <c r="G918" s="26" t="s">
        <v>218</v>
      </c>
      <c r="I918" s="14"/>
    </row>
    <row r="919" spans="1:9" x14ac:dyDescent="0.25">
      <c r="A919" s="18">
        <v>311</v>
      </c>
      <c r="B919" s="18">
        <v>1.38E-2</v>
      </c>
      <c r="C919" s="23">
        <f t="shared" si="48"/>
        <v>6.8999999999999999E-3</v>
      </c>
      <c r="D919" s="23">
        <f t="shared" si="49"/>
        <v>0.1187783</v>
      </c>
      <c r="E919" s="23" t="s">
        <v>320</v>
      </c>
      <c r="F919" s="27" t="s">
        <v>199</v>
      </c>
      <c r="G919" s="26" t="s">
        <v>215</v>
      </c>
      <c r="I919" s="14"/>
    </row>
    <row r="920" spans="1:9" x14ac:dyDescent="0.25">
      <c r="A920" s="18">
        <v>312</v>
      </c>
      <c r="B920" s="18">
        <v>1.3950000000000001E-2</v>
      </c>
      <c r="C920" s="23">
        <f t="shared" si="48"/>
        <v>6.9750000000000003E-3</v>
      </c>
      <c r="D920" s="23">
        <f t="shared" si="49"/>
        <v>0.12010632500000001</v>
      </c>
      <c r="E920" s="23" t="s">
        <v>320</v>
      </c>
      <c r="F920" s="27" t="s">
        <v>199</v>
      </c>
      <c r="G920" s="26" t="s">
        <v>216</v>
      </c>
      <c r="I920" s="14"/>
    </row>
    <row r="921" spans="1:9" x14ac:dyDescent="0.25">
      <c r="A921" s="18">
        <v>313</v>
      </c>
      <c r="B921" s="18">
        <v>1.4749999999999999E-2</v>
      </c>
      <c r="C921" s="23">
        <f t="shared" si="48"/>
        <v>7.3749999999999996E-3</v>
      </c>
      <c r="D921" s="23">
        <f t="shared" si="49"/>
        <v>0.12718912500000001</v>
      </c>
      <c r="E921" s="23" t="s">
        <v>320</v>
      </c>
      <c r="F921" s="27" t="s">
        <v>199</v>
      </c>
      <c r="G921" s="26" t="s">
        <v>217</v>
      </c>
      <c r="I921" s="14"/>
    </row>
    <row r="922" spans="1:9" x14ac:dyDescent="0.25">
      <c r="A922" s="18">
        <v>314</v>
      </c>
      <c r="B922" s="18">
        <v>1.575E-2</v>
      </c>
      <c r="C922" s="23">
        <f t="shared" si="48"/>
        <v>7.8750000000000001E-3</v>
      </c>
      <c r="D922" s="23">
        <f t="shared" si="49"/>
        <v>0.13604262500000003</v>
      </c>
      <c r="E922" s="23" t="s">
        <v>320</v>
      </c>
      <c r="F922" s="27" t="s">
        <v>199</v>
      </c>
      <c r="G922" s="26" t="s">
        <v>218</v>
      </c>
      <c r="I922" s="14"/>
    </row>
    <row r="923" spans="1:9" x14ac:dyDescent="0.25">
      <c r="A923" s="18">
        <v>315</v>
      </c>
      <c r="B923" s="18">
        <v>1.285E-2</v>
      </c>
      <c r="C923" s="23">
        <f t="shared" si="48"/>
        <v>6.4250000000000002E-3</v>
      </c>
      <c r="D923" s="23">
        <f t="shared" si="49"/>
        <v>0.11036747500000001</v>
      </c>
      <c r="E923" s="23" t="s">
        <v>320</v>
      </c>
      <c r="F923" s="27" t="s">
        <v>200</v>
      </c>
      <c r="G923" s="26" t="s">
        <v>215</v>
      </c>
      <c r="I923" s="14"/>
    </row>
    <row r="924" spans="1:9" x14ac:dyDescent="0.25">
      <c r="A924" s="18">
        <v>316</v>
      </c>
      <c r="B924" s="18">
        <v>1.3600000000000001E-2</v>
      </c>
      <c r="C924" s="23">
        <f t="shared" si="48"/>
        <v>6.8000000000000005E-3</v>
      </c>
      <c r="D924" s="23">
        <f t="shared" si="49"/>
        <v>0.11700760000000002</v>
      </c>
      <c r="E924" s="23" t="s">
        <v>320</v>
      </c>
      <c r="F924" s="27" t="s">
        <v>200</v>
      </c>
      <c r="G924" s="26" t="s">
        <v>216</v>
      </c>
      <c r="I924" s="14"/>
    </row>
    <row r="925" spans="1:9" x14ac:dyDescent="0.25">
      <c r="A925" s="18">
        <v>317</v>
      </c>
      <c r="B925" s="18">
        <v>1.47E-2</v>
      </c>
      <c r="C925" s="23">
        <f t="shared" si="48"/>
        <v>7.3499999999999998E-3</v>
      </c>
      <c r="D925" s="23">
        <f t="shared" si="49"/>
        <v>0.12674645000000001</v>
      </c>
      <c r="E925" s="23" t="s">
        <v>320</v>
      </c>
      <c r="F925" s="27" t="s">
        <v>200</v>
      </c>
      <c r="G925" s="26" t="s">
        <v>217</v>
      </c>
      <c r="I925" s="14"/>
    </row>
    <row r="926" spans="1:9" x14ac:dyDescent="0.25">
      <c r="A926" s="18">
        <v>318</v>
      </c>
      <c r="B926" s="18">
        <v>1.635E-2</v>
      </c>
      <c r="C926" s="23">
        <f t="shared" si="48"/>
        <v>8.175E-3</v>
      </c>
      <c r="D926" s="23">
        <f t="shared" si="49"/>
        <v>0.14135472500000001</v>
      </c>
      <c r="E926" s="23" t="s">
        <v>320</v>
      </c>
      <c r="F926" s="27" t="s">
        <v>200</v>
      </c>
      <c r="G926" s="26" t="s">
        <v>218</v>
      </c>
      <c r="I926" s="14"/>
    </row>
    <row r="927" spans="1:9" x14ac:dyDescent="0.25">
      <c r="A927" s="18">
        <v>319</v>
      </c>
      <c r="B927" s="18">
        <v>1.43E-2</v>
      </c>
      <c r="C927" s="23">
        <f t="shared" si="48"/>
        <v>7.1500000000000001E-3</v>
      </c>
      <c r="D927" s="23">
        <f t="shared" si="49"/>
        <v>0.12320505</v>
      </c>
      <c r="E927" s="23" t="s">
        <v>320</v>
      </c>
      <c r="F927" s="27" t="s">
        <v>201</v>
      </c>
      <c r="G927" s="26" t="s">
        <v>215</v>
      </c>
      <c r="I927" s="14"/>
    </row>
    <row r="928" spans="1:9" x14ac:dyDescent="0.25">
      <c r="A928" s="18">
        <v>320</v>
      </c>
      <c r="B928" s="18">
        <v>1.4200000000000001E-2</v>
      </c>
      <c r="C928" s="23">
        <f t="shared" si="48"/>
        <v>7.1000000000000004E-3</v>
      </c>
      <c r="D928" s="23">
        <f t="shared" si="49"/>
        <v>0.12231970000000002</v>
      </c>
      <c r="E928" s="23" t="s">
        <v>320</v>
      </c>
      <c r="F928" s="27" t="s">
        <v>201</v>
      </c>
      <c r="G928" s="26" t="s">
        <v>216</v>
      </c>
      <c r="I928" s="14"/>
    </row>
    <row r="929" spans="1:9" x14ac:dyDescent="0.25">
      <c r="A929" s="18">
        <v>321</v>
      </c>
      <c r="B929" s="18">
        <v>1.525E-2</v>
      </c>
      <c r="C929" s="23">
        <f t="shared" si="48"/>
        <v>7.6249999999999998E-3</v>
      </c>
      <c r="D929" s="23">
        <f t="shared" si="49"/>
        <v>0.13161587500000002</v>
      </c>
      <c r="E929" s="23" t="s">
        <v>320</v>
      </c>
      <c r="F929" s="27" t="s">
        <v>201</v>
      </c>
      <c r="G929" s="26" t="s">
        <v>217</v>
      </c>
      <c r="I929" s="14"/>
    </row>
    <row r="930" spans="1:9" x14ac:dyDescent="0.25">
      <c r="A930" s="18">
        <v>322</v>
      </c>
      <c r="B930" s="18">
        <v>1.5349999999999999E-2</v>
      </c>
      <c r="C930" s="23">
        <f t="shared" si="48"/>
        <v>7.6749999999999995E-3</v>
      </c>
      <c r="D930" s="23">
        <f t="shared" si="49"/>
        <v>0.132501225</v>
      </c>
      <c r="E930" s="23" t="s">
        <v>320</v>
      </c>
      <c r="F930" s="27" t="s">
        <v>201</v>
      </c>
      <c r="G930" s="26" t="s">
        <v>218</v>
      </c>
      <c r="I930" s="14"/>
    </row>
    <row r="931" spans="1:9" x14ac:dyDescent="0.25">
      <c r="A931" s="18">
        <v>323</v>
      </c>
      <c r="B931" s="18">
        <v>1.37E-2</v>
      </c>
      <c r="C931" s="23">
        <f t="shared" si="48"/>
        <v>6.8500000000000002E-3</v>
      </c>
      <c r="D931" s="23">
        <f t="shared" si="49"/>
        <v>0.11789295000000001</v>
      </c>
      <c r="E931" s="23" t="s">
        <v>320</v>
      </c>
      <c r="F931" s="27" t="s">
        <v>202</v>
      </c>
      <c r="G931" s="26" t="s">
        <v>215</v>
      </c>
      <c r="I931" s="14"/>
    </row>
    <row r="932" spans="1:9" x14ac:dyDescent="0.25">
      <c r="A932" s="18">
        <v>324</v>
      </c>
      <c r="B932" s="18">
        <v>1.405E-2</v>
      </c>
      <c r="C932" s="23">
        <f t="shared" si="48"/>
        <v>7.025E-3</v>
      </c>
      <c r="D932" s="23">
        <f t="shared" si="49"/>
        <v>0.12099167500000001</v>
      </c>
      <c r="E932" s="23" t="s">
        <v>320</v>
      </c>
      <c r="F932" s="27" t="s">
        <v>202</v>
      </c>
      <c r="G932" s="26" t="s">
        <v>216</v>
      </c>
      <c r="I932" s="14"/>
    </row>
    <row r="933" spans="1:9" x14ac:dyDescent="0.25">
      <c r="A933" s="18">
        <v>325</v>
      </c>
      <c r="B933" s="18">
        <v>1.5699999999999999E-2</v>
      </c>
      <c r="C933" s="23">
        <f t="shared" si="48"/>
        <v>7.8499999999999993E-3</v>
      </c>
      <c r="D933" s="23">
        <f t="shared" si="49"/>
        <v>0.13559995</v>
      </c>
      <c r="E933" s="23" t="s">
        <v>320</v>
      </c>
      <c r="F933" s="27" t="s">
        <v>202</v>
      </c>
      <c r="G933" s="26" t="s">
        <v>217</v>
      </c>
      <c r="I933" s="14"/>
    </row>
    <row r="934" spans="1:9" x14ac:dyDescent="0.25">
      <c r="A934" s="18">
        <v>326</v>
      </c>
      <c r="B934" s="18">
        <v>1.6599999999999997E-2</v>
      </c>
      <c r="C934" s="23">
        <f t="shared" si="48"/>
        <v>8.2999999999999984E-3</v>
      </c>
      <c r="D934" s="23">
        <f t="shared" si="49"/>
        <v>0.1435681</v>
      </c>
      <c r="E934" s="23" t="s">
        <v>320</v>
      </c>
      <c r="F934" s="27" t="s">
        <v>202</v>
      </c>
      <c r="G934" s="26" t="s">
        <v>218</v>
      </c>
      <c r="I934" s="14"/>
    </row>
    <row r="935" spans="1:9" x14ac:dyDescent="0.25">
      <c r="A935" s="18">
        <v>327</v>
      </c>
      <c r="B935" s="18">
        <v>1.4249999999999999E-2</v>
      </c>
      <c r="C935" s="23">
        <f t="shared" ref="C935:C981" si="50">B935/2</f>
        <v>7.1249999999999994E-3</v>
      </c>
      <c r="D935" s="23">
        <f t="shared" ref="D935:D981" si="51">(17.707*C935) - 0.0034</f>
        <v>0.12276237499999999</v>
      </c>
      <c r="E935" s="23" t="s">
        <v>320</v>
      </c>
      <c r="F935" s="27" t="s">
        <v>203</v>
      </c>
      <c r="G935" s="26" t="s">
        <v>215</v>
      </c>
      <c r="I935" s="14"/>
    </row>
    <row r="936" spans="1:9" x14ac:dyDescent="0.25">
      <c r="A936" s="18">
        <v>328</v>
      </c>
      <c r="B936" s="18">
        <v>1.3649999999999999E-2</v>
      </c>
      <c r="C936" s="23">
        <f t="shared" si="50"/>
        <v>6.8249999999999995E-3</v>
      </c>
      <c r="D936" s="23">
        <f t="shared" si="51"/>
        <v>0.11745027499999999</v>
      </c>
      <c r="E936" s="23" t="s">
        <v>320</v>
      </c>
      <c r="F936" s="27" t="s">
        <v>203</v>
      </c>
      <c r="G936" s="26" t="s">
        <v>216</v>
      </c>
      <c r="I936" s="14"/>
    </row>
    <row r="937" spans="1:9" x14ac:dyDescent="0.25">
      <c r="A937" s="18">
        <v>329</v>
      </c>
      <c r="B937" s="18">
        <v>1.5599999999999999E-2</v>
      </c>
      <c r="C937" s="23">
        <f t="shared" si="50"/>
        <v>7.7999999999999996E-3</v>
      </c>
      <c r="D937" s="23">
        <f t="shared" si="51"/>
        <v>0.13471460000000002</v>
      </c>
      <c r="E937" s="23" t="s">
        <v>320</v>
      </c>
      <c r="F937" s="27" t="s">
        <v>203</v>
      </c>
      <c r="G937" s="26" t="s">
        <v>217</v>
      </c>
      <c r="I937" s="14"/>
    </row>
    <row r="938" spans="1:9" x14ac:dyDescent="0.25">
      <c r="A938" s="18">
        <v>330</v>
      </c>
      <c r="B938" s="18">
        <v>1.7149999999999999E-2</v>
      </c>
      <c r="C938" s="23">
        <f t="shared" si="50"/>
        <v>8.5749999999999993E-3</v>
      </c>
      <c r="D938" s="23">
        <f t="shared" si="51"/>
        <v>0.14843752500000001</v>
      </c>
      <c r="E938" s="23" t="s">
        <v>320</v>
      </c>
      <c r="F938" s="27" t="s">
        <v>203</v>
      </c>
      <c r="G938" s="26" t="s">
        <v>218</v>
      </c>
      <c r="I938" s="14"/>
    </row>
    <row r="939" spans="1:9" x14ac:dyDescent="0.25">
      <c r="A939" s="18"/>
      <c r="B939" s="18"/>
      <c r="E939" s="23"/>
      <c r="F939" s="18"/>
      <c r="G939" s="19"/>
      <c r="I939" s="14"/>
    </row>
    <row r="940" spans="1:9" x14ac:dyDescent="0.25">
      <c r="A940" s="18">
        <v>334</v>
      </c>
      <c r="B940" s="18">
        <v>1.55E-2</v>
      </c>
      <c r="C940" s="23">
        <f t="shared" si="50"/>
        <v>7.7499999999999999E-3</v>
      </c>
      <c r="D940" s="23">
        <f t="shared" si="51"/>
        <v>0.13382925000000001</v>
      </c>
      <c r="E940" s="23" t="s">
        <v>321</v>
      </c>
      <c r="F940" s="27" t="s">
        <v>184</v>
      </c>
      <c r="G940" s="26" t="s">
        <v>215</v>
      </c>
      <c r="I940" s="14"/>
    </row>
    <row r="941" spans="1:9" x14ac:dyDescent="0.25">
      <c r="A941" s="18">
        <v>335</v>
      </c>
      <c r="B941" s="18">
        <v>0.02</v>
      </c>
      <c r="C941" s="23">
        <f t="shared" si="50"/>
        <v>0.01</v>
      </c>
      <c r="D941" s="23">
        <f t="shared" si="51"/>
        <v>0.17367000000000002</v>
      </c>
      <c r="E941" s="23" t="s">
        <v>321</v>
      </c>
      <c r="F941" s="27" t="s">
        <v>184</v>
      </c>
      <c r="G941" s="26" t="s">
        <v>216</v>
      </c>
      <c r="I941" s="14"/>
    </row>
    <row r="942" spans="1:9" x14ac:dyDescent="0.25">
      <c r="A942" s="18">
        <v>336</v>
      </c>
      <c r="B942" s="18">
        <v>2.1150000000000002E-2</v>
      </c>
      <c r="C942" s="23">
        <f t="shared" si="50"/>
        <v>1.0575000000000001E-2</v>
      </c>
      <c r="D942" s="23">
        <f t="shared" si="51"/>
        <v>0.18385152500000004</v>
      </c>
      <c r="E942" s="23" t="s">
        <v>321</v>
      </c>
      <c r="F942" s="27" t="s">
        <v>184</v>
      </c>
      <c r="G942" s="26" t="s">
        <v>217</v>
      </c>
      <c r="I942" s="14"/>
    </row>
    <row r="943" spans="1:9" x14ac:dyDescent="0.25">
      <c r="A943" s="18">
        <v>337</v>
      </c>
      <c r="B943" s="18">
        <v>2.3800000000000002E-2</v>
      </c>
      <c r="C943" s="23">
        <f t="shared" si="50"/>
        <v>1.1900000000000001E-2</v>
      </c>
      <c r="D943" s="23">
        <f t="shared" si="51"/>
        <v>0.20731330000000003</v>
      </c>
      <c r="E943" s="23" t="s">
        <v>321</v>
      </c>
      <c r="F943" s="27" t="s">
        <v>184</v>
      </c>
      <c r="G943" s="26" t="s">
        <v>218</v>
      </c>
      <c r="I943" s="14"/>
    </row>
    <row r="944" spans="1:9" x14ac:dyDescent="0.25">
      <c r="A944" s="18">
        <v>338</v>
      </c>
      <c r="B944" s="18">
        <v>1.6300000000000002E-2</v>
      </c>
      <c r="C944" s="23">
        <f t="shared" si="50"/>
        <v>8.150000000000001E-3</v>
      </c>
      <c r="D944" s="23">
        <f t="shared" si="51"/>
        <v>0.14091205000000004</v>
      </c>
      <c r="E944" s="23" t="s">
        <v>321</v>
      </c>
      <c r="F944" s="27" t="s">
        <v>185</v>
      </c>
      <c r="G944" s="26" t="s">
        <v>215</v>
      </c>
      <c r="I944" s="14"/>
    </row>
    <row r="945" spans="1:9" x14ac:dyDescent="0.25">
      <c r="A945" s="18">
        <v>339</v>
      </c>
      <c r="B945" s="18">
        <v>2.1950000000000001E-2</v>
      </c>
      <c r="C945" s="23">
        <f t="shared" si="50"/>
        <v>1.0975E-2</v>
      </c>
      <c r="D945" s="23">
        <f t="shared" si="51"/>
        <v>0.19093432500000002</v>
      </c>
      <c r="E945" s="23" t="s">
        <v>321</v>
      </c>
      <c r="F945" s="27" t="s">
        <v>185</v>
      </c>
      <c r="G945" s="26" t="s">
        <v>216</v>
      </c>
      <c r="I945" s="14"/>
    </row>
    <row r="946" spans="1:9" x14ac:dyDescent="0.25">
      <c r="A946" s="18">
        <v>340</v>
      </c>
      <c r="B946" s="18">
        <v>2.0299999999999999E-2</v>
      </c>
      <c r="C946" s="23">
        <f t="shared" si="50"/>
        <v>1.0149999999999999E-2</v>
      </c>
      <c r="D946" s="23">
        <f t="shared" si="51"/>
        <v>0.17632605000000001</v>
      </c>
      <c r="E946" s="23" t="s">
        <v>321</v>
      </c>
      <c r="F946" s="27" t="s">
        <v>185</v>
      </c>
      <c r="G946" s="26" t="s">
        <v>217</v>
      </c>
      <c r="I946" s="14"/>
    </row>
    <row r="947" spans="1:9" x14ac:dyDescent="0.25">
      <c r="A947" s="18">
        <v>341</v>
      </c>
      <c r="B947" s="18">
        <v>2.155E-2</v>
      </c>
      <c r="C947" s="23">
        <f t="shared" si="50"/>
        <v>1.0775E-2</v>
      </c>
      <c r="D947" s="23">
        <f t="shared" si="51"/>
        <v>0.18739292500000002</v>
      </c>
      <c r="E947" s="23" t="s">
        <v>321</v>
      </c>
      <c r="F947" s="27" t="s">
        <v>185</v>
      </c>
      <c r="G947" s="26" t="s">
        <v>218</v>
      </c>
      <c r="I947" s="14"/>
    </row>
    <row r="948" spans="1:9" x14ac:dyDescent="0.25">
      <c r="A948" s="18">
        <v>342</v>
      </c>
      <c r="B948" s="18">
        <v>1.3649999999999999E-2</v>
      </c>
      <c r="C948" s="23">
        <f t="shared" si="50"/>
        <v>6.8249999999999995E-3</v>
      </c>
      <c r="D948" s="23">
        <f t="shared" si="51"/>
        <v>0.11745027499999999</v>
      </c>
      <c r="E948" s="23" t="s">
        <v>321</v>
      </c>
      <c r="F948" s="27" t="s">
        <v>186</v>
      </c>
      <c r="G948" s="26" t="s">
        <v>215</v>
      </c>
      <c r="I948" s="14"/>
    </row>
    <row r="949" spans="1:9" x14ac:dyDescent="0.25">
      <c r="A949" s="18">
        <v>343</v>
      </c>
      <c r="B949" s="18">
        <v>2.035E-2</v>
      </c>
      <c r="C949" s="23">
        <f t="shared" si="50"/>
        <v>1.0175E-2</v>
      </c>
      <c r="D949" s="23">
        <f t="shared" si="51"/>
        <v>0.17676872500000002</v>
      </c>
      <c r="E949" s="23" t="s">
        <v>321</v>
      </c>
      <c r="F949" s="27" t="s">
        <v>186</v>
      </c>
      <c r="G949" s="26" t="s">
        <v>216</v>
      </c>
      <c r="I949" s="14"/>
    </row>
    <row r="950" spans="1:9" x14ac:dyDescent="0.25">
      <c r="A950" s="18">
        <v>344</v>
      </c>
      <c r="B950" s="18">
        <v>2.1299999999999999E-2</v>
      </c>
      <c r="C950" s="23">
        <f t="shared" si="50"/>
        <v>1.065E-2</v>
      </c>
      <c r="D950" s="23">
        <f t="shared" si="51"/>
        <v>0.18517955000000003</v>
      </c>
      <c r="E950" s="23" t="s">
        <v>321</v>
      </c>
      <c r="F950" s="27" t="s">
        <v>186</v>
      </c>
      <c r="G950" s="26" t="s">
        <v>217</v>
      </c>
      <c r="I950" s="14"/>
    </row>
    <row r="951" spans="1:9" x14ac:dyDescent="0.25">
      <c r="A951" s="18">
        <v>345</v>
      </c>
      <c r="B951" s="18">
        <v>2.325E-2</v>
      </c>
      <c r="C951" s="23">
        <f t="shared" si="50"/>
        <v>1.1625E-2</v>
      </c>
      <c r="D951" s="23">
        <f t="shared" si="51"/>
        <v>0.20244387500000002</v>
      </c>
      <c r="E951" s="23" t="s">
        <v>321</v>
      </c>
      <c r="F951" s="27" t="s">
        <v>186</v>
      </c>
      <c r="G951" s="26" t="s">
        <v>218</v>
      </c>
      <c r="I951" s="14"/>
    </row>
    <row r="952" spans="1:9" x14ac:dyDescent="0.25">
      <c r="A952" s="18">
        <v>346</v>
      </c>
      <c r="B952" s="18">
        <v>1.6300000000000002E-2</v>
      </c>
      <c r="C952" s="23">
        <f t="shared" si="50"/>
        <v>8.150000000000001E-3</v>
      </c>
      <c r="D952" s="23">
        <f t="shared" si="51"/>
        <v>0.14091205000000004</v>
      </c>
      <c r="E952" s="23" t="s">
        <v>321</v>
      </c>
      <c r="F952" s="27" t="s">
        <v>187</v>
      </c>
      <c r="G952" s="26" t="s">
        <v>215</v>
      </c>
      <c r="I952" s="14"/>
    </row>
    <row r="953" spans="1:9" x14ac:dyDescent="0.25">
      <c r="A953" s="18">
        <v>347</v>
      </c>
      <c r="B953" s="18">
        <v>2.12E-2</v>
      </c>
      <c r="C953" s="23">
        <f t="shared" si="50"/>
        <v>1.06E-2</v>
      </c>
      <c r="D953" s="23">
        <f t="shared" si="51"/>
        <v>0.18429420000000002</v>
      </c>
      <c r="E953" s="23" t="s">
        <v>321</v>
      </c>
      <c r="F953" s="27" t="s">
        <v>187</v>
      </c>
      <c r="G953" s="26" t="s">
        <v>216</v>
      </c>
      <c r="I953" s="14"/>
    </row>
    <row r="954" spans="1:9" x14ac:dyDescent="0.25">
      <c r="A954" s="18">
        <v>348</v>
      </c>
      <c r="B954" s="18">
        <v>2.24E-2</v>
      </c>
      <c r="C954" s="23">
        <f t="shared" si="50"/>
        <v>1.12E-2</v>
      </c>
      <c r="D954" s="23">
        <f t="shared" si="51"/>
        <v>0.19491840000000002</v>
      </c>
      <c r="E954" s="23" t="s">
        <v>321</v>
      </c>
      <c r="F954" s="27" t="s">
        <v>187</v>
      </c>
      <c r="G954" s="26" t="s">
        <v>217</v>
      </c>
      <c r="I954" s="14"/>
    </row>
    <row r="955" spans="1:9" x14ac:dyDescent="0.25">
      <c r="A955" s="18">
        <v>349</v>
      </c>
      <c r="B955" s="18">
        <v>2.5899999999999999E-2</v>
      </c>
      <c r="C955" s="23">
        <f t="shared" si="50"/>
        <v>1.295E-2</v>
      </c>
      <c r="D955" s="23">
        <f t="shared" si="51"/>
        <v>0.22590565000000001</v>
      </c>
      <c r="E955" s="23" t="s">
        <v>321</v>
      </c>
      <c r="F955" s="27" t="s">
        <v>187</v>
      </c>
      <c r="G955" s="26" t="s">
        <v>218</v>
      </c>
      <c r="I955" s="14"/>
    </row>
    <row r="956" spans="1:9" x14ac:dyDescent="0.25">
      <c r="A956" s="18">
        <v>350</v>
      </c>
      <c r="B956" s="18">
        <v>1.6400000000000001E-2</v>
      </c>
      <c r="C956" s="23">
        <f t="shared" si="50"/>
        <v>8.2000000000000007E-3</v>
      </c>
      <c r="D956" s="23">
        <f t="shared" si="51"/>
        <v>0.14179740000000005</v>
      </c>
      <c r="E956" s="23" t="s">
        <v>321</v>
      </c>
      <c r="F956" s="27" t="s">
        <v>188</v>
      </c>
      <c r="G956" s="26" t="s">
        <v>215</v>
      </c>
      <c r="I956" s="14"/>
    </row>
    <row r="957" spans="1:9" x14ac:dyDescent="0.25">
      <c r="A957" s="18">
        <v>351</v>
      </c>
      <c r="B957" s="18">
        <v>2.1400000000000002E-2</v>
      </c>
      <c r="C957" s="23">
        <f t="shared" si="50"/>
        <v>1.0700000000000001E-2</v>
      </c>
      <c r="D957" s="23">
        <f t="shared" si="51"/>
        <v>0.18606490000000003</v>
      </c>
      <c r="E957" s="23" t="s">
        <v>321</v>
      </c>
      <c r="F957" s="27" t="s">
        <v>188</v>
      </c>
      <c r="G957" s="26" t="s">
        <v>216</v>
      </c>
      <c r="I957" s="14"/>
    </row>
    <row r="958" spans="1:9" x14ac:dyDescent="0.25">
      <c r="A958" s="18">
        <v>352</v>
      </c>
      <c r="B958" s="18">
        <v>2.4799999999999999E-2</v>
      </c>
      <c r="C958" s="23">
        <f t="shared" si="50"/>
        <v>1.24E-2</v>
      </c>
      <c r="D958" s="23">
        <f t="shared" si="51"/>
        <v>0.21616680000000002</v>
      </c>
      <c r="E958" s="23" t="s">
        <v>321</v>
      </c>
      <c r="F958" s="27" t="s">
        <v>188</v>
      </c>
      <c r="G958" s="26" t="s">
        <v>217</v>
      </c>
      <c r="I958" s="14"/>
    </row>
    <row r="959" spans="1:9" x14ac:dyDescent="0.25">
      <c r="A959" s="18">
        <v>353</v>
      </c>
      <c r="B959" s="18">
        <v>2.4E-2</v>
      </c>
      <c r="C959" s="23">
        <f t="shared" si="50"/>
        <v>1.2E-2</v>
      </c>
      <c r="D959" s="23">
        <f t="shared" si="51"/>
        <v>0.20908400000000002</v>
      </c>
      <c r="E959" s="23" t="s">
        <v>321</v>
      </c>
      <c r="F959" s="27" t="s">
        <v>188</v>
      </c>
      <c r="G959" s="26" t="s">
        <v>218</v>
      </c>
      <c r="I959" s="14"/>
    </row>
    <row r="960" spans="1:9" x14ac:dyDescent="0.25">
      <c r="A960" s="18">
        <v>354</v>
      </c>
      <c r="B960" s="18">
        <v>1.5449999999999998E-2</v>
      </c>
      <c r="C960" s="23">
        <f t="shared" si="50"/>
        <v>7.7249999999999992E-3</v>
      </c>
      <c r="D960" s="23">
        <f t="shared" si="51"/>
        <v>0.13338657500000001</v>
      </c>
      <c r="E960" s="23" t="s">
        <v>321</v>
      </c>
      <c r="F960" s="27" t="s">
        <v>189</v>
      </c>
      <c r="G960" s="26" t="s">
        <v>215</v>
      </c>
      <c r="I960" s="14"/>
    </row>
    <row r="961" spans="1:9" x14ac:dyDescent="0.25">
      <c r="A961" s="18">
        <v>355</v>
      </c>
      <c r="B961" s="18">
        <v>2.1999999999999999E-2</v>
      </c>
      <c r="C961" s="23">
        <f t="shared" si="50"/>
        <v>1.0999999999999999E-2</v>
      </c>
      <c r="D961" s="23">
        <f t="shared" si="51"/>
        <v>0.19137700000000002</v>
      </c>
      <c r="E961" s="23" t="s">
        <v>321</v>
      </c>
      <c r="F961" s="27" t="s">
        <v>189</v>
      </c>
      <c r="G961" s="26" t="s">
        <v>216</v>
      </c>
      <c r="I961" s="14"/>
    </row>
    <row r="962" spans="1:9" x14ac:dyDescent="0.25">
      <c r="A962" s="18">
        <v>356</v>
      </c>
      <c r="B962" s="18">
        <v>2.3449999999999999E-2</v>
      </c>
      <c r="C962" s="23">
        <f t="shared" si="50"/>
        <v>1.1724999999999999E-2</v>
      </c>
      <c r="D962" s="23">
        <f t="shared" si="51"/>
        <v>0.20421457500000001</v>
      </c>
      <c r="E962" s="23" t="s">
        <v>321</v>
      </c>
      <c r="F962" s="27" t="s">
        <v>189</v>
      </c>
      <c r="G962" s="26" t="s">
        <v>217</v>
      </c>
      <c r="I962" s="14"/>
    </row>
    <row r="963" spans="1:9" x14ac:dyDescent="0.25">
      <c r="A963" s="18">
        <v>357</v>
      </c>
      <c r="B963" s="18">
        <v>2.4500000000000001E-2</v>
      </c>
      <c r="C963" s="23">
        <f t="shared" si="50"/>
        <v>1.225E-2</v>
      </c>
      <c r="D963" s="23">
        <f t="shared" si="51"/>
        <v>0.21351075000000003</v>
      </c>
      <c r="E963" s="23" t="s">
        <v>321</v>
      </c>
      <c r="F963" s="27" t="s">
        <v>189</v>
      </c>
      <c r="G963" s="26" t="s">
        <v>218</v>
      </c>
      <c r="I963" s="14"/>
    </row>
    <row r="964" spans="1:9" x14ac:dyDescent="0.25">
      <c r="A964" s="18">
        <v>358</v>
      </c>
      <c r="B964" s="18">
        <v>1.6149999999999998E-2</v>
      </c>
      <c r="C964" s="23">
        <f t="shared" si="50"/>
        <v>8.0749999999999988E-3</v>
      </c>
      <c r="D964" s="23">
        <f t="shared" si="51"/>
        <v>0.139584025</v>
      </c>
      <c r="E964" s="23" t="s">
        <v>321</v>
      </c>
      <c r="F964" s="27" t="s">
        <v>190</v>
      </c>
      <c r="G964" s="26" t="s">
        <v>215</v>
      </c>
      <c r="I964" s="14"/>
    </row>
    <row r="965" spans="1:9" x14ac:dyDescent="0.25">
      <c r="A965" s="18">
        <v>359</v>
      </c>
      <c r="B965" s="18">
        <v>2.1449999999999997E-2</v>
      </c>
      <c r="C965" s="23">
        <f t="shared" si="50"/>
        <v>1.0724999999999998E-2</v>
      </c>
      <c r="D965" s="23">
        <f t="shared" si="51"/>
        <v>0.18650757499999998</v>
      </c>
      <c r="E965" s="23" t="s">
        <v>321</v>
      </c>
      <c r="F965" s="27" t="s">
        <v>190</v>
      </c>
      <c r="G965" s="26" t="s">
        <v>216</v>
      </c>
      <c r="I965" s="14"/>
    </row>
    <row r="966" spans="1:9" x14ac:dyDescent="0.25">
      <c r="A966" s="18">
        <v>360</v>
      </c>
      <c r="B966" s="18">
        <v>2.4299999999999999E-2</v>
      </c>
      <c r="C966" s="23">
        <f t="shared" si="50"/>
        <v>1.2149999999999999E-2</v>
      </c>
      <c r="D966" s="23">
        <f t="shared" si="51"/>
        <v>0.21174005000000001</v>
      </c>
      <c r="E966" s="23" t="s">
        <v>321</v>
      </c>
      <c r="F966" s="27" t="s">
        <v>190</v>
      </c>
      <c r="G966" s="26" t="s">
        <v>217</v>
      </c>
      <c r="I966" s="14"/>
    </row>
    <row r="967" spans="1:9" x14ac:dyDescent="0.25">
      <c r="A967" s="18">
        <v>361</v>
      </c>
      <c r="B967" s="18">
        <v>2.5700000000000001E-2</v>
      </c>
      <c r="C967" s="23">
        <f t="shared" si="50"/>
        <v>1.285E-2</v>
      </c>
      <c r="D967" s="23">
        <f t="shared" si="51"/>
        <v>0.22413495000000003</v>
      </c>
      <c r="E967" s="23" t="s">
        <v>321</v>
      </c>
      <c r="F967" s="27" t="s">
        <v>190</v>
      </c>
      <c r="G967" s="26" t="s">
        <v>218</v>
      </c>
      <c r="I967" s="14"/>
    </row>
    <row r="968" spans="1:9" x14ac:dyDescent="0.25">
      <c r="A968" s="18">
        <v>362</v>
      </c>
      <c r="B968" s="18">
        <v>1.495E-2</v>
      </c>
      <c r="C968" s="23">
        <f t="shared" si="50"/>
        <v>7.4749999999999999E-3</v>
      </c>
      <c r="D968" s="23">
        <f t="shared" si="51"/>
        <v>0.12895982500000003</v>
      </c>
      <c r="E968" s="23" t="s">
        <v>321</v>
      </c>
      <c r="F968" s="27" t="s">
        <v>191</v>
      </c>
      <c r="G968" s="26" t="s">
        <v>215</v>
      </c>
      <c r="I968" s="14"/>
    </row>
    <row r="969" spans="1:9" x14ac:dyDescent="0.25">
      <c r="A969" s="18">
        <v>363</v>
      </c>
      <c r="B969" s="18">
        <v>2.1049999999999999E-2</v>
      </c>
      <c r="C969" s="23">
        <f t="shared" si="50"/>
        <v>1.0525E-2</v>
      </c>
      <c r="D969" s="23">
        <f t="shared" si="51"/>
        <v>0.18296617500000001</v>
      </c>
      <c r="E969" s="23" t="s">
        <v>321</v>
      </c>
      <c r="F969" s="27" t="s">
        <v>191</v>
      </c>
      <c r="G969" s="26" t="s">
        <v>216</v>
      </c>
      <c r="I969" s="14"/>
    </row>
    <row r="970" spans="1:9" x14ac:dyDescent="0.25">
      <c r="A970" s="18">
        <v>364</v>
      </c>
      <c r="B970" s="18">
        <v>2.2749999999999999E-2</v>
      </c>
      <c r="C970" s="23">
        <f t="shared" si="50"/>
        <v>1.1375E-2</v>
      </c>
      <c r="D970" s="23">
        <f t="shared" si="51"/>
        <v>0.19801712500000002</v>
      </c>
      <c r="E970" s="23" t="s">
        <v>321</v>
      </c>
      <c r="F970" s="27" t="s">
        <v>191</v>
      </c>
      <c r="G970" s="26" t="s">
        <v>217</v>
      </c>
      <c r="I970" s="14"/>
    </row>
    <row r="971" spans="1:9" x14ac:dyDescent="0.25">
      <c r="A971" s="18">
        <v>365</v>
      </c>
      <c r="B971" s="18">
        <v>2.7700000000000002E-2</v>
      </c>
      <c r="C971" s="23">
        <f t="shared" si="50"/>
        <v>1.3850000000000001E-2</v>
      </c>
      <c r="D971" s="23">
        <f t="shared" si="51"/>
        <v>0.24184195000000006</v>
      </c>
      <c r="E971" s="23" t="s">
        <v>321</v>
      </c>
      <c r="F971" s="27" t="s">
        <v>191</v>
      </c>
      <c r="G971" s="26" t="s">
        <v>218</v>
      </c>
      <c r="I971" s="14"/>
    </row>
    <row r="972" spans="1:9" x14ac:dyDescent="0.25">
      <c r="A972" s="18">
        <v>366</v>
      </c>
      <c r="B972" s="18">
        <v>1.6199999999999999E-2</v>
      </c>
      <c r="C972" s="23">
        <f t="shared" si="50"/>
        <v>8.0999999999999996E-3</v>
      </c>
      <c r="D972" s="23">
        <f t="shared" si="51"/>
        <v>0.1400267</v>
      </c>
      <c r="E972" s="23" t="s">
        <v>321</v>
      </c>
      <c r="F972" s="27" t="s">
        <v>192</v>
      </c>
      <c r="G972" s="26" t="s">
        <v>215</v>
      </c>
      <c r="I972" s="14"/>
    </row>
    <row r="973" spans="1:9" x14ac:dyDescent="0.25">
      <c r="A973" s="18">
        <v>367</v>
      </c>
      <c r="B973" s="18">
        <v>2.0549999999999999E-2</v>
      </c>
      <c r="C973" s="23">
        <f t="shared" si="50"/>
        <v>1.0274999999999999E-2</v>
      </c>
      <c r="D973" s="23">
        <f t="shared" si="51"/>
        <v>0.178539425</v>
      </c>
      <c r="E973" s="23" t="s">
        <v>321</v>
      </c>
      <c r="F973" s="27" t="s">
        <v>192</v>
      </c>
      <c r="G973" s="26" t="s">
        <v>216</v>
      </c>
      <c r="I973" s="14"/>
    </row>
    <row r="974" spans="1:9" x14ac:dyDescent="0.25">
      <c r="A974" s="18">
        <v>368</v>
      </c>
      <c r="B974" s="18">
        <v>2.1299999999999999E-2</v>
      </c>
      <c r="C974" s="23">
        <f t="shared" si="50"/>
        <v>1.065E-2</v>
      </c>
      <c r="D974" s="23">
        <f t="shared" si="51"/>
        <v>0.18517955000000003</v>
      </c>
      <c r="E974" s="23" t="s">
        <v>321</v>
      </c>
      <c r="F974" s="27" t="s">
        <v>192</v>
      </c>
      <c r="G974" s="26" t="s">
        <v>217</v>
      </c>
      <c r="I974" s="14"/>
    </row>
    <row r="975" spans="1:9" x14ac:dyDescent="0.25">
      <c r="A975" s="18">
        <v>369</v>
      </c>
      <c r="B975" s="18">
        <v>2.7349999999999999E-2</v>
      </c>
      <c r="C975" s="23">
        <f t="shared" si="50"/>
        <v>1.3675E-2</v>
      </c>
      <c r="D975" s="23">
        <f t="shared" si="51"/>
        <v>0.23874322500000003</v>
      </c>
      <c r="E975" s="23" t="s">
        <v>321</v>
      </c>
      <c r="F975" s="27" t="s">
        <v>192</v>
      </c>
      <c r="G975" s="26" t="s">
        <v>218</v>
      </c>
      <c r="I975" s="14"/>
    </row>
    <row r="976" spans="1:9" x14ac:dyDescent="0.25">
      <c r="A976" s="18">
        <v>370</v>
      </c>
      <c r="B976" s="18">
        <v>1.7300000000000003E-2</v>
      </c>
      <c r="C976" s="23">
        <f t="shared" si="50"/>
        <v>8.6500000000000014E-3</v>
      </c>
      <c r="D976" s="23">
        <f t="shared" si="51"/>
        <v>0.14976555000000005</v>
      </c>
      <c r="E976" s="23" t="s">
        <v>321</v>
      </c>
      <c r="F976" s="27" t="s">
        <v>193</v>
      </c>
      <c r="G976" s="26" t="s">
        <v>215</v>
      </c>
      <c r="I976" s="14"/>
    </row>
    <row r="977" spans="1:9" x14ac:dyDescent="0.25">
      <c r="A977" s="18">
        <v>371</v>
      </c>
      <c r="B977" s="18">
        <v>2.155E-2</v>
      </c>
      <c r="C977" s="23">
        <f t="shared" si="50"/>
        <v>1.0775E-2</v>
      </c>
      <c r="D977" s="23">
        <f t="shared" si="51"/>
        <v>0.18739292500000002</v>
      </c>
      <c r="E977" s="23" t="s">
        <v>321</v>
      </c>
      <c r="F977" s="27" t="s">
        <v>193</v>
      </c>
      <c r="G977" s="26" t="s">
        <v>216</v>
      </c>
      <c r="I977" s="14"/>
    </row>
    <row r="978" spans="1:9" x14ac:dyDescent="0.25">
      <c r="A978" s="18">
        <v>372</v>
      </c>
      <c r="B978" s="18">
        <v>2.2850000000000002E-2</v>
      </c>
      <c r="C978" s="23">
        <f t="shared" si="50"/>
        <v>1.1425000000000001E-2</v>
      </c>
      <c r="D978" s="23">
        <f t="shared" si="51"/>
        <v>0.19890247500000005</v>
      </c>
      <c r="E978" s="23" t="s">
        <v>321</v>
      </c>
      <c r="F978" s="27" t="s">
        <v>193</v>
      </c>
      <c r="G978" s="26" t="s">
        <v>217</v>
      </c>
      <c r="I978" s="14"/>
    </row>
    <row r="979" spans="1:9" x14ac:dyDescent="0.25">
      <c r="A979" s="18">
        <v>373</v>
      </c>
      <c r="B979" s="18">
        <v>2.7300000000000001E-2</v>
      </c>
      <c r="C979" s="23">
        <f t="shared" si="50"/>
        <v>1.3650000000000001E-2</v>
      </c>
      <c r="D979" s="23">
        <f t="shared" si="51"/>
        <v>0.23830055000000003</v>
      </c>
      <c r="E979" s="23" t="s">
        <v>321</v>
      </c>
      <c r="F979" s="27" t="s">
        <v>193</v>
      </c>
      <c r="G979" s="26" t="s">
        <v>218</v>
      </c>
      <c r="I979" s="14"/>
    </row>
    <row r="980" spans="1:9" x14ac:dyDescent="0.25">
      <c r="A980" s="18">
        <v>374</v>
      </c>
      <c r="B980" s="18">
        <v>1.8349999999999998E-2</v>
      </c>
      <c r="C980" s="23">
        <f t="shared" si="50"/>
        <v>9.1749999999999991E-3</v>
      </c>
      <c r="D980" s="23">
        <f t="shared" si="51"/>
        <v>0.15906172500000001</v>
      </c>
      <c r="E980" s="23" t="s">
        <v>321</v>
      </c>
      <c r="F980" s="27" t="s">
        <v>194</v>
      </c>
      <c r="G980" s="26" t="s">
        <v>215</v>
      </c>
      <c r="I980" s="14"/>
    </row>
    <row r="981" spans="1:9" x14ac:dyDescent="0.25">
      <c r="A981" s="18">
        <v>375</v>
      </c>
      <c r="B981" s="18">
        <v>2.1499999999999998E-2</v>
      </c>
      <c r="C981" s="23">
        <f t="shared" si="50"/>
        <v>1.0749999999999999E-2</v>
      </c>
      <c r="D981" s="23">
        <f t="shared" si="51"/>
        <v>0.18695025000000001</v>
      </c>
      <c r="E981" s="23" t="s">
        <v>321</v>
      </c>
      <c r="F981" s="27" t="s">
        <v>194</v>
      </c>
      <c r="G981" s="26" t="s">
        <v>216</v>
      </c>
      <c r="I981" s="14"/>
    </row>
    <row r="982" spans="1:9" x14ac:dyDescent="0.25">
      <c r="A982" s="18">
        <v>376</v>
      </c>
      <c r="B982" s="18">
        <v>2.4500000000000001E-2</v>
      </c>
      <c r="C982" s="23">
        <f t="shared" ref="C982:C1032" si="52">B982/2</f>
        <v>1.225E-2</v>
      </c>
      <c r="D982" s="23">
        <f t="shared" ref="D982:D1032" si="53">(17.707*C982) - 0.0034</f>
        <v>0.21351075000000003</v>
      </c>
      <c r="E982" s="23" t="s">
        <v>321</v>
      </c>
      <c r="F982" s="27" t="s">
        <v>194</v>
      </c>
      <c r="G982" s="26" t="s">
        <v>217</v>
      </c>
      <c r="I982" s="14"/>
    </row>
    <row r="983" spans="1:9" x14ac:dyDescent="0.25">
      <c r="A983" s="18">
        <v>377</v>
      </c>
      <c r="B983" s="18">
        <v>2.6799999999999997E-2</v>
      </c>
      <c r="C983" s="23">
        <f t="shared" si="52"/>
        <v>1.3399999999999999E-2</v>
      </c>
      <c r="D983" s="23">
        <f t="shared" si="53"/>
        <v>0.23387379999999999</v>
      </c>
      <c r="E983" s="23" t="s">
        <v>321</v>
      </c>
      <c r="F983" s="27" t="s">
        <v>194</v>
      </c>
      <c r="G983" s="26" t="s">
        <v>218</v>
      </c>
      <c r="I983" s="14"/>
    </row>
    <row r="984" spans="1:9" x14ac:dyDescent="0.25">
      <c r="A984" s="18">
        <v>378</v>
      </c>
      <c r="B984" s="18">
        <v>1.6100000000000003E-2</v>
      </c>
      <c r="C984" s="23">
        <f t="shared" si="52"/>
        <v>8.0500000000000016E-3</v>
      </c>
      <c r="D984" s="23">
        <f t="shared" si="53"/>
        <v>0.13914135000000005</v>
      </c>
      <c r="E984" s="23" t="s">
        <v>321</v>
      </c>
      <c r="F984" s="27" t="s">
        <v>195</v>
      </c>
      <c r="G984" s="26" t="s">
        <v>215</v>
      </c>
      <c r="I984" s="14"/>
    </row>
    <row r="985" spans="1:9" x14ac:dyDescent="0.25">
      <c r="A985" s="18">
        <v>379</v>
      </c>
      <c r="B985" s="18">
        <v>2.035E-2</v>
      </c>
      <c r="C985" s="23">
        <f t="shared" si="52"/>
        <v>1.0175E-2</v>
      </c>
      <c r="D985" s="23">
        <f t="shared" si="53"/>
        <v>0.17676872500000002</v>
      </c>
      <c r="E985" s="23" t="s">
        <v>321</v>
      </c>
      <c r="F985" s="27" t="s">
        <v>195</v>
      </c>
      <c r="G985" s="26" t="s">
        <v>216</v>
      </c>
      <c r="I985" s="14"/>
    </row>
    <row r="986" spans="1:9" x14ac:dyDescent="0.25">
      <c r="A986" s="18">
        <v>380</v>
      </c>
      <c r="B986" s="18">
        <v>2.2699999999999998E-2</v>
      </c>
      <c r="C986" s="23">
        <f t="shared" si="52"/>
        <v>1.1349999999999999E-2</v>
      </c>
      <c r="D986" s="23">
        <f t="shared" si="53"/>
        <v>0.19757445000000001</v>
      </c>
      <c r="E986" s="23" t="s">
        <v>321</v>
      </c>
      <c r="F986" s="27" t="s">
        <v>195</v>
      </c>
      <c r="G986" s="26" t="s">
        <v>217</v>
      </c>
      <c r="I986" s="14"/>
    </row>
    <row r="987" spans="1:9" x14ac:dyDescent="0.25">
      <c r="A987" s="18">
        <v>381</v>
      </c>
      <c r="B987" s="18">
        <v>2.6200000000000001E-2</v>
      </c>
      <c r="C987" s="23">
        <f t="shared" si="52"/>
        <v>1.3100000000000001E-2</v>
      </c>
      <c r="D987" s="23">
        <f t="shared" si="53"/>
        <v>0.22856170000000003</v>
      </c>
      <c r="E987" s="23" t="s">
        <v>321</v>
      </c>
      <c r="F987" s="27" t="s">
        <v>195</v>
      </c>
      <c r="G987" s="26" t="s">
        <v>218</v>
      </c>
      <c r="I987" s="14"/>
    </row>
    <row r="988" spans="1:9" x14ac:dyDescent="0.25">
      <c r="A988" s="18">
        <v>382</v>
      </c>
      <c r="B988" s="18">
        <v>1.585E-2</v>
      </c>
      <c r="C988" s="23">
        <f t="shared" si="52"/>
        <v>7.9249999999999998E-3</v>
      </c>
      <c r="D988" s="23">
        <f t="shared" si="53"/>
        <v>0.13692797500000001</v>
      </c>
      <c r="E988" s="23" t="s">
        <v>321</v>
      </c>
      <c r="F988" s="27" t="s">
        <v>196</v>
      </c>
      <c r="G988" s="26" t="s">
        <v>215</v>
      </c>
      <c r="I988" s="14"/>
    </row>
    <row r="989" spans="1:9" x14ac:dyDescent="0.25">
      <c r="A989" s="18">
        <v>383</v>
      </c>
      <c r="B989" s="18">
        <v>2.0200000000000003E-2</v>
      </c>
      <c r="C989" s="23">
        <f t="shared" si="52"/>
        <v>1.0100000000000001E-2</v>
      </c>
      <c r="D989" s="23">
        <f t="shared" si="53"/>
        <v>0.17544070000000003</v>
      </c>
      <c r="E989" s="23" t="s">
        <v>321</v>
      </c>
      <c r="F989" s="27" t="s">
        <v>196</v>
      </c>
      <c r="G989" s="26" t="s">
        <v>216</v>
      </c>
      <c r="I989" s="14"/>
    </row>
    <row r="990" spans="1:9" x14ac:dyDescent="0.25">
      <c r="A990" s="18">
        <v>384</v>
      </c>
      <c r="B990" s="18">
        <v>2.2749999999999999E-2</v>
      </c>
      <c r="C990" s="23">
        <f t="shared" si="52"/>
        <v>1.1375E-2</v>
      </c>
      <c r="D990" s="23">
        <f t="shared" si="53"/>
        <v>0.19801712500000002</v>
      </c>
      <c r="E990" s="23" t="s">
        <v>321</v>
      </c>
      <c r="F990" s="27" t="s">
        <v>196</v>
      </c>
      <c r="G990" s="26" t="s">
        <v>217</v>
      </c>
      <c r="I990" s="14"/>
    </row>
    <row r="991" spans="1:9" x14ac:dyDescent="0.25">
      <c r="A991" s="18">
        <v>385</v>
      </c>
      <c r="B991" s="18">
        <v>2.6950000000000002E-2</v>
      </c>
      <c r="C991" s="23">
        <f t="shared" si="52"/>
        <v>1.3475000000000001E-2</v>
      </c>
      <c r="D991" s="23">
        <f t="shared" si="53"/>
        <v>0.23520182500000003</v>
      </c>
      <c r="E991" s="23" t="s">
        <v>321</v>
      </c>
      <c r="F991" s="27" t="s">
        <v>196</v>
      </c>
      <c r="G991" s="26" t="s">
        <v>218</v>
      </c>
      <c r="I991" s="14"/>
    </row>
    <row r="992" spans="1:9" x14ac:dyDescent="0.25">
      <c r="A992" s="18">
        <v>386</v>
      </c>
      <c r="B992" s="18">
        <v>1.6500000000000001E-2</v>
      </c>
      <c r="C992" s="23">
        <f t="shared" si="52"/>
        <v>8.2500000000000004E-3</v>
      </c>
      <c r="D992" s="23">
        <f t="shared" si="53"/>
        <v>0.14268275000000002</v>
      </c>
      <c r="E992" s="23" t="s">
        <v>321</v>
      </c>
      <c r="F992" s="27" t="s">
        <v>197</v>
      </c>
      <c r="G992" s="26" t="s">
        <v>215</v>
      </c>
      <c r="I992" s="14"/>
    </row>
    <row r="993" spans="1:9" x14ac:dyDescent="0.25">
      <c r="A993" s="18">
        <v>387</v>
      </c>
      <c r="B993" s="18">
        <v>2.155E-2</v>
      </c>
      <c r="C993" s="23">
        <f t="shared" si="52"/>
        <v>1.0775E-2</v>
      </c>
      <c r="D993" s="23">
        <f t="shared" si="53"/>
        <v>0.18739292500000002</v>
      </c>
      <c r="E993" s="23" t="s">
        <v>321</v>
      </c>
      <c r="F993" s="27" t="s">
        <v>197</v>
      </c>
      <c r="G993" s="26" t="s">
        <v>216</v>
      </c>
      <c r="I993" s="14"/>
    </row>
    <row r="994" spans="1:9" x14ac:dyDescent="0.25">
      <c r="A994" s="18">
        <v>388</v>
      </c>
      <c r="B994" s="18">
        <v>2.3399999999999997E-2</v>
      </c>
      <c r="C994" s="23">
        <f t="shared" si="52"/>
        <v>1.1699999999999999E-2</v>
      </c>
      <c r="D994" s="23">
        <f t="shared" si="53"/>
        <v>0.20377190000000001</v>
      </c>
      <c r="E994" s="23" t="s">
        <v>321</v>
      </c>
      <c r="F994" s="27" t="s">
        <v>197</v>
      </c>
      <c r="G994" s="26" t="s">
        <v>217</v>
      </c>
      <c r="I994" s="14"/>
    </row>
    <row r="995" spans="1:9" x14ac:dyDescent="0.25">
      <c r="A995" s="18">
        <v>389</v>
      </c>
      <c r="B995" s="18">
        <v>2.52E-2</v>
      </c>
      <c r="C995" s="23">
        <f t="shared" si="52"/>
        <v>1.26E-2</v>
      </c>
      <c r="D995" s="23">
        <f t="shared" si="53"/>
        <v>0.21970820000000002</v>
      </c>
      <c r="E995" s="23" t="s">
        <v>321</v>
      </c>
      <c r="F995" s="27" t="s">
        <v>197</v>
      </c>
      <c r="G995" s="26" t="s">
        <v>218</v>
      </c>
      <c r="I995" s="14"/>
    </row>
    <row r="996" spans="1:9" x14ac:dyDescent="0.25">
      <c r="A996" s="18">
        <v>390</v>
      </c>
      <c r="B996" s="18">
        <v>1.7049999999999999E-2</v>
      </c>
      <c r="C996" s="23">
        <f t="shared" si="52"/>
        <v>8.5249999999999996E-3</v>
      </c>
      <c r="D996" s="23">
        <f t="shared" si="53"/>
        <v>0.14755217500000001</v>
      </c>
      <c r="E996" s="23" t="s">
        <v>321</v>
      </c>
      <c r="F996" s="27" t="s">
        <v>198</v>
      </c>
      <c r="G996" s="26" t="s">
        <v>215</v>
      </c>
      <c r="I996" s="14"/>
    </row>
    <row r="997" spans="1:9" x14ac:dyDescent="0.25">
      <c r="A997" s="18">
        <v>391</v>
      </c>
      <c r="B997" s="18">
        <v>2.325E-2</v>
      </c>
      <c r="C997" s="23">
        <f t="shared" si="52"/>
        <v>1.1625E-2</v>
      </c>
      <c r="D997" s="23">
        <f t="shared" si="53"/>
        <v>0.20244387500000002</v>
      </c>
      <c r="E997" s="23" t="s">
        <v>321</v>
      </c>
      <c r="F997" s="27" t="s">
        <v>198</v>
      </c>
      <c r="G997" s="26" t="s">
        <v>216</v>
      </c>
      <c r="I997" s="14"/>
    </row>
    <row r="998" spans="1:9" x14ac:dyDescent="0.25">
      <c r="A998" s="18">
        <v>392</v>
      </c>
      <c r="B998" s="18">
        <v>2.4500000000000001E-2</v>
      </c>
      <c r="C998" s="23">
        <f t="shared" si="52"/>
        <v>1.225E-2</v>
      </c>
      <c r="D998" s="23">
        <f t="shared" si="53"/>
        <v>0.21351075000000003</v>
      </c>
      <c r="E998" s="23" t="s">
        <v>321</v>
      </c>
      <c r="F998" s="27" t="s">
        <v>198</v>
      </c>
      <c r="G998" s="26" t="s">
        <v>217</v>
      </c>
      <c r="I998" s="14"/>
    </row>
    <row r="999" spans="1:9" x14ac:dyDescent="0.25">
      <c r="A999" s="18">
        <v>393</v>
      </c>
      <c r="B999" s="18">
        <v>2.64E-2</v>
      </c>
      <c r="C999" s="23">
        <f t="shared" si="52"/>
        <v>1.32E-2</v>
      </c>
      <c r="D999" s="23">
        <f t="shared" si="53"/>
        <v>0.23033240000000002</v>
      </c>
      <c r="E999" s="23" t="s">
        <v>321</v>
      </c>
      <c r="F999" s="27" t="s">
        <v>198</v>
      </c>
      <c r="G999" s="26" t="s">
        <v>218</v>
      </c>
      <c r="I999" s="14"/>
    </row>
    <row r="1000" spans="1:9" x14ac:dyDescent="0.25">
      <c r="A1000" s="18">
        <v>394</v>
      </c>
      <c r="B1000" s="18">
        <v>1.52E-2</v>
      </c>
      <c r="C1000" s="23">
        <f t="shared" si="52"/>
        <v>7.6E-3</v>
      </c>
      <c r="D1000" s="23">
        <f t="shared" si="53"/>
        <v>0.13117320000000002</v>
      </c>
      <c r="E1000" s="23" t="s">
        <v>321</v>
      </c>
      <c r="F1000" s="27" t="s">
        <v>199</v>
      </c>
      <c r="G1000" s="26" t="s">
        <v>215</v>
      </c>
      <c r="I1000" s="14"/>
    </row>
    <row r="1001" spans="1:9" x14ac:dyDescent="0.25">
      <c r="A1001" s="18">
        <v>395</v>
      </c>
      <c r="B1001" s="18">
        <v>1.5299999999999999E-2</v>
      </c>
      <c r="C1001" s="23">
        <f t="shared" si="52"/>
        <v>7.6499999999999997E-3</v>
      </c>
      <c r="D1001" s="23">
        <f t="shared" si="53"/>
        <v>0.13205855000000002</v>
      </c>
      <c r="E1001" s="23" t="s">
        <v>321</v>
      </c>
      <c r="F1001" s="27" t="s">
        <v>199</v>
      </c>
      <c r="G1001" s="26" t="s">
        <v>216</v>
      </c>
      <c r="I1001" s="14"/>
    </row>
    <row r="1002" spans="1:9" x14ac:dyDescent="0.25">
      <c r="A1002" s="18">
        <v>396</v>
      </c>
      <c r="B1002" s="18">
        <v>1.585E-2</v>
      </c>
      <c r="C1002" s="23">
        <f t="shared" si="52"/>
        <v>7.9249999999999998E-3</v>
      </c>
      <c r="D1002" s="23">
        <f t="shared" si="53"/>
        <v>0.13692797500000001</v>
      </c>
      <c r="E1002" s="23" t="s">
        <v>321</v>
      </c>
      <c r="F1002" s="27" t="s">
        <v>199</v>
      </c>
      <c r="G1002" s="26" t="s">
        <v>217</v>
      </c>
      <c r="I1002" s="14"/>
    </row>
    <row r="1003" spans="1:9" x14ac:dyDescent="0.25">
      <c r="A1003" s="18">
        <v>397</v>
      </c>
      <c r="B1003" s="18">
        <v>1.9299999999999998E-2</v>
      </c>
      <c r="C1003" s="23">
        <f t="shared" si="52"/>
        <v>9.6499999999999989E-3</v>
      </c>
      <c r="D1003" s="23">
        <f t="shared" si="53"/>
        <v>0.16747255</v>
      </c>
      <c r="E1003" s="23" t="s">
        <v>321</v>
      </c>
      <c r="F1003" s="27" t="s">
        <v>199</v>
      </c>
      <c r="G1003" s="26" t="s">
        <v>218</v>
      </c>
      <c r="I1003" s="14"/>
    </row>
    <row r="1004" spans="1:9" x14ac:dyDescent="0.25">
      <c r="A1004" s="18">
        <v>398</v>
      </c>
      <c r="B1004" s="18">
        <v>1.46E-2</v>
      </c>
      <c r="C1004" s="23">
        <f t="shared" si="52"/>
        <v>7.3000000000000001E-3</v>
      </c>
      <c r="D1004" s="23">
        <f t="shared" si="53"/>
        <v>0.12586110000000003</v>
      </c>
      <c r="E1004" s="23" t="s">
        <v>321</v>
      </c>
      <c r="F1004" s="27" t="s">
        <v>200</v>
      </c>
      <c r="G1004" s="26" t="s">
        <v>215</v>
      </c>
      <c r="I1004" s="14"/>
    </row>
    <row r="1005" spans="1:9" x14ac:dyDescent="0.25">
      <c r="A1005" s="18">
        <v>399</v>
      </c>
      <c r="B1005" s="18">
        <v>1.5450000000000002E-2</v>
      </c>
      <c r="C1005" s="23">
        <f t="shared" si="52"/>
        <v>7.725000000000001E-3</v>
      </c>
      <c r="D1005" s="23">
        <f t="shared" si="53"/>
        <v>0.13338657500000003</v>
      </c>
      <c r="E1005" s="23" t="s">
        <v>321</v>
      </c>
      <c r="F1005" s="27" t="s">
        <v>200</v>
      </c>
      <c r="G1005" s="26" t="s">
        <v>216</v>
      </c>
      <c r="I1005" s="14"/>
    </row>
    <row r="1006" spans="1:9" x14ac:dyDescent="0.25">
      <c r="A1006" s="18">
        <v>400</v>
      </c>
      <c r="B1006" s="18">
        <v>1.66E-2</v>
      </c>
      <c r="C1006" s="23">
        <f t="shared" si="52"/>
        <v>8.3000000000000001E-3</v>
      </c>
      <c r="D1006" s="23">
        <f t="shared" si="53"/>
        <v>0.14356810000000003</v>
      </c>
      <c r="E1006" s="23" t="s">
        <v>321</v>
      </c>
      <c r="F1006" s="27" t="s">
        <v>200</v>
      </c>
      <c r="G1006" s="26" t="s">
        <v>217</v>
      </c>
      <c r="I1006" s="14"/>
    </row>
    <row r="1007" spans="1:9" x14ac:dyDescent="0.25">
      <c r="A1007" s="18">
        <v>401</v>
      </c>
      <c r="B1007" s="18">
        <v>1.6649999999999998E-2</v>
      </c>
      <c r="C1007" s="23">
        <f t="shared" si="52"/>
        <v>8.3249999999999991E-3</v>
      </c>
      <c r="D1007" s="23">
        <f t="shared" si="53"/>
        <v>0.14401077500000001</v>
      </c>
      <c r="E1007" s="23" t="s">
        <v>321</v>
      </c>
      <c r="F1007" s="27" t="s">
        <v>200</v>
      </c>
      <c r="G1007" s="26" t="s">
        <v>218</v>
      </c>
      <c r="I1007" s="14"/>
    </row>
    <row r="1008" spans="1:9" x14ac:dyDescent="0.25">
      <c r="A1008" s="18">
        <v>402</v>
      </c>
      <c r="B1008" s="18">
        <v>1.46E-2</v>
      </c>
      <c r="C1008" s="23">
        <f t="shared" si="52"/>
        <v>7.3000000000000001E-3</v>
      </c>
      <c r="D1008" s="23">
        <f t="shared" si="53"/>
        <v>0.12586110000000003</v>
      </c>
      <c r="E1008" s="23" t="s">
        <v>321</v>
      </c>
      <c r="F1008" s="27" t="s">
        <v>201</v>
      </c>
      <c r="G1008" s="26" t="s">
        <v>215</v>
      </c>
      <c r="I1008" s="14"/>
    </row>
    <row r="1009" spans="1:9" x14ac:dyDescent="0.25">
      <c r="A1009" s="18">
        <v>403</v>
      </c>
      <c r="B1009" s="18">
        <v>1.495E-2</v>
      </c>
      <c r="C1009" s="23">
        <f t="shared" si="52"/>
        <v>7.4749999999999999E-3</v>
      </c>
      <c r="D1009" s="23">
        <f t="shared" si="53"/>
        <v>0.12895982500000003</v>
      </c>
      <c r="E1009" s="23" t="s">
        <v>321</v>
      </c>
      <c r="F1009" s="27" t="s">
        <v>201</v>
      </c>
      <c r="G1009" s="26" t="s">
        <v>216</v>
      </c>
      <c r="I1009" s="14"/>
    </row>
    <row r="1010" spans="1:9" x14ac:dyDescent="0.25">
      <c r="A1010" s="18">
        <v>404</v>
      </c>
      <c r="B1010" s="18">
        <v>1.695E-2</v>
      </c>
      <c r="C1010" s="23">
        <f t="shared" si="52"/>
        <v>8.4749999999999999E-3</v>
      </c>
      <c r="D1010" s="23">
        <f t="shared" si="53"/>
        <v>0.14666682500000003</v>
      </c>
      <c r="E1010" s="23" t="s">
        <v>321</v>
      </c>
      <c r="F1010" s="27" t="s">
        <v>201</v>
      </c>
      <c r="G1010" s="26" t="s">
        <v>217</v>
      </c>
      <c r="I1010" s="14"/>
    </row>
    <row r="1011" spans="1:9" x14ac:dyDescent="0.25">
      <c r="A1011" s="18">
        <v>405</v>
      </c>
      <c r="B1011" s="18">
        <v>1.8749999999999999E-2</v>
      </c>
      <c r="C1011" s="23">
        <f t="shared" si="52"/>
        <v>9.3749999999999997E-3</v>
      </c>
      <c r="D1011" s="23">
        <f t="shared" si="53"/>
        <v>0.16260312500000002</v>
      </c>
      <c r="E1011" s="23" t="s">
        <v>321</v>
      </c>
      <c r="F1011" s="27" t="s">
        <v>201</v>
      </c>
      <c r="G1011" s="26" t="s">
        <v>218</v>
      </c>
      <c r="I1011" s="14"/>
    </row>
    <row r="1012" spans="1:9" x14ac:dyDescent="0.25">
      <c r="A1012" s="18">
        <v>406</v>
      </c>
      <c r="B1012" s="18">
        <v>1.515E-2</v>
      </c>
      <c r="C1012" s="23">
        <f t="shared" si="52"/>
        <v>7.5750000000000001E-3</v>
      </c>
      <c r="D1012" s="23">
        <f t="shared" si="53"/>
        <v>0.13073052500000001</v>
      </c>
      <c r="E1012" s="23" t="s">
        <v>321</v>
      </c>
      <c r="F1012" s="27" t="s">
        <v>202</v>
      </c>
      <c r="G1012" s="26" t="s">
        <v>215</v>
      </c>
      <c r="I1012" s="14"/>
    </row>
    <row r="1013" spans="1:9" x14ac:dyDescent="0.25">
      <c r="A1013" s="18">
        <v>407</v>
      </c>
      <c r="B1013" s="18">
        <v>1.5699999999999999E-2</v>
      </c>
      <c r="C1013" s="23">
        <f t="shared" si="52"/>
        <v>7.8499999999999993E-3</v>
      </c>
      <c r="D1013" s="23">
        <f t="shared" si="53"/>
        <v>0.13559995</v>
      </c>
      <c r="E1013" s="23" t="s">
        <v>321</v>
      </c>
      <c r="F1013" s="27" t="s">
        <v>202</v>
      </c>
      <c r="G1013" s="26" t="s">
        <v>216</v>
      </c>
      <c r="I1013" s="14"/>
    </row>
    <row r="1014" spans="1:9" x14ac:dyDescent="0.25">
      <c r="A1014" s="18">
        <v>408</v>
      </c>
      <c r="B1014" s="18">
        <v>1.72E-2</v>
      </c>
      <c r="C1014" s="23">
        <f t="shared" si="52"/>
        <v>8.6E-3</v>
      </c>
      <c r="D1014" s="23">
        <f t="shared" si="53"/>
        <v>0.14888020000000002</v>
      </c>
      <c r="E1014" s="23" t="s">
        <v>321</v>
      </c>
      <c r="F1014" s="27" t="s">
        <v>202</v>
      </c>
      <c r="G1014" s="26" t="s">
        <v>217</v>
      </c>
      <c r="I1014" s="14"/>
    </row>
    <row r="1015" spans="1:9" x14ac:dyDescent="0.25">
      <c r="A1015" s="18">
        <v>409</v>
      </c>
      <c r="B1015" s="18">
        <v>1.78E-2</v>
      </c>
      <c r="C1015" s="23">
        <f t="shared" si="52"/>
        <v>8.8999999999999999E-3</v>
      </c>
      <c r="D1015" s="23">
        <f t="shared" si="53"/>
        <v>0.15419230000000003</v>
      </c>
      <c r="E1015" s="23" t="s">
        <v>321</v>
      </c>
      <c r="F1015" s="27" t="s">
        <v>202</v>
      </c>
      <c r="G1015" s="26" t="s">
        <v>218</v>
      </c>
      <c r="I1015" s="14"/>
    </row>
    <row r="1016" spans="1:9" x14ac:dyDescent="0.25">
      <c r="A1016" s="18">
        <v>410</v>
      </c>
      <c r="B1016" s="18">
        <v>1.315E-2</v>
      </c>
      <c r="C1016" s="23">
        <f t="shared" si="52"/>
        <v>6.5750000000000001E-3</v>
      </c>
      <c r="D1016" s="23">
        <f t="shared" si="53"/>
        <v>0.11302352500000001</v>
      </c>
      <c r="E1016" s="23" t="s">
        <v>321</v>
      </c>
      <c r="F1016" s="27" t="s">
        <v>203</v>
      </c>
      <c r="G1016" s="26" t="s">
        <v>215</v>
      </c>
      <c r="I1016" s="14"/>
    </row>
    <row r="1017" spans="1:9" x14ac:dyDescent="0.25">
      <c r="A1017" s="18">
        <v>411</v>
      </c>
      <c r="B1017" s="18">
        <v>1.7100000000000001E-2</v>
      </c>
      <c r="C1017" s="23">
        <f t="shared" si="52"/>
        <v>8.5500000000000003E-3</v>
      </c>
      <c r="D1017" s="23">
        <f t="shared" si="53"/>
        <v>0.14799485000000004</v>
      </c>
      <c r="E1017" s="23" t="s">
        <v>321</v>
      </c>
      <c r="F1017" s="27" t="s">
        <v>203</v>
      </c>
      <c r="G1017" s="26" t="s">
        <v>216</v>
      </c>
      <c r="I1017" s="14"/>
    </row>
    <row r="1018" spans="1:9" x14ac:dyDescent="0.25">
      <c r="A1018" s="18">
        <v>412</v>
      </c>
      <c r="B1018" s="18">
        <v>1.865E-2</v>
      </c>
      <c r="C1018" s="23">
        <f t="shared" si="52"/>
        <v>9.325E-3</v>
      </c>
      <c r="D1018" s="23">
        <f t="shared" si="53"/>
        <v>0.16171777500000001</v>
      </c>
      <c r="E1018" s="23" t="s">
        <v>321</v>
      </c>
      <c r="F1018" s="27" t="s">
        <v>203</v>
      </c>
      <c r="G1018" s="26" t="s">
        <v>217</v>
      </c>
      <c r="I1018" s="14"/>
    </row>
    <row r="1019" spans="1:9" x14ac:dyDescent="0.25">
      <c r="A1019" s="18">
        <v>413</v>
      </c>
      <c r="B1019" s="18">
        <v>1.9099999999999999E-2</v>
      </c>
      <c r="C1019" s="23">
        <f t="shared" si="52"/>
        <v>9.5499999999999995E-3</v>
      </c>
      <c r="D1019" s="23">
        <f t="shared" si="53"/>
        <v>0.16570185000000001</v>
      </c>
      <c r="E1019" s="23" t="s">
        <v>321</v>
      </c>
      <c r="F1019" s="27" t="s">
        <v>203</v>
      </c>
      <c r="G1019" s="26" t="s">
        <v>218</v>
      </c>
      <c r="I1019" s="14"/>
    </row>
    <row r="1020" spans="1:9" x14ac:dyDescent="0.25">
      <c r="A1020" s="18"/>
      <c r="B1020" s="18"/>
      <c r="E1020" s="23"/>
      <c r="F1020" s="18"/>
      <c r="G1020" s="19"/>
      <c r="I1020" s="14"/>
    </row>
    <row r="1021" spans="1:9" x14ac:dyDescent="0.25">
      <c r="A1021" s="18">
        <v>417</v>
      </c>
      <c r="B1021" s="18">
        <v>1.1800000000000001E-2</v>
      </c>
      <c r="C1021" s="23">
        <f t="shared" si="52"/>
        <v>5.9000000000000007E-3</v>
      </c>
      <c r="D1021" s="23">
        <f t="shared" si="53"/>
        <v>0.10107130000000002</v>
      </c>
      <c r="E1021" s="23" t="s">
        <v>322</v>
      </c>
      <c r="F1021" s="27" t="s">
        <v>184</v>
      </c>
      <c r="G1021" s="26" t="s">
        <v>215</v>
      </c>
      <c r="I1021" s="14"/>
    </row>
    <row r="1022" spans="1:9" x14ac:dyDescent="0.25">
      <c r="A1022" s="18">
        <v>418</v>
      </c>
      <c r="B1022" s="18">
        <v>1.34E-2</v>
      </c>
      <c r="C1022" s="23">
        <f t="shared" si="52"/>
        <v>6.7000000000000002E-3</v>
      </c>
      <c r="D1022" s="23">
        <f t="shared" si="53"/>
        <v>0.1152369</v>
      </c>
      <c r="E1022" s="23" t="s">
        <v>322</v>
      </c>
      <c r="F1022" s="27" t="s">
        <v>184</v>
      </c>
      <c r="G1022" s="26" t="s">
        <v>216</v>
      </c>
      <c r="I1022" s="14"/>
    </row>
    <row r="1023" spans="1:9" x14ac:dyDescent="0.25">
      <c r="A1023" s="18">
        <v>419</v>
      </c>
      <c r="B1023" s="18">
        <v>1.465E-2</v>
      </c>
      <c r="C1023" s="23">
        <f t="shared" si="52"/>
        <v>7.3249999999999999E-3</v>
      </c>
      <c r="D1023" s="23">
        <f t="shared" si="53"/>
        <v>0.12630377500000001</v>
      </c>
      <c r="E1023" s="23" t="s">
        <v>322</v>
      </c>
      <c r="F1023" s="27" t="s">
        <v>184</v>
      </c>
      <c r="G1023" s="26" t="s">
        <v>217</v>
      </c>
      <c r="I1023" s="14"/>
    </row>
    <row r="1024" spans="1:9" x14ac:dyDescent="0.25">
      <c r="A1024" s="18">
        <v>420</v>
      </c>
      <c r="B1024" s="18">
        <v>1.4499999999999999E-2</v>
      </c>
      <c r="C1024" s="23">
        <f t="shared" si="52"/>
        <v>7.2499999999999995E-3</v>
      </c>
      <c r="D1024" s="23">
        <f t="shared" si="53"/>
        <v>0.12497574999999998</v>
      </c>
      <c r="E1024" s="23" t="s">
        <v>322</v>
      </c>
      <c r="F1024" s="27" t="s">
        <v>184</v>
      </c>
      <c r="G1024" s="26" t="s">
        <v>218</v>
      </c>
      <c r="I1024" s="14"/>
    </row>
    <row r="1025" spans="1:9" x14ac:dyDescent="0.25">
      <c r="A1025" s="18">
        <v>421</v>
      </c>
      <c r="B1025" s="18">
        <v>1.2150000000000001E-2</v>
      </c>
      <c r="C1025" s="23">
        <f t="shared" si="52"/>
        <v>6.0750000000000005E-3</v>
      </c>
      <c r="D1025" s="23">
        <f t="shared" si="53"/>
        <v>0.10417002500000001</v>
      </c>
      <c r="E1025" s="23" t="s">
        <v>322</v>
      </c>
      <c r="F1025" s="27" t="s">
        <v>185</v>
      </c>
      <c r="G1025" s="26" t="s">
        <v>215</v>
      </c>
      <c r="I1025" s="14"/>
    </row>
    <row r="1026" spans="1:9" x14ac:dyDescent="0.25">
      <c r="A1026" s="18">
        <v>422</v>
      </c>
      <c r="B1026" s="18">
        <v>1.1949999999999999E-2</v>
      </c>
      <c r="C1026" s="23">
        <f t="shared" si="52"/>
        <v>5.9749999999999994E-3</v>
      </c>
      <c r="D1026" s="23">
        <f t="shared" si="53"/>
        <v>0.102399325</v>
      </c>
      <c r="E1026" s="23" t="s">
        <v>322</v>
      </c>
      <c r="F1026" s="27" t="s">
        <v>185</v>
      </c>
      <c r="G1026" s="26" t="s">
        <v>216</v>
      </c>
      <c r="I1026" s="14"/>
    </row>
    <row r="1027" spans="1:9" x14ac:dyDescent="0.25">
      <c r="A1027" s="18">
        <v>423</v>
      </c>
      <c r="B1027" s="18">
        <v>1.3350000000000001E-2</v>
      </c>
      <c r="C1027" s="23">
        <f t="shared" si="52"/>
        <v>6.6750000000000004E-3</v>
      </c>
      <c r="D1027" s="23">
        <f t="shared" si="53"/>
        <v>0.11479422500000001</v>
      </c>
      <c r="E1027" s="23" t="s">
        <v>322</v>
      </c>
      <c r="F1027" s="27" t="s">
        <v>185</v>
      </c>
      <c r="G1027" s="26" t="s">
        <v>217</v>
      </c>
      <c r="I1027" s="14"/>
    </row>
    <row r="1028" spans="1:9" x14ac:dyDescent="0.25">
      <c r="A1028" s="18">
        <v>424</v>
      </c>
      <c r="B1028" s="18">
        <v>1.515E-2</v>
      </c>
      <c r="C1028" s="23">
        <f t="shared" si="52"/>
        <v>7.5750000000000001E-3</v>
      </c>
      <c r="D1028" s="23">
        <f t="shared" si="53"/>
        <v>0.13073052500000001</v>
      </c>
      <c r="E1028" s="23" t="s">
        <v>322</v>
      </c>
      <c r="F1028" s="27" t="s">
        <v>185</v>
      </c>
      <c r="G1028" s="26" t="s">
        <v>218</v>
      </c>
      <c r="I1028" s="14"/>
    </row>
    <row r="1029" spans="1:9" x14ac:dyDescent="0.25">
      <c r="A1029" s="18">
        <v>425</v>
      </c>
      <c r="B1029" s="18">
        <v>1.1449999999999998E-2</v>
      </c>
      <c r="C1029" s="23">
        <f t="shared" si="52"/>
        <v>5.7249999999999992E-3</v>
      </c>
      <c r="D1029" s="23">
        <f t="shared" si="53"/>
        <v>9.7972574999999992E-2</v>
      </c>
      <c r="E1029" s="23" t="s">
        <v>322</v>
      </c>
      <c r="F1029" s="27" t="s">
        <v>186</v>
      </c>
      <c r="G1029" s="26" t="s">
        <v>215</v>
      </c>
      <c r="I1029" s="14"/>
    </row>
    <row r="1030" spans="1:9" x14ac:dyDescent="0.25">
      <c r="A1030" s="18">
        <v>426</v>
      </c>
      <c r="B1030" s="18">
        <v>1.2449999999999999E-2</v>
      </c>
      <c r="C1030" s="23">
        <f t="shared" si="52"/>
        <v>6.2249999999999996E-3</v>
      </c>
      <c r="D1030" s="23">
        <f t="shared" si="53"/>
        <v>0.10682607499999999</v>
      </c>
      <c r="E1030" s="23" t="s">
        <v>322</v>
      </c>
      <c r="F1030" s="27" t="s">
        <v>186</v>
      </c>
      <c r="G1030" s="26" t="s">
        <v>216</v>
      </c>
      <c r="I1030" s="14"/>
    </row>
    <row r="1031" spans="1:9" x14ac:dyDescent="0.25">
      <c r="A1031" s="18">
        <v>427</v>
      </c>
      <c r="B1031" s="18">
        <v>1.405E-2</v>
      </c>
      <c r="C1031" s="23">
        <f t="shared" si="52"/>
        <v>7.025E-3</v>
      </c>
      <c r="D1031" s="23">
        <f t="shared" si="53"/>
        <v>0.12099167500000001</v>
      </c>
      <c r="E1031" s="23" t="s">
        <v>322</v>
      </c>
      <c r="F1031" s="27" t="s">
        <v>186</v>
      </c>
      <c r="G1031" s="26" t="s">
        <v>217</v>
      </c>
      <c r="I1031" s="14"/>
    </row>
    <row r="1032" spans="1:9" x14ac:dyDescent="0.25">
      <c r="A1032" s="18">
        <v>428</v>
      </c>
      <c r="B1032" s="18">
        <v>1.52E-2</v>
      </c>
      <c r="C1032" s="23">
        <f t="shared" si="52"/>
        <v>7.6E-3</v>
      </c>
      <c r="D1032" s="23">
        <f t="shared" si="53"/>
        <v>0.13117320000000002</v>
      </c>
      <c r="E1032" s="23" t="s">
        <v>322</v>
      </c>
      <c r="F1032" s="27" t="s">
        <v>186</v>
      </c>
      <c r="G1032" s="26" t="s">
        <v>218</v>
      </c>
      <c r="I1032" s="14"/>
    </row>
    <row r="1033" spans="1:9" x14ac:dyDescent="0.25">
      <c r="A1033" s="18">
        <v>429</v>
      </c>
      <c r="B1033" s="18">
        <v>1.3399999999999999E-2</v>
      </c>
      <c r="C1033" s="23">
        <f t="shared" ref="C1033:C1088" si="54">B1033/2</f>
        <v>6.6999999999999994E-3</v>
      </c>
      <c r="D1033" s="23">
        <f t="shared" ref="D1033:D1088" si="55">(17.707*C1033) - 0.0034</f>
        <v>0.11523689999999999</v>
      </c>
      <c r="E1033" s="23" t="s">
        <v>322</v>
      </c>
      <c r="F1033" s="27" t="s">
        <v>187</v>
      </c>
      <c r="G1033" s="26" t="s">
        <v>215</v>
      </c>
      <c r="I1033" s="14"/>
    </row>
    <row r="1034" spans="1:9" x14ac:dyDescent="0.25">
      <c r="A1034" s="18">
        <v>430</v>
      </c>
      <c r="B1034" s="18">
        <v>1.355E-2</v>
      </c>
      <c r="C1034" s="23">
        <f t="shared" si="54"/>
        <v>6.7749999999999998E-3</v>
      </c>
      <c r="D1034" s="23">
        <f t="shared" si="55"/>
        <v>0.116564925</v>
      </c>
      <c r="E1034" s="23" t="s">
        <v>322</v>
      </c>
      <c r="F1034" s="27" t="s">
        <v>187</v>
      </c>
      <c r="G1034" s="26" t="s">
        <v>216</v>
      </c>
      <c r="I1034" s="14"/>
    </row>
    <row r="1035" spans="1:9" x14ac:dyDescent="0.25">
      <c r="A1035" s="18">
        <v>431</v>
      </c>
      <c r="B1035" s="18">
        <v>1.5449999999999998E-2</v>
      </c>
      <c r="C1035" s="23">
        <f t="shared" si="54"/>
        <v>7.7249999999999992E-3</v>
      </c>
      <c r="D1035" s="23">
        <f t="shared" si="55"/>
        <v>0.13338657500000001</v>
      </c>
      <c r="E1035" s="23" t="s">
        <v>322</v>
      </c>
      <c r="F1035" s="27" t="s">
        <v>187</v>
      </c>
      <c r="G1035" s="26" t="s">
        <v>217</v>
      </c>
      <c r="I1035" s="14"/>
    </row>
    <row r="1036" spans="1:9" x14ac:dyDescent="0.25">
      <c r="A1036" s="18">
        <v>432</v>
      </c>
      <c r="B1036" s="18">
        <v>1.5550000000000001E-2</v>
      </c>
      <c r="C1036" s="23">
        <f t="shared" si="54"/>
        <v>7.7750000000000007E-3</v>
      </c>
      <c r="D1036" s="23">
        <f t="shared" si="55"/>
        <v>0.13427192500000004</v>
      </c>
      <c r="E1036" s="23" t="s">
        <v>322</v>
      </c>
      <c r="F1036" s="27" t="s">
        <v>187</v>
      </c>
      <c r="G1036" s="26" t="s">
        <v>218</v>
      </c>
      <c r="I1036" s="14"/>
    </row>
    <row r="1037" spans="1:9" x14ac:dyDescent="0.25">
      <c r="A1037" s="18">
        <v>433</v>
      </c>
      <c r="B1037" s="18">
        <v>1.29E-2</v>
      </c>
      <c r="C1037" s="23">
        <f t="shared" si="54"/>
        <v>6.45E-3</v>
      </c>
      <c r="D1037" s="23">
        <f t="shared" si="55"/>
        <v>0.11081015000000001</v>
      </c>
      <c r="E1037" s="23" t="s">
        <v>322</v>
      </c>
      <c r="F1037" s="27" t="s">
        <v>188</v>
      </c>
      <c r="G1037" s="26" t="s">
        <v>215</v>
      </c>
      <c r="I1037" s="14"/>
    </row>
    <row r="1038" spans="1:9" x14ac:dyDescent="0.25">
      <c r="A1038" s="18">
        <v>434</v>
      </c>
      <c r="B1038" s="18">
        <v>1.2500000000000001E-2</v>
      </c>
      <c r="C1038" s="23">
        <f t="shared" si="54"/>
        <v>6.2500000000000003E-3</v>
      </c>
      <c r="D1038" s="23">
        <f t="shared" si="55"/>
        <v>0.10726875000000001</v>
      </c>
      <c r="E1038" s="23" t="s">
        <v>322</v>
      </c>
      <c r="F1038" s="27" t="s">
        <v>188</v>
      </c>
      <c r="G1038" s="26" t="s">
        <v>216</v>
      </c>
      <c r="I1038" s="14"/>
    </row>
    <row r="1039" spans="1:9" x14ac:dyDescent="0.25">
      <c r="A1039" s="18">
        <v>435</v>
      </c>
      <c r="B1039" s="18">
        <v>1.3599999999999999E-2</v>
      </c>
      <c r="C1039" s="23">
        <f t="shared" si="54"/>
        <v>6.7999999999999996E-3</v>
      </c>
      <c r="D1039" s="23">
        <f t="shared" si="55"/>
        <v>0.1170076</v>
      </c>
      <c r="E1039" s="23" t="s">
        <v>322</v>
      </c>
      <c r="F1039" s="27" t="s">
        <v>188</v>
      </c>
      <c r="G1039" s="26" t="s">
        <v>217</v>
      </c>
      <c r="I1039" s="14"/>
    </row>
    <row r="1040" spans="1:9" x14ac:dyDescent="0.25">
      <c r="A1040" s="18">
        <v>436</v>
      </c>
      <c r="B1040" s="18">
        <v>1.5300000000000001E-2</v>
      </c>
      <c r="C1040" s="23">
        <f t="shared" si="54"/>
        <v>7.6500000000000005E-3</v>
      </c>
      <c r="D1040" s="23">
        <f t="shared" si="55"/>
        <v>0.13205855000000002</v>
      </c>
      <c r="E1040" s="23" t="s">
        <v>322</v>
      </c>
      <c r="F1040" s="27" t="s">
        <v>188</v>
      </c>
      <c r="G1040" s="26" t="s">
        <v>218</v>
      </c>
      <c r="I1040" s="14"/>
    </row>
    <row r="1041" spans="1:9" x14ac:dyDescent="0.25">
      <c r="A1041" s="18">
        <v>437</v>
      </c>
      <c r="B1041" s="18">
        <v>1.225E-2</v>
      </c>
      <c r="C1041" s="23">
        <f t="shared" si="54"/>
        <v>6.1250000000000002E-3</v>
      </c>
      <c r="D1041" s="23">
        <f t="shared" si="55"/>
        <v>0.10505537500000001</v>
      </c>
      <c r="E1041" s="23" t="s">
        <v>322</v>
      </c>
      <c r="F1041" s="27" t="s">
        <v>189</v>
      </c>
      <c r="G1041" s="26" t="s">
        <v>215</v>
      </c>
      <c r="I1041" s="14"/>
    </row>
    <row r="1042" spans="1:9" x14ac:dyDescent="0.25">
      <c r="A1042" s="18">
        <v>438</v>
      </c>
      <c r="B1042" s="18">
        <v>1.345E-2</v>
      </c>
      <c r="C1042" s="23">
        <f t="shared" si="54"/>
        <v>6.7250000000000001E-3</v>
      </c>
      <c r="D1042" s="23">
        <f t="shared" si="55"/>
        <v>0.11567957500000001</v>
      </c>
      <c r="E1042" s="23" t="s">
        <v>322</v>
      </c>
      <c r="F1042" s="27" t="s">
        <v>189</v>
      </c>
      <c r="G1042" s="26" t="s">
        <v>216</v>
      </c>
      <c r="I1042" s="14"/>
    </row>
    <row r="1043" spans="1:9" x14ac:dyDescent="0.25">
      <c r="A1043" s="18">
        <v>439</v>
      </c>
      <c r="B1043" s="18">
        <v>1.465E-2</v>
      </c>
      <c r="C1043" s="23">
        <f t="shared" si="54"/>
        <v>7.3249999999999999E-3</v>
      </c>
      <c r="D1043" s="23">
        <f t="shared" si="55"/>
        <v>0.12630377500000001</v>
      </c>
      <c r="E1043" s="23" t="s">
        <v>322</v>
      </c>
      <c r="F1043" s="27" t="s">
        <v>189</v>
      </c>
      <c r="G1043" s="26" t="s">
        <v>217</v>
      </c>
      <c r="I1043" s="14"/>
    </row>
    <row r="1044" spans="1:9" x14ac:dyDescent="0.25">
      <c r="A1044" s="18">
        <v>440</v>
      </c>
      <c r="B1044" s="18">
        <v>1.555E-2</v>
      </c>
      <c r="C1044" s="23">
        <f t="shared" si="54"/>
        <v>7.7749999999999998E-3</v>
      </c>
      <c r="D1044" s="23">
        <f t="shared" si="55"/>
        <v>0.13427192500000001</v>
      </c>
      <c r="E1044" s="23" t="s">
        <v>322</v>
      </c>
      <c r="F1044" s="27" t="s">
        <v>189</v>
      </c>
      <c r="G1044" s="26" t="s">
        <v>218</v>
      </c>
      <c r="I1044" s="14"/>
    </row>
    <row r="1045" spans="1:9" x14ac:dyDescent="0.25">
      <c r="A1045" s="18">
        <v>441</v>
      </c>
      <c r="B1045" s="18">
        <v>1.2400000000000001E-2</v>
      </c>
      <c r="C1045" s="23">
        <f t="shared" si="54"/>
        <v>6.2000000000000006E-3</v>
      </c>
      <c r="D1045" s="23">
        <f t="shared" si="55"/>
        <v>0.10638340000000002</v>
      </c>
      <c r="E1045" s="23" t="s">
        <v>322</v>
      </c>
      <c r="F1045" s="27" t="s">
        <v>190</v>
      </c>
      <c r="G1045" s="26" t="s">
        <v>215</v>
      </c>
      <c r="I1045" s="14"/>
    </row>
    <row r="1046" spans="1:9" x14ac:dyDescent="0.25">
      <c r="A1046" s="18">
        <v>442</v>
      </c>
      <c r="B1046" s="18">
        <v>1.295E-2</v>
      </c>
      <c r="C1046" s="23">
        <f t="shared" si="54"/>
        <v>6.4749999999999999E-3</v>
      </c>
      <c r="D1046" s="23">
        <f t="shared" si="55"/>
        <v>0.111252825</v>
      </c>
      <c r="E1046" s="23" t="s">
        <v>322</v>
      </c>
      <c r="F1046" s="27" t="s">
        <v>190</v>
      </c>
      <c r="G1046" s="26" t="s">
        <v>216</v>
      </c>
      <c r="I1046" s="14"/>
    </row>
    <row r="1047" spans="1:9" x14ac:dyDescent="0.25">
      <c r="A1047" s="18">
        <v>443</v>
      </c>
      <c r="B1047" s="18">
        <v>1.43E-2</v>
      </c>
      <c r="C1047" s="23">
        <f t="shared" si="54"/>
        <v>7.1500000000000001E-3</v>
      </c>
      <c r="D1047" s="23">
        <f t="shared" si="55"/>
        <v>0.12320505</v>
      </c>
      <c r="E1047" s="23" t="s">
        <v>322</v>
      </c>
      <c r="F1047" s="27" t="s">
        <v>190</v>
      </c>
      <c r="G1047" s="26" t="s">
        <v>217</v>
      </c>
      <c r="I1047" s="14"/>
    </row>
    <row r="1048" spans="1:9" x14ac:dyDescent="0.25">
      <c r="A1048" s="18">
        <v>444</v>
      </c>
      <c r="B1048" s="18">
        <v>1.6E-2</v>
      </c>
      <c r="C1048" s="23">
        <f t="shared" si="54"/>
        <v>8.0000000000000002E-3</v>
      </c>
      <c r="D1048" s="23">
        <f t="shared" si="55"/>
        <v>0.13825600000000002</v>
      </c>
      <c r="E1048" s="23" t="s">
        <v>322</v>
      </c>
      <c r="F1048" s="27" t="s">
        <v>190</v>
      </c>
      <c r="G1048" s="26" t="s">
        <v>218</v>
      </c>
      <c r="I1048" s="14"/>
    </row>
    <row r="1049" spans="1:9" x14ac:dyDescent="0.25">
      <c r="A1049" s="18">
        <v>445</v>
      </c>
      <c r="B1049" s="18">
        <v>1.2500000000000001E-2</v>
      </c>
      <c r="C1049" s="23">
        <f t="shared" si="54"/>
        <v>6.2500000000000003E-3</v>
      </c>
      <c r="D1049" s="23">
        <f t="shared" si="55"/>
        <v>0.10726875000000001</v>
      </c>
      <c r="E1049" s="23" t="s">
        <v>322</v>
      </c>
      <c r="F1049" s="27" t="s">
        <v>191</v>
      </c>
      <c r="G1049" s="26" t="s">
        <v>215</v>
      </c>
      <c r="I1049" s="14"/>
    </row>
    <row r="1050" spans="1:9" x14ac:dyDescent="0.25">
      <c r="A1050" s="18">
        <v>446</v>
      </c>
      <c r="B1050" s="18">
        <v>1.26E-2</v>
      </c>
      <c r="C1050" s="23">
        <f t="shared" si="54"/>
        <v>6.3E-3</v>
      </c>
      <c r="D1050" s="23">
        <f t="shared" si="55"/>
        <v>0.1081541</v>
      </c>
      <c r="E1050" s="23" t="s">
        <v>322</v>
      </c>
      <c r="F1050" s="27" t="s">
        <v>191</v>
      </c>
      <c r="G1050" s="26" t="s">
        <v>216</v>
      </c>
      <c r="I1050" s="14"/>
    </row>
    <row r="1051" spans="1:9" x14ac:dyDescent="0.25">
      <c r="A1051" s="18">
        <v>447</v>
      </c>
      <c r="B1051" s="18">
        <v>1.43E-2</v>
      </c>
      <c r="C1051" s="23">
        <f t="shared" si="54"/>
        <v>7.1500000000000001E-3</v>
      </c>
      <c r="D1051" s="23">
        <f t="shared" si="55"/>
        <v>0.12320505</v>
      </c>
      <c r="E1051" s="23" t="s">
        <v>322</v>
      </c>
      <c r="F1051" s="27" t="s">
        <v>191</v>
      </c>
      <c r="G1051" s="26" t="s">
        <v>217</v>
      </c>
      <c r="I1051" s="14"/>
    </row>
    <row r="1052" spans="1:9" x14ac:dyDescent="0.25">
      <c r="A1052" s="18">
        <v>448</v>
      </c>
      <c r="B1052" s="18">
        <v>1.6300000000000002E-2</v>
      </c>
      <c r="C1052" s="23">
        <f t="shared" si="54"/>
        <v>8.150000000000001E-3</v>
      </c>
      <c r="D1052" s="23">
        <f t="shared" si="55"/>
        <v>0.14091205000000004</v>
      </c>
      <c r="E1052" s="23" t="s">
        <v>322</v>
      </c>
      <c r="F1052" s="27" t="s">
        <v>191</v>
      </c>
      <c r="G1052" s="26" t="s">
        <v>218</v>
      </c>
      <c r="I1052" s="14"/>
    </row>
    <row r="1053" spans="1:9" x14ac:dyDescent="0.25">
      <c r="A1053" s="18">
        <v>449</v>
      </c>
      <c r="B1053" s="18">
        <v>1.3250000000000001E-2</v>
      </c>
      <c r="C1053" s="23">
        <f t="shared" si="54"/>
        <v>6.6250000000000007E-3</v>
      </c>
      <c r="D1053" s="23">
        <f t="shared" si="55"/>
        <v>0.11390887500000002</v>
      </c>
      <c r="E1053" s="23" t="s">
        <v>322</v>
      </c>
      <c r="F1053" s="27" t="s">
        <v>192</v>
      </c>
      <c r="G1053" s="26" t="s">
        <v>215</v>
      </c>
      <c r="I1053" s="14"/>
    </row>
    <row r="1054" spans="1:9" x14ac:dyDescent="0.25">
      <c r="A1054" s="18">
        <v>450</v>
      </c>
      <c r="B1054" s="18">
        <v>1.345E-2</v>
      </c>
      <c r="C1054" s="23">
        <f t="shared" si="54"/>
        <v>6.7250000000000001E-3</v>
      </c>
      <c r="D1054" s="23">
        <f t="shared" si="55"/>
        <v>0.11567957500000001</v>
      </c>
      <c r="E1054" s="23" t="s">
        <v>322</v>
      </c>
      <c r="F1054" s="27" t="s">
        <v>192</v>
      </c>
      <c r="G1054" s="26" t="s">
        <v>216</v>
      </c>
      <c r="I1054" s="14"/>
    </row>
    <row r="1055" spans="1:9" x14ac:dyDescent="0.25">
      <c r="A1055" s="18">
        <v>451</v>
      </c>
      <c r="B1055" s="18">
        <v>1.4200000000000001E-2</v>
      </c>
      <c r="C1055" s="23">
        <f t="shared" si="54"/>
        <v>7.1000000000000004E-3</v>
      </c>
      <c r="D1055" s="23">
        <f t="shared" si="55"/>
        <v>0.12231970000000002</v>
      </c>
      <c r="E1055" s="23" t="s">
        <v>322</v>
      </c>
      <c r="F1055" s="27" t="s">
        <v>192</v>
      </c>
      <c r="G1055" s="26" t="s">
        <v>217</v>
      </c>
      <c r="I1055" s="14"/>
    </row>
    <row r="1056" spans="1:9" x14ac:dyDescent="0.25">
      <c r="A1056" s="18">
        <v>452</v>
      </c>
      <c r="B1056" s="18">
        <v>1.575E-2</v>
      </c>
      <c r="C1056" s="23">
        <f t="shared" si="54"/>
        <v>7.8750000000000001E-3</v>
      </c>
      <c r="D1056" s="23">
        <f t="shared" si="55"/>
        <v>0.13604262500000003</v>
      </c>
      <c r="E1056" s="23" t="s">
        <v>322</v>
      </c>
      <c r="F1056" s="27" t="s">
        <v>192</v>
      </c>
      <c r="G1056" s="26" t="s">
        <v>218</v>
      </c>
      <c r="I1056" s="14"/>
    </row>
    <row r="1057" spans="1:9" x14ac:dyDescent="0.25">
      <c r="A1057" s="18">
        <v>453</v>
      </c>
      <c r="B1057" s="18">
        <v>1.3149999999999998E-2</v>
      </c>
      <c r="C1057" s="23">
        <f t="shared" si="54"/>
        <v>6.5749999999999992E-3</v>
      </c>
      <c r="D1057" s="23">
        <f t="shared" si="55"/>
        <v>0.11302352499999999</v>
      </c>
      <c r="E1057" s="23" t="s">
        <v>322</v>
      </c>
      <c r="F1057" s="27" t="s">
        <v>193</v>
      </c>
      <c r="G1057" s="26" t="s">
        <v>215</v>
      </c>
      <c r="I1057" s="14"/>
    </row>
    <row r="1058" spans="1:9" x14ac:dyDescent="0.25">
      <c r="A1058" s="18">
        <v>454</v>
      </c>
      <c r="B1058" s="18">
        <v>1.325E-2</v>
      </c>
      <c r="C1058" s="23">
        <f t="shared" si="54"/>
        <v>6.6249999999999998E-3</v>
      </c>
      <c r="D1058" s="23">
        <f t="shared" si="55"/>
        <v>0.11390887500000001</v>
      </c>
      <c r="E1058" s="23" t="s">
        <v>322</v>
      </c>
      <c r="F1058" s="27" t="s">
        <v>193</v>
      </c>
      <c r="G1058" s="26" t="s">
        <v>216</v>
      </c>
      <c r="I1058" s="14"/>
    </row>
    <row r="1059" spans="1:9" x14ac:dyDescent="0.25">
      <c r="A1059" s="18">
        <v>455</v>
      </c>
      <c r="B1059" s="18">
        <v>1.4500000000000001E-2</v>
      </c>
      <c r="C1059" s="23">
        <f t="shared" si="54"/>
        <v>7.2500000000000004E-3</v>
      </c>
      <c r="D1059" s="23">
        <f t="shared" si="55"/>
        <v>0.12497575000000001</v>
      </c>
      <c r="E1059" s="23" t="s">
        <v>322</v>
      </c>
      <c r="F1059" s="27" t="s">
        <v>193</v>
      </c>
      <c r="G1059" s="26" t="s">
        <v>217</v>
      </c>
      <c r="I1059" s="14"/>
    </row>
    <row r="1060" spans="1:9" x14ac:dyDescent="0.25">
      <c r="A1060" s="18">
        <v>456</v>
      </c>
      <c r="B1060" s="18">
        <v>1.5600000000000001E-2</v>
      </c>
      <c r="C1060" s="23">
        <f t="shared" si="54"/>
        <v>7.8000000000000005E-3</v>
      </c>
      <c r="D1060" s="23">
        <f t="shared" si="55"/>
        <v>0.13471460000000002</v>
      </c>
      <c r="E1060" s="23" t="s">
        <v>322</v>
      </c>
      <c r="F1060" s="27" t="s">
        <v>193</v>
      </c>
      <c r="G1060" s="26" t="s">
        <v>218</v>
      </c>
      <c r="I1060" s="14"/>
    </row>
    <row r="1061" spans="1:9" x14ac:dyDescent="0.25">
      <c r="A1061" s="18">
        <v>457</v>
      </c>
      <c r="B1061" s="18">
        <v>1.325E-2</v>
      </c>
      <c r="C1061" s="23">
        <f t="shared" si="54"/>
        <v>6.6249999999999998E-3</v>
      </c>
      <c r="D1061" s="23">
        <f t="shared" si="55"/>
        <v>0.11390887500000001</v>
      </c>
      <c r="E1061" s="23" t="s">
        <v>322</v>
      </c>
      <c r="F1061" s="27" t="s">
        <v>194</v>
      </c>
      <c r="G1061" s="26" t="s">
        <v>215</v>
      </c>
      <c r="I1061" s="14"/>
    </row>
    <row r="1062" spans="1:9" x14ac:dyDescent="0.25">
      <c r="A1062" s="18">
        <v>458</v>
      </c>
      <c r="B1062" s="18">
        <v>1.4250000000000001E-2</v>
      </c>
      <c r="C1062" s="23">
        <f t="shared" si="54"/>
        <v>7.1250000000000003E-3</v>
      </c>
      <c r="D1062" s="23">
        <f t="shared" si="55"/>
        <v>0.12276237500000002</v>
      </c>
      <c r="E1062" s="23" t="s">
        <v>322</v>
      </c>
      <c r="F1062" s="27" t="s">
        <v>194</v>
      </c>
      <c r="G1062" s="26" t="s">
        <v>216</v>
      </c>
      <c r="I1062" s="14"/>
    </row>
    <row r="1063" spans="1:9" x14ac:dyDescent="0.25">
      <c r="A1063" s="18">
        <v>459</v>
      </c>
      <c r="B1063" s="18">
        <v>1.5649999999999997E-2</v>
      </c>
      <c r="C1063" s="23">
        <f t="shared" si="54"/>
        <v>7.8249999999999986E-3</v>
      </c>
      <c r="D1063" s="23">
        <f t="shared" si="55"/>
        <v>0.13515727499999999</v>
      </c>
      <c r="E1063" s="23" t="s">
        <v>322</v>
      </c>
      <c r="F1063" s="27" t="s">
        <v>194</v>
      </c>
      <c r="G1063" s="26" t="s">
        <v>217</v>
      </c>
      <c r="I1063" s="14"/>
    </row>
    <row r="1064" spans="1:9" x14ac:dyDescent="0.25">
      <c r="A1064" s="18">
        <v>460</v>
      </c>
      <c r="B1064" s="18">
        <v>1.7750000000000002E-2</v>
      </c>
      <c r="C1064" s="23">
        <f t="shared" si="54"/>
        <v>8.8750000000000009E-3</v>
      </c>
      <c r="D1064" s="23">
        <f t="shared" si="55"/>
        <v>0.15374962500000003</v>
      </c>
      <c r="E1064" s="23" t="s">
        <v>322</v>
      </c>
      <c r="F1064" s="27" t="s">
        <v>194</v>
      </c>
      <c r="G1064" s="26" t="s">
        <v>218</v>
      </c>
      <c r="I1064" s="14"/>
    </row>
    <row r="1065" spans="1:9" x14ac:dyDescent="0.25">
      <c r="A1065" s="18">
        <v>461</v>
      </c>
      <c r="B1065" s="18">
        <v>1.38E-2</v>
      </c>
      <c r="C1065" s="23">
        <f t="shared" si="54"/>
        <v>6.8999999999999999E-3</v>
      </c>
      <c r="D1065" s="23">
        <f t="shared" si="55"/>
        <v>0.1187783</v>
      </c>
      <c r="E1065" s="23" t="s">
        <v>322</v>
      </c>
      <c r="F1065" s="27" t="s">
        <v>195</v>
      </c>
      <c r="G1065" s="26" t="s">
        <v>215</v>
      </c>
      <c r="I1065" s="14"/>
    </row>
    <row r="1066" spans="1:9" x14ac:dyDescent="0.25">
      <c r="A1066" s="18">
        <v>462</v>
      </c>
      <c r="B1066" s="18">
        <v>1.355E-2</v>
      </c>
      <c r="C1066" s="23">
        <f t="shared" si="54"/>
        <v>6.7749999999999998E-3</v>
      </c>
      <c r="D1066" s="23">
        <f t="shared" si="55"/>
        <v>0.116564925</v>
      </c>
      <c r="E1066" s="23" t="s">
        <v>322</v>
      </c>
      <c r="F1066" s="27" t="s">
        <v>195</v>
      </c>
      <c r="G1066" s="26" t="s">
        <v>216</v>
      </c>
      <c r="I1066" s="14"/>
    </row>
    <row r="1067" spans="1:9" x14ac:dyDescent="0.25">
      <c r="A1067" s="18">
        <v>463</v>
      </c>
      <c r="B1067" s="18">
        <v>1.585E-2</v>
      </c>
      <c r="C1067" s="23">
        <f t="shared" si="54"/>
        <v>7.9249999999999998E-3</v>
      </c>
      <c r="D1067" s="23">
        <f t="shared" si="55"/>
        <v>0.13692797500000001</v>
      </c>
      <c r="E1067" s="23" t="s">
        <v>322</v>
      </c>
      <c r="F1067" s="27" t="s">
        <v>195</v>
      </c>
      <c r="G1067" s="26" t="s">
        <v>217</v>
      </c>
      <c r="I1067" s="14"/>
    </row>
    <row r="1068" spans="1:9" x14ac:dyDescent="0.25">
      <c r="A1068" s="18">
        <v>464</v>
      </c>
      <c r="B1068" s="18">
        <v>1.7649999999999999E-2</v>
      </c>
      <c r="C1068" s="23">
        <f t="shared" si="54"/>
        <v>8.8249999999999995E-3</v>
      </c>
      <c r="D1068" s="23">
        <f t="shared" si="55"/>
        <v>0.15286427500000002</v>
      </c>
      <c r="E1068" s="23" t="s">
        <v>322</v>
      </c>
      <c r="F1068" s="27" t="s">
        <v>195</v>
      </c>
      <c r="G1068" s="26" t="s">
        <v>218</v>
      </c>
      <c r="I1068" s="14"/>
    </row>
    <row r="1069" spans="1:9" x14ac:dyDescent="0.25">
      <c r="A1069" s="18">
        <v>465</v>
      </c>
      <c r="B1069" s="18">
        <v>1.38E-2</v>
      </c>
      <c r="C1069" s="23">
        <f t="shared" si="54"/>
        <v>6.8999999999999999E-3</v>
      </c>
      <c r="D1069" s="23">
        <f t="shared" si="55"/>
        <v>0.1187783</v>
      </c>
      <c r="E1069" s="23" t="s">
        <v>322</v>
      </c>
      <c r="F1069" s="27" t="s">
        <v>196</v>
      </c>
      <c r="G1069" s="26" t="s">
        <v>215</v>
      </c>
      <c r="I1069" s="14"/>
    </row>
    <row r="1070" spans="1:9" x14ac:dyDescent="0.25">
      <c r="A1070" s="18">
        <v>466</v>
      </c>
      <c r="B1070" s="18">
        <v>1.4200000000000001E-2</v>
      </c>
      <c r="C1070" s="23">
        <f t="shared" si="54"/>
        <v>7.1000000000000004E-3</v>
      </c>
      <c r="D1070" s="23">
        <f t="shared" si="55"/>
        <v>0.12231970000000002</v>
      </c>
      <c r="E1070" s="23" t="s">
        <v>322</v>
      </c>
      <c r="F1070" s="27" t="s">
        <v>196</v>
      </c>
      <c r="G1070" s="26" t="s">
        <v>216</v>
      </c>
      <c r="I1070" s="14"/>
    </row>
    <row r="1071" spans="1:9" x14ac:dyDescent="0.25">
      <c r="A1071" s="18">
        <v>467</v>
      </c>
      <c r="B1071" s="18">
        <v>1.5949999999999999E-2</v>
      </c>
      <c r="C1071" s="23">
        <f t="shared" si="54"/>
        <v>7.9749999999999995E-3</v>
      </c>
      <c r="D1071" s="23">
        <f t="shared" si="55"/>
        <v>0.13781332500000001</v>
      </c>
      <c r="E1071" s="23" t="s">
        <v>322</v>
      </c>
      <c r="F1071" s="27" t="s">
        <v>196</v>
      </c>
      <c r="G1071" s="26" t="s">
        <v>217</v>
      </c>
      <c r="I1071" s="14"/>
    </row>
    <row r="1072" spans="1:9" x14ac:dyDescent="0.25">
      <c r="A1072" s="18">
        <v>468</v>
      </c>
      <c r="B1072" s="18">
        <v>1.7600000000000001E-2</v>
      </c>
      <c r="C1072" s="23">
        <f t="shared" si="54"/>
        <v>8.8000000000000005E-3</v>
      </c>
      <c r="D1072" s="23">
        <f t="shared" si="55"/>
        <v>0.15242160000000002</v>
      </c>
      <c r="E1072" s="23" t="s">
        <v>322</v>
      </c>
      <c r="F1072" s="27" t="s">
        <v>196</v>
      </c>
      <c r="G1072" s="26" t="s">
        <v>218</v>
      </c>
      <c r="I1072" s="14"/>
    </row>
    <row r="1073" spans="1:9" x14ac:dyDescent="0.25">
      <c r="A1073" s="18">
        <v>469</v>
      </c>
      <c r="B1073" s="18">
        <v>1.325E-2</v>
      </c>
      <c r="C1073" s="23">
        <f t="shared" si="54"/>
        <v>6.6249999999999998E-3</v>
      </c>
      <c r="D1073" s="23">
        <f t="shared" si="55"/>
        <v>0.11390887500000001</v>
      </c>
      <c r="E1073" s="23" t="s">
        <v>322</v>
      </c>
      <c r="F1073" s="27" t="s">
        <v>197</v>
      </c>
      <c r="G1073" s="26" t="s">
        <v>215</v>
      </c>
      <c r="I1073" s="14"/>
    </row>
    <row r="1074" spans="1:9" x14ac:dyDescent="0.25">
      <c r="A1074" s="18">
        <v>470</v>
      </c>
      <c r="B1074" s="18">
        <v>1.52E-2</v>
      </c>
      <c r="C1074" s="23">
        <f t="shared" si="54"/>
        <v>7.6E-3</v>
      </c>
      <c r="D1074" s="23">
        <f t="shared" si="55"/>
        <v>0.13117320000000002</v>
      </c>
      <c r="E1074" s="23" t="s">
        <v>322</v>
      </c>
      <c r="F1074" s="27" t="s">
        <v>197</v>
      </c>
      <c r="G1074" s="26" t="s">
        <v>216</v>
      </c>
      <c r="I1074" s="14"/>
    </row>
    <row r="1075" spans="1:9" x14ac:dyDescent="0.25">
      <c r="A1075" s="18">
        <v>471</v>
      </c>
      <c r="B1075" s="18">
        <v>1.5099999999999999E-2</v>
      </c>
      <c r="C1075" s="23">
        <f t="shared" si="54"/>
        <v>7.5499999999999994E-3</v>
      </c>
      <c r="D1075" s="23">
        <f t="shared" si="55"/>
        <v>0.13028785000000001</v>
      </c>
      <c r="E1075" s="23" t="s">
        <v>322</v>
      </c>
      <c r="F1075" s="27" t="s">
        <v>197</v>
      </c>
      <c r="G1075" s="26" t="s">
        <v>217</v>
      </c>
      <c r="I1075" s="14"/>
    </row>
    <row r="1076" spans="1:9" x14ac:dyDescent="0.25">
      <c r="A1076" s="18">
        <v>472</v>
      </c>
      <c r="B1076" s="18">
        <v>1.67E-2</v>
      </c>
      <c r="C1076" s="23">
        <f t="shared" si="54"/>
        <v>8.3499999999999998E-3</v>
      </c>
      <c r="D1076" s="23">
        <f t="shared" si="55"/>
        <v>0.14445345000000001</v>
      </c>
      <c r="E1076" s="23" t="s">
        <v>322</v>
      </c>
      <c r="F1076" s="27" t="s">
        <v>197</v>
      </c>
      <c r="G1076" s="26" t="s">
        <v>218</v>
      </c>
      <c r="I1076" s="14"/>
    </row>
    <row r="1077" spans="1:9" x14ac:dyDescent="0.25">
      <c r="A1077" s="18">
        <v>473</v>
      </c>
      <c r="B1077" s="18">
        <v>1.6166666666666666E-2</v>
      </c>
      <c r="C1077" s="23">
        <f t="shared" si="54"/>
        <v>8.083333333333333E-3</v>
      </c>
      <c r="D1077" s="23">
        <f t="shared" si="55"/>
        <v>0.13973158333333335</v>
      </c>
      <c r="E1077" s="23" t="s">
        <v>322</v>
      </c>
      <c r="F1077" s="27" t="s">
        <v>198</v>
      </c>
      <c r="G1077" s="26" t="s">
        <v>215</v>
      </c>
      <c r="I1077" s="14"/>
    </row>
    <row r="1078" spans="1:9" x14ac:dyDescent="0.25">
      <c r="A1078" s="18">
        <v>474</v>
      </c>
      <c r="B1078" s="18">
        <v>1.5599999999999999E-2</v>
      </c>
      <c r="C1078" s="23">
        <f t="shared" si="54"/>
        <v>7.7999999999999996E-3</v>
      </c>
      <c r="D1078" s="23">
        <f t="shared" si="55"/>
        <v>0.13471460000000002</v>
      </c>
      <c r="E1078" s="23" t="s">
        <v>322</v>
      </c>
      <c r="F1078" s="27" t="s">
        <v>198</v>
      </c>
      <c r="G1078" s="26" t="s">
        <v>216</v>
      </c>
      <c r="I1078" s="14"/>
    </row>
    <row r="1079" spans="1:9" x14ac:dyDescent="0.25">
      <c r="A1079" s="18">
        <v>475</v>
      </c>
      <c r="B1079" s="18">
        <v>1.6300000000000002E-2</v>
      </c>
      <c r="C1079" s="23">
        <f t="shared" si="54"/>
        <v>8.150000000000001E-3</v>
      </c>
      <c r="D1079" s="23">
        <f t="shared" si="55"/>
        <v>0.14091205000000004</v>
      </c>
      <c r="E1079" s="23" t="s">
        <v>322</v>
      </c>
      <c r="F1079" s="27" t="s">
        <v>198</v>
      </c>
      <c r="G1079" s="26" t="s">
        <v>217</v>
      </c>
      <c r="I1079" s="14"/>
    </row>
    <row r="1080" spans="1:9" x14ac:dyDescent="0.25">
      <c r="A1080" s="18">
        <v>476</v>
      </c>
      <c r="B1080" s="18">
        <v>1.7350000000000001E-2</v>
      </c>
      <c r="C1080" s="23">
        <f t="shared" si="54"/>
        <v>8.6750000000000004E-3</v>
      </c>
      <c r="D1080" s="23">
        <f t="shared" si="55"/>
        <v>0.15020822500000003</v>
      </c>
      <c r="E1080" s="23" t="s">
        <v>322</v>
      </c>
      <c r="F1080" s="27" t="s">
        <v>198</v>
      </c>
      <c r="G1080" s="26" t="s">
        <v>218</v>
      </c>
      <c r="I1080" s="14"/>
    </row>
    <row r="1081" spans="1:9" x14ac:dyDescent="0.25">
      <c r="A1081" s="18">
        <v>477</v>
      </c>
      <c r="B1081" s="18">
        <v>1.41E-2</v>
      </c>
      <c r="C1081" s="23">
        <f t="shared" si="54"/>
        <v>7.0499999999999998E-3</v>
      </c>
      <c r="D1081" s="23">
        <f t="shared" si="55"/>
        <v>0.12143435</v>
      </c>
      <c r="E1081" s="23" t="s">
        <v>322</v>
      </c>
      <c r="F1081" s="27" t="s">
        <v>199</v>
      </c>
      <c r="G1081" s="26" t="s">
        <v>215</v>
      </c>
      <c r="I1081" s="14"/>
    </row>
    <row r="1082" spans="1:9" x14ac:dyDescent="0.25">
      <c r="A1082" s="18">
        <v>478</v>
      </c>
      <c r="B1082" s="18">
        <v>1.44E-2</v>
      </c>
      <c r="C1082" s="23">
        <f t="shared" si="54"/>
        <v>7.1999999999999998E-3</v>
      </c>
      <c r="D1082" s="23">
        <f t="shared" si="55"/>
        <v>0.1240904</v>
      </c>
      <c r="E1082" s="23" t="s">
        <v>322</v>
      </c>
      <c r="F1082" s="27" t="s">
        <v>199</v>
      </c>
      <c r="G1082" s="26" t="s">
        <v>216</v>
      </c>
      <c r="I1082" s="14"/>
    </row>
    <row r="1083" spans="1:9" x14ac:dyDescent="0.25">
      <c r="A1083" s="18">
        <v>479</v>
      </c>
      <c r="B1083" s="18">
        <v>1.4800000000000001E-2</v>
      </c>
      <c r="C1083" s="23">
        <f t="shared" si="54"/>
        <v>7.4000000000000003E-3</v>
      </c>
      <c r="D1083" s="23">
        <f t="shared" si="55"/>
        <v>0.12763180000000002</v>
      </c>
      <c r="E1083" s="23" t="s">
        <v>322</v>
      </c>
      <c r="F1083" s="27" t="s">
        <v>199</v>
      </c>
      <c r="G1083" s="26" t="s">
        <v>217</v>
      </c>
      <c r="I1083" s="14"/>
    </row>
    <row r="1084" spans="1:9" x14ac:dyDescent="0.25">
      <c r="A1084" s="18">
        <v>480</v>
      </c>
      <c r="B1084" s="18">
        <v>1.575E-2</v>
      </c>
      <c r="C1084" s="23">
        <f t="shared" si="54"/>
        <v>7.8750000000000001E-3</v>
      </c>
      <c r="D1084" s="23">
        <f t="shared" si="55"/>
        <v>0.13604262500000003</v>
      </c>
      <c r="E1084" s="23" t="s">
        <v>322</v>
      </c>
      <c r="F1084" s="27" t="s">
        <v>199</v>
      </c>
      <c r="G1084" s="26" t="s">
        <v>218</v>
      </c>
      <c r="I1084" s="14"/>
    </row>
    <row r="1085" spans="1:9" x14ac:dyDescent="0.25">
      <c r="A1085" s="18">
        <v>481</v>
      </c>
      <c r="B1085" s="18">
        <v>1.4200000000000001E-2</v>
      </c>
      <c r="C1085" s="23">
        <f t="shared" si="54"/>
        <v>7.1000000000000004E-3</v>
      </c>
      <c r="D1085" s="23">
        <f t="shared" si="55"/>
        <v>0.12231970000000002</v>
      </c>
      <c r="E1085" s="23" t="s">
        <v>322</v>
      </c>
      <c r="F1085" s="27" t="s">
        <v>200</v>
      </c>
      <c r="G1085" s="26" t="s">
        <v>215</v>
      </c>
      <c r="I1085" s="14"/>
    </row>
    <row r="1086" spans="1:9" x14ac:dyDescent="0.25">
      <c r="A1086" s="18">
        <v>482</v>
      </c>
      <c r="B1086" s="18">
        <v>1.4700000000000001E-2</v>
      </c>
      <c r="C1086" s="23">
        <f t="shared" si="54"/>
        <v>7.3500000000000006E-3</v>
      </c>
      <c r="D1086" s="23">
        <f t="shared" si="55"/>
        <v>0.12674645000000004</v>
      </c>
      <c r="E1086" s="23" t="s">
        <v>322</v>
      </c>
      <c r="F1086" s="27" t="s">
        <v>200</v>
      </c>
      <c r="G1086" s="26" t="s">
        <v>216</v>
      </c>
      <c r="I1086" s="14"/>
    </row>
    <row r="1087" spans="1:9" x14ac:dyDescent="0.25">
      <c r="A1087" s="18">
        <v>483</v>
      </c>
      <c r="B1087" s="18">
        <v>1.6500000000000001E-2</v>
      </c>
      <c r="C1087" s="23">
        <f t="shared" si="54"/>
        <v>8.2500000000000004E-3</v>
      </c>
      <c r="D1087" s="23">
        <f t="shared" si="55"/>
        <v>0.14268275000000002</v>
      </c>
      <c r="E1087" s="23" t="s">
        <v>322</v>
      </c>
      <c r="F1087" s="27" t="s">
        <v>200</v>
      </c>
      <c r="G1087" s="26" t="s">
        <v>217</v>
      </c>
      <c r="I1087" s="14"/>
    </row>
    <row r="1088" spans="1:9" x14ac:dyDescent="0.25">
      <c r="A1088" s="18">
        <v>484</v>
      </c>
      <c r="B1088" s="18">
        <v>1.7399999999999999E-2</v>
      </c>
      <c r="C1088" s="23">
        <f t="shared" si="54"/>
        <v>8.6999999999999994E-3</v>
      </c>
      <c r="D1088" s="23">
        <f t="shared" si="55"/>
        <v>0.1506509</v>
      </c>
      <c r="E1088" s="23" t="s">
        <v>322</v>
      </c>
      <c r="F1088" s="27" t="s">
        <v>200</v>
      </c>
      <c r="G1088" s="26" t="s">
        <v>218</v>
      </c>
      <c r="I1088" s="14"/>
    </row>
    <row r="1089" spans="1:9" x14ac:dyDescent="0.25">
      <c r="A1089" s="18">
        <v>485</v>
      </c>
      <c r="B1089" s="18">
        <v>1.46E-2</v>
      </c>
      <c r="C1089" s="23">
        <f t="shared" ref="C1089:C1100" si="56">B1089/2</f>
        <v>7.3000000000000001E-3</v>
      </c>
      <c r="D1089" s="23">
        <f t="shared" ref="D1089:D1100" si="57">(17.707*C1089) - 0.0034</f>
        <v>0.12586110000000003</v>
      </c>
      <c r="E1089" s="23" t="s">
        <v>322</v>
      </c>
      <c r="F1089" s="27" t="s">
        <v>201</v>
      </c>
      <c r="G1089" s="26" t="s">
        <v>215</v>
      </c>
      <c r="I1089" s="14"/>
    </row>
    <row r="1090" spans="1:9" x14ac:dyDescent="0.25">
      <c r="A1090" s="18">
        <v>486</v>
      </c>
      <c r="B1090" s="18">
        <v>1.4200000000000001E-2</v>
      </c>
      <c r="C1090" s="23">
        <f t="shared" si="56"/>
        <v>7.1000000000000004E-3</v>
      </c>
      <c r="D1090" s="23">
        <f t="shared" si="57"/>
        <v>0.12231970000000002</v>
      </c>
      <c r="E1090" s="23" t="s">
        <v>322</v>
      </c>
      <c r="F1090" s="27" t="s">
        <v>201</v>
      </c>
      <c r="G1090" s="26" t="s">
        <v>216</v>
      </c>
      <c r="I1090" s="14"/>
    </row>
    <row r="1091" spans="1:9" x14ac:dyDescent="0.25">
      <c r="A1091" s="18">
        <v>487</v>
      </c>
      <c r="B1091" s="18">
        <v>1.54E-2</v>
      </c>
      <c r="C1091" s="23">
        <f t="shared" si="56"/>
        <v>7.7000000000000002E-3</v>
      </c>
      <c r="D1091" s="23">
        <f t="shared" si="57"/>
        <v>0.13294390000000003</v>
      </c>
      <c r="E1091" s="23" t="s">
        <v>322</v>
      </c>
      <c r="F1091" s="27" t="s">
        <v>201</v>
      </c>
      <c r="G1091" s="26" t="s">
        <v>217</v>
      </c>
      <c r="I1091" s="14"/>
    </row>
    <row r="1092" spans="1:9" x14ac:dyDescent="0.25">
      <c r="A1092" s="18">
        <v>488</v>
      </c>
      <c r="B1092" s="18">
        <v>1.5949999999999999E-2</v>
      </c>
      <c r="C1092" s="23">
        <f t="shared" si="56"/>
        <v>7.9749999999999995E-3</v>
      </c>
      <c r="D1092" s="23">
        <f t="shared" si="57"/>
        <v>0.13781332500000001</v>
      </c>
      <c r="E1092" s="23" t="s">
        <v>322</v>
      </c>
      <c r="F1092" s="27" t="s">
        <v>201</v>
      </c>
      <c r="G1092" s="26" t="s">
        <v>218</v>
      </c>
      <c r="I1092" s="14"/>
    </row>
    <row r="1093" spans="1:9" x14ac:dyDescent="0.25">
      <c r="A1093" s="18">
        <v>489</v>
      </c>
      <c r="B1093" s="18">
        <v>1.4500000000000001E-2</v>
      </c>
      <c r="C1093" s="23">
        <f t="shared" si="56"/>
        <v>7.2500000000000004E-3</v>
      </c>
      <c r="D1093" s="23">
        <f t="shared" si="57"/>
        <v>0.12497575000000001</v>
      </c>
      <c r="E1093" s="23" t="s">
        <v>322</v>
      </c>
      <c r="F1093" s="27" t="s">
        <v>202</v>
      </c>
      <c r="G1093" s="26" t="s">
        <v>215</v>
      </c>
      <c r="I1093" s="14"/>
    </row>
    <row r="1094" spans="1:9" x14ac:dyDescent="0.25">
      <c r="A1094" s="18">
        <v>490</v>
      </c>
      <c r="B1094" s="18">
        <v>1.5450000000000002E-2</v>
      </c>
      <c r="C1094" s="23">
        <f t="shared" si="56"/>
        <v>7.725000000000001E-3</v>
      </c>
      <c r="D1094" s="23">
        <f t="shared" si="57"/>
        <v>0.13338657500000003</v>
      </c>
      <c r="E1094" s="23" t="s">
        <v>322</v>
      </c>
      <c r="F1094" s="27" t="s">
        <v>202</v>
      </c>
      <c r="G1094" s="26" t="s">
        <v>216</v>
      </c>
      <c r="I1094" s="14"/>
    </row>
    <row r="1095" spans="1:9" x14ac:dyDescent="0.25">
      <c r="A1095" s="18">
        <v>491</v>
      </c>
      <c r="B1095" s="18">
        <v>1.6399999999999998E-2</v>
      </c>
      <c r="C1095" s="23">
        <f t="shared" si="56"/>
        <v>8.199999999999999E-3</v>
      </c>
      <c r="D1095" s="23">
        <f t="shared" si="57"/>
        <v>0.14179739999999999</v>
      </c>
      <c r="E1095" s="23" t="s">
        <v>322</v>
      </c>
      <c r="F1095" s="27" t="s">
        <v>202</v>
      </c>
      <c r="G1095" s="26" t="s">
        <v>217</v>
      </c>
      <c r="I1095" s="14"/>
    </row>
    <row r="1096" spans="1:9" x14ac:dyDescent="0.25">
      <c r="A1096" s="18">
        <v>492</v>
      </c>
      <c r="B1096" s="18">
        <v>1.8349999999999998E-2</v>
      </c>
      <c r="C1096" s="23">
        <f t="shared" si="56"/>
        <v>9.1749999999999991E-3</v>
      </c>
      <c r="D1096" s="23">
        <f t="shared" si="57"/>
        <v>0.15906172500000001</v>
      </c>
      <c r="E1096" s="23" t="s">
        <v>322</v>
      </c>
      <c r="F1096" s="27" t="s">
        <v>202</v>
      </c>
      <c r="G1096" s="26" t="s">
        <v>218</v>
      </c>
      <c r="I1096" s="14"/>
    </row>
    <row r="1097" spans="1:9" x14ac:dyDescent="0.25">
      <c r="A1097" s="18">
        <v>493</v>
      </c>
      <c r="B1097" s="18">
        <v>1.4999999999999999E-2</v>
      </c>
      <c r="C1097" s="23">
        <f t="shared" si="56"/>
        <v>7.4999999999999997E-3</v>
      </c>
      <c r="D1097" s="23">
        <f t="shared" si="57"/>
        <v>0.1294025</v>
      </c>
      <c r="E1097" s="23" t="s">
        <v>322</v>
      </c>
      <c r="F1097" s="27" t="s">
        <v>203</v>
      </c>
      <c r="G1097" s="26" t="s">
        <v>215</v>
      </c>
      <c r="I1097" s="14"/>
    </row>
    <row r="1098" spans="1:9" x14ac:dyDescent="0.25">
      <c r="A1098" s="18">
        <v>494</v>
      </c>
      <c r="B1098" s="18">
        <v>1.5599999999999999E-2</v>
      </c>
      <c r="C1098" s="23">
        <f t="shared" si="56"/>
        <v>7.7999999999999996E-3</v>
      </c>
      <c r="D1098" s="23">
        <f t="shared" si="57"/>
        <v>0.13471460000000002</v>
      </c>
      <c r="E1098" s="23" t="s">
        <v>322</v>
      </c>
      <c r="F1098" s="27" t="s">
        <v>203</v>
      </c>
      <c r="G1098" s="26" t="s">
        <v>216</v>
      </c>
      <c r="I1098" s="14"/>
    </row>
    <row r="1099" spans="1:9" x14ac:dyDescent="0.25">
      <c r="A1099" s="18">
        <v>495</v>
      </c>
      <c r="B1099" s="18">
        <v>1.7000000000000001E-2</v>
      </c>
      <c r="C1099" s="23">
        <f t="shared" si="56"/>
        <v>8.5000000000000006E-3</v>
      </c>
      <c r="D1099" s="23">
        <f t="shared" si="57"/>
        <v>0.14710950000000003</v>
      </c>
      <c r="E1099" s="23" t="s">
        <v>322</v>
      </c>
      <c r="F1099" s="27" t="s">
        <v>203</v>
      </c>
      <c r="G1099" s="26" t="s">
        <v>217</v>
      </c>
      <c r="I1099" s="14"/>
    </row>
    <row r="1100" spans="1:9" x14ac:dyDescent="0.25">
      <c r="A1100" s="18">
        <v>496</v>
      </c>
      <c r="B1100" s="18">
        <v>1.6550000000000002E-2</v>
      </c>
      <c r="C1100" s="23">
        <f t="shared" si="56"/>
        <v>8.2750000000000011E-3</v>
      </c>
      <c r="D1100" s="23">
        <f t="shared" si="57"/>
        <v>0.14312542500000003</v>
      </c>
      <c r="E1100" s="23" t="s">
        <v>322</v>
      </c>
      <c r="F1100" s="27" t="s">
        <v>203</v>
      </c>
      <c r="G1100" s="26" t="s">
        <v>218</v>
      </c>
      <c r="I1100" s="14"/>
    </row>
    <row r="1101" spans="1:9" x14ac:dyDescent="0.25">
      <c r="A1101" s="18"/>
      <c r="B1101" s="19"/>
      <c r="C1101" s="19"/>
      <c r="D1101" s="18"/>
      <c r="E1101" s="23"/>
      <c r="F1101" s="18"/>
      <c r="G1101" s="19"/>
      <c r="I1101" s="14"/>
    </row>
    <row r="1102" spans="1:9" x14ac:dyDescent="0.25">
      <c r="I1102" s="14"/>
    </row>
    <row r="1103" spans="1:9" x14ac:dyDescent="0.25">
      <c r="I1103" s="14"/>
    </row>
    <row r="1104" spans="1:9" x14ac:dyDescent="0.25">
      <c r="I1104" s="14"/>
    </row>
    <row r="1105" spans="9:9" x14ac:dyDescent="0.25">
      <c r="I1105" s="14"/>
    </row>
    <row r="1106" spans="9:9" x14ac:dyDescent="0.25">
      <c r="I1106" s="14"/>
    </row>
    <row r="1107" spans="9:9" x14ac:dyDescent="0.25">
      <c r="I1107" s="14"/>
    </row>
    <row r="1108" spans="9:9" x14ac:dyDescent="0.25">
      <c r="I1108" s="14"/>
    </row>
    <row r="1109" spans="9:9" x14ac:dyDescent="0.25">
      <c r="I1109" s="14"/>
    </row>
    <row r="1110" spans="9:9" x14ac:dyDescent="0.25">
      <c r="I1110" s="14"/>
    </row>
    <row r="1111" spans="9:9" x14ac:dyDescent="0.25">
      <c r="I1111" s="14"/>
    </row>
    <row r="1112" spans="9:9" x14ac:dyDescent="0.25">
      <c r="I1112" s="14"/>
    </row>
    <row r="1113" spans="9:9" x14ac:dyDescent="0.25">
      <c r="I1113" s="14"/>
    </row>
    <row r="1114" spans="9:9" x14ac:dyDescent="0.25">
      <c r="I1114" s="14"/>
    </row>
    <row r="1115" spans="9:9" x14ac:dyDescent="0.25">
      <c r="I1115" s="14"/>
    </row>
    <row r="1116" spans="9:9" x14ac:dyDescent="0.25">
      <c r="I1116" s="14"/>
    </row>
    <row r="1117" spans="9:9" x14ac:dyDescent="0.25">
      <c r="I1117" s="14"/>
    </row>
    <row r="1118" spans="9:9" x14ac:dyDescent="0.25">
      <c r="I1118" s="14"/>
    </row>
    <row r="1119" spans="9:9" x14ac:dyDescent="0.25">
      <c r="I1119" s="14"/>
    </row>
    <row r="1120" spans="9:9" x14ac:dyDescent="0.25">
      <c r="I1120" s="14"/>
    </row>
    <row r="1121" spans="9:9" x14ac:dyDescent="0.25">
      <c r="I1121" s="14"/>
    </row>
    <row r="1122" spans="9:9" x14ac:dyDescent="0.25">
      <c r="I1122" s="14"/>
    </row>
    <row r="1123" spans="9:9" x14ac:dyDescent="0.25">
      <c r="I1123" s="14"/>
    </row>
    <row r="1124" spans="9:9" x14ac:dyDescent="0.25">
      <c r="I1124" s="14"/>
    </row>
    <row r="1125" spans="9:9" x14ac:dyDescent="0.25">
      <c r="I1125" s="14"/>
    </row>
    <row r="1126" spans="9:9" x14ac:dyDescent="0.25">
      <c r="I1126" s="14"/>
    </row>
    <row r="1127" spans="9:9" x14ac:dyDescent="0.25">
      <c r="I1127" s="14"/>
    </row>
    <row r="1128" spans="9:9" x14ac:dyDescent="0.25">
      <c r="I1128" s="14"/>
    </row>
    <row r="1129" spans="9:9" x14ac:dyDescent="0.25">
      <c r="I1129" s="14"/>
    </row>
    <row r="1130" spans="9:9" x14ac:dyDescent="0.25">
      <c r="I1130" s="14"/>
    </row>
    <row r="1131" spans="9:9" x14ac:dyDescent="0.25">
      <c r="I1131" s="14"/>
    </row>
    <row r="1132" spans="9:9" x14ac:dyDescent="0.25">
      <c r="I1132" s="14"/>
    </row>
    <row r="1133" spans="9:9" x14ac:dyDescent="0.25">
      <c r="I1133" s="14"/>
    </row>
    <row r="1134" spans="9:9" x14ac:dyDescent="0.25">
      <c r="I1134" s="14"/>
    </row>
    <row r="1135" spans="9:9" x14ac:dyDescent="0.25">
      <c r="I1135" s="14"/>
    </row>
    <row r="1136" spans="9:9" x14ac:dyDescent="0.25">
      <c r="I1136" s="14"/>
    </row>
    <row r="1137" spans="9:9" x14ac:dyDescent="0.25">
      <c r="I1137" s="14"/>
    </row>
    <row r="1138" spans="9:9" x14ac:dyDescent="0.25">
      <c r="I1138" s="14"/>
    </row>
    <row r="1139" spans="9:9" x14ac:dyDescent="0.25">
      <c r="I1139" s="14"/>
    </row>
    <row r="1140" spans="9:9" x14ac:dyDescent="0.25">
      <c r="I1140" s="14"/>
    </row>
    <row r="1141" spans="9:9" x14ac:dyDescent="0.25">
      <c r="I1141" s="14"/>
    </row>
    <row r="1142" spans="9:9" x14ac:dyDescent="0.25">
      <c r="I1142" s="14"/>
    </row>
    <row r="1143" spans="9:9" x14ac:dyDescent="0.25">
      <c r="I1143" s="14"/>
    </row>
    <row r="1144" spans="9:9" x14ac:dyDescent="0.25">
      <c r="I1144" s="14"/>
    </row>
    <row r="1145" spans="9:9" x14ac:dyDescent="0.25">
      <c r="I1145" s="14"/>
    </row>
    <row r="1146" spans="9:9" x14ac:dyDescent="0.25">
      <c r="I1146" s="14"/>
    </row>
    <row r="1147" spans="9:9" x14ac:dyDescent="0.25">
      <c r="I1147" s="14"/>
    </row>
    <row r="1148" spans="9:9" x14ac:dyDescent="0.25">
      <c r="I1148" s="14"/>
    </row>
    <row r="1149" spans="9:9" x14ac:dyDescent="0.25">
      <c r="I1149" s="14"/>
    </row>
    <row r="1150" spans="9:9" x14ac:dyDescent="0.25">
      <c r="I1150" s="14"/>
    </row>
    <row r="1151" spans="9:9" x14ac:dyDescent="0.25">
      <c r="I1151" s="14"/>
    </row>
    <row r="1152" spans="9:9" x14ac:dyDescent="0.25">
      <c r="I1152" s="14"/>
    </row>
    <row r="1153" spans="9:9" x14ac:dyDescent="0.25">
      <c r="I1153" s="14"/>
    </row>
    <row r="1154" spans="9:9" x14ac:dyDescent="0.25">
      <c r="I1154" s="14"/>
    </row>
    <row r="1155" spans="9:9" x14ac:dyDescent="0.25">
      <c r="I1155" s="14"/>
    </row>
    <row r="1156" spans="9:9" x14ac:dyDescent="0.25">
      <c r="I1156" s="14"/>
    </row>
    <row r="1157" spans="9:9" x14ac:dyDescent="0.25">
      <c r="I1157" s="14"/>
    </row>
    <row r="1158" spans="9:9" x14ac:dyDescent="0.25">
      <c r="I1158" s="14"/>
    </row>
    <row r="1159" spans="9:9" x14ac:dyDescent="0.25">
      <c r="I1159" s="14"/>
    </row>
    <row r="1160" spans="9:9" x14ac:dyDescent="0.25">
      <c r="I1160" s="14"/>
    </row>
    <row r="1161" spans="9:9" x14ac:dyDescent="0.25">
      <c r="I1161" s="14"/>
    </row>
    <row r="1162" spans="9:9" x14ac:dyDescent="0.25">
      <c r="I1162" s="14"/>
    </row>
    <row r="1163" spans="9:9" x14ac:dyDescent="0.25">
      <c r="I1163" s="14"/>
    </row>
    <row r="1164" spans="9:9" x14ac:dyDescent="0.25">
      <c r="I1164" s="14"/>
    </row>
    <row r="1165" spans="9:9" x14ac:dyDescent="0.25">
      <c r="I1165" s="14"/>
    </row>
    <row r="1166" spans="9:9" x14ac:dyDescent="0.25">
      <c r="I1166" s="14"/>
    </row>
    <row r="1167" spans="9:9" x14ac:dyDescent="0.25">
      <c r="I1167" s="14"/>
    </row>
    <row r="1168" spans="9:9" x14ac:dyDescent="0.25">
      <c r="I1168" s="14"/>
    </row>
    <row r="1169" spans="9:9" x14ac:dyDescent="0.25">
      <c r="I1169" s="14"/>
    </row>
    <row r="1170" spans="9:9" x14ac:dyDescent="0.25">
      <c r="I1170" s="14"/>
    </row>
    <row r="1171" spans="9:9" x14ac:dyDescent="0.25">
      <c r="I1171" s="14"/>
    </row>
    <row r="1172" spans="9:9" x14ac:dyDescent="0.25">
      <c r="I1172" s="14"/>
    </row>
    <row r="1173" spans="9:9" x14ac:dyDescent="0.25">
      <c r="I1173" s="14"/>
    </row>
    <row r="1174" spans="9:9" x14ac:dyDescent="0.25">
      <c r="I1174" s="14"/>
    </row>
    <row r="1175" spans="9:9" x14ac:dyDescent="0.25">
      <c r="I1175" s="14"/>
    </row>
    <row r="1176" spans="9:9" x14ac:dyDescent="0.25">
      <c r="I1176" s="14"/>
    </row>
    <row r="1177" spans="9:9" x14ac:dyDescent="0.25">
      <c r="I1177" s="14"/>
    </row>
    <row r="1178" spans="9:9" x14ac:dyDescent="0.25">
      <c r="I1178" s="14"/>
    </row>
    <row r="1179" spans="9:9" x14ac:dyDescent="0.25">
      <c r="I1179" s="14"/>
    </row>
    <row r="1180" spans="9:9" x14ac:dyDescent="0.25">
      <c r="I1180" s="14"/>
    </row>
    <row r="1181" spans="9:9" x14ac:dyDescent="0.25">
      <c r="I1181" s="14"/>
    </row>
    <row r="1182" spans="9:9" x14ac:dyDescent="0.25">
      <c r="I1182" s="14"/>
    </row>
    <row r="1183" spans="9:9" x14ac:dyDescent="0.25">
      <c r="I1183" s="14"/>
    </row>
    <row r="1184" spans="9:9" x14ac:dyDescent="0.25">
      <c r="I1184" s="14"/>
    </row>
    <row r="1185" spans="9:9" x14ac:dyDescent="0.25">
      <c r="I1185" s="14"/>
    </row>
    <row r="1186" spans="9:9" x14ac:dyDescent="0.25">
      <c r="I1186" s="14"/>
    </row>
    <row r="1187" spans="9:9" x14ac:dyDescent="0.25">
      <c r="I1187" s="14"/>
    </row>
    <row r="1188" spans="9:9" x14ac:dyDescent="0.25">
      <c r="I1188" s="14"/>
    </row>
    <row r="1189" spans="9:9" x14ac:dyDescent="0.25">
      <c r="I1189" s="14"/>
    </row>
    <row r="1190" spans="9:9" x14ac:dyDescent="0.25">
      <c r="I1190" s="14"/>
    </row>
    <row r="1191" spans="9:9" x14ac:dyDescent="0.25">
      <c r="I1191" s="14"/>
    </row>
    <row r="1192" spans="9:9" x14ac:dyDescent="0.25">
      <c r="I1192" s="14"/>
    </row>
    <row r="1193" spans="9:9" x14ac:dyDescent="0.25">
      <c r="I1193" s="14"/>
    </row>
    <row r="1194" spans="9:9" x14ac:dyDescent="0.25">
      <c r="I1194" s="14"/>
    </row>
    <row r="1195" spans="9:9" x14ac:dyDescent="0.25">
      <c r="I1195" s="14"/>
    </row>
    <row r="1196" spans="9:9" x14ac:dyDescent="0.25">
      <c r="I1196" s="14"/>
    </row>
    <row r="1197" spans="9:9" x14ac:dyDescent="0.25">
      <c r="I1197" s="14"/>
    </row>
    <row r="1198" spans="9:9" x14ac:dyDescent="0.25">
      <c r="I1198" s="14"/>
    </row>
    <row r="1199" spans="9:9" x14ac:dyDescent="0.25">
      <c r="I1199" s="14"/>
    </row>
    <row r="1200" spans="9:9" x14ac:dyDescent="0.25">
      <c r="I1200" s="14"/>
    </row>
    <row r="1201" spans="9:9" x14ac:dyDescent="0.25">
      <c r="I1201" s="14"/>
    </row>
    <row r="1202" spans="9:9" x14ac:dyDescent="0.25">
      <c r="I1202" s="14"/>
    </row>
    <row r="1203" spans="9:9" x14ac:dyDescent="0.25">
      <c r="I1203" s="14"/>
    </row>
    <row r="1204" spans="9:9" x14ac:dyDescent="0.25">
      <c r="I1204" s="14"/>
    </row>
    <row r="1205" spans="9:9" x14ac:dyDescent="0.25">
      <c r="I1205" s="14"/>
    </row>
    <row r="1206" spans="9:9" x14ac:dyDescent="0.25">
      <c r="I1206" s="14"/>
    </row>
    <row r="1207" spans="9:9" x14ac:dyDescent="0.25">
      <c r="I1207" s="14"/>
    </row>
    <row r="1208" spans="9:9" x14ac:dyDescent="0.25">
      <c r="I1208" s="14"/>
    </row>
    <row r="1209" spans="9:9" x14ac:dyDescent="0.25">
      <c r="I1209" s="14"/>
    </row>
    <row r="1210" spans="9:9" x14ac:dyDescent="0.25">
      <c r="I1210" s="14"/>
    </row>
    <row r="1211" spans="9:9" x14ac:dyDescent="0.25">
      <c r="I1211" s="14"/>
    </row>
    <row r="1212" spans="9:9" x14ac:dyDescent="0.25">
      <c r="I1212" s="14"/>
    </row>
    <row r="1213" spans="9:9" x14ac:dyDescent="0.25">
      <c r="I1213" s="14"/>
    </row>
    <row r="1214" spans="9:9" x14ac:dyDescent="0.25">
      <c r="I1214" s="14"/>
    </row>
    <row r="1215" spans="9:9" x14ac:dyDescent="0.25">
      <c r="I1215" s="14"/>
    </row>
    <row r="1216" spans="9:9" x14ac:dyDescent="0.25">
      <c r="I1216" s="14"/>
    </row>
    <row r="1217" spans="9:9" x14ac:dyDescent="0.25">
      <c r="I1217" s="14"/>
    </row>
    <row r="1218" spans="9:9" x14ac:dyDescent="0.25">
      <c r="I1218" s="14"/>
    </row>
    <row r="1219" spans="9:9" x14ac:dyDescent="0.25">
      <c r="I1219" s="14"/>
    </row>
    <row r="1220" spans="9:9" x14ac:dyDescent="0.25">
      <c r="I1220" s="14"/>
    </row>
    <row r="1221" spans="9:9" x14ac:dyDescent="0.25">
      <c r="I1221" s="14"/>
    </row>
    <row r="1222" spans="9:9" x14ac:dyDescent="0.25">
      <c r="I1222" s="14"/>
    </row>
    <row r="1223" spans="9:9" x14ac:dyDescent="0.25">
      <c r="I1223" s="14"/>
    </row>
    <row r="1224" spans="9:9" x14ac:dyDescent="0.25">
      <c r="I1224" s="14"/>
    </row>
    <row r="1225" spans="9:9" x14ac:dyDescent="0.25">
      <c r="I1225" s="14"/>
    </row>
    <row r="1226" spans="9:9" x14ac:dyDescent="0.25">
      <c r="I1226" s="14"/>
    </row>
    <row r="1227" spans="9:9" x14ac:dyDescent="0.25">
      <c r="I1227" s="14"/>
    </row>
    <row r="1228" spans="9:9" x14ac:dyDescent="0.25">
      <c r="I1228" s="14"/>
    </row>
    <row r="1229" spans="9:9" x14ac:dyDescent="0.25">
      <c r="I1229" s="14"/>
    </row>
    <row r="1230" spans="9:9" x14ac:dyDescent="0.25">
      <c r="I1230" s="14"/>
    </row>
    <row r="1231" spans="9:9" x14ac:dyDescent="0.25">
      <c r="I1231" s="14"/>
    </row>
    <row r="1232" spans="9:9" x14ac:dyDescent="0.25">
      <c r="I1232" s="14"/>
    </row>
    <row r="1233" spans="9:9" x14ac:dyDescent="0.25">
      <c r="I1233" s="14"/>
    </row>
    <row r="1234" spans="9:9" x14ac:dyDescent="0.25">
      <c r="I1234" s="14"/>
    </row>
    <row r="1235" spans="9:9" x14ac:dyDescent="0.25">
      <c r="I1235" s="14"/>
    </row>
    <row r="1236" spans="9:9" x14ac:dyDescent="0.25">
      <c r="I1236" s="14"/>
    </row>
    <row r="1237" spans="9:9" x14ac:dyDescent="0.25">
      <c r="I1237" s="14"/>
    </row>
    <row r="1238" spans="9:9" x14ac:dyDescent="0.25">
      <c r="I1238" s="14"/>
    </row>
    <row r="1239" spans="9:9" x14ac:dyDescent="0.25">
      <c r="I1239" s="14"/>
    </row>
    <row r="1240" spans="9:9" x14ac:dyDescent="0.25">
      <c r="I1240" s="14"/>
    </row>
    <row r="1241" spans="9:9" x14ac:dyDescent="0.25">
      <c r="I1241" s="14"/>
    </row>
    <row r="1242" spans="9:9" x14ac:dyDescent="0.25">
      <c r="I1242" s="14"/>
    </row>
    <row r="1243" spans="9:9" x14ac:dyDescent="0.25">
      <c r="I1243" s="14"/>
    </row>
    <row r="1244" spans="9:9" x14ac:dyDescent="0.25">
      <c r="I1244" s="14"/>
    </row>
    <row r="1245" spans="9:9" x14ac:dyDescent="0.25">
      <c r="I1245" s="14"/>
    </row>
    <row r="1246" spans="9:9" x14ac:dyDescent="0.25">
      <c r="I1246" s="14"/>
    </row>
    <row r="1247" spans="9:9" x14ac:dyDescent="0.25">
      <c r="I1247" s="14"/>
    </row>
    <row r="1248" spans="9:9" x14ac:dyDescent="0.25">
      <c r="I1248" s="14"/>
    </row>
    <row r="1249" spans="9:9" x14ac:dyDescent="0.25">
      <c r="I1249" s="14"/>
    </row>
    <row r="1250" spans="9:9" x14ac:dyDescent="0.25">
      <c r="I1250" s="14"/>
    </row>
    <row r="1251" spans="9:9" x14ac:dyDescent="0.25">
      <c r="I1251" s="14"/>
    </row>
    <row r="1252" spans="9:9" x14ac:dyDescent="0.25">
      <c r="I1252" s="14"/>
    </row>
    <row r="1253" spans="9:9" x14ac:dyDescent="0.25">
      <c r="I1253" s="14"/>
    </row>
    <row r="1254" spans="9:9" x14ac:dyDescent="0.25">
      <c r="I1254" s="14"/>
    </row>
    <row r="1255" spans="9:9" x14ac:dyDescent="0.25">
      <c r="I1255" s="14"/>
    </row>
    <row r="1256" spans="9:9" x14ac:dyDescent="0.25">
      <c r="I1256" s="14"/>
    </row>
    <row r="1257" spans="9:9" x14ac:dyDescent="0.25">
      <c r="I1257" s="14"/>
    </row>
    <row r="1258" spans="9:9" x14ac:dyDescent="0.25">
      <c r="I1258" s="14"/>
    </row>
    <row r="1259" spans="9:9" x14ac:dyDescent="0.25">
      <c r="I1259" s="14"/>
    </row>
    <row r="1260" spans="9:9" x14ac:dyDescent="0.25">
      <c r="I1260" s="14"/>
    </row>
    <row r="1261" spans="9:9" x14ac:dyDescent="0.25">
      <c r="I1261" s="14"/>
    </row>
    <row r="1262" spans="9:9" x14ac:dyDescent="0.25">
      <c r="I1262" s="14"/>
    </row>
    <row r="1263" spans="9:9" x14ac:dyDescent="0.25">
      <c r="I1263" s="14"/>
    </row>
    <row r="1264" spans="9:9" x14ac:dyDescent="0.25">
      <c r="I1264" s="14"/>
    </row>
    <row r="1265" spans="9:9" x14ac:dyDescent="0.25">
      <c r="I1265" s="14"/>
    </row>
    <row r="1266" spans="9:9" x14ac:dyDescent="0.25">
      <c r="I1266" s="14"/>
    </row>
    <row r="1267" spans="9:9" x14ac:dyDescent="0.25">
      <c r="I1267" s="14"/>
    </row>
    <row r="1268" spans="9:9" x14ac:dyDescent="0.25">
      <c r="I1268" s="14"/>
    </row>
    <row r="1269" spans="9:9" x14ac:dyDescent="0.25">
      <c r="I1269" s="14"/>
    </row>
    <row r="1270" spans="9:9" x14ac:dyDescent="0.25">
      <c r="I1270" s="14"/>
    </row>
    <row r="1271" spans="9:9" x14ac:dyDescent="0.25">
      <c r="I1271" s="14"/>
    </row>
    <row r="1272" spans="9:9" x14ac:dyDescent="0.25">
      <c r="I1272" s="14"/>
    </row>
    <row r="1273" spans="9:9" x14ac:dyDescent="0.25">
      <c r="I1273" s="14"/>
    </row>
    <row r="1274" spans="9:9" x14ac:dyDescent="0.25">
      <c r="I1274" s="14"/>
    </row>
    <row r="1275" spans="9:9" x14ac:dyDescent="0.25">
      <c r="I1275" s="14"/>
    </row>
    <row r="1276" spans="9:9" x14ac:dyDescent="0.25">
      <c r="I1276" s="14"/>
    </row>
    <row r="1277" spans="9:9" x14ac:dyDescent="0.25">
      <c r="I1277" s="14"/>
    </row>
    <row r="1278" spans="9:9" x14ac:dyDescent="0.25">
      <c r="I1278" s="14"/>
    </row>
    <row r="1279" spans="9:9" x14ac:dyDescent="0.25">
      <c r="I1279" s="14"/>
    </row>
    <row r="1280" spans="9:9" x14ac:dyDescent="0.25">
      <c r="I1280" s="14"/>
    </row>
    <row r="1281" spans="9:9" x14ac:dyDescent="0.25">
      <c r="I1281" s="14"/>
    </row>
    <row r="1282" spans="9:9" x14ac:dyDescent="0.25">
      <c r="I1282" s="14"/>
    </row>
    <row r="1283" spans="9:9" x14ac:dyDescent="0.25">
      <c r="I1283" s="14"/>
    </row>
    <row r="1284" spans="9:9" x14ac:dyDescent="0.25">
      <c r="I1284" s="14"/>
    </row>
    <row r="1285" spans="9:9" x14ac:dyDescent="0.25">
      <c r="I1285" s="14"/>
    </row>
    <row r="1286" spans="9:9" x14ac:dyDescent="0.25">
      <c r="I1286" s="14"/>
    </row>
    <row r="1287" spans="9:9" x14ac:dyDescent="0.25">
      <c r="I1287" s="14"/>
    </row>
    <row r="1288" spans="9:9" x14ac:dyDescent="0.25">
      <c r="I1288" s="14"/>
    </row>
    <row r="1289" spans="9:9" x14ac:dyDescent="0.25">
      <c r="I1289" s="14"/>
    </row>
    <row r="1290" spans="9:9" x14ac:dyDescent="0.25">
      <c r="I1290" s="14"/>
    </row>
    <row r="1291" spans="9:9" x14ac:dyDescent="0.25">
      <c r="I1291" s="14"/>
    </row>
    <row r="1292" spans="9:9" x14ac:dyDescent="0.25">
      <c r="I1292" s="14"/>
    </row>
    <row r="1293" spans="9:9" x14ac:dyDescent="0.25">
      <c r="I1293" s="14"/>
    </row>
    <row r="1294" spans="9:9" x14ac:dyDescent="0.25">
      <c r="I1294" s="14"/>
    </row>
    <row r="1295" spans="9:9" x14ac:dyDescent="0.25">
      <c r="I1295" s="14"/>
    </row>
    <row r="1296" spans="9:9" x14ac:dyDescent="0.25">
      <c r="I1296" s="14"/>
    </row>
    <row r="1297" spans="9:9" x14ac:dyDescent="0.25">
      <c r="I1297" s="14"/>
    </row>
    <row r="1298" spans="9:9" x14ac:dyDescent="0.25">
      <c r="I1298" s="14"/>
    </row>
    <row r="1299" spans="9:9" x14ac:dyDescent="0.25">
      <c r="I1299" s="14"/>
    </row>
    <row r="1300" spans="9:9" x14ac:dyDescent="0.25">
      <c r="I1300" s="14"/>
    </row>
    <row r="1301" spans="9:9" x14ac:dyDescent="0.25">
      <c r="I1301" s="14"/>
    </row>
    <row r="1302" spans="9:9" x14ac:dyDescent="0.25">
      <c r="I1302" s="14"/>
    </row>
    <row r="1303" spans="9:9" x14ac:dyDescent="0.25">
      <c r="I1303" s="14"/>
    </row>
    <row r="1304" spans="9:9" x14ac:dyDescent="0.25">
      <c r="I1304" s="14"/>
    </row>
    <row r="1305" spans="9:9" x14ac:dyDescent="0.25">
      <c r="I1305" s="14"/>
    </row>
    <row r="1306" spans="9:9" x14ac:dyDescent="0.25">
      <c r="I1306" s="14"/>
    </row>
    <row r="1307" spans="9:9" x14ac:dyDescent="0.25">
      <c r="I1307" s="14"/>
    </row>
    <row r="1308" spans="9:9" x14ac:dyDescent="0.25">
      <c r="I1308" s="14"/>
    </row>
    <row r="1309" spans="9:9" x14ac:dyDescent="0.25">
      <c r="I1309" s="14"/>
    </row>
    <row r="1310" spans="9:9" x14ac:dyDescent="0.25">
      <c r="I1310" s="14"/>
    </row>
    <row r="1311" spans="9:9" x14ac:dyDescent="0.25">
      <c r="I1311" s="14"/>
    </row>
    <row r="1312" spans="9:9" x14ac:dyDescent="0.25">
      <c r="I1312" s="14"/>
    </row>
    <row r="1313" spans="9:9" x14ac:dyDescent="0.25">
      <c r="I1313" s="14"/>
    </row>
    <row r="1314" spans="9:9" x14ac:dyDescent="0.25">
      <c r="I1314" s="14"/>
    </row>
    <row r="1315" spans="9:9" x14ac:dyDescent="0.25">
      <c r="I1315" s="14"/>
    </row>
    <row r="1316" spans="9:9" x14ac:dyDescent="0.25">
      <c r="I1316" s="14"/>
    </row>
    <row r="1317" spans="9:9" x14ac:dyDescent="0.25">
      <c r="I1317" s="14"/>
    </row>
    <row r="1318" spans="9:9" x14ac:dyDescent="0.25">
      <c r="I1318" s="14"/>
    </row>
    <row r="1319" spans="9:9" x14ac:dyDescent="0.25">
      <c r="I1319" s="14"/>
    </row>
    <row r="1320" spans="9:9" x14ac:dyDescent="0.25">
      <c r="I1320" s="14"/>
    </row>
    <row r="1321" spans="9:9" x14ac:dyDescent="0.25">
      <c r="I1321" s="14"/>
    </row>
    <row r="1322" spans="9:9" x14ac:dyDescent="0.25">
      <c r="I1322" s="14"/>
    </row>
    <row r="1323" spans="9:9" x14ac:dyDescent="0.25">
      <c r="I1323" s="14"/>
    </row>
    <row r="1324" spans="9:9" x14ac:dyDescent="0.25">
      <c r="I1324" s="14"/>
    </row>
    <row r="1325" spans="9:9" x14ac:dyDescent="0.25">
      <c r="I1325" s="14"/>
    </row>
    <row r="1326" spans="9:9" x14ac:dyDescent="0.25">
      <c r="I1326" s="14"/>
    </row>
    <row r="1327" spans="9:9" x14ac:dyDescent="0.25">
      <c r="I1327" s="14"/>
    </row>
    <row r="1328" spans="9:9" x14ac:dyDescent="0.25">
      <c r="I1328" s="14"/>
    </row>
    <row r="1329" spans="9:9" x14ac:dyDescent="0.25">
      <c r="I1329" s="14"/>
    </row>
    <row r="1330" spans="9:9" x14ac:dyDescent="0.25">
      <c r="I1330" s="14"/>
    </row>
    <row r="1331" spans="9:9" x14ac:dyDescent="0.25">
      <c r="I1331" s="14"/>
    </row>
    <row r="1332" spans="9:9" x14ac:dyDescent="0.25">
      <c r="I1332" s="14"/>
    </row>
    <row r="1333" spans="9:9" x14ac:dyDescent="0.25">
      <c r="I1333" s="14"/>
    </row>
    <row r="1334" spans="9:9" x14ac:dyDescent="0.25">
      <c r="I1334" s="14"/>
    </row>
    <row r="1335" spans="9:9" x14ac:dyDescent="0.25">
      <c r="I1335" s="14"/>
    </row>
    <row r="1336" spans="9:9" x14ac:dyDescent="0.25">
      <c r="I1336" s="14"/>
    </row>
    <row r="1337" spans="9:9" x14ac:dyDescent="0.25">
      <c r="I1337" s="14"/>
    </row>
    <row r="1338" spans="9:9" x14ac:dyDescent="0.25">
      <c r="I1338" s="14"/>
    </row>
    <row r="1339" spans="9:9" x14ac:dyDescent="0.25">
      <c r="I1339" s="14"/>
    </row>
    <row r="1340" spans="9:9" x14ac:dyDescent="0.25">
      <c r="I1340" s="14"/>
    </row>
    <row r="1341" spans="9:9" x14ac:dyDescent="0.25">
      <c r="I1341" s="14"/>
    </row>
    <row r="1342" spans="9:9" x14ac:dyDescent="0.25">
      <c r="I1342" s="14"/>
    </row>
    <row r="1343" spans="9:9" x14ac:dyDescent="0.25">
      <c r="I1343" s="14"/>
    </row>
    <row r="1344" spans="9:9" x14ac:dyDescent="0.25">
      <c r="I1344" s="14"/>
    </row>
    <row r="1345" spans="9:9" x14ac:dyDescent="0.25">
      <c r="I1345" s="14"/>
    </row>
    <row r="1346" spans="9:9" x14ac:dyDescent="0.25">
      <c r="I1346" s="14"/>
    </row>
    <row r="1347" spans="9:9" x14ac:dyDescent="0.25">
      <c r="I1347" s="14"/>
    </row>
    <row r="1348" spans="9:9" x14ac:dyDescent="0.25">
      <c r="I1348" s="14"/>
    </row>
    <row r="1349" spans="9:9" x14ac:dyDescent="0.25">
      <c r="I1349" s="14"/>
    </row>
    <row r="1350" spans="9:9" x14ac:dyDescent="0.25">
      <c r="I1350" s="14"/>
    </row>
    <row r="1351" spans="9:9" x14ac:dyDescent="0.25">
      <c r="I1351" s="14"/>
    </row>
    <row r="1352" spans="9:9" x14ac:dyDescent="0.25">
      <c r="I1352" s="14"/>
    </row>
    <row r="1353" spans="9:9" x14ac:dyDescent="0.25">
      <c r="I1353" s="14"/>
    </row>
    <row r="1354" spans="9:9" x14ac:dyDescent="0.25">
      <c r="I1354" s="14"/>
    </row>
    <row r="1355" spans="9:9" x14ac:dyDescent="0.25">
      <c r="I1355" s="14"/>
    </row>
    <row r="1356" spans="9:9" x14ac:dyDescent="0.25">
      <c r="I1356" s="14"/>
    </row>
    <row r="1357" spans="9:9" x14ac:dyDescent="0.25">
      <c r="I1357" s="14"/>
    </row>
    <row r="1358" spans="9:9" x14ac:dyDescent="0.25">
      <c r="I1358" s="14"/>
    </row>
    <row r="1359" spans="9:9" x14ac:dyDescent="0.25">
      <c r="I1359" s="14"/>
    </row>
    <row r="1360" spans="9:9" x14ac:dyDescent="0.25">
      <c r="I1360" s="14"/>
    </row>
    <row r="1361" spans="9:9" x14ac:dyDescent="0.25">
      <c r="I1361" s="14"/>
    </row>
    <row r="1362" spans="9:9" x14ac:dyDescent="0.25">
      <c r="I1362" s="14"/>
    </row>
    <row r="1363" spans="9:9" x14ac:dyDescent="0.25">
      <c r="I1363" s="14"/>
    </row>
    <row r="1364" spans="9:9" x14ac:dyDescent="0.25">
      <c r="I1364" s="14"/>
    </row>
    <row r="1365" spans="9:9" x14ac:dyDescent="0.25">
      <c r="I1365" s="14"/>
    </row>
    <row r="1366" spans="9:9" x14ac:dyDescent="0.25">
      <c r="I1366" s="14"/>
    </row>
    <row r="1367" spans="9:9" x14ac:dyDescent="0.25">
      <c r="I1367" s="14"/>
    </row>
    <row r="1368" spans="9:9" x14ac:dyDescent="0.25">
      <c r="I1368" s="14"/>
    </row>
    <row r="1369" spans="9:9" x14ac:dyDescent="0.25">
      <c r="I1369" s="14"/>
    </row>
    <row r="1370" spans="9:9" x14ac:dyDescent="0.25">
      <c r="I1370" s="14"/>
    </row>
    <row r="1371" spans="9:9" x14ac:dyDescent="0.25">
      <c r="I1371" s="14"/>
    </row>
    <row r="1372" spans="9:9" x14ac:dyDescent="0.25">
      <c r="I1372" s="14"/>
    </row>
    <row r="1373" spans="9:9" x14ac:dyDescent="0.25">
      <c r="I1373" s="14"/>
    </row>
    <row r="1374" spans="9:9" x14ac:dyDescent="0.25">
      <c r="I1374" s="14"/>
    </row>
    <row r="1375" spans="9:9" x14ac:dyDescent="0.25">
      <c r="I1375" s="14"/>
    </row>
    <row r="1376" spans="9:9" x14ac:dyDescent="0.25">
      <c r="I1376" s="14"/>
    </row>
    <row r="1377" spans="9:9" x14ac:dyDescent="0.25">
      <c r="I1377" s="14"/>
    </row>
    <row r="1378" spans="9:9" x14ac:dyDescent="0.25">
      <c r="I1378" s="14"/>
    </row>
    <row r="1379" spans="9:9" x14ac:dyDescent="0.25">
      <c r="I1379" s="14"/>
    </row>
    <row r="1380" spans="9:9" x14ac:dyDescent="0.25">
      <c r="I1380" s="14"/>
    </row>
    <row r="1381" spans="9:9" x14ac:dyDescent="0.25">
      <c r="I1381" s="14"/>
    </row>
    <row r="1382" spans="9:9" x14ac:dyDescent="0.25">
      <c r="I1382" s="14"/>
    </row>
    <row r="1383" spans="9:9" x14ac:dyDescent="0.25">
      <c r="I1383" s="14"/>
    </row>
    <row r="1384" spans="9:9" x14ac:dyDescent="0.25">
      <c r="I1384" s="14"/>
    </row>
    <row r="1385" spans="9:9" x14ac:dyDescent="0.25">
      <c r="I1385" s="14"/>
    </row>
    <row r="1386" spans="9:9" x14ac:dyDescent="0.25">
      <c r="I1386" s="14"/>
    </row>
    <row r="1387" spans="9:9" x14ac:dyDescent="0.25">
      <c r="I1387" s="14"/>
    </row>
    <row r="1388" spans="9:9" x14ac:dyDescent="0.25">
      <c r="I1388" s="14"/>
    </row>
    <row r="1389" spans="9:9" x14ac:dyDescent="0.25">
      <c r="I1389" s="14"/>
    </row>
    <row r="1390" spans="9:9" x14ac:dyDescent="0.25">
      <c r="I1390" s="14"/>
    </row>
    <row r="1391" spans="9:9" x14ac:dyDescent="0.25">
      <c r="I1391" s="14"/>
    </row>
    <row r="1392" spans="9:9" x14ac:dyDescent="0.25">
      <c r="I1392" s="14"/>
    </row>
    <row r="1393" spans="9:9" x14ac:dyDescent="0.25">
      <c r="I1393" s="14"/>
    </row>
    <row r="1394" spans="9:9" x14ac:dyDescent="0.25">
      <c r="I1394" s="14"/>
    </row>
    <row r="1395" spans="9:9" x14ac:dyDescent="0.25">
      <c r="I1395" s="14"/>
    </row>
    <row r="1396" spans="9:9" x14ac:dyDescent="0.25">
      <c r="I1396" s="14"/>
    </row>
    <row r="1397" spans="9:9" x14ac:dyDescent="0.25">
      <c r="I1397" s="14"/>
    </row>
    <row r="1398" spans="9:9" x14ac:dyDescent="0.25">
      <c r="I1398" s="14"/>
    </row>
    <row r="1399" spans="9:9" x14ac:dyDescent="0.25">
      <c r="I1399" s="14"/>
    </row>
    <row r="1400" spans="9:9" x14ac:dyDescent="0.25">
      <c r="I1400" s="14"/>
    </row>
    <row r="1401" spans="9:9" x14ac:dyDescent="0.25">
      <c r="I1401" s="14"/>
    </row>
    <row r="1402" spans="9:9" x14ac:dyDescent="0.25">
      <c r="I1402" s="14"/>
    </row>
    <row r="1403" spans="9:9" x14ac:dyDescent="0.25">
      <c r="I1403" s="14"/>
    </row>
    <row r="1404" spans="9:9" x14ac:dyDescent="0.25">
      <c r="I1404" s="14"/>
    </row>
    <row r="1405" spans="9:9" x14ac:dyDescent="0.25">
      <c r="I1405" s="14"/>
    </row>
    <row r="1406" spans="9:9" x14ac:dyDescent="0.25">
      <c r="I1406" s="14"/>
    </row>
    <row r="1407" spans="9:9" x14ac:dyDescent="0.25">
      <c r="I1407" s="14"/>
    </row>
    <row r="1408" spans="9:9" x14ac:dyDescent="0.25">
      <c r="I1408" s="14"/>
    </row>
    <row r="1409" spans="9:9" x14ac:dyDescent="0.25">
      <c r="I1409" s="14"/>
    </row>
    <row r="1410" spans="9:9" x14ac:dyDescent="0.25">
      <c r="I1410" s="14"/>
    </row>
    <row r="1411" spans="9:9" x14ac:dyDescent="0.25">
      <c r="I1411" s="14"/>
    </row>
    <row r="1412" spans="9:9" x14ac:dyDescent="0.25">
      <c r="I1412" s="14"/>
    </row>
    <row r="1413" spans="9:9" x14ac:dyDescent="0.25">
      <c r="I1413" s="14"/>
    </row>
    <row r="1414" spans="9:9" x14ac:dyDescent="0.25">
      <c r="I1414" s="14"/>
    </row>
    <row r="1415" spans="9:9" x14ac:dyDescent="0.25">
      <c r="I1415" s="14"/>
    </row>
    <row r="1416" spans="9:9" x14ac:dyDescent="0.25">
      <c r="I1416" s="14"/>
    </row>
    <row r="1417" spans="9:9" x14ac:dyDescent="0.25">
      <c r="I1417" s="14"/>
    </row>
    <row r="1418" spans="9:9" x14ac:dyDescent="0.25">
      <c r="I1418" s="14"/>
    </row>
    <row r="1419" spans="9:9" x14ac:dyDescent="0.25">
      <c r="I1419" s="14"/>
    </row>
    <row r="1420" spans="9:9" x14ac:dyDescent="0.25">
      <c r="I1420" s="14"/>
    </row>
    <row r="1421" spans="9:9" x14ac:dyDescent="0.25">
      <c r="I1421" s="14"/>
    </row>
    <row r="1422" spans="9:9" x14ac:dyDescent="0.25">
      <c r="I1422" s="14"/>
    </row>
    <row r="1423" spans="9:9" x14ac:dyDescent="0.25">
      <c r="I1423" s="14"/>
    </row>
    <row r="1424" spans="9:9" x14ac:dyDescent="0.25">
      <c r="I1424" s="14"/>
    </row>
    <row r="1425" spans="9:9" x14ac:dyDescent="0.25">
      <c r="I1425" s="14"/>
    </row>
    <row r="1426" spans="9:9" x14ac:dyDescent="0.25">
      <c r="I1426" s="14"/>
    </row>
    <row r="1427" spans="9:9" x14ac:dyDescent="0.25">
      <c r="I1427" s="14"/>
    </row>
    <row r="1428" spans="9:9" x14ac:dyDescent="0.25">
      <c r="I1428" s="14"/>
    </row>
    <row r="1429" spans="9:9" x14ac:dyDescent="0.25">
      <c r="I1429" s="14"/>
    </row>
    <row r="1430" spans="9:9" x14ac:dyDescent="0.25">
      <c r="I1430" s="14"/>
    </row>
    <row r="1431" spans="9:9" x14ac:dyDescent="0.25">
      <c r="I1431" s="14"/>
    </row>
    <row r="1432" spans="9:9" x14ac:dyDescent="0.25">
      <c r="I1432" s="14"/>
    </row>
    <row r="1433" spans="9:9" x14ac:dyDescent="0.25">
      <c r="I1433" s="14"/>
    </row>
    <row r="1434" spans="9:9" x14ac:dyDescent="0.25">
      <c r="I1434" s="14"/>
    </row>
    <row r="1435" spans="9:9" x14ac:dyDescent="0.25">
      <c r="I1435" s="14"/>
    </row>
    <row r="1436" spans="9:9" x14ac:dyDescent="0.25">
      <c r="I1436" s="14"/>
    </row>
    <row r="1437" spans="9:9" x14ac:dyDescent="0.25">
      <c r="I1437" s="14"/>
    </row>
    <row r="1438" spans="9:9" x14ac:dyDescent="0.25">
      <c r="I1438" s="14"/>
    </row>
    <row r="1439" spans="9:9" x14ac:dyDescent="0.25">
      <c r="I1439" s="14"/>
    </row>
    <row r="1440" spans="9:9" x14ac:dyDescent="0.25">
      <c r="I1440" s="14"/>
    </row>
    <row r="1441" spans="9:9" x14ac:dyDescent="0.25">
      <c r="I1441" s="14"/>
    </row>
    <row r="1442" spans="9:9" x14ac:dyDescent="0.25">
      <c r="I1442" s="14"/>
    </row>
    <row r="1443" spans="9:9" x14ac:dyDescent="0.25">
      <c r="I1443" s="14"/>
    </row>
    <row r="1444" spans="9:9" x14ac:dyDescent="0.25">
      <c r="I1444" s="14"/>
    </row>
    <row r="1445" spans="9:9" x14ac:dyDescent="0.25">
      <c r="I1445" s="14"/>
    </row>
    <row r="1446" spans="9:9" x14ac:dyDescent="0.25">
      <c r="I1446" s="14"/>
    </row>
    <row r="1447" spans="9:9" x14ac:dyDescent="0.25">
      <c r="I1447" s="14"/>
    </row>
    <row r="1448" spans="9:9" x14ac:dyDescent="0.25">
      <c r="I1448" s="14"/>
    </row>
    <row r="1449" spans="9:9" x14ac:dyDescent="0.25">
      <c r="I1449" s="14"/>
    </row>
    <row r="1450" spans="9:9" x14ac:dyDescent="0.25">
      <c r="I1450" s="14"/>
    </row>
    <row r="1451" spans="9:9" x14ac:dyDescent="0.25">
      <c r="I1451" s="14"/>
    </row>
    <row r="1452" spans="9:9" x14ac:dyDescent="0.25">
      <c r="I1452" s="14"/>
    </row>
    <row r="1453" spans="9:9" x14ac:dyDescent="0.25">
      <c r="I1453" s="14"/>
    </row>
    <row r="1454" spans="9:9" x14ac:dyDescent="0.25">
      <c r="I1454" s="14"/>
    </row>
    <row r="1455" spans="9:9" x14ac:dyDescent="0.25">
      <c r="I1455" s="14"/>
    </row>
    <row r="1456" spans="9:9" x14ac:dyDescent="0.25">
      <c r="I1456" s="14"/>
    </row>
    <row r="1457" spans="9:9" x14ac:dyDescent="0.25">
      <c r="I1457" s="14"/>
    </row>
    <row r="1458" spans="9:9" x14ac:dyDescent="0.25">
      <c r="I1458" s="14"/>
    </row>
    <row r="1459" spans="9:9" x14ac:dyDescent="0.25">
      <c r="I1459" s="14"/>
    </row>
    <row r="1460" spans="9:9" x14ac:dyDescent="0.25">
      <c r="I1460" s="14"/>
    </row>
    <row r="1461" spans="9:9" x14ac:dyDescent="0.25">
      <c r="I1461" s="14"/>
    </row>
    <row r="1462" spans="9:9" x14ac:dyDescent="0.25">
      <c r="I1462" s="14"/>
    </row>
    <row r="1463" spans="9:9" x14ac:dyDescent="0.25">
      <c r="I1463" s="14"/>
    </row>
    <row r="1464" spans="9:9" x14ac:dyDescent="0.25">
      <c r="I1464" s="14"/>
    </row>
    <row r="1465" spans="9:9" x14ac:dyDescent="0.25">
      <c r="I1465" s="14"/>
    </row>
    <row r="1466" spans="9:9" x14ac:dyDescent="0.25">
      <c r="I1466" s="14"/>
    </row>
    <row r="1467" spans="9:9" x14ac:dyDescent="0.25">
      <c r="I1467" s="14"/>
    </row>
    <row r="1468" spans="9:9" x14ac:dyDescent="0.25">
      <c r="I1468" s="14"/>
    </row>
    <row r="1469" spans="9:9" x14ac:dyDescent="0.25">
      <c r="I1469" s="14"/>
    </row>
    <row r="1470" spans="9:9" x14ac:dyDescent="0.25">
      <c r="I1470" s="14"/>
    </row>
    <row r="1471" spans="9:9" x14ac:dyDescent="0.25">
      <c r="I1471" s="14"/>
    </row>
    <row r="1472" spans="9:9" x14ac:dyDescent="0.25">
      <c r="I1472" s="14"/>
    </row>
    <row r="1473" spans="9:9" x14ac:dyDescent="0.25">
      <c r="I1473" s="14"/>
    </row>
    <row r="1474" spans="9:9" x14ac:dyDescent="0.25">
      <c r="I1474" s="14"/>
    </row>
    <row r="1475" spans="9:9" x14ac:dyDescent="0.25">
      <c r="I1475" s="14"/>
    </row>
    <row r="1476" spans="9:9" x14ac:dyDescent="0.25">
      <c r="I1476" s="14"/>
    </row>
    <row r="1477" spans="9:9" x14ac:dyDescent="0.25">
      <c r="I1477" s="14"/>
    </row>
    <row r="1478" spans="9:9" x14ac:dyDescent="0.25">
      <c r="I1478" s="14"/>
    </row>
    <row r="1479" spans="9:9" x14ac:dyDescent="0.25">
      <c r="I1479" s="14"/>
    </row>
    <row r="1480" spans="9:9" x14ac:dyDescent="0.25">
      <c r="I1480" s="14"/>
    </row>
    <row r="1481" spans="9:9" x14ac:dyDescent="0.25">
      <c r="I1481" s="14"/>
    </row>
    <row r="1482" spans="9:9" x14ac:dyDescent="0.25">
      <c r="I1482" s="14"/>
    </row>
    <row r="1483" spans="9:9" x14ac:dyDescent="0.25">
      <c r="I1483" s="14"/>
    </row>
    <row r="1484" spans="9:9" x14ac:dyDescent="0.25">
      <c r="I1484" s="14"/>
    </row>
    <row r="1485" spans="9:9" x14ac:dyDescent="0.25">
      <c r="I1485" s="14"/>
    </row>
    <row r="1486" spans="9:9" x14ac:dyDescent="0.25">
      <c r="I1486" s="14"/>
    </row>
    <row r="1487" spans="9:9" x14ac:dyDescent="0.25">
      <c r="I1487" s="14"/>
    </row>
    <row r="1488" spans="9:9" x14ac:dyDescent="0.25">
      <c r="I1488" s="14"/>
    </row>
    <row r="1489" spans="9:9" x14ac:dyDescent="0.25">
      <c r="I1489" s="14"/>
    </row>
    <row r="1490" spans="9:9" x14ac:dyDescent="0.25">
      <c r="I1490" s="14"/>
    </row>
    <row r="1491" spans="9:9" x14ac:dyDescent="0.25">
      <c r="I1491" s="14"/>
    </row>
    <row r="1492" spans="9:9" x14ac:dyDescent="0.25">
      <c r="I1492" s="14"/>
    </row>
    <row r="1493" spans="9:9" x14ac:dyDescent="0.25">
      <c r="I1493" s="14"/>
    </row>
    <row r="1494" spans="9:9" x14ac:dyDescent="0.25">
      <c r="I1494" s="14"/>
    </row>
    <row r="1495" spans="9:9" x14ac:dyDescent="0.25">
      <c r="I1495" s="14"/>
    </row>
    <row r="1496" spans="9:9" x14ac:dyDescent="0.25">
      <c r="I1496" s="14"/>
    </row>
    <row r="1497" spans="9:9" x14ac:dyDescent="0.25">
      <c r="I1497" s="14"/>
    </row>
    <row r="1498" spans="9:9" x14ac:dyDescent="0.25">
      <c r="I1498" s="14"/>
    </row>
    <row r="1499" spans="9:9" x14ac:dyDescent="0.25">
      <c r="I1499" s="14"/>
    </row>
    <row r="1500" spans="9:9" x14ac:dyDescent="0.25">
      <c r="I1500" s="14"/>
    </row>
    <row r="1501" spans="9:9" x14ac:dyDescent="0.25">
      <c r="I1501" s="14"/>
    </row>
    <row r="1502" spans="9:9" x14ac:dyDescent="0.25">
      <c r="I1502" s="14"/>
    </row>
    <row r="1503" spans="9:9" x14ac:dyDescent="0.25">
      <c r="I1503" s="14"/>
    </row>
    <row r="1504" spans="9:9" x14ac:dyDescent="0.25">
      <c r="I1504" s="14"/>
    </row>
    <row r="1505" spans="9:9" x14ac:dyDescent="0.25">
      <c r="I1505" s="14"/>
    </row>
    <row r="1506" spans="9:9" x14ac:dyDescent="0.25">
      <c r="I1506" s="14"/>
    </row>
    <row r="1507" spans="9:9" x14ac:dyDescent="0.25">
      <c r="I1507" s="14"/>
    </row>
    <row r="1508" spans="9:9" x14ac:dyDescent="0.25">
      <c r="I1508" s="14"/>
    </row>
    <row r="1509" spans="9:9" x14ac:dyDescent="0.25">
      <c r="I1509" s="14"/>
    </row>
    <row r="1510" spans="9:9" x14ac:dyDescent="0.25">
      <c r="I1510" s="14"/>
    </row>
    <row r="1511" spans="9:9" x14ac:dyDescent="0.25">
      <c r="I1511" s="14"/>
    </row>
    <row r="1512" spans="9:9" x14ac:dyDescent="0.25">
      <c r="I1512" s="14"/>
    </row>
    <row r="1513" spans="9:9" x14ac:dyDescent="0.25">
      <c r="I1513" s="14"/>
    </row>
    <row r="1514" spans="9:9" x14ac:dyDescent="0.25">
      <c r="I1514" s="14"/>
    </row>
    <row r="1515" spans="9:9" x14ac:dyDescent="0.25">
      <c r="I1515" s="14"/>
    </row>
    <row r="1516" spans="9:9" x14ac:dyDescent="0.25">
      <c r="I1516" s="14"/>
    </row>
    <row r="1517" spans="9:9" x14ac:dyDescent="0.25">
      <c r="I1517" s="14"/>
    </row>
    <row r="1518" spans="9:9" x14ac:dyDescent="0.25">
      <c r="I1518" s="14"/>
    </row>
    <row r="1519" spans="9:9" x14ac:dyDescent="0.25">
      <c r="I1519" s="14"/>
    </row>
    <row r="1520" spans="9:9" x14ac:dyDescent="0.25">
      <c r="I1520" s="14"/>
    </row>
    <row r="1521" spans="9:9" x14ac:dyDescent="0.25">
      <c r="I1521" s="14"/>
    </row>
    <row r="1522" spans="9:9" x14ac:dyDescent="0.25">
      <c r="I1522" s="14"/>
    </row>
    <row r="1523" spans="9:9" x14ac:dyDescent="0.25">
      <c r="I1523" s="14"/>
    </row>
    <row r="1524" spans="9:9" x14ac:dyDescent="0.25">
      <c r="I1524" s="14"/>
    </row>
    <row r="1525" spans="9:9" x14ac:dyDescent="0.25">
      <c r="I1525" s="14"/>
    </row>
    <row r="1526" spans="9:9" x14ac:dyDescent="0.25">
      <c r="I1526" s="14"/>
    </row>
    <row r="1527" spans="9:9" x14ac:dyDescent="0.25">
      <c r="I1527" s="14"/>
    </row>
    <row r="1528" spans="9:9" x14ac:dyDescent="0.25">
      <c r="I1528" s="14"/>
    </row>
    <row r="1529" spans="9:9" x14ac:dyDescent="0.25">
      <c r="I1529" s="14"/>
    </row>
    <row r="1530" spans="9:9" x14ac:dyDescent="0.25">
      <c r="I1530" s="14"/>
    </row>
    <row r="1531" spans="9:9" x14ac:dyDescent="0.25">
      <c r="I1531" s="14"/>
    </row>
    <row r="1532" spans="9:9" x14ac:dyDescent="0.25">
      <c r="I1532" s="14"/>
    </row>
    <row r="1533" spans="9:9" x14ac:dyDescent="0.25">
      <c r="I1533" s="14"/>
    </row>
    <row r="1534" spans="9:9" x14ac:dyDescent="0.25">
      <c r="I1534" s="14"/>
    </row>
    <row r="1535" spans="9:9" x14ac:dyDescent="0.25">
      <c r="I1535" s="14"/>
    </row>
    <row r="1536" spans="9:9" x14ac:dyDescent="0.25">
      <c r="I1536" s="14"/>
    </row>
    <row r="1537" spans="9:9" x14ac:dyDescent="0.25">
      <c r="I1537" s="14"/>
    </row>
    <row r="1538" spans="9:9" x14ac:dyDescent="0.25">
      <c r="I1538" s="14"/>
    </row>
    <row r="1539" spans="9:9" x14ac:dyDescent="0.25">
      <c r="I1539" s="14"/>
    </row>
    <row r="1540" spans="9:9" x14ac:dyDescent="0.25">
      <c r="I1540" s="14"/>
    </row>
    <row r="1541" spans="9:9" x14ac:dyDescent="0.25">
      <c r="I1541" s="14"/>
    </row>
    <row r="1542" spans="9:9" x14ac:dyDescent="0.25">
      <c r="I1542" s="14"/>
    </row>
    <row r="1543" spans="9:9" x14ac:dyDescent="0.25">
      <c r="I1543" s="14"/>
    </row>
    <row r="1544" spans="9:9" x14ac:dyDescent="0.25">
      <c r="I1544" s="14"/>
    </row>
    <row r="1545" spans="9:9" x14ac:dyDescent="0.25">
      <c r="I1545" s="14"/>
    </row>
    <row r="1546" spans="9:9" x14ac:dyDescent="0.25">
      <c r="I1546" s="14"/>
    </row>
    <row r="1547" spans="9:9" x14ac:dyDescent="0.25">
      <c r="I1547" s="14"/>
    </row>
    <row r="1548" spans="9:9" x14ac:dyDescent="0.25">
      <c r="I1548" s="14"/>
    </row>
    <row r="1549" spans="9:9" x14ac:dyDescent="0.25">
      <c r="I1549" s="14"/>
    </row>
    <row r="1550" spans="9:9" x14ac:dyDescent="0.25">
      <c r="I1550" s="14"/>
    </row>
    <row r="1551" spans="9:9" x14ac:dyDescent="0.25">
      <c r="I1551" s="14"/>
    </row>
    <row r="1552" spans="9:9" x14ac:dyDescent="0.25">
      <c r="I1552" s="14"/>
    </row>
    <row r="1553" spans="9:9" x14ac:dyDescent="0.25">
      <c r="I1553" s="14"/>
    </row>
    <row r="1554" spans="9:9" x14ac:dyDescent="0.25">
      <c r="I1554" s="14"/>
    </row>
    <row r="1555" spans="9:9" x14ac:dyDescent="0.25">
      <c r="I1555" s="14"/>
    </row>
    <row r="1556" spans="9:9" x14ac:dyDescent="0.25">
      <c r="I1556" s="14"/>
    </row>
    <row r="1557" spans="9:9" x14ac:dyDescent="0.25">
      <c r="I1557" s="14"/>
    </row>
    <row r="1558" spans="9:9" x14ac:dyDescent="0.25">
      <c r="I1558" s="14"/>
    </row>
    <row r="1559" spans="9:9" x14ac:dyDescent="0.25">
      <c r="I1559" s="14"/>
    </row>
    <row r="1560" spans="9:9" x14ac:dyDescent="0.25">
      <c r="I1560" s="14"/>
    </row>
    <row r="1561" spans="9:9" x14ac:dyDescent="0.25">
      <c r="I1561" s="14"/>
    </row>
    <row r="1562" spans="9:9" x14ac:dyDescent="0.25">
      <c r="I1562" s="14"/>
    </row>
    <row r="1563" spans="9:9" x14ac:dyDescent="0.25">
      <c r="I1563" s="14"/>
    </row>
    <row r="1564" spans="9:9" x14ac:dyDescent="0.25">
      <c r="I1564" s="14"/>
    </row>
    <row r="1565" spans="9:9" x14ac:dyDescent="0.25">
      <c r="I1565" s="14"/>
    </row>
    <row r="1566" spans="9:9" x14ac:dyDescent="0.25">
      <c r="I1566" s="14"/>
    </row>
    <row r="1567" spans="9:9" x14ac:dyDescent="0.25">
      <c r="I1567" s="14"/>
    </row>
    <row r="1568" spans="9:9" x14ac:dyDescent="0.25">
      <c r="I1568" s="14"/>
    </row>
    <row r="1569" spans="9:9" x14ac:dyDescent="0.25">
      <c r="I1569" s="14"/>
    </row>
    <row r="1570" spans="9:9" x14ac:dyDescent="0.25">
      <c r="I1570" s="14"/>
    </row>
    <row r="1571" spans="9:9" x14ac:dyDescent="0.25">
      <c r="I1571" s="14"/>
    </row>
    <row r="1572" spans="9:9" x14ac:dyDescent="0.25">
      <c r="I1572" s="14"/>
    </row>
    <row r="1573" spans="9:9" x14ac:dyDescent="0.25">
      <c r="I1573" s="14"/>
    </row>
    <row r="1574" spans="9:9" x14ac:dyDescent="0.25">
      <c r="I1574" s="14"/>
    </row>
    <row r="1575" spans="9:9" x14ac:dyDescent="0.25">
      <c r="I1575" s="14"/>
    </row>
    <row r="1576" spans="9:9" x14ac:dyDescent="0.25">
      <c r="I1576" s="14"/>
    </row>
    <row r="1577" spans="9:9" x14ac:dyDescent="0.25">
      <c r="I1577" s="14"/>
    </row>
    <row r="1578" spans="9:9" x14ac:dyDescent="0.25">
      <c r="I1578" s="14"/>
    </row>
    <row r="1579" spans="9:9" x14ac:dyDescent="0.25">
      <c r="I1579" s="14"/>
    </row>
    <row r="1580" spans="9:9" x14ac:dyDescent="0.25">
      <c r="I1580" s="14"/>
    </row>
    <row r="1581" spans="9:9" x14ac:dyDescent="0.25">
      <c r="I1581" s="14"/>
    </row>
    <row r="1582" spans="9:9" x14ac:dyDescent="0.25">
      <c r="I1582" s="14"/>
    </row>
    <row r="1583" spans="9:9" x14ac:dyDescent="0.25">
      <c r="I1583" s="14"/>
    </row>
    <row r="1584" spans="9:9" x14ac:dyDescent="0.25">
      <c r="I1584" s="14"/>
    </row>
    <row r="1585" spans="9:9" x14ac:dyDescent="0.25">
      <c r="I1585" s="14"/>
    </row>
    <row r="1586" spans="9:9" x14ac:dyDescent="0.25">
      <c r="I1586" s="14"/>
    </row>
    <row r="1587" spans="9:9" x14ac:dyDescent="0.25">
      <c r="I1587" s="14"/>
    </row>
    <row r="1588" spans="9:9" x14ac:dyDescent="0.25">
      <c r="I1588" s="14"/>
    </row>
    <row r="1589" spans="9:9" x14ac:dyDescent="0.25">
      <c r="I1589" s="14"/>
    </row>
    <row r="1590" spans="9:9" x14ac:dyDescent="0.25">
      <c r="I1590" s="14"/>
    </row>
    <row r="1591" spans="9:9" x14ac:dyDescent="0.25">
      <c r="I1591" s="14"/>
    </row>
    <row r="1592" spans="9:9" x14ac:dyDescent="0.25">
      <c r="I1592" s="14"/>
    </row>
    <row r="1593" spans="9:9" x14ac:dyDescent="0.25">
      <c r="I1593" s="14"/>
    </row>
    <row r="1594" spans="9:9" x14ac:dyDescent="0.25">
      <c r="I1594" s="14"/>
    </row>
    <row r="1595" spans="9:9" x14ac:dyDescent="0.25">
      <c r="I1595" s="14"/>
    </row>
    <row r="1596" spans="9:9" x14ac:dyDescent="0.25">
      <c r="I1596" s="14"/>
    </row>
    <row r="1597" spans="9:9" x14ac:dyDescent="0.25">
      <c r="I1597" s="14"/>
    </row>
    <row r="1598" spans="9:9" x14ac:dyDescent="0.25">
      <c r="I1598" s="14"/>
    </row>
    <row r="1599" spans="9:9" x14ac:dyDescent="0.25">
      <c r="I1599" s="14"/>
    </row>
    <row r="1600" spans="9:9" x14ac:dyDescent="0.25">
      <c r="I1600" s="14"/>
    </row>
    <row r="1601" spans="9:9" x14ac:dyDescent="0.25">
      <c r="I1601" s="14"/>
    </row>
    <row r="1602" spans="9:9" x14ac:dyDescent="0.25">
      <c r="I1602" s="14"/>
    </row>
    <row r="1603" spans="9:9" x14ac:dyDescent="0.25">
      <c r="I1603" s="14"/>
    </row>
    <row r="1604" spans="9:9" x14ac:dyDescent="0.25">
      <c r="I1604" s="14"/>
    </row>
    <row r="1605" spans="9:9" x14ac:dyDescent="0.25">
      <c r="I1605" s="14"/>
    </row>
    <row r="1606" spans="9:9" x14ac:dyDescent="0.25">
      <c r="I1606" s="14"/>
    </row>
    <row r="1607" spans="9:9" x14ac:dyDescent="0.25">
      <c r="I1607" s="14"/>
    </row>
    <row r="1608" spans="9:9" x14ac:dyDescent="0.25">
      <c r="I1608" s="14"/>
    </row>
    <row r="1609" spans="9:9" x14ac:dyDescent="0.25">
      <c r="I1609" s="14"/>
    </row>
    <row r="1610" spans="9:9" x14ac:dyDescent="0.25">
      <c r="I1610" s="14"/>
    </row>
    <row r="1611" spans="9:9" x14ac:dyDescent="0.25">
      <c r="I1611" s="14"/>
    </row>
    <row r="1612" spans="9:9" x14ac:dyDescent="0.25">
      <c r="I1612" s="14"/>
    </row>
    <row r="1613" spans="9:9" x14ac:dyDescent="0.25">
      <c r="I1613" s="14"/>
    </row>
    <row r="1614" spans="9:9" x14ac:dyDescent="0.25">
      <c r="I1614" s="14"/>
    </row>
    <row r="1615" spans="9:9" x14ac:dyDescent="0.25">
      <c r="I1615" s="14"/>
    </row>
    <row r="1616" spans="9:9" x14ac:dyDescent="0.25">
      <c r="I1616" s="14"/>
    </row>
    <row r="1617" spans="9:9" x14ac:dyDescent="0.25">
      <c r="I1617" s="14"/>
    </row>
    <row r="1618" spans="9:9" x14ac:dyDescent="0.25">
      <c r="I1618" s="14"/>
    </row>
    <row r="1619" spans="9:9" x14ac:dyDescent="0.25">
      <c r="I1619" s="14"/>
    </row>
    <row r="1620" spans="9:9" x14ac:dyDescent="0.25">
      <c r="I1620" s="14"/>
    </row>
    <row r="1621" spans="9:9" x14ac:dyDescent="0.25">
      <c r="I1621" s="14"/>
    </row>
    <row r="1622" spans="9:9" x14ac:dyDescent="0.25">
      <c r="I1622" s="14"/>
    </row>
    <row r="1623" spans="9:9" x14ac:dyDescent="0.25">
      <c r="I1623" s="14"/>
    </row>
    <row r="1624" spans="9:9" x14ac:dyDescent="0.25">
      <c r="I1624" s="14"/>
    </row>
    <row r="1625" spans="9:9" x14ac:dyDescent="0.25">
      <c r="I1625" s="14"/>
    </row>
    <row r="1626" spans="9:9" x14ac:dyDescent="0.25">
      <c r="I1626" s="14"/>
    </row>
    <row r="1627" spans="9:9" x14ac:dyDescent="0.25">
      <c r="I1627" s="14"/>
    </row>
    <row r="1628" spans="9:9" x14ac:dyDescent="0.25">
      <c r="I1628" s="14"/>
    </row>
    <row r="1629" spans="9:9" x14ac:dyDescent="0.25">
      <c r="I1629" s="14"/>
    </row>
    <row r="1630" spans="9:9" x14ac:dyDescent="0.25">
      <c r="I1630" s="14"/>
    </row>
    <row r="1631" spans="9:9" x14ac:dyDescent="0.25">
      <c r="I1631" s="14"/>
    </row>
    <row r="1632" spans="9:9" x14ac:dyDescent="0.25">
      <c r="I1632" s="14"/>
    </row>
    <row r="1633" spans="9:9" x14ac:dyDescent="0.25">
      <c r="I1633" s="14"/>
    </row>
    <row r="1634" spans="9:9" x14ac:dyDescent="0.25">
      <c r="I1634" s="14"/>
    </row>
    <row r="1635" spans="9:9" x14ac:dyDescent="0.25">
      <c r="I1635" s="14"/>
    </row>
    <row r="1636" spans="9:9" x14ac:dyDescent="0.25">
      <c r="I1636" s="14"/>
    </row>
    <row r="1637" spans="9:9" x14ac:dyDescent="0.25">
      <c r="I1637" s="14"/>
    </row>
    <row r="1638" spans="9:9" x14ac:dyDescent="0.25">
      <c r="I1638" s="14"/>
    </row>
    <row r="1639" spans="9:9" x14ac:dyDescent="0.25">
      <c r="I1639" s="14"/>
    </row>
    <row r="1640" spans="9:9" x14ac:dyDescent="0.25">
      <c r="I1640" s="14"/>
    </row>
    <row r="1641" spans="9:9" x14ac:dyDescent="0.25">
      <c r="I1641" s="14"/>
    </row>
    <row r="1642" spans="9:9" x14ac:dyDescent="0.25">
      <c r="I1642" s="14"/>
    </row>
    <row r="1643" spans="9:9" x14ac:dyDescent="0.25">
      <c r="I1643" s="14"/>
    </row>
    <row r="1644" spans="9:9" x14ac:dyDescent="0.25">
      <c r="I1644" s="14"/>
    </row>
    <row r="1645" spans="9:9" x14ac:dyDescent="0.25">
      <c r="I1645" s="14"/>
    </row>
    <row r="1646" spans="9:9" x14ac:dyDescent="0.25">
      <c r="I1646" s="14"/>
    </row>
    <row r="1647" spans="9:9" x14ac:dyDescent="0.25">
      <c r="I1647" s="14"/>
    </row>
    <row r="1648" spans="9:9" x14ac:dyDescent="0.25">
      <c r="I1648" s="14"/>
    </row>
    <row r="1649" spans="9:9" x14ac:dyDescent="0.25">
      <c r="I1649" s="14"/>
    </row>
    <row r="1650" spans="9:9" x14ac:dyDescent="0.25">
      <c r="I1650" s="14"/>
    </row>
    <row r="1651" spans="9:9" x14ac:dyDescent="0.25">
      <c r="I1651" s="14"/>
    </row>
    <row r="1652" spans="9:9" x14ac:dyDescent="0.25">
      <c r="I1652" s="14"/>
    </row>
    <row r="1653" spans="9:9" x14ac:dyDescent="0.25">
      <c r="I1653" s="14"/>
    </row>
    <row r="1654" spans="9:9" x14ac:dyDescent="0.25">
      <c r="I1654" s="14"/>
    </row>
    <row r="1655" spans="9:9" x14ac:dyDescent="0.25">
      <c r="I1655" s="14"/>
    </row>
    <row r="1656" spans="9:9" x14ac:dyDescent="0.25">
      <c r="I1656" s="14"/>
    </row>
    <row r="1657" spans="9:9" x14ac:dyDescent="0.25">
      <c r="I1657" s="14"/>
    </row>
    <row r="1658" spans="9:9" x14ac:dyDescent="0.25">
      <c r="I1658" s="14"/>
    </row>
    <row r="1659" spans="9:9" x14ac:dyDescent="0.25">
      <c r="I1659" s="14"/>
    </row>
    <row r="1660" spans="9:9" x14ac:dyDescent="0.25">
      <c r="I1660" s="14"/>
    </row>
    <row r="1661" spans="9:9" x14ac:dyDescent="0.25">
      <c r="I1661" s="14"/>
    </row>
    <row r="1662" spans="9:9" x14ac:dyDescent="0.25">
      <c r="I1662" s="14"/>
    </row>
    <row r="1663" spans="9:9" x14ac:dyDescent="0.25">
      <c r="I1663" s="14"/>
    </row>
    <row r="1664" spans="9:9" x14ac:dyDescent="0.25">
      <c r="I1664" s="14"/>
    </row>
    <row r="1665" spans="9:9" x14ac:dyDescent="0.25">
      <c r="I1665" s="14"/>
    </row>
    <row r="1666" spans="9:9" x14ac:dyDescent="0.25">
      <c r="I1666" s="14"/>
    </row>
    <row r="1667" spans="9:9" x14ac:dyDescent="0.25">
      <c r="I1667" s="14"/>
    </row>
    <row r="1668" spans="9:9" x14ac:dyDescent="0.25">
      <c r="I1668" s="14"/>
    </row>
    <row r="1669" spans="9:9" x14ac:dyDescent="0.25">
      <c r="I1669" s="14"/>
    </row>
    <row r="1670" spans="9:9" x14ac:dyDescent="0.25">
      <c r="I1670" s="14"/>
    </row>
    <row r="1671" spans="9:9" x14ac:dyDescent="0.25">
      <c r="I1671" s="14"/>
    </row>
    <row r="1672" spans="9:9" x14ac:dyDescent="0.25">
      <c r="I1672" s="14"/>
    </row>
    <row r="1673" spans="9:9" x14ac:dyDescent="0.25">
      <c r="I1673" s="14"/>
    </row>
    <row r="1674" spans="9:9" x14ac:dyDescent="0.25">
      <c r="I1674" s="14"/>
    </row>
    <row r="1675" spans="9:9" x14ac:dyDescent="0.25">
      <c r="I1675" s="14"/>
    </row>
    <row r="1676" spans="9:9" x14ac:dyDescent="0.25">
      <c r="I1676" s="14"/>
    </row>
    <row r="1677" spans="9:9" x14ac:dyDescent="0.25">
      <c r="I1677" s="14"/>
    </row>
    <row r="1678" spans="9:9" x14ac:dyDescent="0.25">
      <c r="I1678" s="14"/>
    </row>
    <row r="1679" spans="9:9" x14ac:dyDescent="0.25">
      <c r="I1679" s="14"/>
    </row>
    <row r="1680" spans="9:9" x14ac:dyDescent="0.25">
      <c r="I1680" s="14"/>
    </row>
    <row r="1681" spans="9:9" x14ac:dyDescent="0.25">
      <c r="I1681" s="14"/>
    </row>
    <row r="1682" spans="9:9" x14ac:dyDescent="0.25">
      <c r="I1682" s="14"/>
    </row>
    <row r="1683" spans="9:9" x14ac:dyDescent="0.25">
      <c r="I1683" s="14"/>
    </row>
    <row r="1684" spans="9:9" x14ac:dyDescent="0.25">
      <c r="I1684" s="14"/>
    </row>
    <row r="1685" spans="9:9" x14ac:dyDescent="0.25">
      <c r="I1685" s="14"/>
    </row>
    <row r="1686" spans="9:9" x14ac:dyDescent="0.25">
      <c r="I1686" s="14"/>
    </row>
  </sheetData>
  <sortState ref="A1:G370">
    <sortCondition ref="A1:A370"/>
  </sortState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R283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64" sqref="J264:R283"/>
    </sheetView>
  </sheetViews>
  <sheetFormatPr defaultRowHeight="15" x14ac:dyDescent="0.25"/>
  <cols>
    <col min="1" max="1" width="17.7109375" bestFit="1" customWidth="1"/>
    <col min="2" max="2" width="9.85546875" bestFit="1" customWidth="1"/>
    <col min="3" max="3" width="10.28515625" bestFit="1" customWidth="1"/>
    <col min="4" max="4" width="8.5703125" customWidth="1"/>
    <col min="5" max="8" width="12" style="6" bestFit="1" customWidth="1"/>
    <col min="9" max="9" width="18.85546875" style="6" bestFit="1" customWidth="1"/>
    <col min="10" max="10" width="13.42578125" style="6" bestFit="1" customWidth="1"/>
    <col min="11" max="11" width="9.7109375" style="6" bestFit="1" customWidth="1"/>
    <col min="12" max="12" width="19.7109375" style="6" bestFit="1" customWidth="1"/>
    <col min="14" max="14" width="14.85546875" style="6" bestFit="1" customWidth="1"/>
    <col min="16" max="16" width="26.5703125" style="11" bestFit="1" customWidth="1"/>
    <col min="17" max="17" width="21.140625" style="6" bestFit="1" customWidth="1"/>
    <col min="18" max="18" width="17.28515625" style="6" bestFit="1" customWidth="1"/>
  </cols>
  <sheetData>
    <row r="1" spans="1:18" x14ac:dyDescent="0.25">
      <c r="E1" s="6">
        <v>0</v>
      </c>
      <c r="F1" s="6">
        <v>20</v>
      </c>
      <c r="G1" s="6">
        <v>40</v>
      </c>
      <c r="H1" s="6">
        <v>60</v>
      </c>
    </row>
    <row r="2" spans="1:18" x14ac:dyDescent="0.25">
      <c r="A2" t="s">
        <v>251</v>
      </c>
      <c r="B2" t="s">
        <v>219</v>
      </c>
      <c r="C2" t="s">
        <v>260</v>
      </c>
      <c r="D2" t="s">
        <v>265</v>
      </c>
      <c r="E2" s="6" t="s">
        <v>247</v>
      </c>
      <c r="F2" s="6" t="s">
        <v>248</v>
      </c>
      <c r="G2" s="6" t="s">
        <v>249</v>
      </c>
      <c r="H2" s="6" t="s">
        <v>250</v>
      </c>
      <c r="I2" s="6" t="s">
        <v>334</v>
      </c>
      <c r="J2" s="6" t="s">
        <v>259</v>
      </c>
      <c r="K2" s="6" t="s">
        <v>258</v>
      </c>
      <c r="L2" s="6" t="s">
        <v>330</v>
      </c>
      <c r="N2" s="13" t="s">
        <v>328</v>
      </c>
      <c r="P2" s="11" t="s">
        <v>331</v>
      </c>
      <c r="Q2" s="6" t="s">
        <v>332</v>
      </c>
      <c r="R2" s="6" t="s">
        <v>333</v>
      </c>
    </row>
    <row r="3" spans="1:18" x14ac:dyDescent="0.25">
      <c r="A3" t="s">
        <v>222</v>
      </c>
      <c r="B3" t="s">
        <v>184</v>
      </c>
      <c r="C3" t="s">
        <v>261</v>
      </c>
      <c r="D3" t="s">
        <v>267</v>
      </c>
      <c r="E3" s="6">
        <v>0.10948212500000001</v>
      </c>
      <c r="F3" s="6">
        <v>0.15596300000000005</v>
      </c>
      <c r="G3" s="6">
        <v>0.16348847500000002</v>
      </c>
      <c r="H3" s="6">
        <v>0.16171777500000001</v>
      </c>
      <c r="I3" s="6">
        <f t="shared" ref="I3:I42" si="0">SLOPE(E3:H3,E$1:H$1)</f>
        <v>8.2116212499999978E-4</v>
      </c>
      <c r="J3" s="6">
        <v>0.26980999999999999</v>
      </c>
      <c r="K3" s="6">
        <v>7.7000000000000002E-3</v>
      </c>
      <c r="L3" s="6">
        <f t="shared" ref="L3:L42" si="1">I3*J3/K3</f>
        <v>2.8773734148863628E-2</v>
      </c>
      <c r="N3" s="13">
        <v>77.139282306437536</v>
      </c>
      <c r="P3" s="11">
        <f>L3/N3</f>
        <v>3.7301013554364327E-4</v>
      </c>
      <c r="Q3" s="6">
        <f>P3*12*1000</f>
        <v>4.47612162652372</v>
      </c>
      <c r="R3" s="6">
        <f>I3*12*1000</f>
        <v>9.8539454999999982</v>
      </c>
    </row>
    <row r="4" spans="1:18" x14ac:dyDescent="0.25">
      <c r="A4" t="s">
        <v>222</v>
      </c>
      <c r="B4" t="s">
        <v>185</v>
      </c>
      <c r="C4" t="s">
        <v>261</v>
      </c>
      <c r="D4" t="s">
        <v>267</v>
      </c>
      <c r="E4" s="6">
        <v>9.4431175000000006E-2</v>
      </c>
      <c r="F4" s="6">
        <v>0.13648530000000003</v>
      </c>
      <c r="G4" s="6">
        <v>0.14755217500000001</v>
      </c>
      <c r="H4" s="6">
        <v>0.14666682500000003</v>
      </c>
      <c r="I4" s="6">
        <f t="shared" si="0"/>
        <v>8.3886912500000038E-4</v>
      </c>
      <c r="J4" s="6">
        <v>0.30710999999999999</v>
      </c>
      <c r="K4" s="6">
        <v>7.7000000000000002E-3</v>
      </c>
      <c r="L4" s="6">
        <f t="shared" si="1"/>
        <v>3.3457804802435077E-2</v>
      </c>
      <c r="N4" s="13">
        <v>75.454647585485802</v>
      </c>
      <c r="P4" s="11">
        <f t="shared" ref="P4:P42" si="2">L4/N4</f>
        <v>4.434160899701943E-4</v>
      </c>
      <c r="Q4" s="6">
        <f t="shared" ref="Q4:Q42" si="3">P4*12*1000</f>
        <v>5.3209930796423315</v>
      </c>
      <c r="R4" s="6">
        <f t="shared" ref="R4:R67" si="4">I4*12*1000</f>
        <v>10.066429500000005</v>
      </c>
    </row>
    <row r="5" spans="1:18" x14ac:dyDescent="0.25">
      <c r="A5" t="s">
        <v>222</v>
      </c>
      <c r="B5" t="s">
        <v>186</v>
      </c>
      <c r="C5" t="s">
        <v>261</v>
      </c>
      <c r="D5" t="s">
        <v>267</v>
      </c>
      <c r="E5" s="6">
        <v>8.9561749999999996E-2</v>
      </c>
      <c r="F5" s="6">
        <v>0.13205855000000002</v>
      </c>
      <c r="G5" s="6">
        <v>0.13781332500000001</v>
      </c>
      <c r="H5" s="6">
        <v>0.13869867500000005</v>
      </c>
      <c r="I5" s="6">
        <f t="shared" si="0"/>
        <v>7.6582775000000076E-4</v>
      </c>
      <c r="J5" s="6">
        <v>0.26980999999999999</v>
      </c>
      <c r="K5" s="6">
        <v>7.7000000000000002E-3</v>
      </c>
      <c r="L5" s="6">
        <f t="shared" si="1"/>
        <v>2.6834803276298724E-2</v>
      </c>
      <c r="N5" s="13">
        <v>81.18452912586578</v>
      </c>
      <c r="P5" s="11">
        <f t="shared" si="2"/>
        <v>3.3054085015009376E-4</v>
      </c>
      <c r="Q5" s="6">
        <f t="shared" si="3"/>
        <v>3.966490201801125</v>
      </c>
      <c r="R5" s="6">
        <f t="shared" si="4"/>
        <v>9.1899330000000088</v>
      </c>
    </row>
    <row r="6" spans="1:18" x14ac:dyDescent="0.25">
      <c r="A6" t="s">
        <v>222</v>
      </c>
      <c r="B6" t="s">
        <v>187</v>
      </c>
      <c r="C6" t="s">
        <v>261</v>
      </c>
      <c r="D6" t="s">
        <v>267</v>
      </c>
      <c r="E6" s="6">
        <v>9.0004425000000013E-2</v>
      </c>
      <c r="F6" s="6">
        <v>0.13781332500000001</v>
      </c>
      <c r="G6" s="6">
        <v>0.14622415</v>
      </c>
      <c r="H6" s="6">
        <v>0.15507765000000001</v>
      </c>
      <c r="I6" s="6">
        <f t="shared" si="0"/>
        <v>1.0181524999999998E-3</v>
      </c>
      <c r="J6" s="6">
        <v>0.26980999999999999</v>
      </c>
      <c r="K6" s="6">
        <v>7.7000000000000002E-3</v>
      </c>
      <c r="L6" s="6">
        <f t="shared" si="1"/>
        <v>3.56763280551948E-2</v>
      </c>
      <c r="N6" s="13">
        <v>79.531746742074887</v>
      </c>
      <c r="P6" s="11">
        <f t="shared" si="2"/>
        <v>4.4857971208522271E-4</v>
      </c>
      <c r="Q6" s="6">
        <f t="shared" si="3"/>
        <v>5.3829565450226724</v>
      </c>
      <c r="R6" s="6">
        <f t="shared" si="4"/>
        <v>12.217829999999998</v>
      </c>
    </row>
    <row r="7" spans="1:18" x14ac:dyDescent="0.25">
      <c r="A7" t="s">
        <v>222</v>
      </c>
      <c r="B7" t="s">
        <v>188</v>
      </c>
      <c r="C7" t="s">
        <v>261</v>
      </c>
      <c r="D7" t="s">
        <v>267</v>
      </c>
      <c r="E7" s="6">
        <v>9.487385000000001E-2</v>
      </c>
      <c r="F7" s="6">
        <v>0.12541842500000003</v>
      </c>
      <c r="G7" s="6">
        <v>0.13604262500000003</v>
      </c>
      <c r="H7" s="6">
        <v>0.13648530000000003</v>
      </c>
      <c r="I7" s="6">
        <f t="shared" si="0"/>
        <v>6.7729275000000038E-4</v>
      </c>
      <c r="J7" s="6">
        <v>0.26980999999999999</v>
      </c>
      <c r="K7" s="6">
        <v>7.7000000000000002E-3</v>
      </c>
      <c r="L7" s="6">
        <f t="shared" si="1"/>
        <v>2.3732513880194817E-2</v>
      </c>
      <c r="N7" s="13">
        <v>80.742135554187286</v>
      </c>
      <c r="P7" s="11">
        <f t="shared" si="2"/>
        <v>2.939297272397206E-4</v>
      </c>
      <c r="Q7" s="6">
        <f t="shared" si="3"/>
        <v>3.5271567268766475</v>
      </c>
      <c r="R7" s="6">
        <f t="shared" si="4"/>
        <v>8.127513000000004</v>
      </c>
    </row>
    <row r="8" spans="1:18" x14ac:dyDescent="0.25">
      <c r="A8" t="s">
        <v>222</v>
      </c>
      <c r="B8" t="s">
        <v>189</v>
      </c>
      <c r="C8" t="s">
        <v>262</v>
      </c>
      <c r="D8" t="s">
        <v>267</v>
      </c>
      <c r="E8" s="6">
        <v>0.10903945</v>
      </c>
      <c r="F8" s="6">
        <v>0.13781332500000001</v>
      </c>
      <c r="G8" s="6">
        <v>0.14843752500000001</v>
      </c>
      <c r="H8" s="6">
        <v>0.14179740000000005</v>
      </c>
      <c r="I8" s="6">
        <f t="shared" si="0"/>
        <v>5.4449025000000075E-4</v>
      </c>
      <c r="J8" s="6">
        <v>0.30710999999999999</v>
      </c>
      <c r="K8" s="6">
        <v>7.7000000000000002E-3</v>
      </c>
      <c r="L8" s="6">
        <f t="shared" si="1"/>
        <v>2.1716675412662367E-2</v>
      </c>
      <c r="N8" s="13">
        <v>79.512878321338277</v>
      </c>
      <c r="P8" s="11">
        <f t="shared" si="2"/>
        <v>2.7312148511210953E-4</v>
      </c>
      <c r="Q8" s="6">
        <f t="shared" si="3"/>
        <v>3.2774578213453145</v>
      </c>
      <c r="R8" s="6">
        <f t="shared" si="4"/>
        <v>6.5338830000000092</v>
      </c>
    </row>
    <row r="9" spans="1:18" x14ac:dyDescent="0.25">
      <c r="A9" t="s">
        <v>222</v>
      </c>
      <c r="B9" t="s">
        <v>190</v>
      </c>
      <c r="C9" t="s">
        <v>262</v>
      </c>
      <c r="D9" t="s">
        <v>267</v>
      </c>
      <c r="E9" s="6">
        <v>0.111252825</v>
      </c>
      <c r="F9" s="6">
        <v>0.16216045000000004</v>
      </c>
      <c r="G9" s="6">
        <v>0.16658720000000005</v>
      </c>
      <c r="H9" s="6">
        <v>0.16437382500000003</v>
      </c>
      <c r="I9" s="6">
        <f t="shared" si="0"/>
        <v>8.1894875000000059E-4</v>
      </c>
      <c r="J9" s="6">
        <v>0.30710999999999999</v>
      </c>
      <c r="K9" s="6">
        <v>7.7000000000000002E-3</v>
      </c>
      <c r="L9" s="6">
        <f t="shared" si="1"/>
        <v>3.2663292287337685E-2</v>
      </c>
      <c r="N9" s="13">
        <v>87.376086852848132</v>
      </c>
      <c r="P9" s="11">
        <f t="shared" si="2"/>
        <v>3.7382416017721885E-4</v>
      </c>
      <c r="Q9" s="6">
        <f t="shared" si="3"/>
        <v>4.4858899221266268</v>
      </c>
      <c r="R9" s="6">
        <f t="shared" si="4"/>
        <v>9.8273850000000085</v>
      </c>
    </row>
    <row r="10" spans="1:18" x14ac:dyDescent="0.25">
      <c r="A10" t="s">
        <v>222</v>
      </c>
      <c r="B10" t="s">
        <v>191</v>
      </c>
      <c r="C10" t="s">
        <v>262</v>
      </c>
      <c r="D10" t="s">
        <v>267</v>
      </c>
      <c r="E10" s="6">
        <v>0.1099248</v>
      </c>
      <c r="F10" s="6">
        <v>0.15197892500000001</v>
      </c>
      <c r="G10" s="6">
        <v>0.16038975000000005</v>
      </c>
      <c r="H10" s="6">
        <v>0.16702987500000002</v>
      </c>
      <c r="I10" s="6">
        <f t="shared" si="0"/>
        <v>8.9863025000000039E-4</v>
      </c>
      <c r="J10" s="6">
        <v>0.26980999999999999</v>
      </c>
      <c r="K10" s="6">
        <v>7.7000000000000002E-3</v>
      </c>
      <c r="L10" s="6">
        <f t="shared" si="1"/>
        <v>3.1488237370454558E-2</v>
      </c>
      <c r="N10" s="13">
        <v>84.080216248854839</v>
      </c>
      <c r="P10" s="11">
        <f t="shared" si="2"/>
        <v>3.7450233568926417E-4</v>
      </c>
      <c r="Q10" s="6">
        <f t="shared" si="3"/>
        <v>4.4940280282711695</v>
      </c>
      <c r="R10" s="6">
        <f t="shared" si="4"/>
        <v>10.783563000000004</v>
      </c>
    </row>
    <row r="11" spans="1:18" x14ac:dyDescent="0.25">
      <c r="A11" t="s">
        <v>222</v>
      </c>
      <c r="B11" t="s">
        <v>192</v>
      </c>
      <c r="C11" t="s">
        <v>262</v>
      </c>
      <c r="D11" t="s">
        <v>267</v>
      </c>
      <c r="E11" s="6">
        <v>9.9743275000000006E-2</v>
      </c>
      <c r="F11" s="6">
        <v>0.14976555000000003</v>
      </c>
      <c r="G11" s="6">
        <v>0.15773370000000003</v>
      </c>
      <c r="H11" s="6">
        <v>0.15684835</v>
      </c>
      <c r="I11" s="6">
        <f t="shared" si="0"/>
        <v>8.964168749999999E-4</v>
      </c>
      <c r="J11" s="6">
        <v>0.26980999999999999</v>
      </c>
      <c r="K11" s="6">
        <v>7.7000000000000002E-3</v>
      </c>
      <c r="L11" s="6">
        <f t="shared" si="1"/>
        <v>3.1410680135551941E-2</v>
      </c>
      <c r="N11" s="13">
        <v>80.620972748542897</v>
      </c>
      <c r="P11" s="11">
        <f t="shared" si="2"/>
        <v>3.8960929228083074E-4</v>
      </c>
      <c r="Q11" s="6">
        <f t="shared" si="3"/>
        <v>4.6753115073699689</v>
      </c>
      <c r="R11" s="6">
        <f t="shared" si="4"/>
        <v>10.757002499999999</v>
      </c>
    </row>
    <row r="12" spans="1:18" x14ac:dyDescent="0.25">
      <c r="A12" t="s">
        <v>222</v>
      </c>
      <c r="B12" t="s">
        <v>193</v>
      </c>
      <c r="C12" t="s">
        <v>262</v>
      </c>
      <c r="D12" t="s">
        <v>267</v>
      </c>
      <c r="E12" s="6">
        <v>0.102399325</v>
      </c>
      <c r="F12" s="6">
        <v>0.14091205000000004</v>
      </c>
      <c r="G12" s="6">
        <v>0.14710950000000003</v>
      </c>
      <c r="H12" s="6">
        <v>0.15153625000000004</v>
      </c>
      <c r="I12" s="6">
        <f t="shared" si="0"/>
        <v>7.680411250000006E-4</v>
      </c>
      <c r="J12" s="6">
        <v>0.30710999999999999</v>
      </c>
      <c r="K12" s="6">
        <v>7.7000000000000002E-3</v>
      </c>
      <c r="L12" s="6">
        <f t="shared" si="1"/>
        <v>3.0632871415422099E-2</v>
      </c>
      <c r="N12" s="13">
        <v>85.529262807507052</v>
      </c>
      <c r="P12" s="11">
        <f t="shared" si="2"/>
        <v>3.5815661692729331E-4</v>
      </c>
      <c r="Q12" s="6">
        <f t="shared" si="3"/>
        <v>4.2978794031275198</v>
      </c>
      <c r="R12" s="6">
        <f>I12*12*1000</f>
        <v>9.2164935000000074</v>
      </c>
    </row>
    <row r="13" spans="1:18" x14ac:dyDescent="0.25">
      <c r="A13" t="s">
        <v>222</v>
      </c>
      <c r="B13" t="s">
        <v>194</v>
      </c>
      <c r="C13" t="s">
        <v>263</v>
      </c>
      <c r="D13" t="s">
        <v>267</v>
      </c>
      <c r="E13" s="6">
        <v>0.11435155</v>
      </c>
      <c r="F13" s="6">
        <v>0.13869867500000005</v>
      </c>
      <c r="G13" s="6">
        <v>0.14489612500000004</v>
      </c>
      <c r="H13" s="6">
        <v>0.14976555000000005</v>
      </c>
      <c r="I13" s="6">
        <f t="shared" si="0"/>
        <v>5.6219725000000091E-4</v>
      </c>
      <c r="J13" s="6">
        <v>0.30710999999999999</v>
      </c>
      <c r="K13" s="6">
        <v>7.7000000000000002E-3</v>
      </c>
      <c r="L13" s="6">
        <f t="shared" si="1"/>
        <v>2.2422908759415619E-2</v>
      </c>
      <c r="N13" s="13">
        <v>79.244967961927586</v>
      </c>
      <c r="P13" s="11">
        <f t="shared" si="2"/>
        <v>2.8295687834953092E-4</v>
      </c>
      <c r="Q13" s="6">
        <f t="shared" si="3"/>
        <v>3.3954825401943709</v>
      </c>
      <c r="R13" s="6">
        <f t="shared" si="4"/>
        <v>6.7463670000000109</v>
      </c>
    </row>
    <row r="14" spans="1:18" x14ac:dyDescent="0.25">
      <c r="A14" t="s">
        <v>222</v>
      </c>
      <c r="B14" t="s">
        <v>195</v>
      </c>
      <c r="C14" t="s">
        <v>263</v>
      </c>
      <c r="D14" t="s">
        <v>267</v>
      </c>
      <c r="E14" s="6">
        <v>0.11302352500000001</v>
      </c>
      <c r="F14" s="6">
        <v>0.14445345000000001</v>
      </c>
      <c r="G14" s="6">
        <v>0.16216045000000004</v>
      </c>
      <c r="H14" s="6">
        <v>0.15861905000000001</v>
      </c>
      <c r="I14" s="6">
        <f t="shared" si="0"/>
        <v>7.7246787500000018E-4</v>
      </c>
      <c r="J14" s="6">
        <v>0.30710999999999999</v>
      </c>
      <c r="K14" s="6">
        <v>7.7000000000000002E-3</v>
      </c>
      <c r="L14" s="6">
        <f t="shared" si="1"/>
        <v>3.0809429752110394E-2</v>
      </c>
      <c r="N14" s="13">
        <v>81.565571800475482</v>
      </c>
      <c r="P14" s="11">
        <f t="shared" si="2"/>
        <v>3.7772590900822685E-4</v>
      </c>
      <c r="Q14" s="6">
        <f t="shared" si="3"/>
        <v>4.5327109080987213</v>
      </c>
      <c r="R14" s="6">
        <f t="shared" si="4"/>
        <v>9.269614500000003</v>
      </c>
    </row>
    <row r="15" spans="1:18" x14ac:dyDescent="0.25">
      <c r="A15" t="s">
        <v>222</v>
      </c>
      <c r="B15" t="s">
        <v>196</v>
      </c>
      <c r="C15" t="s">
        <v>263</v>
      </c>
      <c r="D15" t="s">
        <v>267</v>
      </c>
      <c r="E15" s="6">
        <v>0.10948212500000001</v>
      </c>
      <c r="F15" s="6">
        <v>0.13648530000000003</v>
      </c>
      <c r="G15" s="6">
        <v>0.14401077500000001</v>
      </c>
      <c r="H15" s="6">
        <v>0.116564925</v>
      </c>
      <c r="I15" s="6">
        <f t="shared" si="0"/>
        <v>1.4386937499999975E-4</v>
      </c>
      <c r="J15" s="6">
        <v>0.30710999999999999</v>
      </c>
      <c r="K15" s="6">
        <v>7.7000000000000002E-3</v>
      </c>
      <c r="L15" s="6">
        <f t="shared" si="1"/>
        <v>5.7381459423701195E-3</v>
      </c>
      <c r="N15" s="13">
        <v>80.706217755316075</v>
      </c>
      <c r="P15" s="11">
        <f t="shared" si="2"/>
        <v>7.1099180484048284E-5</v>
      </c>
      <c r="Q15" s="6">
        <f t="shared" si="3"/>
        <v>0.85319016580857943</v>
      </c>
      <c r="R15" s="6">
        <f t="shared" si="4"/>
        <v>1.7264324999999971</v>
      </c>
    </row>
    <row r="16" spans="1:18" x14ac:dyDescent="0.25">
      <c r="A16" t="s">
        <v>222</v>
      </c>
      <c r="B16" t="s">
        <v>197</v>
      </c>
      <c r="C16" t="s">
        <v>263</v>
      </c>
      <c r="D16" t="s">
        <v>267</v>
      </c>
      <c r="E16" s="6">
        <v>0.11479422500000001</v>
      </c>
      <c r="F16" s="6">
        <v>0.14268275000000002</v>
      </c>
      <c r="G16" s="6">
        <v>0.14622415</v>
      </c>
      <c r="H16" s="6">
        <v>0.150208225</v>
      </c>
      <c r="I16" s="6">
        <f t="shared" si="0"/>
        <v>5.4891699999999968E-4</v>
      </c>
      <c r="J16" s="6">
        <v>0.30710999999999999</v>
      </c>
      <c r="K16" s="6">
        <v>7.7000000000000002E-3</v>
      </c>
      <c r="L16" s="6">
        <f t="shared" si="1"/>
        <v>2.1893233749350635E-2</v>
      </c>
      <c r="N16" s="13">
        <v>81.798675934182711</v>
      </c>
      <c r="P16" s="11">
        <f t="shared" si="2"/>
        <v>2.6764777668243048E-4</v>
      </c>
      <c r="Q16" s="6">
        <f t="shared" si="3"/>
        <v>3.2117733201891658</v>
      </c>
      <c r="R16" s="6">
        <f t="shared" si="4"/>
        <v>6.5870039999999959</v>
      </c>
    </row>
    <row r="17" spans="1:18" x14ac:dyDescent="0.25">
      <c r="A17" t="s">
        <v>222</v>
      </c>
      <c r="B17" t="s">
        <v>198</v>
      </c>
      <c r="C17" t="s">
        <v>263</v>
      </c>
      <c r="D17" t="s">
        <v>267</v>
      </c>
      <c r="E17" s="6">
        <v>0.11567957500000001</v>
      </c>
      <c r="F17" s="6">
        <v>0.15861904999999998</v>
      </c>
      <c r="G17" s="6">
        <v>0.16304579999999999</v>
      </c>
      <c r="H17" s="6">
        <v>0.16304579999999999</v>
      </c>
      <c r="I17" s="6">
        <f t="shared" si="0"/>
        <v>7.3262712499999984E-4</v>
      </c>
      <c r="J17" s="6">
        <v>0.26980999999999999</v>
      </c>
      <c r="K17" s="6">
        <v>7.7000000000000002E-3</v>
      </c>
      <c r="L17" s="6">
        <f t="shared" si="1"/>
        <v>2.5671444752759735E-2</v>
      </c>
      <c r="N17" s="13">
        <v>80.678384425918225</v>
      </c>
      <c r="P17" s="11">
        <f t="shared" si="2"/>
        <v>3.1819482920276092E-4</v>
      </c>
      <c r="Q17" s="6">
        <f t="shared" si="3"/>
        <v>3.8183379504331314</v>
      </c>
      <c r="R17" s="6">
        <f t="shared" si="4"/>
        <v>8.791525499999997</v>
      </c>
    </row>
    <row r="18" spans="1:18" x14ac:dyDescent="0.25">
      <c r="A18" t="s">
        <v>222</v>
      </c>
      <c r="B18" t="s">
        <v>199</v>
      </c>
      <c r="C18" t="s">
        <v>264</v>
      </c>
      <c r="D18" t="s">
        <v>267</v>
      </c>
      <c r="E18" s="6">
        <v>0.116564925</v>
      </c>
      <c r="F18" s="6">
        <v>0.13604262500000003</v>
      </c>
      <c r="G18" s="6">
        <v>0.15640567500000002</v>
      </c>
      <c r="H18" s="6">
        <v>0.14622415</v>
      </c>
      <c r="I18" s="6">
        <f t="shared" si="0"/>
        <v>5.4670362499999994E-4</v>
      </c>
      <c r="J18" s="6">
        <v>0.31470000000000004</v>
      </c>
      <c r="K18" s="6">
        <v>7.7000000000000002E-3</v>
      </c>
      <c r="L18" s="6">
        <f t="shared" si="1"/>
        <v>2.2343848154220778E-2</v>
      </c>
      <c r="N18" s="13">
        <v>82.562526860263887</v>
      </c>
      <c r="P18" s="11">
        <f t="shared" si="2"/>
        <v>2.7062941268788299E-4</v>
      </c>
      <c r="Q18" s="6">
        <f t="shared" si="3"/>
        <v>3.2475529522545958</v>
      </c>
      <c r="R18" s="6">
        <f t="shared" si="4"/>
        <v>6.560443499999999</v>
      </c>
    </row>
    <row r="19" spans="1:18" x14ac:dyDescent="0.25">
      <c r="A19" t="s">
        <v>222</v>
      </c>
      <c r="B19" t="s">
        <v>200</v>
      </c>
      <c r="C19" t="s">
        <v>264</v>
      </c>
      <c r="D19" t="s">
        <v>267</v>
      </c>
      <c r="E19" s="6">
        <v>0.1187783</v>
      </c>
      <c r="F19" s="6">
        <v>0.13781332500000001</v>
      </c>
      <c r="G19" s="6">
        <v>0.13648530000000003</v>
      </c>
      <c r="H19" s="6">
        <v>0.14932287500000002</v>
      </c>
      <c r="I19" s="6">
        <f t="shared" si="0"/>
        <v>4.5152850000000031E-4</v>
      </c>
      <c r="J19" s="6">
        <v>0.31470000000000004</v>
      </c>
      <c r="K19" s="6">
        <v>7.7000000000000002E-3</v>
      </c>
      <c r="L19" s="6">
        <f t="shared" si="1"/>
        <v>1.8454028435064947E-2</v>
      </c>
      <c r="N19" s="13">
        <v>83.120039319111555</v>
      </c>
      <c r="P19" s="11">
        <f t="shared" si="2"/>
        <v>2.2201659896017235E-4</v>
      </c>
      <c r="Q19" s="6">
        <f t="shared" si="3"/>
        <v>2.6641991875220681</v>
      </c>
      <c r="R19" s="6">
        <f t="shared" si="4"/>
        <v>5.4183420000000035</v>
      </c>
    </row>
    <row r="20" spans="1:18" x14ac:dyDescent="0.25">
      <c r="A20" t="s">
        <v>222</v>
      </c>
      <c r="B20" t="s">
        <v>201</v>
      </c>
      <c r="C20" t="s">
        <v>264</v>
      </c>
      <c r="D20" t="s">
        <v>267</v>
      </c>
      <c r="E20" s="6">
        <v>0.13427192500000001</v>
      </c>
      <c r="F20" s="6">
        <v>0.15153625000000004</v>
      </c>
      <c r="G20" s="6">
        <v>0.15994707500000002</v>
      </c>
      <c r="H20" s="6">
        <v>0.15684835</v>
      </c>
      <c r="I20" s="6">
        <f t="shared" si="0"/>
        <v>3.8070049999999967E-4</v>
      </c>
      <c r="J20" s="6">
        <v>0.31470000000000004</v>
      </c>
      <c r="K20" s="6">
        <v>7.7000000000000002E-3</v>
      </c>
      <c r="L20" s="6">
        <f t="shared" si="1"/>
        <v>1.5559278876623365E-2</v>
      </c>
      <c r="N20" s="13">
        <v>85.350089154502385</v>
      </c>
      <c r="P20" s="11">
        <f t="shared" si="2"/>
        <v>1.8229950350090037E-4</v>
      </c>
      <c r="Q20" s="6">
        <f t="shared" si="3"/>
        <v>2.1875940420108044</v>
      </c>
      <c r="R20" s="6">
        <f t="shared" si="4"/>
        <v>4.568405999999996</v>
      </c>
    </row>
    <row r="21" spans="1:18" x14ac:dyDescent="0.25">
      <c r="A21" t="s">
        <v>222</v>
      </c>
      <c r="B21" t="s">
        <v>202</v>
      </c>
      <c r="C21" t="s">
        <v>264</v>
      </c>
      <c r="D21" t="s">
        <v>267</v>
      </c>
      <c r="E21" s="6">
        <v>0.1240904</v>
      </c>
      <c r="F21" s="6">
        <v>0.14046937500000004</v>
      </c>
      <c r="G21" s="6">
        <v>0.15729102500000003</v>
      </c>
      <c r="H21" s="6">
        <v>0.15463497500000001</v>
      </c>
      <c r="I21" s="6">
        <f t="shared" si="0"/>
        <v>5.4227687500000004E-4</v>
      </c>
      <c r="J21" s="6">
        <v>0.31470000000000004</v>
      </c>
      <c r="K21" s="6">
        <v>7.7000000000000002E-3</v>
      </c>
      <c r="L21" s="6">
        <f t="shared" si="1"/>
        <v>2.2162926306818185E-2</v>
      </c>
      <c r="N21" s="13">
        <v>85.668667702415334</v>
      </c>
      <c r="P21" s="11">
        <f t="shared" si="2"/>
        <v>2.5870515908809125E-4</v>
      </c>
      <c r="Q21" s="6">
        <f t="shared" si="3"/>
        <v>3.1044619090570951</v>
      </c>
      <c r="R21" s="6">
        <f t="shared" si="4"/>
        <v>6.5073225000000008</v>
      </c>
    </row>
    <row r="22" spans="1:18" x14ac:dyDescent="0.25">
      <c r="A22" t="s">
        <v>222</v>
      </c>
      <c r="B22" t="s">
        <v>203</v>
      </c>
      <c r="C22" t="s">
        <v>264</v>
      </c>
      <c r="D22" t="s">
        <v>267</v>
      </c>
      <c r="E22" s="6">
        <v>0.13559995</v>
      </c>
      <c r="F22" s="6">
        <v>0.15817637500000004</v>
      </c>
      <c r="G22" s="6">
        <v>0.17322732500000004</v>
      </c>
      <c r="H22" s="6">
        <v>0.16038975000000005</v>
      </c>
      <c r="I22" s="6">
        <f t="shared" si="0"/>
        <v>4.4710175000000084E-4</v>
      </c>
      <c r="J22" s="6">
        <v>0.30710999999999999</v>
      </c>
      <c r="K22" s="6">
        <v>7.7000000000000002E-3</v>
      </c>
      <c r="L22" s="6">
        <f t="shared" si="1"/>
        <v>1.7832392005519511E-2</v>
      </c>
      <c r="N22" s="13">
        <v>85.639706016241433</v>
      </c>
      <c r="P22" s="11">
        <f t="shared" si="2"/>
        <v>2.0822574988916504E-4</v>
      </c>
      <c r="Q22" s="6">
        <f t="shared" si="3"/>
        <v>2.4987089986699806</v>
      </c>
      <c r="R22" s="6">
        <f t="shared" si="4"/>
        <v>5.3652210000000107</v>
      </c>
    </row>
    <row r="23" spans="1:18" x14ac:dyDescent="0.25">
      <c r="A23" t="s">
        <v>222</v>
      </c>
      <c r="B23" t="s">
        <v>225</v>
      </c>
      <c r="C23" t="s">
        <v>261</v>
      </c>
      <c r="D23" t="s">
        <v>266</v>
      </c>
      <c r="E23" s="6">
        <v>0.33568904999999999</v>
      </c>
      <c r="F23" s="6">
        <v>0.52028452500000011</v>
      </c>
      <c r="G23" s="6">
        <v>0.53179407500000009</v>
      </c>
      <c r="H23" s="6">
        <v>0.51851382500000009</v>
      </c>
      <c r="I23" s="6">
        <f t="shared" si="0"/>
        <v>2.7999193750000016E-3</v>
      </c>
      <c r="J23" s="6">
        <v>0.46500000000000008</v>
      </c>
      <c r="K23" s="6">
        <v>7.7000000000000002E-3</v>
      </c>
      <c r="L23" s="6">
        <f t="shared" si="1"/>
        <v>0.16908604017857154</v>
      </c>
      <c r="N23" s="13">
        <v>128.39227775434142</v>
      </c>
      <c r="P23" s="11">
        <f t="shared" si="2"/>
        <v>1.3169486758548771E-3</v>
      </c>
      <c r="Q23" s="6">
        <f t="shared" si="3"/>
        <v>15.803384110258525</v>
      </c>
      <c r="R23" s="6">
        <f t="shared" si="4"/>
        <v>33.599032500000021</v>
      </c>
    </row>
    <row r="24" spans="1:18" x14ac:dyDescent="0.25">
      <c r="A24" t="s">
        <v>222</v>
      </c>
      <c r="B24" t="s">
        <v>229</v>
      </c>
      <c r="C24" t="s">
        <v>261</v>
      </c>
      <c r="D24" t="s">
        <v>266</v>
      </c>
      <c r="E24" s="6">
        <v>0.26663175</v>
      </c>
      <c r="F24" s="6">
        <v>0.41359985000000005</v>
      </c>
      <c r="G24" s="6">
        <v>0.38482597499999999</v>
      </c>
      <c r="H24" s="6">
        <v>0.34896930000000004</v>
      </c>
      <c r="I24" s="6">
        <f t="shared" si="0"/>
        <v>1.0911938750000003E-3</v>
      </c>
      <c r="J24" s="6">
        <v>0.46500000000000008</v>
      </c>
      <c r="K24" s="6">
        <v>7.7000000000000002E-3</v>
      </c>
      <c r="L24" s="6">
        <f t="shared" si="1"/>
        <v>6.5896772970779255E-2</v>
      </c>
      <c r="N24" s="13">
        <v>121.17832691358223</v>
      </c>
      <c r="P24" s="11">
        <f t="shared" si="2"/>
        <v>5.4379999005740723E-4</v>
      </c>
      <c r="Q24" s="6">
        <f t="shared" si="3"/>
        <v>6.525599880688886</v>
      </c>
      <c r="R24" s="6">
        <f t="shared" si="4"/>
        <v>13.094326500000003</v>
      </c>
    </row>
    <row r="25" spans="1:18" x14ac:dyDescent="0.25">
      <c r="A25" t="s">
        <v>222</v>
      </c>
      <c r="B25" t="s">
        <v>230</v>
      </c>
      <c r="C25" t="s">
        <v>261</v>
      </c>
      <c r="D25" t="s">
        <v>266</v>
      </c>
      <c r="E25" s="6">
        <v>0.44060302499999998</v>
      </c>
      <c r="F25" s="6">
        <v>0.58801380000000003</v>
      </c>
      <c r="G25" s="6">
        <v>0.62077175000000018</v>
      </c>
      <c r="H25" s="6">
        <v>0.60129405000000002</v>
      </c>
      <c r="I25" s="6">
        <f t="shared" si="0"/>
        <v>2.5741551250000015E-3</v>
      </c>
      <c r="J25" s="6">
        <v>0.42600000000000005</v>
      </c>
      <c r="K25" s="6">
        <v>7.7000000000000002E-3</v>
      </c>
      <c r="L25" s="6">
        <f t="shared" si="1"/>
        <v>0.14241429652597412</v>
      </c>
      <c r="N25" s="13">
        <v>122.41104449911136</v>
      </c>
      <c r="P25" s="11">
        <f t="shared" si="2"/>
        <v>1.163410516663045E-3</v>
      </c>
      <c r="Q25" s="6">
        <f t="shared" si="3"/>
        <v>13.960926199956539</v>
      </c>
      <c r="R25" s="6">
        <f t="shared" si="4"/>
        <v>30.88986150000002</v>
      </c>
    </row>
    <row r="26" spans="1:18" x14ac:dyDescent="0.25">
      <c r="A26" t="s">
        <v>222</v>
      </c>
      <c r="B26" t="s">
        <v>231</v>
      </c>
      <c r="C26" t="s">
        <v>261</v>
      </c>
      <c r="D26" t="s">
        <v>266</v>
      </c>
      <c r="E26" s="6">
        <v>0.8925742000000001</v>
      </c>
      <c r="F26" s="6">
        <v>0.5543705000000001</v>
      </c>
      <c r="G26" s="6">
        <v>0.96295952500000004</v>
      </c>
      <c r="H26" s="6">
        <v>0.94613787500000002</v>
      </c>
      <c r="I26" s="6">
        <f t="shared" si="0"/>
        <v>2.8464002499999984E-3</v>
      </c>
      <c r="J26" s="6">
        <v>0.42600000000000005</v>
      </c>
      <c r="K26" s="6">
        <v>7.7000000000000002E-3</v>
      </c>
      <c r="L26" s="6">
        <f t="shared" si="1"/>
        <v>0.1574761696753246</v>
      </c>
      <c r="N26" s="13">
        <v>142.01052469033482</v>
      </c>
      <c r="P26" s="11">
        <f t="shared" si="2"/>
        <v>1.1089049210874606E-3</v>
      </c>
      <c r="Q26" s="6">
        <f t="shared" si="3"/>
        <v>13.306859053049527</v>
      </c>
      <c r="R26" s="6">
        <f t="shared" si="4"/>
        <v>34.156802999999975</v>
      </c>
    </row>
    <row r="27" spans="1:18" x14ac:dyDescent="0.25">
      <c r="A27" t="s">
        <v>222</v>
      </c>
      <c r="B27" t="s">
        <v>232</v>
      </c>
      <c r="C27" t="s">
        <v>261</v>
      </c>
      <c r="D27" t="s">
        <v>266</v>
      </c>
      <c r="E27" s="6">
        <v>0.22634832500000002</v>
      </c>
      <c r="F27" s="6">
        <v>0.51320172500000005</v>
      </c>
      <c r="G27" s="6">
        <v>0.55702655000000001</v>
      </c>
      <c r="H27" s="6">
        <v>0.54286095000000012</v>
      </c>
      <c r="I27" s="6">
        <f t="shared" si="0"/>
        <v>4.9668135000000019E-3</v>
      </c>
      <c r="J27" s="6">
        <v>0.46500000000000008</v>
      </c>
      <c r="K27" s="6">
        <v>7.7000000000000002E-3</v>
      </c>
      <c r="L27" s="6">
        <f t="shared" si="1"/>
        <v>0.29994393214285731</v>
      </c>
      <c r="N27" s="13">
        <v>119.46419299287608</v>
      </c>
      <c r="P27" s="11">
        <f t="shared" si="2"/>
        <v>2.5107433836743338E-3</v>
      </c>
      <c r="Q27" s="6">
        <f t="shared" si="3"/>
        <v>30.128920604092006</v>
      </c>
      <c r="R27" s="6">
        <f t="shared" si="4"/>
        <v>59.601762000000022</v>
      </c>
    </row>
    <row r="28" spans="1:18" x14ac:dyDescent="0.25">
      <c r="A28" t="s">
        <v>222</v>
      </c>
      <c r="B28" t="s">
        <v>233</v>
      </c>
      <c r="C28" t="s">
        <v>262</v>
      </c>
      <c r="D28" t="s">
        <v>266</v>
      </c>
      <c r="E28" s="6">
        <v>0.20687062500000003</v>
      </c>
      <c r="F28" s="6">
        <v>0.45875269999999996</v>
      </c>
      <c r="G28" s="6">
        <v>0.47291830000000001</v>
      </c>
      <c r="H28" s="6">
        <v>0.48354249999999999</v>
      </c>
      <c r="I28" s="6">
        <f t="shared" si="0"/>
        <v>4.220906124999999E-3</v>
      </c>
      <c r="J28" s="6">
        <v>0.43900000000000006</v>
      </c>
      <c r="K28" s="6">
        <v>7.7000000000000002E-3</v>
      </c>
      <c r="L28" s="6">
        <f t="shared" si="1"/>
        <v>0.2406464660876623</v>
      </c>
      <c r="N28" s="13">
        <v>123.93547030581345</v>
      </c>
      <c r="P28" s="11">
        <f t="shared" si="2"/>
        <v>1.9417077733586837E-3</v>
      </c>
      <c r="Q28" s="6">
        <f t="shared" si="3"/>
        <v>23.300493280304206</v>
      </c>
      <c r="R28" s="6">
        <f t="shared" si="4"/>
        <v>50.650873499999982</v>
      </c>
    </row>
    <row r="29" spans="1:18" x14ac:dyDescent="0.25">
      <c r="A29" t="s">
        <v>222</v>
      </c>
      <c r="B29" t="s">
        <v>226</v>
      </c>
      <c r="C29" t="s">
        <v>262</v>
      </c>
      <c r="D29" t="s">
        <v>266</v>
      </c>
      <c r="E29" s="6">
        <v>0.16304580000000002</v>
      </c>
      <c r="F29" s="6">
        <v>0.41271449999999998</v>
      </c>
      <c r="G29" s="6">
        <v>0.42068264999999999</v>
      </c>
      <c r="H29" s="6">
        <v>0.43661894999999995</v>
      </c>
      <c r="I29" s="6">
        <f t="shared" si="0"/>
        <v>4.1434379999999984E-3</v>
      </c>
      <c r="J29" s="6">
        <v>0.43900000000000006</v>
      </c>
      <c r="K29" s="6">
        <v>7.7000000000000002E-3</v>
      </c>
      <c r="L29" s="6">
        <f t="shared" si="1"/>
        <v>0.2362297768831168</v>
      </c>
      <c r="N29" s="13">
        <v>132.37322794523465</v>
      </c>
      <c r="P29" s="11">
        <f t="shared" si="2"/>
        <v>1.7845736675761175E-3</v>
      </c>
      <c r="Q29" s="6">
        <f t="shared" si="3"/>
        <v>21.414884010913411</v>
      </c>
      <c r="R29" s="6">
        <f t="shared" si="4"/>
        <v>49.721255999999975</v>
      </c>
    </row>
    <row r="30" spans="1:18" x14ac:dyDescent="0.25">
      <c r="A30" t="s">
        <v>222</v>
      </c>
      <c r="B30" t="s">
        <v>234</v>
      </c>
      <c r="C30" t="s">
        <v>262</v>
      </c>
      <c r="D30" t="s">
        <v>266</v>
      </c>
      <c r="E30" s="6">
        <v>0.88726210000000005</v>
      </c>
      <c r="F30" s="6">
        <v>0.91765911666666666</v>
      </c>
      <c r="G30" s="6">
        <v>0.97668245000000009</v>
      </c>
      <c r="H30" s="6">
        <v>0.93462832499999993</v>
      </c>
      <c r="I30" s="6">
        <f t="shared" si="0"/>
        <v>1.0056100416666652E-3</v>
      </c>
      <c r="J30" s="6">
        <v>0.38010000000000005</v>
      </c>
      <c r="K30" s="6">
        <v>7.7000000000000002E-3</v>
      </c>
      <c r="L30" s="6">
        <f t="shared" si="1"/>
        <v>4.964056842045448E-2</v>
      </c>
      <c r="N30" s="13">
        <v>129.42982411752956</v>
      </c>
      <c r="P30" s="11">
        <f t="shared" si="2"/>
        <v>3.8353268853535684E-4</v>
      </c>
      <c r="Q30" s="6">
        <f t="shared" si="3"/>
        <v>4.6023922624242823</v>
      </c>
      <c r="R30" s="6">
        <f t="shared" si="4"/>
        <v>12.067320499999981</v>
      </c>
    </row>
    <row r="31" spans="1:18" x14ac:dyDescent="0.25">
      <c r="A31" t="s">
        <v>222</v>
      </c>
      <c r="B31" t="s">
        <v>235</v>
      </c>
      <c r="C31" t="s">
        <v>262</v>
      </c>
      <c r="D31" t="s">
        <v>266</v>
      </c>
      <c r="E31" s="6">
        <v>0.76773985</v>
      </c>
      <c r="F31" s="6">
        <v>0.81422072500000009</v>
      </c>
      <c r="G31" s="6">
        <v>0.82174620000000009</v>
      </c>
      <c r="H31" s="6">
        <v>0.8151060750000001</v>
      </c>
      <c r="I31" s="6">
        <f t="shared" si="0"/>
        <v>7.4812075000000146E-4</v>
      </c>
      <c r="J31" s="6">
        <v>0.43900000000000006</v>
      </c>
      <c r="K31" s="6">
        <v>7.7000000000000002E-3</v>
      </c>
      <c r="L31" s="6">
        <f t="shared" si="1"/>
        <v>4.265259860389619E-2</v>
      </c>
      <c r="N31" s="13">
        <v>135.68728262531738</v>
      </c>
      <c r="P31" s="11">
        <f t="shared" si="2"/>
        <v>3.1434485073797034E-4</v>
      </c>
      <c r="Q31" s="6">
        <f t="shared" si="3"/>
        <v>3.7721382088556443</v>
      </c>
      <c r="R31" s="6">
        <f t="shared" si="4"/>
        <v>8.9774490000000178</v>
      </c>
    </row>
    <row r="32" spans="1:18" x14ac:dyDescent="0.25">
      <c r="A32" t="s">
        <v>222</v>
      </c>
      <c r="B32" t="s">
        <v>236</v>
      </c>
      <c r="C32" t="s">
        <v>262</v>
      </c>
      <c r="D32" t="s">
        <v>266</v>
      </c>
      <c r="E32" s="6">
        <v>0.37021770000000004</v>
      </c>
      <c r="F32" s="6">
        <v>0.51231637500000005</v>
      </c>
      <c r="G32" s="6">
        <v>0.51585777500000007</v>
      </c>
      <c r="H32" s="6">
        <v>0.53754885000000008</v>
      </c>
      <c r="I32" s="6">
        <f t="shared" si="0"/>
        <v>2.5276742500000009E-3</v>
      </c>
      <c r="J32" s="6">
        <v>0.43900000000000006</v>
      </c>
      <c r="K32" s="6">
        <v>7.7000000000000002E-3</v>
      </c>
      <c r="L32" s="6">
        <f t="shared" si="1"/>
        <v>0.14411025918831175</v>
      </c>
      <c r="N32" s="13">
        <v>130.04030787438694</v>
      </c>
      <c r="P32" s="11">
        <f t="shared" si="2"/>
        <v>1.1081968471461613E-3</v>
      </c>
      <c r="Q32" s="6">
        <f t="shared" si="3"/>
        <v>13.298362165753936</v>
      </c>
      <c r="R32" s="6">
        <f t="shared" si="4"/>
        <v>30.332091000000013</v>
      </c>
    </row>
    <row r="33" spans="1:18" x14ac:dyDescent="0.25">
      <c r="A33" t="s">
        <v>222</v>
      </c>
      <c r="B33" t="s">
        <v>237</v>
      </c>
      <c r="C33" t="s">
        <v>263</v>
      </c>
      <c r="D33" t="s">
        <v>266</v>
      </c>
      <c r="E33" s="6">
        <v>0.29983237500000004</v>
      </c>
      <c r="F33" s="6">
        <v>0.3790712</v>
      </c>
      <c r="G33" s="6">
        <v>0.39058074999999998</v>
      </c>
      <c r="H33" s="6">
        <v>0.38792470000000001</v>
      </c>
      <c r="I33" s="6">
        <f t="shared" si="0"/>
        <v>1.3789326249999993E-3</v>
      </c>
      <c r="J33" s="6">
        <v>0.41890000000000005</v>
      </c>
      <c r="K33" s="6">
        <v>7.7000000000000002E-3</v>
      </c>
      <c r="L33" s="6">
        <f t="shared" si="1"/>
        <v>7.5017516443181789E-2</v>
      </c>
      <c r="N33" s="13">
        <v>120.05428034634865</v>
      </c>
      <c r="P33" s="11">
        <f t="shared" si="2"/>
        <v>6.2486332204700421E-4</v>
      </c>
      <c r="Q33" s="6">
        <f t="shared" si="3"/>
        <v>7.4983598645640503</v>
      </c>
      <c r="R33" s="6">
        <f t="shared" si="4"/>
        <v>16.547191499999993</v>
      </c>
    </row>
    <row r="34" spans="1:18" x14ac:dyDescent="0.25">
      <c r="A34" t="s">
        <v>222</v>
      </c>
      <c r="B34" t="s">
        <v>238</v>
      </c>
      <c r="C34" t="s">
        <v>263</v>
      </c>
      <c r="D34" t="s">
        <v>266</v>
      </c>
      <c r="E34" s="6">
        <v>0.61191825000000011</v>
      </c>
      <c r="F34" s="6">
        <v>0.67477810000000005</v>
      </c>
      <c r="G34" s="6">
        <v>0.67610612500000011</v>
      </c>
      <c r="H34" s="6">
        <v>0.68894370000000005</v>
      </c>
      <c r="I34" s="6">
        <f t="shared" si="0"/>
        <v>1.1620218749999994E-3</v>
      </c>
      <c r="J34" s="6">
        <v>0.35930000000000006</v>
      </c>
      <c r="K34" s="6">
        <v>7.7000000000000002E-3</v>
      </c>
      <c r="L34" s="6">
        <f t="shared" si="1"/>
        <v>5.4222657102272705E-2</v>
      </c>
      <c r="N34" s="13">
        <v>123.23486358438161</v>
      </c>
      <c r="P34" s="11">
        <f t="shared" si="2"/>
        <v>4.3999445875269916E-4</v>
      </c>
      <c r="Q34" s="6">
        <f t="shared" si="3"/>
        <v>5.2799335050323899</v>
      </c>
      <c r="R34" s="6">
        <f t="shared" si="4"/>
        <v>13.944262499999992</v>
      </c>
    </row>
    <row r="35" spans="1:18" x14ac:dyDescent="0.25">
      <c r="A35" t="s">
        <v>222</v>
      </c>
      <c r="B35" t="s">
        <v>227</v>
      </c>
      <c r="C35" t="s">
        <v>263</v>
      </c>
      <c r="D35" t="s">
        <v>266</v>
      </c>
      <c r="E35" s="6">
        <v>0.26574639999999999</v>
      </c>
      <c r="F35" s="6">
        <v>0.44635779999999997</v>
      </c>
      <c r="G35" s="6">
        <v>0.44414442500000001</v>
      </c>
      <c r="H35" s="6">
        <v>0.457424675</v>
      </c>
      <c r="I35" s="6">
        <f t="shared" si="0"/>
        <v>2.8641072500000002E-3</v>
      </c>
      <c r="J35" s="6">
        <v>0.35930000000000006</v>
      </c>
      <c r="K35" s="6">
        <v>7.7000000000000002E-3</v>
      </c>
      <c r="L35" s="6">
        <f t="shared" si="1"/>
        <v>0.13364593960064938</v>
      </c>
      <c r="N35" s="13">
        <v>125.9423623590916</v>
      </c>
      <c r="P35" s="11">
        <f t="shared" si="2"/>
        <v>1.0611674824678376E-3</v>
      </c>
      <c r="Q35" s="6">
        <f t="shared" si="3"/>
        <v>12.734009789614053</v>
      </c>
      <c r="R35" s="6">
        <f t="shared" si="4"/>
        <v>34.369287</v>
      </c>
    </row>
    <row r="36" spans="1:18" x14ac:dyDescent="0.25">
      <c r="A36" t="s">
        <v>222</v>
      </c>
      <c r="B36" t="s">
        <v>239</v>
      </c>
      <c r="C36" t="s">
        <v>263</v>
      </c>
      <c r="D36" t="s">
        <v>266</v>
      </c>
      <c r="E36" s="6">
        <v>0.24449800000000002</v>
      </c>
      <c r="F36" s="6">
        <v>0.46539282499999995</v>
      </c>
      <c r="G36" s="6">
        <v>0.48841192500000002</v>
      </c>
      <c r="H36" s="6">
        <v>0.49593740000000008</v>
      </c>
      <c r="I36" s="6">
        <f t="shared" si="0"/>
        <v>3.8866865000000009E-3</v>
      </c>
      <c r="J36" s="6">
        <v>0.35930000000000006</v>
      </c>
      <c r="K36" s="6">
        <v>7.7000000000000002E-3</v>
      </c>
      <c r="L36" s="6">
        <f t="shared" si="1"/>
        <v>0.18136187785064942</v>
      </c>
      <c r="N36" s="13">
        <v>120.41091324946902</v>
      </c>
      <c r="P36" s="11">
        <f t="shared" si="2"/>
        <v>1.5061913655193475E-3</v>
      </c>
      <c r="Q36" s="6">
        <f t="shared" si="3"/>
        <v>18.074296386232167</v>
      </c>
      <c r="R36" s="6">
        <f t="shared" si="4"/>
        <v>46.640238000000018</v>
      </c>
    </row>
    <row r="37" spans="1:18" x14ac:dyDescent="0.25">
      <c r="A37" t="s">
        <v>222</v>
      </c>
      <c r="B37" t="s">
        <v>240</v>
      </c>
      <c r="C37" t="s">
        <v>263</v>
      </c>
      <c r="D37" t="s">
        <v>266</v>
      </c>
      <c r="E37" s="6">
        <v>0.17367000000000002</v>
      </c>
      <c r="F37" s="6">
        <v>0.42776544999999999</v>
      </c>
      <c r="G37" s="6">
        <v>0.44547245000000002</v>
      </c>
      <c r="H37" s="6">
        <v>0.45122722500000001</v>
      </c>
      <c r="I37" s="6">
        <f t="shared" si="0"/>
        <v>4.2518933749999994E-3</v>
      </c>
      <c r="J37" s="6">
        <v>0.35930000000000006</v>
      </c>
      <c r="K37" s="6">
        <v>7.7000000000000002E-3</v>
      </c>
      <c r="L37" s="6">
        <f t="shared" si="1"/>
        <v>0.19840328436850649</v>
      </c>
      <c r="N37" s="13">
        <v>124.75601208952786</v>
      </c>
      <c r="P37" s="11">
        <f t="shared" si="2"/>
        <v>1.5903304461682185E-3</v>
      </c>
      <c r="Q37" s="6">
        <f t="shared" si="3"/>
        <v>19.08396535401862</v>
      </c>
      <c r="R37" s="6">
        <f t="shared" si="4"/>
        <v>51.022720499999991</v>
      </c>
    </row>
    <row r="38" spans="1:18" x14ac:dyDescent="0.25">
      <c r="A38" t="s">
        <v>222</v>
      </c>
      <c r="B38" t="s">
        <v>241</v>
      </c>
      <c r="C38" t="s">
        <v>264</v>
      </c>
      <c r="D38" t="s">
        <v>266</v>
      </c>
      <c r="E38" s="6">
        <v>0.85007740000000009</v>
      </c>
      <c r="F38" s="6">
        <v>0.8943449</v>
      </c>
      <c r="G38" s="6">
        <v>0.8859340750000001</v>
      </c>
      <c r="H38" s="6">
        <v>0.8651283500000001</v>
      </c>
      <c r="I38" s="6">
        <f t="shared" si="0"/>
        <v>1.837101250000006E-4</v>
      </c>
      <c r="J38" s="6">
        <v>0.38010000000000005</v>
      </c>
      <c r="K38" s="6">
        <v>7.7000000000000002E-3</v>
      </c>
      <c r="L38" s="6">
        <f t="shared" si="1"/>
        <v>9.0685998068182113E-3</v>
      </c>
      <c r="N38" s="13">
        <v>109.88597989251018</v>
      </c>
      <c r="P38" s="11">
        <f t="shared" si="2"/>
        <v>8.2527359866008958E-5</v>
      </c>
      <c r="Q38" s="6">
        <f t="shared" si="3"/>
        <v>0.99032831839210755</v>
      </c>
      <c r="R38" s="6">
        <f t="shared" si="4"/>
        <v>2.2045215000000074</v>
      </c>
    </row>
    <row r="39" spans="1:18" x14ac:dyDescent="0.25">
      <c r="A39" t="s">
        <v>222</v>
      </c>
      <c r="B39" t="s">
        <v>242</v>
      </c>
      <c r="C39" t="s">
        <v>264</v>
      </c>
      <c r="D39" t="s">
        <v>266</v>
      </c>
      <c r="E39" s="6">
        <v>0.1506509</v>
      </c>
      <c r="F39" s="6">
        <v>0.38084190000000001</v>
      </c>
      <c r="G39" s="6">
        <v>0.39633552499999997</v>
      </c>
      <c r="H39" s="6">
        <v>0.42510939999999997</v>
      </c>
      <c r="I39" s="6">
        <f t="shared" si="0"/>
        <v>4.1943456249999983E-3</v>
      </c>
      <c r="J39" s="6">
        <v>0.44210000000000005</v>
      </c>
      <c r="K39" s="6">
        <v>7.7000000000000002E-3</v>
      </c>
      <c r="L39" s="6">
        <f t="shared" si="1"/>
        <v>0.2408208053003246</v>
      </c>
      <c r="N39" s="13">
        <v>109.98030262203164</v>
      </c>
      <c r="P39" s="11">
        <f t="shared" si="2"/>
        <v>2.1896721463656212E-3</v>
      </c>
      <c r="Q39" s="6">
        <f t="shared" si="3"/>
        <v>26.276065756387453</v>
      </c>
      <c r="R39" s="6">
        <f t="shared" si="4"/>
        <v>50.332147499999977</v>
      </c>
    </row>
    <row r="40" spans="1:18" x14ac:dyDescent="0.25">
      <c r="A40" t="s">
        <v>222</v>
      </c>
      <c r="B40" t="s">
        <v>243</v>
      </c>
      <c r="C40" t="s">
        <v>264</v>
      </c>
      <c r="D40" t="s">
        <v>266</v>
      </c>
      <c r="E40" s="6">
        <v>0.17544070000000003</v>
      </c>
      <c r="F40" s="6">
        <v>0.44812849999999999</v>
      </c>
      <c r="G40" s="6">
        <v>0.45698200000000005</v>
      </c>
      <c r="H40" s="6">
        <v>0.47291830000000001</v>
      </c>
      <c r="I40" s="6">
        <f t="shared" si="0"/>
        <v>4.5064315000000006E-3</v>
      </c>
      <c r="J40" s="6">
        <v>0.28470000000000006</v>
      </c>
      <c r="K40" s="6">
        <v>7.7000000000000002E-3</v>
      </c>
      <c r="L40" s="6">
        <f t="shared" si="1"/>
        <v>0.16662091533116888</v>
      </c>
      <c r="N40" s="13">
        <v>110.96706348471778</v>
      </c>
      <c r="P40" s="11">
        <f t="shared" si="2"/>
        <v>1.5015348707872733E-3</v>
      </c>
      <c r="Q40" s="6">
        <f t="shared" si="3"/>
        <v>18.018418449447278</v>
      </c>
      <c r="R40" s="6">
        <f t="shared" si="4"/>
        <v>54.077178000000004</v>
      </c>
    </row>
    <row r="41" spans="1:18" x14ac:dyDescent="0.25">
      <c r="A41" t="s">
        <v>222</v>
      </c>
      <c r="B41" t="s">
        <v>228</v>
      </c>
      <c r="C41" t="s">
        <v>264</v>
      </c>
      <c r="D41" t="s">
        <v>266</v>
      </c>
      <c r="E41" s="6">
        <v>0.252023475</v>
      </c>
      <c r="F41" s="6">
        <v>0.45786735000000001</v>
      </c>
      <c r="G41" s="6">
        <v>0.49018262500000004</v>
      </c>
      <c r="H41" s="6">
        <v>0.49682275000000004</v>
      </c>
      <c r="I41" s="6">
        <f t="shared" si="0"/>
        <v>3.8335655000000012E-3</v>
      </c>
      <c r="J41" s="6">
        <v>0.44190000000000002</v>
      </c>
      <c r="K41" s="6">
        <v>7.7000000000000002E-3</v>
      </c>
      <c r="L41" s="6">
        <f t="shared" si="1"/>
        <v>0.22000683044805203</v>
      </c>
      <c r="N41" s="13">
        <v>107.81813543761649</v>
      </c>
      <c r="P41" s="11">
        <f t="shared" si="2"/>
        <v>2.0405364047066817E-3</v>
      </c>
      <c r="Q41" s="6">
        <f t="shared" si="3"/>
        <v>24.486436856480179</v>
      </c>
      <c r="R41" s="6">
        <f t="shared" si="4"/>
        <v>46.002786000000015</v>
      </c>
    </row>
    <row r="42" spans="1:18" x14ac:dyDescent="0.25">
      <c r="A42" t="s">
        <v>222</v>
      </c>
      <c r="B42" t="s">
        <v>244</v>
      </c>
      <c r="C42" t="s">
        <v>264</v>
      </c>
      <c r="D42" t="s">
        <v>266</v>
      </c>
      <c r="E42" s="6">
        <v>0.21439610000000003</v>
      </c>
      <c r="F42" s="6">
        <v>0.42510939999999997</v>
      </c>
      <c r="G42" s="6">
        <v>0.44414442500000001</v>
      </c>
      <c r="H42" s="6">
        <v>0.45211257499999996</v>
      </c>
      <c r="I42" s="6">
        <f t="shared" si="0"/>
        <v>3.660922249999999E-3</v>
      </c>
      <c r="J42" s="6">
        <v>0.44190000000000002</v>
      </c>
      <c r="K42" s="6">
        <v>7.7000000000000002E-3</v>
      </c>
      <c r="L42" s="6">
        <f t="shared" si="1"/>
        <v>0.21009890159415578</v>
      </c>
      <c r="N42" s="13">
        <v>141.99198590270217</v>
      </c>
      <c r="P42" s="11">
        <f t="shared" si="2"/>
        <v>1.4796532371772224E-3</v>
      </c>
      <c r="Q42" s="6">
        <f t="shared" si="3"/>
        <v>17.755838846126668</v>
      </c>
      <c r="R42" s="6">
        <f t="shared" si="4"/>
        <v>43.931066999999992</v>
      </c>
    </row>
    <row r="43" spans="1:18" x14ac:dyDescent="0.25">
      <c r="N43" s="13"/>
    </row>
    <row r="44" spans="1:18" x14ac:dyDescent="0.25">
      <c r="A44" t="s">
        <v>223</v>
      </c>
      <c r="B44" t="s">
        <v>189</v>
      </c>
      <c r="C44" t="s">
        <v>262</v>
      </c>
      <c r="D44" t="s">
        <v>267</v>
      </c>
      <c r="E44" s="6">
        <v>8.1150924999999999E-2</v>
      </c>
      <c r="F44" s="6">
        <v>9.2660475000000006E-2</v>
      </c>
      <c r="G44" s="6">
        <v>0.10151397499999999</v>
      </c>
      <c r="H44" s="6">
        <v>0.1187783</v>
      </c>
      <c r="I44" s="6">
        <f t="shared" ref="I44:I53" si="5">SLOPE(E44:H44,E$1:H$1)</f>
        <v>6.0867812499999991E-4</v>
      </c>
      <c r="J44" s="6">
        <v>0.30710999999999999</v>
      </c>
      <c r="K44" s="6">
        <v>7.7000000000000002E-3</v>
      </c>
      <c r="L44" s="6">
        <f>I44*J44/K44</f>
        <v>2.4276771294642851E-2</v>
      </c>
      <c r="N44" s="13">
        <v>77.895126243136545</v>
      </c>
      <c r="P44" s="11">
        <f t="shared" ref="P44:P73" si="6">L44/N44</f>
        <v>3.1165969509911297E-4</v>
      </c>
      <c r="Q44" s="6">
        <f t="shared" ref="Q44:Q73" si="7">P44*12*1000</f>
        <v>3.7399163411893555</v>
      </c>
      <c r="R44" s="6">
        <f t="shared" si="4"/>
        <v>7.3041374999999986</v>
      </c>
    </row>
    <row r="45" spans="1:18" x14ac:dyDescent="0.25">
      <c r="A45" t="s">
        <v>223</v>
      </c>
      <c r="B45" t="s">
        <v>190</v>
      </c>
      <c r="C45" t="s">
        <v>262</v>
      </c>
      <c r="D45" t="s">
        <v>267</v>
      </c>
      <c r="E45" s="6">
        <v>8.8233724999999999E-2</v>
      </c>
      <c r="F45" s="6">
        <v>0.10505537500000001</v>
      </c>
      <c r="G45" s="6">
        <v>0.11213817499999999</v>
      </c>
      <c r="H45" s="6">
        <v>0.11479422500000001</v>
      </c>
      <c r="I45" s="6">
        <f t="shared" si="5"/>
        <v>4.3382150000000015E-4</v>
      </c>
      <c r="J45" s="6">
        <v>0.30710999999999999</v>
      </c>
      <c r="K45" s="6">
        <v>7.7000000000000002E-3</v>
      </c>
      <c r="L45" s="6">
        <f t="shared" ref="L45:L94" si="8">I45*J45/K45</f>
        <v>1.7302716995454551E-2</v>
      </c>
      <c r="N45" s="13">
        <v>88.020935900037003</v>
      </c>
      <c r="P45" s="11">
        <f t="shared" si="6"/>
        <v>1.9657501727889806E-4</v>
      </c>
      <c r="Q45" s="6">
        <f t="shared" si="7"/>
        <v>2.3589002073467764</v>
      </c>
      <c r="R45" s="6">
        <f t="shared" si="4"/>
        <v>5.2058580000000019</v>
      </c>
    </row>
    <row r="46" spans="1:18" x14ac:dyDescent="0.25">
      <c r="A46" t="s">
        <v>223</v>
      </c>
      <c r="B46" t="s">
        <v>191</v>
      </c>
      <c r="C46" t="s">
        <v>262</v>
      </c>
      <c r="D46" t="s">
        <v>267</v>
      </c>
      <c r="E46" s="6">
        <v>8.5135000000000002E-2</v>
      </c>
      <c r="F46" s="6">
        <v>0.102842</v>
      </c>
      <c r="G46" s="6">
        <v>0.11302352499999999</v>
      </c>
      <c r="H46" s="6">
        <v>0.12320505</v>
      </c>
      <c r="I46" s="6">
        <f t="shared" si="5"/>
        <v>6.2195837499999984E-4</v>
      </c>
      <c r="J46" s="6">
        <v>0.26980999999999999</v>
      </c>
      <c r="K46" s="6">
        <v>7.7000000000000002E-3</v>
      </c>
      <c r="L46" s="6">
        <f t="shared" si="8"/>
        <v>2.1793583007629864E-2</v>
      </c>
      <c r="N46" s="13">
        <v>85.35655620989715</v>
      </c>
      <c r="P46" s="11">
        <f t="shared" si="6"/>
        <v>2.5532406619168269E-4</v>
      </c>
      <c r="Q46" s="6">
        <f t="shared" si="7"/>
        <v>3.0638887943001922</v>
      </c>
      <c r="R46" s="6">
        <f t="shared" si="4"/>
        <v>7.4635004999999977</v>
      </c>
    </row>
    <row r="47" spans="1:18" x14ac:dyDescent="0.25">
      <c r="A47" t="s">
        <v>223</v>
      </c>
      <c r="B47" t="s">
        <v>192</v>
      </c>
      <c r="C47" t="s">
        <v>262</v>
      </c>
      <c r="D47" t="s">
        <v>267</v>
      </c>
      <c r="E47" s="6">
        <v>9.1332450000000009E-2</v>
      </c>
      <c r="F47" s="6">
        <v>0.10461269999999999</v>
      </c>
      <c r="G47" s="6">
        <v>0.10461269999999999</v>
      </c>
      <c r="H47" s="6">
        <v>0.11036747500000001</v>
      </c>
      <c r="I47" s="6">
        <f t="shared" si="5"/>
        <v>2.8552537499999998E-4</v>
      </c>
      <c r="J47" s="6">
        <v>0.26980999999999999</v>
      </c>
      <c r="K47" s="6">
        <v>7.7000000000000002E-3</v>
      </c>
      <c r="L47" s="6">
        <f t="shared" si="8"/>
        <v>1.0004883302435064E-2</v>
      </c>
      <c r="N47" s="13">
        <v>78.093008649975744</v>
      </c>
      <c r="P47" s="11">
        <f t="shared" si="6"/>
        <v>1.2811496797720281E-4</v>
      </c>
      <c r="Q47" s="6">
        <f t="shared" si="7"/>
        <v>1.5373796157264337</v>
      </c>
      <c r="R47" s="6">
        <f t="shared" si="4"/>
        <v>3.4263044999999996</v>
      </c>
    </row>
    <row r="48" spans="1:18" x14ac:dyDescent="0.25">
      <c r="A48" t="s">
        <v>223</v>
      </c>
      <c r="B48" t="s">
        <v>193</v>
      </c>
      <c r="C48" t="s">
        <v>262</v>
      </c>
      <c r="D48" t="s">
        <v>267</v>
      </c>
      <c r="E48" s="6">
        <v>8.2921624999999999E-2</v>
      </c>
      <c r="F48" s="6">
        <v>9.0447100000000002E-2</v>
      </c>
      <c r="G48" s="6">
        <v>0.1063834</v>
      </c>
      <c r="H48" s="6">
        <v>0.1081541</v>
      </c>
      <c r="I48" s="6">
        <f t="shared" si="5"/>
        <v>4.5816862500000011E-4</v>
      </c>
      <c r="J48" s="6">
        <v>0.30710999999999999</v>
      </c>
      <c r="K48" s="6">
        <v>7.7000000000000002E-3</v>
      </c>
      <c r="L48" s="6">
        <f t="shared" si="8"/>
        <v>1.827378784724026E-2</v>
      </c>
      <c r="N48" s="13">
        <v>83.742826269408283</v>
      </c>
      <c r="P48" s="11">
        <f t="shared" si="6"/>
        <v>2.1821317313141335E-4</v>
      </c>
      <c r="Q48" s="6">
        <f t="shared" si="7"/>
        <v>2.6185580775769601</v>
      </c>
      <c r="R48" s="6">
        <f t="shared" si="4"/>
        <v>5.4980235000000013</v>
      </c>
    </row>
    <row r="49" spans="1:18" x14ac:dyDescent="0.25">
      <c r="A49" t="s">
        <v>223</v>
      </c>
      <c r="B49" t="s">
        <v>194</v>
      </c>
      <c r="C49" t="s">
        <v>263</v>
      </c>
      <c r="D49" t="s">
        <v>267</v>
      </c>
      <c r="E49" s="6">
        <v>7.0526724999999998E-2</v>
      </c>
      <c r="F49" s="6">
        <v>8.6905700000000016E-2</v>
      </c>
      <c r="G49" s="6">
        <v>8.2921624999999999E-2</v>
      </c>
      <c r="H49" s="6">
        <v>9.2660475000000006E-2</v>
      </c>
      <c r="I49" s="6">
        <f t="shared" si="5"/>
        <v>3.12085875E-4</v>
      </c>
      <c r="J49" s="6">
        <v>0.30710999999999999</v>
      </c>
      <c r="K49" s="6">
        <v>7.7000000000000002E-3</v>
      </c>
      <c r="L49" s="6">
        <f t="shared" si="8"/>
        <v>1.2447362736525972E-2</v>
      </c>
      <c r="N49" s="13">
        <v>80.037927242432644</v>
      </c>
      <c r="P49" s="11">
        <f t="shared" si="6"/>
        <v>1.5551830445112926E-4</v>
      </c>
      <c r="Q49" s="6">
        <f t="shared" si="7"/>
        <v>1.8662196534135513</v>
      </c>
      <c r="R49" s="6">
        <f t="shared" si="4"/>
        <v>3.7450304999999999</v>
      </c>
    </row>
    <row r="50" spans="1:18" x14ac:dyDescent="0.25">
      <c r="A50" t="s">
        <v>223</v>
      </c>
      <c r="B50" t="s">
        <v>195</v>
      </c>
      <c r="C50" t="s">
        <v>263</v>
      </c>
      <c r="D50" t="s">
        <v>267</v>
      </c>
      <c r="E50" s="6">
        <v>7.1854750000000009E-2</v>
      </c>
      <c r="F50" s="6">
        <v>7.8052200000000002E-2</v>
      </c>
      <c r="G50" s="6">
        <v>9.2217800000000003E-2</v>
      </c>
      <c r="H50" s="6">
        <v>0.10372735</v>
      </c>
      <c r="I50" s="6">
        <f t="shared" si="5"/>
        <v>5.4891699999999989E-4</v>
      </c>
      <c r="J50" s="6">
        <v>0.30710999999999999</v>
      </c>
      <c r="K50" s="6">
        <v>7.7000000000000002E-3</v>
      </c>
      <c r="L50" s="6">
        <f t="shared" si="8"/>
        <v>2.1893233749350642E-2</v>
      </c>
      <c r="N50" s="13">
        <v>82.662199130526972</v>
      </c>
      <c r="P50" s="11">
        <f t="shared" si="6"/>
        <v>2.6485181835992939E-4</v>
      </c>
      <c r="Q50" s="6">
        <f t="shared" si="7"/>
        <v>3.1782218203191528</v>
      </c>
      <c r="R50" s="6">
        <f t="shared" si="4"/>
        <v>6.5870039999999985</v>
      </c>
    </row>
    <row r="51" spans="1:18" x14ac:dyDescent="0.25">
      <c r="A51" t="s">
        <v>223</v>
      </c>
      <c r="B51" t="s">
        <v>196</v>
      </c>
      <c r="C51" t="s">
        <v>263</v>
      </c>
      <c r="D51" t="s">
        <v>267</v>
      </c>
      <c r="E51" s="6">
        <v>8.3364300000000002E-2</v>
      </c>
      <c r="F51" s="6">
        <v>9.0447100000000002E-2</v>
      </c>
      <c r="G51" s="6">
        <v>9.9300600000000003E-2</v>
      </c>
      <c r="H51" s="6">
        <v>0.11140038333333335</v>
      </c>
      <c r="I51" s="6">
        <f t="shared" si="5"/>
        <v>4.6480875000000024E-4</v>
      </c>
      <c r="J51" s="6">
        <v>0.30710999999999999</v>
      </c>
      <c r="K51" s="6">
        <v>7.7000000000000002E-3</v>
      </c>
      <c r="L51" s="6">
        <f t="shared" si="8"/>
        <v>1.8538625352272738E-2</v>
      </c>
      <c r="N51" s="13">
        <v>84.127507073247401</v>
      </c>
      <c r="P51" s="11">
        <f t="shared" si="6"/>
        <v>2.2036342211034129E-4</v>
      </c>
      <c r="Q51" s="6">
        <f t="shared" si="7"/>
        <v>2.6443610653240954</v>
      </c>
      <c r="R51" s="6">
        <f t="shared" si="4"/>
        <v>5.5777050000000035</v>
      </c>
    </row>
    <row r="52" spans="1:18" x14ac:dyDescent="0.25">
      <c r="A52" t="s">
        <v>223</v>
      </c>
      <c r="B52" t="s">
        <v>197</v>
      </c>
      <c r="C52" t="s">
        <v>263</v>
      </c>
      <c r="D52" t="s">
        <v>267</v>
      </c>
      <c r="E52" s="6">
        <v>7.0526724999999998E-2</v>
      </c>
      <c r="F52" s="6">
        <v>7.8052200000000002E-2</v>
      </c>
      <c r="G52" s="6">
        <v>8.3364300000000002E-2</v>
      </c>
      <c r="H52" s="6">
        <v>9.4873849999999996E-2</v>
      </c>
      <c r="I52" s="6">
        <f t="shared" si="5"/>
        <v>3.9176737499999992E-4</v>
      </c>
      <c r="J52" s="6">
        <v>0.30710999999999999</v>
      </c>
      <c r="K52" s="6">
        <v>7.7000000000000002E-3</v>
      </c>
      <c r="L52" s="6">
        <f t="shared" si="8"/>
        <v>1.562541279691558E-2</v>
      </c>
      <c r="N52" s="13">
        <v>81.830189216915542</v>
      </c>
      <c r="P52" s="11">
        <f t="shared" si="6"/>
        <v>1.9094924436134105E-4</v>
      </c>
      <c r="Q52" s="6">
        <f t="shared" si="7"/>
        <v>2.2913909323360926</v>
      </c>
      <c r="R52" s="6">
        <f t="shared" si="4"/>
        <v>4.701208499999999</v>
      </c>
    </row>
    <row r="53" spans="1:18" x14ac:dyDescent="0.25">
      <c r="A53" t="s">
        <v>223</v>
      </c>
      <c r="B53" t="s">
        <v>198</v>
      </c>
      <c r="C53" t="s">
        <v>263</v>
      </c>
      <c r="D53" t="s">
        <v>267</v>
      </c>
      <c r="E53" s="6">
        <v>7.0084050000000009E-2</v>
      </c>
      <c r="F53" s="6">
        <v>8.2036274999999992E-2</v>
      </c>
      <c r="G53" s="6">
        <v>8.5577675000000006E-2</v>
      </c>
      <c r="H53" s="6">
        <v>9.6201875000000006E-2</v>
      </c>
      <c r="I53" s="6">
        <f t="shared" si="5"/>
        <v>4.0947437500000008E-4</v>
      </c>
      <c r="J53" s="6">
        <v>0.26980999999999999</v>
      </c>
      <c r="K53" s="6">
        <v>7.7000000000000002E-3</v>
      </c>
      <c r="L53" s="6">
        <f t="shared" si="8"/>
        <v>1.4348088456980521E-2</v>
      </c>
      <c r="N53" s="13">
        <v>80.246687384289899</v>
      </c>
      <c r="P53" s="11">
        <f t="shared" si="6"/>
        <v>1.7879976014797445E-4</v>
      </c>
      <c r="Q53" s="6">
        <f t="shared" si="7"/>
        <v>2.1455971217756935</v>
      </c>
      <c r="R53" s="6">
        <f t="shared" si="4"/>
        <v>4.9136925000000007</v>
      </c>
    </row>
    <row r="54" spans="1:18" x14ac:dyDescent="0.25">
      <c r="A54" t="s">
        <v>223</v>
      </c>
      <c r="B54" t="s">
        <v>199</v>
      </c>
      <c r="C54" t="s">
        <v>264</v>
      </c>
      <c r="D54" t="s">
        <v>267</v>
      </c>
      <c r="E54" s="6">
        <v>7.4068125000000012E-2</v>
      </c>
      <c r="F54" s="6">
        <v>7.3182775000000005E-2</v>
      </c>
      <c r="G54" s="6">
        <v>6.6985325000000012E-2</v>
      </c>
      <c r="H54" s="6">
        <v>6.8313349999999995E-2</v>
      </c>
      <c r="I54" s="8">
        <v>0</v>
      </c>
      <c r="J54" s="6">
        <v>0.31470000000000004</v>
      </c>
      <c r="K54" s="6">
        <v>7.7000000000000002E-3</v>
      </c>
      <c r="L54" s="6">
        <f t="shared" si="8"/>
        <v>0</v>
      </c>
      <c r="N54" s="13">
        <v>81.735781680940633</v>
      </c>
      <c r="P54" s="11">
        <f t="shared" si="6"/>
        <v>0</v>
      </c>
      <c r="Q54" s="6">
        <f t="shared" si="7"/>
        <v>0</v>
      </c>
      <c r="R54" s="6">
        <f t="shared" si="4"/>
        <v>0</v>
      </c>
    </row>
    <row r="55" spans="1:18" x14ac:dyDescent="0.25">
      <c r="A55" t="s">
        <v>223</v>
      </c>
      <c r="B55" t="s">
        <v>200</v>
      </c>
      <c r="C55" t="s">
        <v>264</v>
      </c>
      <c r="D55" t="s">
        <v>267</v>
      </c>
      <c r="E55" s="6">
        <v>7.7166850000000009E-2</v>
      </c>
      <c r="F55" s="6">
        <v>8.1593600000000016E-2</v>
      </c>
      <c r="G55" s="6">
        <v>7.6281500000000002E-2</v>
      </c>
      <c r="H55" s="6">
        <v>7.8494875000000006E-2</v>
      </c>
      <c r="I55" s="8">
        <v>0</v>
      </c>
      <c r="J55" s="6">
        <v>0.31470000000000004</v>
      </c>
      <c r="K55" s="6">
        <v>7.7000000000000002E-3</v>
      </c>
      <c r="L55" s="6">
        <f t="shared" si="8"/>
        <v>0</v>
      </c>
      <c r="N55" s="13">
        <v>80.986511449583489</v>
      </c>
      <c r="P55" s="11">
        <f t="shared" si="6"/>
        <v>0</v>
      </c>
      <c r="Q55" s="6">
        <f t="shared" si="7"/>
        <v>0</v>
      </c>
      <c r="R55" s="6">
        <f t="shared" si="4"/>
        <v>0</v>
      </c>
    </row>
    <row r="56" spans="1:18" x14ac:dyDescent="0.25">
      <c r="A56" t="s">
        <v>223</v>
      </c>
      <c r="B56" t="s">
        <v>201</v>
      </c>
      <c r="C56" t="s">
        <v>264</v>
      </c>
      <c r="D56" t="s">
        <v>267</v>
      </c>
      <c r="E56" s="6">
        <v>8.6020350000000009E-2</v>
      </c>
      <c r="F56" s="6">
        <v>6.9641375000000005E-2</v>
      </c>
      <c r="G56" s="6">
        <v>6.7870675000000019E-2</v>
      </c>
      <c r="H56" s="6">
        <v>6.9641375000000005E-2</v>
      </c>
      <c r="I56" s="8">
        <v>0</v>
      </c>
      <c r="J56" s="6">
        <v>0.31470000000000004</v>
      </c>
      <c r="K56" s="6">
        <v>7.7000000000000002E-3</v>
      </c>
      <c r="L56" s="6">
        <f t="shared" si="8"/>
        <v>0</v>
      </c>
      <c r="N56" s="13">
        <v>83.902653451573627</v>
      </c>
      <c r="P56" s="11">
        <f t="shared" si="6"/>
        <v>0</v>
      </c>
      <c r="Q56" s="6">
        <f t="shared" si="7"/>
        <v>0</v>
      </c>
      <c r="R56" s="6">
        <f t="shared" si="4"/>
        <v>0</v>
      </c>
    </row>
    <row r="57" spans="1:18" x14ac:dyDescent="0.25">
      <c r="A57" t="s">
        <v>223</v>
      </c>
      <c r="B57" t="s">
        <v>202</v>
      </c>
      <c r="C57" t="s">
        <v>264</v>
      </c>
      <c r="D57" t="s">
        <v>267</v>
      </c>
      <c r="E57" s="6">
        <v>7.6724174999999992E-2</v>
      </c>
      <c r="F57" s="6">
        <v>7.0969400000000016E-2</v>
      </c>
      <c r="G57" s="6">
        <v>7.0526724999999998E-2</v>
      </c>
      <c r="H57" s="6">
        <v>7.1412074999999992E-2</v>
      </c>
      <c r="I57" s="8">
        <v>0</v>
      </c>
      <c r="J57" s="6">
        <v>0.31470000000000004</v>
      </c>
      <c r="K57" s="6">
        <v>7.7000000000000002E-3</v>
      </c>
      <c r="L57" s="6">
        <f t="shared" si="8"/>
        <v>0</v>
      </c>
      <c r="N57" s="13">
        <v>84.046651394797678</v>
      </c>
      <c r="P57" s="11">
        <f t="shared" si="6"/>
        <v>0</v>
      </c>
      <c r="Q57" s="6">
        <f t="shared" si="7"/>
        <v>0</v>
      </c>
      <c r="R57" s="6">
        <f t="shared" si="4"/>
        <v>0</v>
      </c>
    </row>
    <row r="58" spans="1:18" x14ac:dyDescent="0.25">
      <c r="A58" t="s">
        <v>223</v>
      </c>
      <c r="B58" t="s">
        <v>203</v>
      </c>
      <c r="C58" t="s">
        <v>264</v>
      </c>
      <c r="D58" t="s">
        <v>267</v>
      </c>
      <c r="E58" s="6">
        <v>7.4510800000000002E-2</v>
      </c>
      <c r="F58" s="6">
        <v>7.0084050000000009E-2</v>
      </c>
      <c r="G58" s="6">
        <v>7.0969400000000016E-2</v>
      </c>
      <c r="H58" s="6">
        <v>7.2740100000000002E-2</v>
      </c>
      <c r="I58" s="8">
        <v>0</v>
      </c>
      <c r="J58" s="6">
        <v>0.30710999999999999</v>
      </c>
      <c r="K58" s="6">
        <v>7.7000000000000002E-3</v>
      </c>
      <c r="L58" s="6">
        <f t="shared" si="8"/>
        <v>0</v>
      </c>
      <c r="N58" s="13">
        <v>80.518617218357861</v>
      </c>
      <c r="P58" s="11">
        <f t="shared" si="6"/>
        <v>0</v>
      </c>
      <c r="Q58" s="6">
        <f t="shared" si="7"/>
        <v>0</v>
      </c>
      <c r="R58" s="6">
        <f t="shared" si="4"/>
        <v>0</v>
      </c>
    </row>
    <row r="59" spans="1:18" x14ac:dyDescent="0.25">
      <c r="A59" t="s">
        <v>223</v>
      </c>
      <c r="B59" t="s">
        <v>233</v>
      </c>
      <c r="C59" t="s">
        <v>262</v>
      </c>
      <c r="D59" t="s">
        <v>266</v>
      </c>
      <c r="E59" s="6">
        <v>5.9017175000000012E-2</v>
      </c>
      <c r="F59" s="6">
        <v>9.2660474999999992E-2</v>
      </c>
      <c r="G59" s="6">
        <v>0.11390887500000001</v>
      </c>
      <c r="H59" s="6">
        <v>0.13205855000000002</v>
      </c>
      <c r="I59" s="6">
        <f t="shared" ref="I59:I73" si="9">SLOPE(E59:H59,E$1:H$1)</f>
        <v>1.2018626250000003E-3</v>
      </c>
      <c r="J59" s="6">
        <v>0.43900000000000006</v>
      </c>
      <c r="K59" s="6">
        <v>7.7000000000000002E-3</v>
      </c>
      <c r="L59" s="6">
        <f t="shared" si="8"/>
        <v>6.8521778230519498E-2</v>
      </c>
      <c r="N59" s="13">
        <v>126.08534325799752</v>
      </c>
      <c r="P59" s="11">
        <f t="shared" si="6"/>
        <v>5.4345553939849547E-4</v>
      </c>
      <c r="Q59" s="6">
        <f t="shared" si="7"/>
        <v>6.5214664727819454</v>
      </c>
      <c r="R59" s="6">
        <f t="shared" si="4"/>
        <v>14.422351500000003</v>
      </c>
    </row>
    <row r="60" spans="1:18" x14ac:dyDescent="0.25">
      <c r="A60" t="s">
        <v>223</v>
      </c>
      <c r="B60" t="s">
        <v>226</v>
      </c>
      <c r="C60" t="s">
        <v>262</v>
      </c>
      <c r="D60" t="s">
        <v>266</v>
      </c>
      <c r="E60" s="6">
        <v>6.3001249999999995E-2</v>
      </c>
      <c r="F60" s="6">
        <v>9.4431175000000006E-2</v>
      </c>
      <c r="G60" s="6">
        <v>0.11745027499999999</v>
      </c>
      <c r="H60" s="6">
        <v>0.14489612500000004</v>
      </c>
      <c r="I60" s="6">
        <f t="shared" si="9"/>
        <v>1.3435186250000007E-3</v>
      </c>
      <c r="J60" s="6">
        <v>0.43900000000000006</v>
      </c>
      <c r="K60" s="6">
        <v>7.7000000000000002E-3</v>
      </c>
      <c r="L60" s="6">
        <f t="shared" si="8"/>
        <v>7.6598009918831214E-2</v>
      </c>
      <c r="N60" s="13">
        <v>134.28803474968896</v>
      </c>
      <c r="P60" s="11">
        <f t="shared" si="6"/>
        <v>5.7040085560570487E-4</v>
      </c>
      <c r="Q60" s="6">
        <f t="shared" si="7"/>
        <v>6.8448102672684588</v>
      </c>
      <c r="R60" s="6">
        <f t="shared" si="4"/>
        <v>16.122223500000008</v>
      </c>
    </row>
    <row r="61" spans="1:18" x14ac:dyDescent="0.25">
      <c r="A61" t="s">
        <v>223</v>
      </c>
      <c r="B61" t="s">
        <v>234</v>
      </c>
      <c r="C61" t="s">
        <v>262</v>
      </c>
      <c r="D61" t="s">
        <v>266</v>
      </c>
      <c r="E61" s="6">
        <v>6.0787875000000005E-2</v>
      </c>
      <c r="F61" s="6">
        <v>9.3988500000000003E-2</v>
      </c>
      <c r="G61" s="6">
        <v>0.11567957500000001</v>
      </c>
      <c r="H61" s="6">
        <v>0.13648530000000003</v>
      </c>
      <c r="I61" s="6">
        <f t="shared" si="9"/>
        <v>1.2439167500000003E-3</v>
      </c>
      <c r="J61" s="6">
        <v>0.38010000000000005</v>
      </c>
      <c r="K61" s="6">
        <v>7.7000000000000002E-3</v>
      </c>
      <c r="L61" s="6">
        <f t="shared" si="8"/>
        <v>6.1404254113636383E-2</v>
      </c>
      <c r="N61" s="13">
        <v>133.62820615413929</v>
      </c>
      <c r="P61" s="11">
        <f t="shared" si="6"/>
        <v>4.5951566574804547E-4</v>
      </c>
      <c r="Q61" s="6">
        <f t="shared" si="7"/>
        <v>5.5141879889765457</v>
      </c>
      <c r="R61" s="6">
        <f t="shared" si="4"/>
        <v>14.927001000000004</v>
      </c>
    </row>
    <row r="62" spans="1:18" x14ac:dyDescent="0.25">
      <c r="A62" t="s">
        <v>223</v>
      </c>
      <c r="B62" t="s">
        <v>235</v>
      </c>
      <c r="C62" t="s">
        <v>262</v>
      </c>
      <c r="D62" t="s">
        <v>266</v>
      </c>
      <c r="E62" s="6">
        <v>7.9822900000000002E-2</v>
      </c>
      <c r="F62" s="6">
        <v>0.1010713</v>
      </c>
      <c r="G62" s="6">
        <v>0.13205855000000002</v>
      </c>
      <c r="H62" s="6">
        <v>0.14843752500000001</v>
      </c>
      <c r="I62" s="6">
        <f t="shared" si="9"/>
        <v>1.1841556250000002E-3</v>
      </c>
      <c r="J62" s="6">
        <v>0.43900000000000006</v>
      </c>
      <c r="K62" s="6">
        <v>7.7000000000000002E-3</v>
      </c>
      <c r="L62" s="6">
        <f t="shared" si="8"/>
        <v>6.7512249269480545E-2</v>
      </c>
      <c r="N62" s="13">
        <v>138.16463949150199</v>
      </c>
      <c r="P62" s="11">
        <f t="shared" si="6"/>
        <v>4.8863623513187673E-4</v>
      </c>
      <c r="Q62" s="6">
        <f t="shared" si="7"/>
        <v>5.8636348215825205</v>
      </c>
      <c r="R62" s="6">
        <f t="shared" si="4"/>
        <v>14.209867500000003</v>
      </c>
    </row>
    <row r="63" spans="1:18" x14ac:dyDescent="0.25">
      <c r="A63" t="s">
        <v>223</v>
      </c>
      <c r="B63" t="s">
        <v>236</v>
      </c>
      <c r="C63" t="s">
        <v>262</v>
      </c>
      <c r="D63" t="s">
        <v>266</v>
      </c>
      <c r="E63" s="6">
        <v>7.0526724999999998E-2</v>
      </c>
      <c r="F63" s="6">
        <v>0.10151397499999999</v>
      </c>
      <c r="G63" s="6">
        <v>0.12630377500000001</v>
      </c>
      <c r="H63" s="6">
        <v>0.14578147500000002</v>
      </c>
      <c r="I63" s="6">
        <f t="shared" si="9"/>
        <v>1.2527702500000004E-3</v>
      </c>
      <c r="J63" s="6">
        <v>0.43900000000000006</v>
      </c>
      <c r="K63" s="6">
        <v>7.7000000000000002E-3</v>
      </c>
      <c r="L63" s="6">
        <f t="shared" si="8"/>
        <v>7.1424173993506521E-2</v>
      </c>
      <c r="N63" s="13">
        <v>131.58024546755124</v>
      </c>
      <c r="P63" s="11">
        <f t="shared" si="6"/>
        <v>5.4281836714706777E-4</v>
      </c>
      <c r="Q63" s="6">
        <f t="shared" si="7"/>
        <v>6.5138204057648137</v>
      </c>
      <c r="R63" s="6">
        <f t="shared" si="4"/>
        <v>15.033243000000006</v>
      </c>
    </row>
    <row r="64" spans="1:18" x14ac:dyDescent="0.25">
      <c r="A64" t="s">
        <v>223</v>
      </c>
      <c r="B64" t="s">
        <v>237</v>
      </c>
      <c r="C64" t="s">
        <v>263</v>
      </c>
      <c r="D64" t="s">
        <v>266</v>
      </c>
      <c r="E64" s="6">
        <v>6.7428000000000002E-2</v>
      </c>
      <c r="F64" s="6">
        <v>0.102842</v>
      </c>
      <c r="G64" s="6">
        <v>0.12630377500000001</v>
      </c>
      <c r="H64" s="6">
        <v>0.1506509</v>
      </c>
      <c r="I64" s="6">
        <f t="shared" si="9"/>
        <v>1.365652375E-3</v>
      </c>
      <c r="J64" s="6">
        <v>0.41890000000000005</v>
      </c>
      <c r="K64" s="6">
        <v>7.7000000000000002E-3</v>
      </c>
      <c r="L64" s="6">
        <f t="shared" si="8"/>
        <v>7.429503634902597E-2</v>
      </c>
      <c r="N64" s="13">
        <v>121.48933065077769</v>
      </c>
      <c r="P64" s="11">
        <f t="shared" si="6"/>
        <v>6.1153548176660715E-4</v>
      </c>
      <c r="Q64" s="6">
        <f t="shared" si="7"/>
        <v>7.3384257811992857</v>
      </c>
      <c r="R64" s="6">
        <f t="shared" si="4"/>
        <v>16.387828500000001</v>
      </c>
    </row>
    <row r="65" spans="1:18" x14ac:dyDescent="0.25">
      <c r="A65" t="s">
        <v>223</v>
      </c>
      <c r="B65" t="s">
        <v>238</v>
      </c>
      <c r="C65" t="s">
        <v>263</v>
      </c>
      <c r="D65" t="s">
        <v>266</v>
      </c>
      <c r="E65" s="6">
        <v>7.1854750000000009E-2</v>
      </c>
      <c r="F65" s="6">
        <v>0.1010713</v>
      </c>
      <c r="G65" s="6">
        <v>0.12453307500000001</v>
      </c>
      <c r="H65" s="6">
        <v>0.14622415</v>
      </c>
      <c r="I65" s="6">
        <f t="shared" si="9"/>
        <v>1.2328498749999998E-3</v>
      </c>
      <c r="J65" s="6">
        <v>0.35930000000000006</v>
      </c>
      <c r="K65" s="6">
        <v>7.7000000000000002E-3</v>
      </c>
      <c r="L65" s="6">
        <f t="shared" si="8"/>
        <v>5.7527657154220778E-2</v>
      </c>
      <c r="N65" s="13">
        <v>124.30893462947782</v>
      </c>
      <c r="P65" s="11">
        <f t="shared" si="6"/>
        <v>4.6277974568514272E-4</v>
      </c>
      <c r="Q65" s="6">
        <f t="shared" si="7"/>
        <v>5.5533569482217127</v>
      </c>
      <c r="R65" s="6">
        <f t="shared" si="4"/>
        <v>14.794198499999998</v>
      </c>
    </row>
    <row r="66" spans="1:18" x14ac:dyDescent="0.25">
      <c r="A66" t="s">
        <v>223</v>
      </c>
      <c r="B66" t="s">
        <v>227</v>
      </c>
      <c r="C66" t="s">
        <v>263</v>
      </c>
      <c r="D66" t="s">
        <v>266</v>
      </c>
      <c r="E66" s="6">
        <v>7.4953475000000006E-2</v>
      </c>
      <c r="F66" s="6">
        <v>0.10151397499999999</v>
      </c>
      <c r="G66" s="6">
        <v>0.12630377500000001</v>
      </c>
      <c r="H66" s="6">
        <v>0.15596300000000005</v>
      </c>
      <c r="I66" s="6">
        <f t="shared" si="9"/>
        <v>1.3390918750000008E-3</v>
      </c>
      <c r="J66" s="6">
        <v>0.35930000000000006</v>
      </c>
      <c r="K66" s="6">
        <v>7.7000000000000002E-3</v>
      </c>
      <c r="L66" s="6">
        <f t="shared" si="8"/>
        <v>6.2485157232142902E-2</v>
      </c>
      <c r="N66" s="13">
        <v>127.31344473130792</v>
      </c>
      <c r="P66" s="11">
        <f t="shared" si="6"/>
        <v>4.9079778937736215E-4</v>
      </c>
      <c r="Q66" s="6">
        <f t="shared" si="7"/>
        <v>5.8895734725283457</v>
      </c>
      <c r="R66" s="6">
        <f t="shared" si="4"/>
        <v>16.069102500000007</v>
      </c>
    </row>
    <row r="67" spans="1:18" x14ac:dyDescent="0.25">
      <c r="A67" t="s">
        <v>223</v>
      </c>
      <c r="B67" t="s">
        <v>239</v>
      </c>
      <c r="C67" t="s">
        <v>263</v>
      </c>
      <c r="D67" t="s">
        <v>266</v>
      </c>
      <c r="E67" s="6">
        <v>8.2036274999999992E-2</v>
      </c>
      <c r="F67" s="6">
        <v>0.11302352499999999</v>
      </c>
      <c r="G67" s="6">
        <v>0.13382925000000001</v>
      </c>
      <c r="H67" s="6">
        <v>0.14843752500000001</v>
      </c>
      <c r="I67" s="6">
        <f t="shared" si="9"/>
        <v>1.1000473750000003E-3</v>
      </c>
      <c r="J67" s="6">
        <v>0.35930000000000006</v>
      </c>
      <c r="K67" s="6">
        <v>7.7000000000000002E-3</v>
      </c>
      <c r="L67" s="6">
        <f t="shared" si="8"/>
        <v>5.1330782056818201E-2</v>
      </c>
      <c r="N67" s="13">
        <v>121.48886860032309</v>
      </c>
      <c r="P67" s="11">
        <f t="shared" si="6"/>
        <v>4.2251428174615242E-4</v>
      </c>
      <c r="Q67" s="6">
        <f t="shared" si="7"/>
        <v>5.0701713809538296</v>
      </c>
      <c r="R67" s="6">
        <f t="shared" si="4"/>
        <v>13.200568500000003</v>
      </c>
    </row>
    <row r="68" spans="1:18" x14ac:dyDescent="0.25">
      <c r="A68" t="s">
        <v>223</v>
      </c>
      <c r="B68" t="s">
        <v>240</v>
      </c>
      <c r="C68" t="s">
        <v>263</v>
      </c>
      <c r="D68" t="s">
        <v>266</v>
      </c>
      <c r="E68" s="6">
        <v>8.2478950000000009E-2</v>
      </c>
      <c r="F68" s="6">
        <v>0.11213817499999999</v>
      </c>
      <c r="G68" s="6">
        <v>0.13692797500000001</v>
      </c>
      <c r="H68" s="6">
        <v>0.16260312500000002</v>
      </c>
      <c r="I68" s="6">
        <f t="shared" si="9"/>
        <v>1.3258116250000002E-3</v>
      </c>
      <c r="J68" s="6">
        <v>0.35930000000000006</v>
      </c>
      <c r="K68" s="6">
        <v>7.7000000000000002E-3</v>
      </c>
      <c r="L68" s="6">
        <f t="shared" si="8"/>
        <v>6.1865469722402616E-2</v>
      </c>
      <c r="N68" s="13">
        <v>173.76388194166657</v>
      </c>
      <c r="P68" s="11">
        <f t="shared" si="6"/>
        <v>3.5603181185357713E-4</v>
      </c>
      <c r="Q68" s="6">
        <f t="shared" si="7"/>
        <v>4.272381742242926</v>
      </c>
      <c r="R68" s="6">
        <f t="shared" ref="R68:R131" si="10">I68*12*1000</f>
        <v>15.909739500000002</v>
      </c>
    </row>
    <row r="69" spans="1:18" x14ac:dyDescent="0.25">
      <c r="A69" t="s">
        <v>223</v>
      </c>
      <c r="B69" t="s">
        <v>241</v>
      </c>
      <c r="C69" t="s">
        <v>264</v>
      </c>
      <c r="D69" t="s">
        <v>266</v>
      </c>
      <c r="E69" s="6">
        <v>7.0526724999999998E-2</v>
      </c>
      <c r="F69" s="6">
        <v>8.4249649999999995E-2</v>
      </c>
      <c r="G69" s="6">
        <v>9.5759200000000003E-2</v>
      </c>
      <c r="H69" s="6">
        <v>0.10638340000000002</v>
      </c>
      <c r="I69" s="6">
        <f t="shared" si="9"/>
        <v>5.9539787500000041E-4</v>
      </c>
      <c r="J69" s="6">
        <v>0.38010000000000005</v>
      </c>
      <c r="K69" s="6">
        <v>7.7000000000000002E-3</v>
      </c>
      <c r="L69" s="6">
        <f t="shared" si="8"/>
        <v>2.939100419318184E-2</v>
      </c>
      <c r="N69" s="13">
        <v>110.83928270716758</v>
      </c>
      <c r="P69" s="11">
        <f t="shared" si="6"/>
        <v>2.6516775889674023E-4</v>
      </c>
      <c r="Q69" s="6">
        <f t="shared" si="7"/>
        <v>3.1820131067608828</v>
      </c>
      <c r="R69" s="6">
        <f t="shared" si="10"/>
        <v>7.1447745000000049</v>
      </c>
    </row>
    <row r="70" spans="1:18" x14ac:dyDescent="0.25">
      <c r="A70" t="s">
        <v>223</v>
      </c>
      <c r="B70" t="s">
        <v>242</v>
      </c>
      <c r="C70" t="s">
        <v>264</v>
      </c>
      <c r="D70" t="s">
        <v>266</v>
      </c>
      <c r="E70" s="6">
        <v>7.4953475000000006E-2</v>
      </c>
      <c r="F70" s="6">
        <v>8.3364300000000002E-2</v>
      </c>
      <c r="G70" s="6">
        <v>9.5316524999999999E-2</v>
      </c>
      <c r="H70" s="6">
        <v>0.10771142500000001</v>
      </c>
      <c r="I70" s="6">
        <f t="shared" si="9"/>
        <v>5.5113037500000006E-4</v>
      </c>
      <c r="J70" s="6">
        <v>0.44210000000000005</v>
      </c>
      <c r="K70" s="6">
        <v>7.7000000000000002E-3</v>
      </c>
      <c r="L70" s="6">
        <f t="shared" si="8"/>
        <v>3.1643472569805202E-2</v>
      </c>
      <c r="N70" s="13">
        <v>111.85422842197036</v>
      </c>
      <c r="P70" s="11">
        <f t="shared" si="6"/>
        <v>2.8289920744372862E-4</v>
      </c>
      <c r="Q70" s="6">
        <f t="shared" si="7"/>
        <v>3.3947904893247434</v>
      </c>
      <c r="R70" s="6">
        <f t="shared" si="10"/>
        <v>6.6135645000000007</v>
      </c>
    </row>
    <row r="71" spans="1:18" x14ac:dyDescent="0.25">
      <c r="A71" t="s">
        <v>223</v>
      </c>
      <c r="B71" t="s">
        <v>243</v>
      </c>
      <c r="C71" t="s">
        <v>264</v>
      </c>
      <c r="D71" t="s">
        <v>266</v>
      </c>
      <c r="E71" s="6">
        <v>7.4068125000000012E-2</v>
      </c>
      <c r="F71" s="6">
        <v>9.3545825000000013E-2</v>
      </c>
      <c r="G71" s="6">
        <v>0.1116955</v>
      </c>
      <c r="H71" s="6">
        <v>0.11390887500000001</v>
      </c>
      <c r="I71" s="6">
        <f t="shared" si="9"/>
        <v>6.8835962499999993E-4</v>
      </c>
      <c r="J71" s="6">
        <v>0.28470000000000006</v>
      </c>
      <c r="K71" s="6">
        <v>7.7000000000000002E-3</v>
      </c>
      <c r="L71" s="6">
        <f t="shared" si="8"/>
        <v>2.5451426654220781E-2</v>
      </c>
      <c r="N71" s="13">
        <v>112.61187497793397</v>
      </c>
      <c r="P71" s="11">
        <f t="shared" si="6"/>
        <v>2.2601014910024302E-4</v>
      </c>
      <c r="Q71" s="6">
        <f t="shared" si="7"/>
        <v>2.7121217892029161</v>
      </c>
      <c r="R71" s="6">
        <f t="shared" si="10"/>
        <v>8.260315499999999</v>
      </c>
    </row>
    <row r="72" spans="1:18" x14ac:dyDescent="0.25">
      <c r="A72" t="s">
        <v>223</v>
      </c>
      <c r="B72" t="s">
        <v>228</v>
      </c>
      <c r="C72" t="s">
        <v>264</v>
      </c>
      <c r="D72" t="s">
        <v>266</v>
      </c>
      <c r="E72" s="6">
        <v>7.6724174999999992E-2</v>
      </c>
      <c r="F72" s="6">
        <v>8.9561749999999996E-2</v>
      </c>
      <c r="G72" s="6">
        <v>0.10417002500000001</v>
      </c>
      <c r="H72" s="6">
        <v>0.1134662</v>
      </c>
      <c r="I72" s="6">
        <f t="shared" si="9"/>
        <v>6.2417175000000033E-4</v>
      </c>
      <c r="J72" s="6">
        <v>0.44190000000000002</v>
      </c>
      <c r="K72" s="6">
        <v>7.7000000000000002E-3</v>
      </c>
      <c r="L72" s="6">
        <f t="shared" si="8"/>
        <v>3.5820973548701319E-2</v>
      </c>
      <c r="N72" s="13">
        <v>109.47509972100578</v>
      </c>
      <c r="P72" s="11">
        <f t="shared" si="6"/>
        <v>3.2720658524166744E-4</v>
      </c>
      <c r="Q72" s="6">
        <f t="shared" si="7"/>
        <v>3.9264790229000091</v>
      </c>
      <c r="R72" s="6">
        <f t="shared" si="10"/>
        <v>7.4900610000000043</v>
      </c>
    </row>
    <row r="73" spans="1:18" x14ac:dyDescent="0.25">
      <c r="A73" t="s">
        <v>223</v>
      </c>
      <c r="B73" t="s">
        <v>244</v>
      </c>
      <c r="C73" t="s">
        <v>264</v>
      </c>
      <c r="D73" t="s">
        <v>266</v>
      </c>
      <c r="E73" s="6">
        <v>7.3625449999999995E-2</v>
      </c>
      <c r="F73" s="6">
        <v>9.3545824999999999E-2</v>
      </c>
      <c r="G73" s="6">
        <v>0.10638340000000002</v>
      </c>
      <c r="H73" s="6">
        <v>0.11479422500000001</v>
      </c>
      <c r="I73" s="6">
        <f t="shared" si="9"/>
        <v>6.817195000000004E-4</v>
      </c>
      <c r="J73" s="6">
        <v>0.44190000000000002</v>
      </c>
      <c r="K73" s="6">
        <v>7.7000000000000002E-3</v>
      </c>
      <c r="L73" s="6">
        <f t="shared" si="8"/>
        <v>3.9123616500000021E-2</v>
      </c>
      <c r="N73" s="13">
        <v>143.16463099174484</v>
      </c>
      <c r="P73" s="11">
        <f t="shared" si="6"/>
        <v>2.7327710922019538E-4</v>
      </c>
      <c r="Q73" s="6">
        <f t="shared" si="7"/>
        <v>3.2793253106423448</v>
      </c>
      <c r="R73" s="6">
        <f t="shared" si="10"/>
        <v>8.1806340000000048</v>
      </c>
    </row>
    <row r="74" spans="1:18" x14ac:dyDescent="0.25">
      <c r="N74" s="13"/>
    </row>
    <row r="75" spans="1:18" x14ac:dyDescent="0.25">
      <c r="A75" t="s">
        <v>224</v>
      </c>
      <c r="B75" t="s">
        <v>194</v>
      </c>
      <c r="C75" t="s">
        <v>263</v>
      </c>
      <c r="D75" t="s">
        <v>267</v>
      </c>
      <c r="E75" s="6">
        <v>7.6724174999999992E-2</v>
      </c>
      <c r="G75" s="6">
        <v>7.1412074999999992E-2</v>
      </c>
      <c r="H75" s="6">
        <v>0.10417002500000001</v>
      </c>
      <c r="I75" s="6">
        <f t="shared" ref="I75:I94" si="11">SLOPE(E75:H75,E$1:H$1)</f>
        <v>3.7311178571428603E-4</v>
      </c>
      <c r="J75" s="6">
        <v>0.30710999999999999</v>
      </c>
      <c r="K75" s="6">
        <v>7.7000000000000002E-3</v>
      </c>
      <c r="L75" s="6">
        <f t="shared" si="8"/>
        <v>1.4881345520871997E-2</v>
      </c>
      <c r="N75" s="13">
        <v>80.037927242432644</v>
      </c>
      <c r="P75" s="11">
        <f t="shared" ref="P75:P94" si="12">L75/N75</f>
        <v>1.8592867198817902E-4</v>
      </c>
      <c r="Q75" s="6">
        <f t="shared" ref="Q75:Q94" si="13">P75*12*1000</f>
        <v>2.2311440638581486</v>
      </c>
      <c r="R75" s="6">
        <f t="shared" si="10"/>
        <v>4.4773414285714326</v>
      </c>
    </row>
    <row r="76" spans="1:18" x14ac:dyDescent="0.25">
      <c r="A76" t="s">
        <v>224</v>
      </c>
      <c r="B76" t="s">
        <v>195</v>
      </c>
      <c r="C76" t="s">
        <v>263</v>
      </c>
      <c r="D76" t="s">
        <v>267</v>
      </c>
      <c r="E76" s="6">
        <v>5.9017175000000012E-2</v>
      </c>
      <c r="F76" s="6">
        <v>7.8052200000000002E-2</v>
      </c>
      <c r="G76" s="6">
        <v>5.5918450000000001E-2</v>
      </c>
      <c r="H76" s="6">
        <v>7.6724174999999992E-2</v>
      </c>
      <c r="I76" s="6">
        <f t="shared" si="11"/>
        <v>1.549362499999997E-4</v>
      </c>
      <c r="J76" s="6">
        <v>0.30710999999999999</v>
      </c>
      <c r="K76" s="6">
        <v>7.7000000000000002E-3</v>
      </c>
      <c r="L76" s="6">
        <f t="shared" si="8"/>
        <v>6.1795417840908966E-3</v>
      </c>
      <c r="N76" s="13">
        <v>82.662199130526972</v>
      </c>
      <c r="P76" s="11">
        <f t="shared" si="12"/>
        <v>7.4756561633850904E-5</v>
      </c>
      <c r="Q76" s="6">
        <f t="shared" si="13"/>
        <v>0.89707873960621087</v>
      </c>
      <c r="R76" s="6">
        <f t="shared" si="10"/>
        <v>1.8592349999999964</v>
      </c>
    </row>
    <row r="77" spans="1:18" x14ac:dyDescent="0.25">
      <c r="A77" t="s">
        <v>224</v>
      </c>
      <c r="B77" t="s">
        <v>196</v>
      </c>
      <c r="C77" t="s">
        <v>263</v>
      </c>
      <c r="D77" t="s">
        <v>267</v>
      </c>
      <c r="E77" s="6">
        <v>5.5918449999999995E-2</v>
      </c>
      <c r="F77" s="6">
        <v>7.6724174999999992E-2</v>
      </c>
      <c r="G77" s="6">
        <v>7.6724174999999992E-2</v>
      </c>
      <c r="H77" s="6">
        <v>8.0708249999999995E-2</v>
      </c>
      <c r="I77" s="6">
        <f t="shared" si="11"/>
        <v>3.7184700000000002E-4</v>
      </c>
      <c r="J77" s="6">
        <v>0.30710999999999999</v>
      </c>
      <c r="K77" s="6">
        <v>7.7000000000000002E-3</v>
      </c>
      <c r="L77" s="6">
        <f t="shared" si="8"/>
        <v>1.4830900281818183E-2</v>
      </c>
      <c r="N77" s="13">
        <v>84.127507073247401</v>
      </c>
      <c r="P77" s="11">
        <f t="shared" si="12"/>
        <v>1.7629073768827292E-4</v>
      </c>
      <c r="Q77" s="6">
        <f t="shared" si="13"/>
        <v>2.1154888522592747</v>
      </c>
      <c r="R77" s="6">
        <f t="shared" si="10"/>
        <v>4.4621640000000005</v>
      </c>
    </row>
    <row r="78" spans="1:18" x14ac:dyDescent="0.25">
      <c r="A78" t="s">
        <v>224</v>
      </c>
      <c r="B78" t="s">
        <v>197</v>
      </c>
      <c r="C78" t="s">
        <v>263</v>
      </c>
      <c r="D78" t="s">
        <v>267</v>
      </c>
      <c r="E78" s="6">
        <v>6.3001249999999995E-2</v>
      </c>
      <c r="F78" s="6">
        <v>0.10461270000000002</v>
      </c>
      <c r="G78" s="6">
        <v>7.8494875000000019E-2</v>
      </c>
      <c r="H78" s="6">
        <v>8.1593600000000002E-2</v>
      </c>
      <c r="I78" s="6">
        <f t="shared" si="11"/>
        <v>1.4829612500000017E-4</v>
      </c>
      <c r="J78" s="6">
        <v>0.30710999999999999</v>
      </c>
      <c r="K78" s="6">
        <v>7.7000000000000002E-3</v>
      </c>
      <c r="L78" s="6">
        <f t="shared" si="8"/>
        <v>5.914704279058448E-3</v>
      </c>
      <c r="N78" s="13">
        <v>81.830189216915542</v>
      </c>
      <c r="P78" s="11">
        <f t="shared" si="12"/>
        <v>7.2280222441863654E-5</v>
      </c>
      <c r="Q78" s="6">
        <f t="shared" si="13"/>
        <v>0.86736266930236383</v>
      </c>
      <c r="R78" s="6">
        <f t="shared" si="10"/>
        <v>1.779553500000002</v>
      </c>
    </row>
    <row r="79" spans="1:18" x14ac:dyDescent="0.25">
      <c r="A79" t="s">
        <v>224</v>
      </c>
      <c r="B79" t="s">
        <v>198</v>
      </c>
      <c r="C79" t="s">
        <v>263</v>
      </c>
      <c r="D79" t="s">
        <v>267</v>
      </c>
      <c r="E79" s="6">
        <v>5.1049025000000005E-2</v>
      </c>
      <c r="F79" s="6">
        <v>6.8313349999999995E-2</v>
      </c>
      <c r="G79" s="6">
        <v>7.0526724999999998E-2</v>
      </c>
      <c r="H79" s="6">
        <v>8.2921624999999999E-2</v>
      </c>
      <c r="I79" s="6">
        <f t="shared" si="11"/>
        <v>4.8915587499999999E-4</v>
      </c>
      <c r="J79" s="6">
        <v>0.26980999999999999</v>
      </c>
      <c r="K79" s="6">
        <v>7.7000000000000002E-3</v>
      </c>
      <c r="L79" s="6">
        <f t="shared" si="8"/>
        <v>1.7140148913474023E-2</v>
      </c>
      <c r="N79" s="13">
        <v>80.246687384289899</v>
      </c>
      <c r="P79" s="11">
        <f t="shared" si="12"/>
        <v>2.1359322698758022E-4</v>
      </c>
      <c r="Q79" s="6">
        <f t="shared" si="13"/>
        <v>2.563118723850963</v>
      </c>
      <c r="R79" s="6">
        <f t="shared" si="10"/>
        <v>5.8698705000000002</v>
      </c>
    </row>
    <row r="80" spans="1:18" x14ac:dyDescent="0.25">
      <c r="A80" t="s">
        <v>224</v>
      </c>
      <c r="B80" t="s">
        <v>199</v>
      </c>
      <c r="C80" t="s">
        <v>264</v>
      </c>
      <c r="D80" t="s">
        <v>267</v>
      </c>
      <c r="E80" s="6">
        <v>5.0163674999999998E-2</v>
      </c>
      <c r="F80" s="6">
        <v>6.3886600000000002E-2</v>
      </c>
      <c r="G80" s="6">
        <v>7.0084050000000009E-2</v>
      </c>
      <c r="H80" s="6">
        <v>6.0787874999999991E-2</v>
      </c>
      <c r="I80" s="6">
        <f t="shared" si="11"/>
        <v>1.9035024999999994E-4</v>
      </c>
      <c r="J80" s="6">
        <v>0.31470000000000004</v>
      </c>
      <c r="K80" s="6">
        <v>7.7000000000000002E-3</v>
      </c>
      <c r="L80" s="6">
        <f t="shared" si="8"/>
        <v>7.7796394383116869E-3</v>
      </c>
      <c r="N80" s="13">
        <v>81.735781680940633</v>
      </c>
      <c r="P80" s="11">
        <f t="shared" si="12"/>
        <v>9.5180339360793854E-5</v>
      </c>
      <c r="Q80" s="6">
        <f t="shared" si="13"/>
        <v>1.1421640723295263</v>
      </c>
      <c r="R80" s="6">
        <f t="shared" si="10"/>
        <v>2.2842029999999993</v>
      </c>
    </row>
    <row r="81" spans="1:18" x14ac:dyDescent="0.25">
      <c r="A81" t="s">
        <v>224</v>
      </c>
      <c r="B81" t="s">
        <v>200</v>
      </c>
      <c r="C81" t="s">
        <v>264</v>
      </c>
      <c r="D81" t="s">
        <v>267</v>
      </c>
      <c r="E81" s="6">
        <v>5.5918450000000001E-2</v>
      </c>
      <c r="F81" s="6">
        <v>5.9902524999999998E-2</v>
      </c>
      <c r="G81" s="6">
        <v>6.0345200000000002E-2</v>
      </c>
      <c r="H81" s="6">
        <v>6.1230550000000009E-2</v>
      </c>
      <c r="I81" s="6">
        <f t="shared" si="11"/>
        <v>8.1894875000000121E-5</v>
      </c>
      <c r="J81" s="6">
        <v>0.31470000000000004</v>
      </c>
      <c r="K81" s="6">
        <v>7.7000000000000002E-3</v>
      </c>
      <c r="L81" s="6">
        <f t="shared" si="8"/>
        <v>3.3470541769480572E-3</v>
      </c>
      <c r="N81" s="13">
        <v>80.986511449583489</v>
      </c>
      <c r="P81" s="11">
        <f t="shared" si="12"/>
        <v>4.1328538753415721E-5</v>
      </c>
      <c r="Q81" s="6">
        <f t="shared" si="13"/>
        <v>0.49594246504098866</v>
      </c>
      <c r="R81" s="6">
        <f t="shared" si="10"/>
        <v>0.9827385000000014</v>
      </c>
    </row>
    <row r="82" spans="1:18" x14ac:dyDescent="0.25">
      <c r="A82" t="s">
        <v>224</v>
      </c>
      <c r="B82" t="s">
        <v>201</v>
      </c>
      <c r="C82" t="s">
        <v>264</v>
      </c>
      <c r="D82" t="s">
        <v>267</v>
      </c>
      <c r="E82" s="6">
        <v>6.3886600000000002E-2</v>
      </c>
      <c r="F82" s="6">
        <v>6.7428000000000002E-2</v>
      </c>
      <c r="G82" s="6">
        <v>5.8574500000000002E-2</v>
      </c>
      <c r="H82" s="6">
        <v>6.2558575000000005E-2</v>
      </c>
      <c r="I82" s="6">
        <f t="shared" si="11"/>
        <v>-6.4187874999999947E-5</v>
      </c>
      <c r="J82" s="6">
        <v>0.31470000000000004</v>
      </c>
      <c r="K82" s="6">
        <v>7.7000000000000002E-3</v>
      </c>
      <c r="L82" s="6">
        <f t="shared" si="8"/>
        <v>-2.6233667873376602E-3</v>
      </c>
      <c r="N82" s="13">
        <v>83.902653451573627</v>
      </c>
      <c r="P82" s="11">
        <f t="shared" si="12"/>
        <v>-3.1266791685578783E-5</v>
      </c>
      <c r="Q82" s="6">
        <f t="shared" si="13"/>
        <v>-0.37520150022694537</v>
      </c>
      <c r="R82" s="6">
        <f t="shared" si="10"/>
        <v>-0.7702544999999994</v>
      </c>
    </row>
    <row r="83" spans="1:18" x14ac:dyDescent="0.25">
      <c r="A83" t="s">
        <v>224</v>
      </c>
      <c r="B83" t="s">
        <v>202</v>
      </c>
      <c r="C83" t="s">
        <v>264</v>
      </c>
      <c r="D83" t="s">
        <v>267</v>
      </c>
      <c r="F83" s="6">
        <v>6.3001249999999995E-2</v>
      </c>
      <c r="G83" s="6">
        <v>6.4329275000000005E-2</v>
      </c>
      <c r="H83" s="6">
        <v>6.4771950000000009E-2</v>
      </c>
      <c r="I83" s="6">
        <f t="shared" si="11"/>
        <v>4.4267500000000348E-5</v>
      </c>
      <c r="J83" s="6">
        <v>0.31470000000000004</v>
      </c>
      <c r="K83" s="6">
        <v>7.7000000000000002E-3</v>
      </c>
      <c r="L83" s="6">
        <f t="shared" si="8"/>
        <v>1.8092184740259884E-3</v>
      </c>
      <c r="N83" s="13">
        <v>84.046651394797678</v>
      </c>
      <c r="P83" s="11">
        <f t="shared" si="12"/>
        <v>2.152635999175543E-5</v>
      </c>
      <c r="Q83" s="6">
        <f t="shared" si="13"/>
        <v>0.25831631990106513</v>
      </c>
      <c r="R83" s="6">
        <f t="shared" si="10"/>
        <v>0.53121000000000418</v>
      </c>
    </row>
    <row r="84" spans="1:18" x14ac:dyDescent="0.25">
      <c r="A84" t="s">
        <v>224</v>
      </c>
      <c r="B84" t="s">
        <v>203</v>
      </c>
      <c r="C84" t="s">
        <v>264</v>
      </c>
      <c r="D84" t="s">
        <v>267</v>
      </c>
      <c r="E84" s="6">
        <v>6.3886600000000002E-2</v>
      </c>
      <c r="F84" s="6">
        <v>6.4771950000000009E-2</v>
      </c>
      <c r="G84" s="6">
        <v>6.7428000000000002E-2</v>
      </c>
      <c r="H84" s="6">
        <v>6.4771950000000009E-2</v>
      </c>
      <c r="I84" s="6">
        <f t="shared" si="11"/>
        <v>2.6560500000000069E-5</v>
      </c>
      <c r="J84" s="6">
        <v>0.30710999999999999</v>
      </c>
      <c r="K84" s="6">
        <v>7.7000000000000002E-3</v>
      </c>
      <c r="L84" s="6">
        <f t="shared" si="8"/>
        <v>1.0593500201298727E-3</v>
      </c>
      <c r="N84" s="13">
        <v>80.518617218357861</v>
      </c>
      <c r="P84" s="11">
        <f t="shared" si="12"/>
        <v>1.3156584858592753E-5</v>
      </c>
      <c r="Q84" s="6">
        <f t="shared" si="13"/>
        <v>0.15787901830311302</v>
      </c>
      <c r="R84" s="6">
        <f t="shared" si="10"/>
        <v>0.31872600000000084</v>
      </c>
    </row>
    <row r="85" spans="1:18" x14ac:dyDescent="0.25">
      <c r="A85" t="s">
        <v>224</v>
      </c>
      <c r="B85" t="s">
        <v>237</v>
      </c>
      <c r="C85" t="s">
        <v>263</v>
      </c>
      <c r="D85" t="s">
        <v>266</v>
      </c>
      <c r="E85" s="6">
        <v>1.0765599999999998E-2</v>
      </c>
      <c r="F85" s="6">
        <v>4.7507624999999998E-2</v>
      </c>
      <c r="G85" s="6">
        <v>6.9641375000000005E-2</v>
      </c>
      <c r="H85" s="6">
        <v>9.6201875000000006E-2</v>
      </c>
      <c r="I85" s="6">
        <f t="shared" si="11"/>
        <v>1.3922128750000001E-3</v>
      </c>
      <c r="J85" s="6">
        <v>0.41890000000000005</v>
      </c>
      <c r="K85" s="6">
        <v>7.7000000000000002E-3</v>
      </c>
      <c r="L85" s="6">
        <f t="shared" si="8"/>
        <v>7.5739996537337678E-2</v>
      </c>
      <c r="N85" s="13">
        <v>121.48933065077769</v>
      </c>
      <c r="P85" s="11">
        <f t="shared" si="12"/>
        <v>6.2342920264375366E-4</v>
      </c>
      <c r="Q85" s="6">
        <f t="shared" si="13"/>
        <v>7.4811504317250437</v>
      </c>
      <c r="R85" s="6">
        <f t="shared" si="10"/>
        <v>16.706554500000003</v>
      </c>
    </row>
    <row r="86" spans="1:18" x14ac:dyDescent="0.25">
      <c r="A86" t="s">
        <v>224</v>
      </c>
      <c r="B86" t="s">
        <v>238</v>
      </c>
      <c r="C86" t="s">
        <v>263</v>
      </c>
      <c r="D86" t="s">
        <v>266</v>
      </c>
      <c r="E86" s="6">
        <v>7.1412074999999992E-2</v>
      </c>
      <c r="F86" s="6">
        <v>9.310315000000001E-2</v>
      </c>
      <c r="G86" s="6">
        <v>0.1081541</v>
      </c>
      <c r="H86" s="6">
        <v>0.12143435</v>
      </c>
      <c r="I86" s="6">
        <f t="shared" si="11"/>
        <v>8.2558887500000001E-4</v>
      </c>
      <c r="J86" s="6">
        <v>0.35930000000000006</v>
      </c>
      <c r="K86" s="6">
        <v>7.7000000000000002E-3</v>
      </c>
      <c r="L86" s="6">
        <f t="shared" si="8"/>
        <v>3.8523906855519485E-2</v>
      </c>
      <c r="N86" s="13">
        <v>124.30893462947782</v>
      </c>
      <c r="P86" s="11">
        <f t="shared" si="12"/>
        <v>3.0990456937263601E-4</v>
      </c>
      <c r="Q86" s="6">
        <f t="shared" si="13"/>
        <v>3.718854832471632</v>
      </c>
      <c r="R86" s="6">
        <f t="shared" si="10"/>
        <v>9.9070665000000009</v>
      </c>
    </row>
    <row r="87" spans="1:18" x14ac:dyDescent="0.25">
      <c r="A87" t="s">
        <v>224</v>
      </c>
      <c r="B87" t="s">
        <v>227</v>
      </c>
      <c r="C87" t="s">
        <v>263</v>
      </c>
      <c r="D87" t="s">
        <v>266</v>
      </c>
      <c r="E87" s="6">
        <v>7.4068125000000012E-2</v>
      </c>
      <c r="F87" s="6">
        <v>9.4873849999999996E-2</v>
      </c>
      <c r="G87" s="6">
        <v>0.10638340000000002</v>
      </c>
      <c r="H87" s="6">
        <v>0.12453307500000001</v>
      </c>
      <c r="I87" s="6">
        <f t="shared" si="11"/>
        <v>8.1452199999999992E-4</v>
      </c>
      <c r="J87" s="6">
        <v>0.35930000000000006</v>
      </c>
      <c r="K87" s="6">
        <v>7.7000000000000002E-3</v>
      </c>
      <c r="L87" s="6">
        <f t="shared" si="8"/>
        <v>3.8007500597402599E-2</v>
      </c>
      <c r="N87" s="13">
        <v>127.31344473130792</v>
      </c>
      <c r="P87" s="11">
        <f t="shared" si="12"/>
        <v>2.9853485370391592E-4</v>
      </c>
      <c r="Q87" s="6">
        <f t="shared" si="13"/>
        <v>3.5824182444469908</v>
      </c>
      <c r="R87" s="6">
        <f t="shared" si="10"/>
        <v>9.7742639999999987</v>
      </c>
    </row>
    <row r="88" spans="1:18" x14ac:dyDescent="0.25">
      <c r="A88" t="s">
        <v>224</v>
      </c>
      <c r="B88" t="s">
        <v>239</v>
      </c>
      <c r="C88" t="s">
        <v>263</v>
      </c>
      <c r="D88" t="s">
        <v>266</v>
      </c>
      <c r="E88" s="6">
        <v>7.4510800000000002E-2</v>
      </c>
      <c r="F88" s="6">
        <v>9.664455000000001E-2</v>
      </c>
      <c r="G88" s="6">
        <v>0.11966365</v>
      </c>
      <c r="H88" s="6">
        <v>0.12807447499999999</v>
      </c>
      <c r="I88" s="6">
        <f t="shared" si="11"/>
        <v>9.1855062499999974E-4</v>
      </c>
      <c r="J88" s="6">
        <v>0.35930000000000006</v>
      </c>
      <c r="K88" s="6">
        <v>7.7000000000000002E-3</v>
      </c>
      <c r="L88" s="6">
        <f t="shared" si="8"/>
        <v>4.2861719423701289E-2</v>
      </c>
      <c r="N88" s="13">
        <v>121.48886860032309</v>
      </c>
      <c r="P88" s="11">
        <f t="shared" si="12"/>
        <v>3.5280367590473475E-4</v>
      </c>
      <c r="Q88" s="6">
        <f t="shared" si="13"/>
        <v>4.233644110856817</v>
      </c>
      <c r="R88" s="6">
        <f t="shared" si="10"/>
        <v>11.022607499999996</v>
      </c>
    </row>
    <row r="89" spans="1:18" x14ac:dyDescent="0.25">
      <c r="A89" t="s">
        <v>224</v>
      </c>
      <c r="B89" t="s">
        <v>240</v>
      </c>
      <c r="C89" t="s">
        <v>263</v>
      </c>
      <c r="D89" t="s">
        <v>266</v>
      </c>
      <c r="E89" s="6">
        <v>7.1854750000000009E-2</v>
      </c>
      <c r="F89" s="6">
        <v>0.12586110000000003</v>
      </c>
      <c r="G89" s="6">
        <v>0.10682607499999999</v>
      </c>
      <c r="H89" s="6">
        <v>0.11745027499999999</v>
      </c>
      <c r="I89" s="6">
        <f t="shared" si="11"/>
        <v>5.8875774999999947E-4</v>
      </c>
      <c r="J89" s="6">
        <v>0.35930000000000006</v>
      </c>
      <c r="K89" s="6">
        <v>7.7000000000000002E-3</v>
      </c>
      <c r="L89" s="6">
        <f t="shared" si="8"/>
        <v>2.747281293181816E-2</v>
      </c>
      <c r="N89" s="13">
        <v>173.76388194166657</v>
      </c>
      <c r="P89" s="11">
        <f t="shared" si="12"/>
        <v>1.5810427705016929E-4</v>
      </c>
      <c r="Q89" s="6">
        <f t="shared" si="13"/>
        <v>1.8972513246020315</v>
      </c>
      <c r="R89" s="6">
        <f t="shared" si="10"/>
        <v>7.0650929999999939</v>
      </c>
    </row>
    <row r="90" spans="1:18" x14ac:dyDescent="0.25">
      <c r="A90" t="s">
        <v>224</v>
      </c>
      <c r="B90" t="s">
        <v>241</v>
      </c>
      <c r="C90" t="s">
        <v>264</v>
      </c>
      <c r="D90" t="s">
        <v>266</v>
      </c>
      <c r="E90" s="6">
        <v>9.1332450000000009E-2</v>
      </c>
      <c r="F90" s="6">
        <v>9.5759200000000003E-2</v>
      </c>
      <c r="G90" s="6">
        <v>0.10859677500000002</v>
      </c>
      <c r="H90" s="6">
        <v>0.11745027499999999</v>
      </c>
      <c r="I90" s="6">
        <f t="shared" si="11"/>
        <v>4.5595524999999984E-4</v>
      </c>
      <c r="J90" s="6">
        <v>0.38010000000000005</v>
      </c>
      <c r="K90" s="6">
        <v>7.7000000000000002E-3</v>
      </c>
      <c r="L90" s="6">
        <f t="shared" si="8"/>
        <v>2.2507609159090905E-2</v>
      </c>
      <c r="N90" s="13">
        <v>110.83928270716758</v>
      </c>
      <c r="P90" s="11">
        <f t="shared" si="12"/>
        <v>2.0306527261237334E-4</v>
      </c>
      <c r="Q90" s="6">
        <f t="shared" si="13"/>
        <v>2.4367832713484803</v>
      </c>
      <c r="R90" s="6">
        <f t="shared" si="10"/>
        <v>5.4714629999999973</v>
      </c>
    </row>
    <row r="91" spans="1:18" x14ac:dyDescent="0.25">
      <c r="A91" t="s">
        <v>224</v>
      </c>
      <c r="B91" t="s">
        <v>242</v>
      </c>
      <c r="C91" t="s">
        <v>264</v>
      </c>
      <c r="D91" t="s">
        <v>266</v>
      </c>
      <c r="E91" s="6">
        <v>7.7609524999999999E-2</v>
      </c>
      <c r="F91" s="6">
        <v>9.6201875000000006E-2</v>
      </c>
      <c r="G91" s="6">
        <v>9.9300600000000003E-2</v>
      </c>
      <c r="H91" s="6">
        <v>0.12807447500000002</v>
      </c>
      <c r="I91" s="6">
        <f t="shared" si="11"/>
        <v>7.724678750000004E-4</v>
      </c>
      <c r="J91" s="6">
        <v>0.44210000000000005</v>
      </c>
      <c r="K91" s="6">
        <v>7.7000000000000002E-3</v>
      </c>
      <c r="L91" s="6">
        <f t="shared" si="8"/>
        <v>4.4351694485389635E-2</v>
      </c>
      <c r="N91" s="13">
        <v>111.85422842197036</v>
      </c>
      <c r="P91" s="11">
        <f t="shared" si="12"/>
        <v>3.9651334697936275E-4</v>
      </c>
      <c r="Q91" s="6">
        <f t="shared" si="13"/>
        <v>4.7581601637523532</v>
      </c>
      <c r="R91" s="6">
        <f t="shared" si="10"/>
        <v>9.2696145000000048</v>
      </c>
    </row>
    <row r="92" spans="1:18" x14ac:dyDescent="0.25">
      <c r="A92" t="s">
        <v>224</v>
      </c>
      <c r="B92" t="s">
        <v>243</v>
      </c>
      <c r="C92" t="s">
        <v>264</v>
      </c>
      <c r="D92" t="s">
        <v>266</v>
      </c>
      <c r="E92" s="6">
        <v>7.4510800000000002E-2</v>
      </c>
      <c r="F92" s="6">
        <v>0.10151397499999999</v>
      </c>
      <c r="G92" s="6">
        <v>0.13161587500000002</v>
      </c>
      <c r="H92" s="6">
        <v>0.14976555000000003</v>
      </c>
      <c r="I92" s="6">
        <f t="shared" si="11"/>
        <v>1.2793307500000007E-3</v>
      </c>
      <c r="J92" s="6">
        <v>0.28470000000000006</v>
      </c>
      <c r="K92" s="6">
        <v>7.7000000000000002E-3</v>
      </c>
      <c r="L92" s="6">
        <f t="shared" si="8"/>
        <v>4.7302008379870163E-2</v>
      </c>
      <c r="N92" s="13">
        <v>112.61187497793397</v>
      </c>
      <c r="P92" s="11">
        <f t="shared" si="12"/>
        <v>4.2004458578759015E-4</v>
      </c>
      <c r="Q92" s="6">
        <f t="shared" si="13"/>
        <v>5.0405350294510818</v>
      </c>
      <c r="R92" s="6">
        <f t="shared" si="10"/>
        <v>15.351969000000008</v>
      </c>
    </row>
    <row r="93" spans="1:18" x14ac:dyDescent="0.25">
      <c r="A93" t="s">
        <v>224</v>
      </c>
      <c r="B93" t="s">
        <v>228</v>
      </c>
      <c r="C93" t="s">
        <v>264</v>
      </c>
      <c r="D93" t="s">
        <v>266</v>
      </c>
      <c r="E93" s="6">
        <v>8.2921624999999999E-2</v>
      </c>
      <c r="F93" s="6">
        <v>0.12099167500000001</v>
      </c>
      <c r="G93" s="6">
        <v>0.12674645000000001</v>
      </c>
      <c r="H93" s="6">
        <v>0.13471460000000002</v>
      </c>
      <c r="I93" s="6">
        <f t="shared" si="11"/>
        <v>8.0566850000000011E-4</v>
      </c>
      <c r="J93" s="6">
        <v>0.44190000000000002</v>
      </c>
      <c r="K93" s="6">
        <v>7.7000000000000002E-3</v>
      </c>
      <c r="L93" s="6">
        <f t="shared" si="8"/>
        <v>4.6237001318181821E-2</v>
      </c>
      <c r="N93" s="13">
        <v>109.47509972100578</v>
      </c>
      <c r="P93" s="11">
        <f t="shared" si="12"/>
        <v>4.2235176251052088E-4</v>
      </c>
      <c r="Q93" s="6">
        <f t="shared" si="13"/>
        <v>5.0682211501262504</v>
      </c>
      <c r="R93" s="6">
        <f t="shared" si="10"/>
        <v>9.6680220000000023</v>
      </c>
    </row>
    <row r="94" spans="1:18" x14ac:dyDescent="0.25">
      <c r="A94" t="s">
        <v>224</v>
      </c>
      <c r="B94" t="s">
        <v>244</v>
      </c>
      <c r="C94" t="s">
        <v>264</v>
      </c>
      <c r="D94" t="s">
        <v>266</v>
      </c>
      <c r="E94" s="6">
        <v>8.6905700000000016E-2</v>
      </c>
      <c r="F94" s="6">
        <v>8.6905700000000016E-2</v>
      </c>
      <c r="G94" s="6">
        <v>0.10726875000000001</v>
      </c>
      <c r="H94" s="6">
        <v>0.123647725</v>
      </c>
      <c r="I94" s="6">
        <f t="shared" si="11"/>
        <v>6.5294562499999961E-4</v>
      </c>
      <c r="J94" s="6">
        <v>0.44190000000000002</v>
      </c>
      <c r="K94" s="6">
        <v>7.7000000000000002E-3</v>
      </c>
      <c r="L94" s="6">
        <f t="shared" si="8"/>
        <v>3.7472295024350628E-2</v>
      </c>
      <c r="N94" s="13">
        <v>143.16463099174484</v>
      </c>
      <c r="P94" s="11">
        <f t="shared" si="12"/>
        <v>2.6174268577908291E-4</v>
      </c>
      <c r="Q94" s="6">
        <f t="shared" si="13"/>
        <v>3.1409122293489946</v>
      </c>
      <c r="R94" s="6">
        <f t="shared" si="10"/>
        <v>7.8353474999999957</v>
      </c>
    </row>
    <row r="95" spans="1:18" x14ac:dyDescent="0.25">
      <c r="N95" s="13"/>
    </row>
    <row r="96" spans="1:18" x14ac:dyDescent="0.25">
      <c r="A96" t="s">
        <v>268</v>
      </c>
      <c r="B96" s="7" t="s">
        <v>199</v>
      </c>
      <c r="C96" t="s">
        <v>264</v>
      </c>
      <c r="D96" t="s">
        <v>267</v>
      </c>
      <c r="E96" s="6">
        <v>8.8233724999999999E-2</v>
      </c>
      <c r="F96" s="6">
        <v>9.3988500000000003E-2</v>
      </c>
      <c r="G96" s="6">
        <v>0.1134662</v>
      </c>
      <c r="H96" s="6">
        <v>0.1187783</v>
      </c>
      <c r="I96" s="6">
        <f t="shared" ref="I96:I105" si="14">SLOPE(E96:H96,E$1:H$1)</f>
        <v>5.5555712500000008E-4</v>
      </c>
      <c r="J96" s="6">
        <v>0.31470000000000004</v>
      </c>
      <c r="K96" s="6">
        <v>7.7000000000000002E-3</v>
      </c>
      <c r="L96" s="6">
        <f t="shared" ref="L96" si="15">I96*J96/K96</f>
        <v>2.2705691849025978E-2</v>
      </c>
      <c r="N96" s="13">
        <v>81.735781680940633</v>
      </c>
      <c r="P96" s="11">
        <f t="shared" ref="P96:P105" si="16">L96/N96</f>
        <v>2.7779378115766587E-4</v>
      </c>
      <c r="Q96" s="6">
        <f t="shared" ref="Q96:Q105" si="17">P96*12*1000</f>
        <v>3.3335253738919906</v>
      </c>
      <c r="R96" s="6">
        <f t="shared" si="10"/>
        <v>6.6666855000000007</v>
      </c>
    </row>
    <row r="97" spans="1:18" x14ac:dyDescent="0.25">
      <c r="A97" t="s">
        <v>268</v>
      </c>
      <c r="B97" s="7" t="s">
        <v>200</v>
      </c>
      <c r="C97" t="s">
        <v>264</v>
      </c>
      <c r="D97" t="s">
        <v>267</v>
      </c>
      <c r="E97" s="6">
        <v>9.3545824999999999E-2</v>
      </c>
      <c r="F97" s="6">
        <v>9.1332449999999996E-2</v>
      </c>
      <c r="G97" s="6">
        <v>0.11036747500000001</v>
      </c>
      <c r="H97" s="6">
        <v>0.10771142499999999</v>
      </c>
      <c r="I97" s="6">
        <f t="shared" si="14"/>
        <v>3.0765912499999988E-4</v>
      </c>
      <c r="J97" s="6">
        <v>0.31470000000000004</v>
      </c>
      <c r="K97" s="6">
        <v>7.7000000000000002E-3</v>
      </c>
      <c r="L97" s="6">
        <f t="shared" ref="L97:L105" si="18">I97*J97/K97</f>
        <v>1.2574068394480517E-2</v>
      </c>
      <c r="N97" s="13">
        <v>80.986511449583489</v>
      </c>
      <c r="P97" s="11">
        <f t="shared" si="16"/>
        <v>1.5526126720877769E-4</v>
      </c>
      <c r="Q97" s="6">
        <f t="shared" si="17"/>
        <v>1.8631352065053324</v>
      </c>
      <c r="R97" s="6">
        <f t="shared" si="10"/>
        <v>3.6919094999999986</v>
      </c>
    </row>
    <row r="98" spans="1:18" x14ac:dyDescent="0.25">
      <c r="A98" t="s">
        <v>268</v>
      </c>
      <c r="B98" s="7" t="s">
        <v>201</v>
      </c>
      <c r="C98" t="s">
        <v>264</v>
      </c>
      <c r="D98" t="s">
        <v>267</v>
      </c>
      <c r="E98" s="6">
        <v>9.2217800000000003E-2</v>
      </c>
      <c r="F98" s="6">
        <v>0.100628625</v>
      </c>
      <c r="G98" s="6">
        <v>0.10771142499999999</v>
      </c>
      <c r="H98" s="6">
        <v>0.11435155</v>
      </c>
      <c r="I98" s="6">
        <f t="shared" si="14"/>
        <v>3.674202499999999E-4</v>
      </c>
      <c r="J98" s="6">
        <v>0.31470000000000004</v>
      </c>
      <c r="K98" s="6">
        <v>7.7000000000000002E-3</v>
      </c>
      <c r="L98" s="6">
        <f t="shared" si="18"/>
        <v>1.5016513334415582E-2</v>
      </c>
      <c r="N98" s="13">
        <v>83.902653451573627</v>
      </c>
      <c r="P98" s="11">
        <f t="shared" si="16"/>
        <v>1.7897542826917522E-4</v>
      </c>
      <c r="Q98" s="6">
        <f t="shared" si="17"/>
        <v>2.1477051392301028</v>
      </c>
      <c r="R98" s="6">
        <f t="shared" si="10"/>
        <v>4.4090429999999987</v>
      </c>
    </row>
    <row r="99" spans="1:18" x14ac:dyDescent="0.25">
      <c r="A99" t="s">
        <v>268</v>
      </c>
      <c r="B99" s="7" t="s">
        <v>202</v>
      </c>
      <c r="C99" t="s">
        <v>264</v>
      </c>
      <c r="D99" t="s">
        <v>267</v>
      </c>
      <c r="E99" s="6">
        <v>9.3988500000000003E-2</v>
      </c>
      <c r="F99" s="6">
        <v>0.10903945</v>
      </c>
      <c r="G99" s="6">
        <v>0.11479422500000001</v>
      </c>
      <c r="H99" s="6">
        <v>0.12320505</v>
      </c>
      <c r="I99" s="6">
        <f t="shared" si="14"/>
        <v>4.6702212500000003E-4</v>
      </c>
      <c r="J99" s="6">
        <v>0.31470000000000004</v>
      </c>
      <c r="K99" s="6">
        <v>7.7000000000000002E-3</v>
      </c>
      <c r="L99" s="6">
        <f t="shared" si="18"/>
        <v>1.9087254900974029E-2</v>
      </c>
      <c r="N99" s="13">
        <v>84.046651394797678</v>
      </c>
      <c r="P99" s="11">
        <f t="shared" si="16"/>
        <v>2.2710309791301801E-4</v>
      </c>
      <c r="Q99" s="6">
        <f t="shared" si="17"/>
        <v>2.7252371749562165</v>
      </c>
      <c r="R99" s="6">
        <f t="shared" si="10"/>
        <v>5.6042655000000003</v>
      </c>
    </row>
    <row r="100" spans="1:18" x14ac:dyDescent="0.25">
      <c r="A100" t="s">
        <v>268</v>
      </c>
      <c r="B100" s="7" t="s">
        <v>203</v>
      </c>
      <c r="C100" t="s">
        <v>264</v>
      </c>
      <c r="D100" t="s">
        <v>267</v>
      </c>
      <c r="E100" s="6">
        <v>0.10195665000000001</v>
      </c>
      <c r="F100" s="6">
        <v>0.11258085000000001</v>
      </c>
      <c r="G100" s="6">
        <v>0.13073052500000001</v>
      </c>
      <c r="H100" s="6">
        <v>0.14268275000000002</v>
      </c>
      <c r="I100" s="6">
        <f t="shared" si="14"/>
        <v>7.0163987500000029E-4</v>
      </c>
      <c r="J100" s="6">
        <v>0.30710999999999999</v>
      </c>
      <c r="K100" s="6">
        <v>7.7000000000000002E-3</v>
      </c>
      <c r="L100" s="6">
        <f t="shared" si="18"/>
        <v>2.7984496365097412E-2</v>
      </c>
      <c r="N100" s="13">
        <v>80.518617218357861</v>
      </c>
      <c r="P100" s="11">
        <f t="shared" si="16"/>
        <v>3.475531166811578E-4</v>
      </c>
      <c r="Q100" s="6">
        <f t="shared" si="17"/>
        <v>4.1706374001738933</v>
      </c>
      <c r="R100" s="6">
        <f t="shared" si="10"/>
        <v>8.4196785000000034</v>
      </c>
    </row>
    <row r="101" spans="1:18" x14ac:dyDescent="0.25">
      <c r="A101" t="s">
        <v>268</v>
      </c>
      <c r="B101" s="7" t="s">
        <v>241</v>
      </c>
      <c r="C101" t="s">
        <v>264</v>
      </c>
      <c r="D101" t="s">
        <v>266</v>
      </c>
      <c r="E101" s="6">
        <v>0.10549805000000001</v>
      </c>
      <c r="F101" s="6">
        <v>0.18739292500000002</v>
      </c>
      <c r="G101" s="6">
        <v>0.26840244999999996</v>
      </c>
      <c r="H101" s="6">
        <v>0.35383872499999997</v>
      </c>
      <c r="I101" s="6">
        <f t="shared" si="14"/>
        <v>4.1301577499999985E-3</v>
      </c>
      <c r="J101" s="6">
        <v>0.38010000000000005</v>
      </c>
      <c r="K101" s="6">
        <v>7.7000000000000002E-3</v>
      </c>
      <c r="L101" s="6">
        <f t="shared" si="18"/>
        <v>0.20387960529545449</v>
      </c>
      <c r="N101" s="13">
        <v>110.83928270716758</v>
      </c>
      <c r="P101" s="11">
        <f t="shared" si="16"/>
        <v>1.839416498517906E-3</v>
      </c>
      <c r="Q101" s="6">
        <f t="shared" si="17"/>
        <v>22.072997982214872</v>
      </c>
      <c r="R101" s="6">
        <f t="shared" si="10"/>
        <v>49.561892999999984</v>
      </c>
    </row>
    <row r="102" spans="1:18" x14ac:dyDescent="0.25">
      <c r="A102" t="s">
        <v>268</v>
      </c>
      <c r="B102" s="7" t="s">
        <v>242</v>
      </c>
      <c r="C102" t="s">
        <v>264</v>
      </c>
      <c r="D102" t="s">
        <v>266</v>
      </c>
      <c r="E102" s="6">
        <v>9.7087224999999999E-2</v>
      </c>
      <c r="F102" s="6">
        <v>0.20155852499999999</v>
      </c>
      <c r="G102" s="6">
        <v>0.27371455</v>
      </c>
      <c r="H102" s="6">
        <v>0.33613172499999994</v>
      </c>
      <c r="I102" s="6">
        <f t="shared" si="14"/>
        <v>3.9464476249999993E-3</v>
      </c>
      <c r="J102" s="6">
        <v>0.44210000000000005</v>
      </c>
      <c r="K102" s="6">
        <v>7.7000000000000002E-3</v>
      </c>
      <c r="L102" s="6">
        <f t="shared" si="18"/>
        <v>0.22658759675487011</v>
      </c>
      <c r="N102" s="13">
        <v>111.85422842197036</v>
      </c>
      <c r="P102" s="11">
        <f t="shared" si="16"/>
        <v>2.0257401079203535E-3</v>
      </c>
      <c r="Q102" s="6">
        <f t="shared" si="17"/>
        <v>24.308881295044245</v>
      </c>
      <c r="R102" s="6">
        <f t="shared" si="10"/>
        <v>47.357371499999992</v>
      </c>
    </row>
    <row r="103" spans="1:18" x14ac:dyDescent="0.25">
      <c r="A103" t="s">
        <v>268</v>
      </c>
      <c r="B103" s="7" t="s">
        <v>243</v>
      </c>
      <c r="C103" t="s">
        <v>264</v>
      </c>
      <c r="D103" t="s">
        <v>266</v>
      </c>
      <c r="E103" s="6">
        <v>0.139584025</v>
      </c>
      <c r="F103" s="6">
        <v>0.21528145000000001</v>
      </c>
      <c r="G103" s="6">
        <v>0.281240025</v>
      </c>
      <c r="H103" s="6">
        <v>0.36313489999999998</v>
      </c>
      <c r="I103" s="6">
        <f t="shared" si="14"/>
        <v>3.6830559999999997E-3</v>
      </c>
      <c r="J103" s="6">
        <v>0.28470000000000006</v>
      </c>
      <c r="K103" s="6">
        <v>7.7000000000000002E-3</v>
      </c>
      <c r="L103" s="6">
        <f t="shared" si="18"/>
        <v>0.13617740820779223</v>
      </c>
      <c r="N103" s="13">
        <v>112.61187497793397</v>
      </c>
      <c r="P103" s="11">
        <f t="shared" si="16"/>
        <v>1.2092633057967988E-3</v>
      </c>
      <c r="Q103" s="6">
        <f t="shared" si="17"/>
        <v>14.511159669561586</v>
      </c>
      <c r="R103" s="6">
        <f t="shared" si="10"/>
        <v>44.196671999999992</v>
      </c>
    </row>
    <row r="104" spans="1:18" x14ac:dyDescent="0.25">
      <c r="A104" t="s">
        <v>268</v>
      </c>
      <c r="B104" s="7" t="s">
        <v>228</v>
      </c>
      <c r="C104" t="s">
        <v>264</v>
      </c>
      <c r="D104" t="s">
        <v>266</v>
      </c>
      <c r="E104" s="6">
        <v>0.10461269999999999</v>
      </c>
      <c r="F104" s="6">
        <v>0.18783560000000002</v>
      </c>
      <c r="G104" s="6">
        <v>0.27592792499999996</v>
      </c>
      <c r="H104" s="6">
        <v>0.33081962500000001</v>
      </c>
      <c r="I104" s="6">
        <f t="shared" si="14"/>
        <v>3.8335654999999999E-3</v>
      </c>
      <c r="J104" s="6">
        <v>0.44190000000000002</v>
      </c>
      <c r="K104" s="6">
        <v>7.7000000000000002E-3</v>
      </c>
      <c r="L104" s="6">
        <f t="shared" si="18"/>
        <v>0.22000683044805194</v>
      </c>
      <c r="N104" s="13">
        <v>109.47509972100578</v>
      </c>
      <c r="P104" s="11">
        <f t="shared" si="16"/>
        <v>2.0096517930445661E-3</v>
      </c>
      <c r="Q104" s="6">
        <f t="shared" si="17"/>
        <v>24.115821516534794</v>
      </c>
      <c r="R104" s="6">
        <f t="shared" si="10"/>
        <v>46.002786</v>
      </c>
    </row>
    <row r="105" spans="1:18" x14ac:dyDescent="0.25">
      <c r="A105" t="s">
        <v>268</v>
      </c>
      <c r="B105" s="7" t="s">
        <v>244</v>
      </c>
      <c r="C105" t="s">
        <v>264</v>
      </c>
      <c r="D105" t="s">
        <v>266</v>
      </c>
      <c r="E105" s="6">
        <v>0.10461270000000002</v>
      </c>
      <c r="F105" s="6">
        <v>0.19668910000000003</v>
      </c>
      <c r="G105" s="6">
        <v>0.24538335000000003</v>
      </c>
      <c r="H105" s="6">
        <v>0.36402024999999993</v>
      </c>
      <c r="I105" s="6">
        <f t="shared" si="14"/>
        <v>4.134584499999999E-3</v>
      </c>
      <c r="J105" s="6">
        <v>0.44190000000000002</v>
      </c>
      <c r="K105" s="6">
        <v>7.7000000000000002E-3</v>
      </c>
      <c r="L105" s="6">
        <f t="shared" si="18"/>
        <v>0.23728219357792205</v>
      </c>
      <c r="N105" s="13">
        <v>143.16463099174484</v>
      </c>
      <c r="P105" s="11">
        <f t="shared" si="16"/>
        <v>1.6574079221536512E-3</v>
      </c>
      <c r="Q105" s="6">
        <f t="shared" si="17"/>
        <v>19.888895065843812</v>
      </c>
      <c r="R105" s="6">
        <f t="shared" si="10"/>
        <v>49.615013999999988</v>
      </c>
    </row>
    <row r="106" spans="1:18" x14ac:dyDescent="0.25">
      <c r="N106" s="13"/>
    </row>
    <row r="107" spans="1:18" x14ac:dyDescent="0.25">
      <c r="A107" s="9" t="s">
        <v>273</v>
      </c>
      <c r="B107" s="10" t="s">
        <v>199</v>
      </c>
      <c r="C107" t="s">
        <v>264</v>
      </c>
      <c r="D107" t="s">
        <v>267</v>
      </c>
      <c r="E107" s="6">
        <v>0.11258085000000001</v>
      </c>
      <c r="F107" s="6">
        <v>0.10328467500000001</v>
      </c>
      <c r="G107" s="6">
        <v>0.10903945</v>
      </c>
      <c r="H107" s="6">
        <v>0.11922097500000001</v>
      </c>
      <c r="I107" s="6">
        <f t="shared" ref="I107:I116" si="19">SLOPE(E107:H107,E$1:H$1)</f>
        <v>1.2837574999999989E-4</v>
      </c>
      <c r="J107" s="6">
        <v>0.31470000000000004</v>
      </c>
      <c r="K107" s="6">
        <v>7.7000000000000002E-3</v>
      </c>
      <c r="L107" s="6">
        <f t="shared" ref="L107" si="20">I107*J107/K107</f>
        <v>5.2467335746753203E-3</v>
      </c>
      <c r="N107" s="13">
        <v>81.735781680940633</v>
      </c>
      <c r="P107" s="11">
        <f t="shared" ref="P107:P116" si="21">L107/N107</f>
        <v>6.4191391661930694E-5</v>
      </c>
      <c r="Q107" s="6">
        <f t="shared" ref="Q107:Q116" si="22">P107*12*1000</f>
        <v>0.77029669994316829</v>
      </c>
      <c r="R107" s="6">
        <f t="shared" si="10"/>
        <v>1.5405089999999988</v>
      </c>
    </row>
    <row r="108" spans="1:18" x14ac:dyDescent="0.25">
      <c r="A108" s="9" t="s">
        <v>273</v>
      </c>
      <c r="B108" s="10" t="s">
        <v>200</v>
      </c>
      <c r="C108" t="s">
        <v>264</v>
      </c>
      <c r="D108" t="s">
        <v>267</v>
      </c>
      <c r="E108" s="6">
        <v>0.1506509</v>
      </c>
      <c r="F108" s="6">
        <v>0.116564925</v>
      </c>
      <c r="G108" s="6">
        <v>0.11567957500000001</v>
      </c>
      <c r="H108" s="6">
        <v>0.12143435</v>
      </c>
      <c r="I108" s="6">
        <f t="shared" si="19"/>
        <v>-4.4267500000000012E-4</v>
      </c>
      <c r="J108" s="6">
        <v>0.31470000000000004</v>
      </c>
      <c r="K108" s="6">
        <v>7.7000000000000002E-3</v>
      </c>
      <c r="L108" s="6">
        <f t="shared" ref="L108:L116" si="23">I108*J108/K108</f>
        <v>-1.8092184740259747E-2</v>
      </c>
      <c r="N108" s="13">
        <v>80.986511449583489</v>
      </c>
      <c r="P108" s="11">
        <f t="shared" si="21"/>
        <v>-2.2339750677521984E-4</v>
      </c>
      <c r="Q108" s="6">
        <f t="shared" si="22"/>
        <v>-2.6807700813026383</v>
      </c>
      <c r="R108" s="6">
        <f t="shared" si="10"/>
        <v>-5.3121000000000018</v>
      </c>
    </row>
    <row r="109" spans="1:18" x14ac:dyDescent="0.25">
      <c r="A109" s="9" t="s">
        <v>273</v>
      </c>
      <c r="B109" s="10" t="s">
        <v>201</v>
      </c>
      <c r="C109" t="s">
        <v>264</v>
      </c>
      <c r="D109" t="s">
        <v>267</v>
      </c>
      <c r="E109" s="6">
        <v>0.13205855000000002</v>
      </c>
      <c r="F109" s="6">
        <v>0.12054899999999999</v>
      </c>
      <c r="G109" s="6">
        <v>0.1240904</v>
      </c>
      <c r="H109" s="6">
        <v>0.14135472500000001</v>
      </c>
      <c r="I109" s="6">
        <f t="shared" si="19"/>
        <v>1.571496249999999E-4</v>
      </c>
      <c r="J109" s="6">
        <v>0.31470000000000004</v>
      </c>
      <c r="K109" s="6">
        <v>7.7000000000000002E-3</v>
      </c>
      <c r="L109" s="6">
        <f t="shared" si="23"/>
        <v>6.422725582792204E-3</v>
      </c>
      <c r="N109" s="13">
        <v>83.902653451573627</v>
      </c>
      <c r="P109" s="11">
        <f t="shared" si="21"/>
        <v>7.6549731368141168E-5</v>
      </c>
      <c r="Q109" s="6">
        <f t="shared" si="22"/>
        <v>0.91859677641769411</v>
      </c>
      <c r="R109" s="6">
        <f t="shared" si="10"/>
        <v>1.8857954999999988</v>
      </c>
    </row>
    <row r="110" spans="1:18" x14ac:dyDescent="0.25">
      <c r="A110" s="9" t="s">
        <v>273</v>
      </c>
      <c r="B110" s="10" t="s">
        <v>202</v>
      </c>
      <c r="C110" t="s">
        <v>264</v>
      </c>
      <c r="D110" t="s">
        <v>267</v>
      </c>
      <c r="E110" s="6">
        <v>0.14755217500000004</v>
      </c>
      <c r="F110" s="6">
        <v>0.12895982500000003</v>
      </c>
      <c r="G110" s="6">
        <v>0.14932287500000002</v>
      </c>
      <c r="H110" s="6">
        <v>0.11966365</v>
      </c>
      <c r="I110" s="6">
        <f t="shared" si="19"/>
        <v>-3.1651262500000061E-4</v>
      </c>
      <c r="J110" s="6">
        <v>0.31470000000000004</v>
      </c>
      <c r="K110" s="6">
        <v>7.7000000000000002E-3</v>
      </c>
      <c r="L110" s="6">
        <f t="shared" si="23"/>
        <v>-1.2935912089285741E-2</v>
      </c>
      <c r="N110" s="13">
        <v>84.046651394797678</v>
      </c>
      <c r="P110" s="11">
        <f t="shared" si="21"/>
        <v>-1.5391347394105043E-4</v>
      </c>
      <c r="Q110" s="6">
        <f t="shared" si="22"/>
        <v>-1.8469616872926051</v>
      </c>
      <c r="R110" s="6">
        <f t="shared" si="10"/>
        <v>-3.798151500000007</v>
      </c>
    </row>
    <row r="111" spans="1:18" x14ac:dyDescent="0.25">
      <c r="A111" s="9" t="s">
        <v>273</v>
      </c>
      <c r="B111" s="10" t="s">
        <v>203</v>
      </c>
      <c r="C111" t="s">
        <v>264</v>
      </c>
      <c r="D111" t="s">
        <v>267</v>
      </c>
      <c r="E111" s="6">
        <v>0.15242159999999999</v>
      </c>
      <c r="F111" s="6">
        <v>0.11081015000000001</v>
      </c>
      <c r="G111" s="6">
        <v>0.139584025</v>
      </c>
      <c r="H111" s="6">
        <v>0.11523689999999999</v>
      </c>
      <c r="I111" s="6">
        <f t="shared" si="19"/>
        <v>-4.1390112500000009E-4</v>
      </c>
      <c r="J111" s="6">
        <v>0.30710999999999999</v>
      </c>
      <c r="K111" s="6">
        <v>7.7000000000000002E-3</v>
      </c>
      <c r="L111" s="6">
        <f t="shared" si="23"/>
        <v>-1.6508204480357145E-2</v>
      </c>
      <c r="N111" s="13">
        <v>80.518617218357861</v>
      </c>
      <c r="P111" s="11">
        <f t="shared" si="21"/>
        <v>-2.0502344737973659E-4</v>
      </c>
      <c r="Q111" s="6">
        <f t="shared" si="22"/>
        <v>-2.460281368556839</v>
      </c>
      <c r="R111" s="6">
        <f t="shared" si="10"/>
        <v>-4.9668135000000007</v>
      </c>
    </row>
    <row r="112" spans="1:18" x14ac:dyDescent="0.25">
      <c r="A112" s="9" t="s">
        <v>273</v>
      </c>
      <c r="B112" s="10" t="s">
        <v>241</v>
      </c>
      <c r="C112" t="s">
        <v>264</v>
      </c>
      <c r="D112" t="s">
        <v>266</v>
      </c>
      <c r="E112" s="6">
        <v>0.11081015000000001</v>
      </c>
      <c r="F112" s="6">
        <v>0.12763180000000002</v>
      </c>
      <c r="G112" s="6">
        <v>0.12586110000000003</v>
      </c>
      <c r="H112" s="6">
        <v>0.14843752500000001</v>
      </c>
      <c r="I112" s="6">
        <f t="shared" si="19"/>
        <v>5.5555712500000019E-4</v>
      </c>
      <c r="J112" s="6">
        <v>0.38010000000000005</v>
      </c>
      <c r="K112" s="6">
        <v>7.7000000000000002E-3</v>
      </c>
      <c r="L112" s="6">
        <f t="shared" si="23"/>
        <v>2.7424319897727284E-2</v>
      </c>
      <c r="N112" s="13">
        <v>110.83928270716758</v>
      </c>
      <c r="P112" s="11">
        <f t="shared" si="21"/>
        <v>2.4742419138692106E-4</v>
      </c>
      <c r="Q112" s="6">
        <f t="shared" si="22"/>
        <v>2.9690902966430528</v>
      </c>
      <c r="R112" s="6">
        <f t="shared" si="10"/>
        <v>6.6666855000000016</v>
      </c>
    </row>
    <row r="113" spans="1:18" x14ac:dyDescent="0.25">
      <c r="A113" s="9" t="s">
        <v>273</v>
      </c>
      <c r="B113" s="10" t="s">
        <v>242</v>
      </c>
      <c r="C113" t="s">
        <v>264</v>
      </c>
      <c r="D113" t="s">
        <v>266</v>
      </c>
      <c r="E113" s="6">
        <v>0.12054899999999999</v>
      </c>
      <c r="F113" s="6">
        <v>0.1294025</v>
      </c>
      <c r="G113" s="6">
        <v>0.120549</v>
      </c>
      <c r="H113" s="6">
        <v>0.13692797500000001</v>
      </c>
      <c r="I113" s="6">
        <f t="shared" si="19"/>
        <v>2.0141712500000025E-4</v>
      </c>
      <c r="J113" s="6">
        <v>0.44210000000000005</v>
      </c>
      <c r="K113" s="6">
        <v>7.7000000000000002E-3</v>
      </c>
      <c r="L113" s="6">
        <f t="shared" si="23"/>
        <v>1.1564481943181834E-2</v>
      </c>
      <c r="N113" s="13">
        <v>111.85422842197036</v>
      </c>
      <c r="P113" s="11">
        <f t="shared" si="21"/>
        <v>1.0338886697742706E-4</v>
      </c>
      <c r="Q113" s="6">
        <f t="shared" si="22"/>
        <v>1.2406664037291246</v>
      </c>
      <c r="R113" s="6">
        <f t="shared" si="10"/>
        <v>2.4170055000000032</v>
      </c>
    </row>
    <row r="114" spans="1:18" x14ac:dyDescent="0.25">
      <c r="A114" s="9" t="s">
        <v>273</v>
      </c>
      <c r="B114" s="10" t="s">
        <v>243</v>
      </c>
      <c r="C114" t="s">
        <v>264</v>
      </c>
      <c r="D114" t="s">
        <v>266</v>
      </c>
      <c r="E114" s="6">
        <v>0.12851715000000002</v>
      </c>
      <c r="F114" s="6">
        <v>0.12763180000000002</v>
      </c>
      <c r="G114" s="6">
        <v>0.12807447499999999</v>
      </c>
      <c r="H114" s="6">
        <v>0.14799485000000004</v>
      </c>
      <c r="I114" s="6">
        <f t="shared" si="19"/>
        <v>2.9437887500000011E-4</v>
      </c>
      <c r="J114" s="6">
        <v>0.28470000000000006</v>
      </c>
      <c r="K114" s="6">
        <v>7.7000000000000002E-3</v>
      </c>
      <c r="L114" s="6">
        <f t="shared" si="23"/>
        <v>1.0884372170454553E-2</v>
      </c>
      <c r="N114" s="13">
        <v>112.61187497793397</v>
      </c>
      <c r="P114" s="11">
        <f t="shared" si="21"/>
        <v>9.6653857975345146E-5</v>
      </c>
      <c r="Q114" s="6">
        <f t="shared" si="22"/>
        <v>1.1598462957041418</v>
      </c>
      <c r="R114" s="6">
        <f t="shared" si="10"/>
        <v>3.5325465000000018</v>
      </c>
    </row>
    <row r="115" spans="1:18" x14ac:dyDescent="0.25">
      <c r="A115" s="9" t="s">
        <v>273</v>
      </c>
      <c r="B115" s="10" t="s">
        <v>228</v>
      </c>
      <c r="C115" t="s">
        <v>264</v>
      </c>
      <c r="D115" t="s">
        <v>266</v>
      </c>
      <c r="E115" s="6">
        <v>0.12320505</v>
      </c>
      <c r="F115" s="6">
        <v>0.1294025</v>
      </c>
      <c r="G115" s="6">
        <v>0.12895982500000003</v>
      </c>
      <c r="H115" s="6">
        <v>0.160832425</v>
      </c>
      <c r="I115" s="6">
        <f t="shared" si="19"/>
        <v>5.6219725000000015E-4</v>
      </c>
      <c r="J115" s="6">
        <v>0.44190000000000002</v>
      </c>
      <c r="K115" s="6">
        <v>7.7000000000000002E-3</v>
      </c>
      <c r="L115" s="6">
        <f t="shared" si="23"/>
        <v>3.2264281139610398E-2</v>
      </c>
      <c r="N115" s="13">
        <v>109.47509972100578</v>
      </c>
      <c r="P115" s="11">
        <f t="shared" si="21"/>
        <v>2.9471798812547343E-4</v>
      </c>
      <c r="Q115" s="6">
        <f t="shared" si="22"/>
        <v>3.536615857505681</v>
      </c>
      <c r="R115" s="6">
        <f t="shared" si="10"/>
        <v>6.7463670000000011</v>
      </c>
    </row>
    <row r="116" spans="1:18" x14ac:dyDescent="0.25">
      <c r="A116" s="9" t="s">
        <v>273</v>
      </c>
      <c r="B116" s="10" t="s">
        <v>244</v>
      </c>
      <c r="C116" t="s">
        <v>264</v>
      </c>
      <c r="D116" t="s">
        <v>266</v>
      </c>
      <c r="E116" s="6">
        <v>0.11922097500000001</v>
      </c>
      <c r="F116" s="6">
        <v>0.12276237500000002</v>
      </c>
      <c r="G116" s="6">
        <v>0.12320505</v>
      </c>
      <c r="H116" s="6">
        <v>0.123647725</v>
      </c>
      <c r="I116" s="6">
        <f t="shared" si="19"/>
        <v>6.861462499999977E-5</v>
      </c>
      <c r="J116" s="6">
        <v>0.44190000000000002</v>
      </c>
      <c r="K116" s="6">
        <v>7.7000000000000002E-3</v>
      </c>
      <c r="L116" s="6">
        <f t="shared" si="23"/>
        <v>3.9377665957792077E-3</v>
      </c>
      <c r="N116" s="13">
        <v>143.16463099174484</v>
      </c>
      <c r="P116" s="11">
        <f t="shared" si="21"/>
        <v>2.7505163590344232E-5</v>
      </c>
      <c r="Q116" s="6">
        <f t="shared" si="22"/>
        <v>0.33006196308413077</v>
      </c>
      <c r="R116" s="6">
        <f t="shared" si="10"/>
        <v>0.82337549999999726</v>
      </c>
    </row>
    <row r="117" spans="1:18" x14ac:dyDescent="0.25">
      <c r="A117" s="3"/>
      <c r="B117" s="3"/>
      <c r="C117" s="3"/>
      <c r="D117" s="3"/>
      <c r="N117" s="13"/>
    </row>
    <row r="118" spans="1:18" x14ac:dyDescent="0.25">
      <c r="A118" s="9" t="s">
        <v>274</v>
      </c>
      <c r="B118" s="10" t="s">
        <v>237</v>
      </c>
      <c r="C118" t="s">
        <v>263</v>
      </c>
      <c r="D118" t="s">
        <v>266</v>
      </c>
      <c r="E118" s="6">
        <v>0.13781332500000001</v>
      </c>
      <c r="F118" s="6">
        <v>0.1718993</v>
      </c>
      <c r="G118" s="6">
        <v>0.17898210000000003</v>
      </c>
      <c r="H118" s="6">
        <v>0.20111585000000001</v>
      </c>
      <c r="I118" s="6">
        <f t="shared" ref="I118:I127" si="24">SLOPE(E118:H118,E$1:H$1)</f>
        <v>9.8495187500000016E-4</v>
      </c>
      <c r="J118" s="6">
        <v>0.41890000000000005</v>
      </c>
      <c r="K118" s="6">
        <v>7.7000000000000002E-3</v>
      </c>
      <c r="L118" s="6">
        <f t="shared" ref="L118:L127" si="25">I118*J118/K118</f>
        <v>5.3583940316558457E-2</v>
      </c>
      <c r="N118" s="13">
        <v>121.48933065077769</v>
      </c>
      <c r="P118" s="11">
        <f t="shared" ref="P118:P127" si="26">L118/N118</f>
        <v>4.4105881586084327E-4</v>
      </c>
      <c r="Q118" s="6">
        <f t="shared" ref="Q118:Q127" si="27">P118*12*1000</f>
        <v>5.2927057903301193</v>
      </c>
      <c r="R118" s="6">
        <f t="shared" si="10"/>
        <v>11.819422500000003</v>
      </c>
    </row>
    <row r="119" spans="1:18" x14ac:dyDescent="0.25">
      <c r="A119" s="9" t="s">
        <v>274</v>
      </c>
      <c r="B119" s="10" t="s">
        <v>238</v>
      </c>
      <c r="C119" t="s">
        <v>263</v>
      </c>
      <c r="D119" t="s">
        <v>266</v>
      </c>
      <c r="E119" s="6">
        <v>0.14091205000000004</v>
      </c>
      <c r="F119" s="6">
        <v>0.15507765000000001</v>
      </c>
      <c r="G119" s="6">
        <v>0.17986745000000001</v>
      </c>
      <c r="H119" s="6">
        <v>0.17765407500000005</v>
      </c>
      <c r="I119" s="6">
        <f t="shared" si="24"/>
        <v>6.7507937500000011E-4</v>
      </c>
      <c r="J119" s="6">
        <v>0.35930000000000006</v>
      </c>
      <c r="K119" s="6">
        <v>7.7000000000000002E-3</v>
      </c>
      <c r="L119" s="6">
        <f t="shared" si="25"/>
        <v>3.150078174512988E-2</v>
      </c>
      <c r="N119" s="13">
        <v>124.30893462947782</v>
      </c>
      <c r="P119" s="11">
        <f t="shared" si="26"/>
        <v>2.5340722160497052E-4</v>
      </c>
      <c r="Q119" s="6">
        <f t="shared" si="27"/>
        <v>3.0408866592596464</v>
      </c>
      <c r="R119" s="6">
        <f t="shared" si="10"/>
        <v>8.1009525000000018</v>
      </c>
    </row>
    <row r="120" spans="1:18" x14ac:dyDescent="0.25">
      <c r="A120" s="9" t="s">
        <v>274</v>
      </c>
      <c r="B120" s="10" t="s">
        <v>227</v>
      </c>
      <c r="C120" t="s">
        <v>263</v>
      </c>
      <c r="D120" t="s">
        <v>266</v>
      </c>
      <c r="E120" s="6">
        <v>0.15153625000000004</v>
      </c>
      <c r="F120" s="6">
        <v>0.15286427500000002</v>
      </c>
      <c r="G120" s="6">
        <v>0.17367000000000002</v>
      </c>
      <c r="H120" s="6">
        <v>0.17986745000000001</v>
      </c>
      <c r="I120" s="6">
        <f t="shared" si="24"/>
        <v>5.2899662499999967E-4</v>
      </c>
      <c r="J120" s="6">
        <v>0.35930000000000006</v>
      </c>
      <c r="K120" s="6">
        <v>7.7000000000000002E-3</v>
      </c>
      <c r="L120" s="6">
        <f t="shared" si="25"/>
        <v>2.4684219137987001E-2</v>
      </c>
      <c r="N120" s="13">
        <v>127.31344473130792</v>
      </c>
      <c r="P120" s="11">
        <f t="shared" si="26"/>
        <v>1.938854077044453E-4</v>
      </c>
      <c r="Q120" s="6">
        <f t="shared" si="27"/>
        <v>2.3266248924533435</v>
      </c>
      <c r="R120" s="6">
        <f t="shared" si="10"/>
        <v>6.3479594999999964</v>
      </c>
    </row>
    <row r="121" spans="1:18" x14ac:dyDescent="0.25">
      <c r="A121" s="9" t="s">
        <v>274</v>
      </c>
      <c r="B121" s="10" t="s">
        <v>239</v>
      </c>
      <c r="C121" t="s">
        <v>263</v>
      </c>
      <c r="D121" t="s">
        <v>266</v>
      </c>
      <c r="E121" s="6">
        <v>0.15596300000000005</v>
      </c>
      <c r="F121" s="6">
        <v>0.17278465000000004</v>
      </c>
      <c r="G121" s="6">
        <v>0.189163625</v>
      </c>
      <c r="H121" s="6">
        <v>0.22324959999999999</v>
      </c>
      <c r="I121" s="6">
        <f t="shared" si="24"/>
        <v>1.091193874999999E-3</v>
      </c>
      <c r="J121" s="6">
        <v>0.35930000000000006</v>
      </c>
      <c r="K121" s="6">
        <v>7.7000000000000002E-3</v>
      </c>
      <c r="L121" s="6">
        <f t="shared" si="25"/>
        <v>5.0917657050324631E-2</v>
      </c>
      <c r="N121" s="13">
        <v>121.48886860032309</v>
      </c>
      <c r="P121" s="11">
        <f t="shared" si="26"/>
        <v>4.1911376438803397E-4</v>
      </c>
      <c r="Q121" s="6">
        <f t="shared" si="27"/>
        <v>5.0293651726564077</v>
      </c>
      <c r="R121" s="6">
        <f t="shared" si="10"/>
        <v>13.094326499999987</v>
      </c>
    </row>
    <row r="122" spans="1:18" x14ac:dyDescent="0.25">
      <c r="A122" s="9" t="s">
        <v>274</v>
      </c>
      <c r="B122" s="10" t="s">
        <v>240</v>
      </c>
      <c r="C122" t="s">
        <v>263</v>
      </c>
      <c r="D122" t="s">
        <v>266</v>
      </c>
      <c r="E122" s="6">
        <v>0.17367000000000002</v>
      </c>
      <c r="F122" s="6">
        <v>0.16171777500000001</v>
      </c>
      <c r="G122" s="6">
        <v>0.16968592500000002</v>
      </c>
      <c r="H122" s="6">
        <v>0.18827827500000005</v>
      </c>
      <c r="I122" s="6">
        <f t="shared" si="24"/>
        <v>2.5896487500000055E-4</v>
      </c>
      <c r="J122" s="6">
        <v>0.35930000000000006</v>
      </c>
      <c r="K122" s="6">
        <v>7.7000000000000002E-3</v>
      </c>
      <c r="L122" s="6">
        <f t="shared" si="25"/>
        <v>1.2083906439935092E-2</v>
      </c>
      <c r="N122" s="13">
        <v>173.76388194166657</v>
      </c>
      <c r="P122" s="11">
        <f t="shared" si="26"/>
        <v>6.9542106822819029E-5</v>
      </c>
      <c r="Q122" s="6">
        <f t="shared" si="27"/>
        <v>0.83450528187382833</v>
      </c>
      <c r="R122" s="6">
        <f t="shared" si="10"/>
        <v>3.1075785000000065</v>
      </c>
    </row>
    <row r="123" spans="1:18" x14ac:dyDescent="0.25">
      <c r="A123" s="9" t="s">
        <v>274</v>
      </c>
      <c r="B123" s="10" t="s">
        <v>241</v>
      </c>
      <c r="C123" t="s">
        <v>264</v>
      </c>
      <c r="D123" t="s">
        <v>266</v>
      </c>
      <c r="E123" s="6">
        <v>0.14356810000000003</v>
      </c>
      <c r="F123" s="6">
        <v>0.14932287500000002</v>
      </c>
      <c r="G123" s="6">
        <v>0.16570185000000001</v>
      </c>
      <c r="H123" s="6">
        <v>0.17499802500000003</v>
      </c>
      <c r="I123" s="6">
        <f t="shared" si="24"/>
        <v>5.5334374999999991E-4</v>
      </c>
      <c r="J123" s="6">
        <v>0.38010000000000005</v>
      </c>
      <c r="K123" s="6">
        <v>7.7000000000000002E-3</v>
      </c>
      <c r="L123" s="6">
        <f t="shared" si="25"/>
        <v>2.7315059659090906E-2</v>
      </c>
      <c r="N123" s="13">
        <v>110.83928270716758</v>
      </c>
      <c r="P123" s="11">
        <f t="shared" si="26"/>
        <v>2.4643843763637546E-4</v>
      </c>
      <c r="Q123" s="6">
        <f t="shared" si="27"/>
        <v>2.9572612516365058</v>
      </c>
      <c r="R123" s="6">
        <f t="shared" si="10"/>
        <v>6.6401249999999985</v>
      </c>
    </row>
    <row r="124" spans="1:18" x14ac:dyDescent="0.25">
      <c r="A124" s="9" t="s">
        <v>274</v>
      </c>
      <c r="B124" s="10" t="s">
        <v>242</v>
      </c>
      <c r="C124" t="s">
        <v>264</v>
      </c>
      <c r="D124" t="s">
        <v>266</v>
      </c>
      <c r="E124" s="6">
        <v>0.15507765000000001</v>
      </c>
      <c r="F124" s="6">
        <v>0.14710950000000003</v>
      </c>
      <c r="G124" s="6">
        <v>0.14445345000000001</v>
      </c>
      <c r="H124" s="6">
        <v>0.16260312500000002</v>
      </c>
      <c r="I124" s="6">
        <f t="shared" si="24"/>
        <v>9.9601874999999957E-5</v>
      </c>
      <c r="J124" s="6">
        <v>0.44210000000000005</v>
      </c>
      <c r="K124" s="6">
        <v>7.7000000000000002E-3</v>
      </c>
      <c r="L124" s="6">
        <f t="shared" si="25"/>
        <v>5.7186998620129851E-3</v>
      </c>
      <c r="N124" s="13">
        <v>111.85422842197036</v>
      </c>
      <c r="P124" s="11">
        <f t="shared" si="26"/>
        <v>5.1126362791035269E-5</v>
      </c>
      <c r="Q124" s="6">
        <f t="shared" si="27"/>
        <v>0.61351635349242317</v>
      </c>
      <c r="R124" s="6">
        <f t="shared" si="10"/>
        <v>1.1952224999999994</v>
      </c>
    </row>
    <row r="125" spans="1:18" x14ac:dyDescent="0.25">
      <c r="A125" s="9" t="s">
        <v>274</v>
      </c>
      <c r="B125" s="10" t="s">
        <v>243</v>
      </c>
      <c r="C125" t="s">
        <v>264</v>
      </c>
      <c r="D125" t="s">
        <v>266</v>
      </c>
      <c r="E125" s="6">
        <v>0.15507765000000001</v>
      </c>
      <c r="F125" s="6">
        <v>0.150208225</v>
      </c>
      <c r="G125" s="6">
        <v>0.15596300000000005</v>
      </c>
      <c r="H125" s="6">
        <v>0.18075280000000002</v>
      </c>
      <c r="I125" s="6">
        <f t="shared" si="24"/>
        <v>4.1390112500000036E-4</v>
      </c>
      <c r="J125" s="6">
        <v>0.28470000000000006</v>
      </c>
      <c r="K125" s="6">
        <v>7.7000000000000002E-3</v>
      </c>
      <c r="L125" s="6">
        <f t="shared" si="25"/>
        <v>1.5303590946428589E-2</v>
      </c>
      <c r="N125" s="13">
        <v>112.61187497793397</v>
      </c>
      <c r="P125" s="11">
        <f t="shared" si="26"/>
        <v>1.3589677775480865E-4</v>
      </c>
      <c r="Q125" s="6">
        <f t="shared" si="27"/>
        <v>1.630761333057704</v>
      </c>
      <c r="R125" s="6">
        <f t="shared" si="10"/>
        <v>4.9668135000000042</v>
      </c>
    </row>
    <row r="126" spans="1:18" x14ac:dyDescent="0.25">
      <c r="A126" s="9" t="s">
        <v>274</v>
      </c>
      <c r="B126" s="10" t="s">
        <v>228</v>
      </c>
      <c r="C126" t="s">
        <v>264</v>
      </c>
      <c r="D126" t="s">
        <v>266</v>
      </c>
      <c r="E126" s="6">
        <v>0.19049165000000001</v>
      </c>
      <c r="F126" s="6">
        <v>0.15906172500000001</v>
      </c>
      <c r="G126" s="6">
        <v>0.1648165</v>
      </c>
      <c r="H126" s="6">
        <v>0.18340885000000004</v>
      </c>
      <c r="I126" s="6">
        <f t="shared" si="24"/>
        <v>-7.7468124999999634E-5</v>
      </c>
      <c r="J126" s="6">
        <v>0.44190000000000002</v>
      </c>
      <c r="K126" s="6">
        <v>7.7000000000000002E-3</v>
      </c>
      <c r="L126" s="6">
        <f t="shared" si="25"/>
        <v>-4.4458655113636157E-3</v>
      </c>
      <c r="N126" s="13">
        <v>109.47509972100578</v>
      </c>
      <c r="P126" s="11">
        <f t="shared" si="26"/>
        <v>-4.0610746395242202E-5</v>
      </c>
      <c r="Q126" s="6">
        <f t="shared" si="27"/>
        <v>-0.48732895674290644</v>
      </c>
      <c r="R126" s="6">
        <f t="shared" si="10"/>
        <v>-0.92961749999999566</v>
      </c>
    </row>
    <row r="127" spans="1:18" x14ac:dyDescent="0.25">
      <c r="A127" s="9" t="s">
        <v>274</v>
      </c>
      <c r="B127" s="10" t="s">
        <v>244</v>
      </c>
      <c r="C127" t="s">
        <v>264</v>
      </c>
      <c r="D127" t="s">
        <v>266</v>
      </c>
      <c r="E127" s="6">
        <v>0.15773370000000003</v>
      </c>
      <c r="F127" s="6">
        <v>0.15507765000000001</v>
      </c>
      <c r="G127" s="6">
        <v>0.17278465000000004</v>
      </c>
      <c r="H127" s="6">
        <v>0.19580375000000003</v>
      </c>
      <c r="I127" s="6">
        <f t="shared" si="24"/>
        <v>6.5958575000000011E-4</v>
      </c>
      <c r="J127" s="6">
        <v>0.44190000000000002</v>
      </c>
      <c r="K127" s="6">
        <v>7.7000000000000002E-3</v>
      </c>
      <c r="L127" s="6">
        <f t="shared" si="25"/>
        <v>3.7853369211038969E-2</v>
      </c>
      <c r="N127" s="13">
        <v>143.16463099174484</v>
      </c>
      <c r="P127" s="11">
        <f t="shared" si="26"/>
        <v>2.6440447580395514E-4</v>
      </c>
      <c r="Q127" s="6">
        <f t="shared" si="27"/>
        <v>3.1728537096474616</v>
      </c>
      <c r="R127" s="6">
        <f t="shared" si="10"/>
        <v>7.9150290000000005</v>
      </c>
    </row>
    <row r="128" spans="1:18" x14ac:dyDescent="0.25">
      <c r="N128" s="13"/>
    </row>
    <row r="129" spans="1:18" x14ac:dyDescent="0.25">
      <c r="A129" s="9" t="s">
        <v>274</v>
      </c>
      <c r="B129" t="s">
        <v>194</v>
      </c>
      <c r="C129" t="s">
        <v>263</v>
      </c>
      <c r="D129" t="s">
        <v>267</v>
      </c>
      <c r="E129" s="6">
        <v>0.15242159999999999</v>
      </c>
      <c r="F129" s="6">
        <v>0.12718912500000001</v>
      </c>
      <c r="G129" s="6">
        <v>0.13427192500000001</v>
      </c>
      <c r="H129" s="6">
        <v>0.14666682500000003</v>
      </c>
      <c r="I129" s="6">
        <f t="shared" ref="I129:I138" si="28">SLOPE(E129:H129,E$1:H$1)</f>
        <v>-5.0907624999999426E-5</v>
      </c>
      <c r="J129" s="6">
        <v>0.30710999999999999</v>
      </c>
      <c r="K129" s="6">
        <v>7.7000000000000002E-3</v>
      </c>
      <c r="L129" s="6">
        <f t="shared" ref="L129:L138" si="29">I129*J129/K129</f>
        <v>-2.0304208719155612E-3</v>
      </c>
      <c r="N129" s="13">
        <v>80.037927242432644</v>
      </c>
      <c r="P129" s="11">
        <f t="shared" ref="P129:P138" si="30">L129/N129</f>
        <v>-2.5368234059403778E-5</v>
      </c>
      <c r="Q129" s="6">
        <f t="shared" ref="Q129:Q138" si="31">P129*12*1000</f>
        <v>-0.30441880871284532</v>
      </c>
      <c r="R129" s="6">
        <f t="shared" si="10"/>
        <v>-0.61089149999999315</v>
      </c>
    </row>
    <row r="130" spans="1:18" x14ac:dyDescent="0.25">
      <c r="A130" s="9" t="s">
        <v>274</v>
      </c>
      <c r="B130" t="s">
        <v>195</v>
      </c>
      <c r="C130" t="s">
        <v>263</v>
      </c>
      <c r="D130" t="s">
        <v>267</v>
      </c>
      <c r="E130" s="6">
        <v>0.1063834</v>
      </c>
      <c r="F130" s="6">
        <v>0.1240904</v>
      </c>
      <c r="G130" s="6">
        <v>0.13874294250000002</v>
      </c>
      <c r="H130" s="6">
        <v>0.14445345000000001</v>
      </c>
      <c r="I130" s="6">
        <f t="shared" si="28"/>
        <v>6.4431346250000019E-4</v>
      </c>
      <c r="J130" s="6">
        <v>0.30710999999999999</v>
      </c>
      <c r="K130" s="6">
        <v>7.7000000000000002E-3</v>
      </c>
      <c r="L130" s="6">
        <f t="shared" si="29"/>
        <v>2.5698065904983771E-2</v>
      </c>
      <c r="N130" s="13">
        <v>82.662199130526972</v>
      </c>
      <c r="P130" s="11">
        <f t="shared" si="30"/>
        <v>3.1088050130877209E-4</v>
      </c>
      <c r="Q130" s="6">
        <f t="shared" si="31"/>
        <v>3.7305660157052651</v>
      </c>
      <c r="R130" s="6">
        <f t="shared" si="10"/>
        <v>7.7317615500000025</v>
      </c>
    </row>
    <row r="131" spans="1:18" x14ac:dyDescent="0.25">
      <c r="A131" s="9" t="s">
        <v>274</v>
      </c>
      <c r="B131" t="s">
        <v>196</v>
      </c>
      <c r="C131" t="s">
        <v>263</v>
      </c>
      <c r="D131" t="s">
        <v>267</v>
      </c>
      <c r="E131" s="6">
        <v>0.10859677500000001</v>
      </c>
      <c r="F131" s="6">
        <v>0.11922097500000002</v>
      </c>
      <c r="G131" s="6">
        <v>0.123647725</v>
      </c>
      <c r="H131" s="6">
        <v>0.13382925000000001</v>
      </c>
      <c r="I131" s="6">
        <f t="shared" si="28"/>
        <v>4.00620875E-4</v>
      </c>
      <c r="J131" s="6">
        <v>0.30710999999999999</v>
      </c>
      <c r="K131" s="6">
        <v>7.7000000000000002E-3</v>
      </c>
      <c r="L131" s="6">
        <f t="shared" si="29"/>
        <v>1.5978529470292206E-2</v>
      </c>
      <c r="N131" s="13">
        <v>84.127507073247401</v>
      </c>
      <c r="P131" s="11">
        <f t="shared" si="30"/>
        <v>1.8993228286653211E-4</v>
      </c>
      <c r="Q131" s="6">
        <f t="shared" si="31"/>
        <v>2.2791873943983854</v>
      </c>
      <c r="R131" s="6">
        <f t="shared" si="10"/>
        <v>4.8074504999999998</v>
      </c>
    </row>
    <row r="132" spans="1:18" x14ac:dyDescent="0.25">
      <c r="A132" s="9" t="s">
        <v>274</v>
      </c>
      <c r="B132" t="s">
        <v>197</v>
      </c>
      <c r="C132" t="s">
        <v>263</v>
      </c>
      <c r="D132" t="s">
        <v>267</v>
      </c>
      <c r="E132" s="6">
        <v>0.11745027499999999</v>
      </c>
      <c r="F132" s="6">
        <v>0.12674645000000004</v>
      </c>
      <c r="G132" s="6">
        <v>0.12674645000000001</v>
      </c>
      <c r="H132" s="6">
        <v>0.13205855000000002</v>
      </c>
      <c r="I132" s="6">
        <f t="shared" si="28"/>
        <v>2.1912412500000033E-4</v>
      </c>
      <c r="J132" s="6">
        <v>0.30710999999999999</v>
      </c>
      <c r="K132" s="6">
        <v>7.7000000000000002E-3</v>
      </c>
      <c r="L132" s="6">
        <f t="shared" si="29"/>
        <v>8.7396376660714408E-3</v>
      </c>
      <c r="N132" s="13">
        <v>81.830189216915542</v>
      </c>
      <c r="P132" s="11">
        <f t="shared" si="30"/>
        <v>1.068021197275299E-4</v>
      </c>
      <c r="Q132" s="6">
        <f t="shared" si="31"/>
        <v>1.281625436730359</v>
      </c>
      <c r="R132" s="6">
        <f t="shared" ref="R132:R138" si="32">I132*12*1000</f>
        <v>2.6294895000000036</v>
      </c>
    </row>
    <row r="133" spans="1:18" x14ac:dyDescent="0.25">
      <c r="A133" s="9" t="s">
        <v>274</v>
      </c>
      <c r="B133" t="s">
        <v>198</v>
      </c>
      <c r="C133" t="s">
        <v>263</v>
      </c>
      <c r="D133" t="s">
        <v>267</v>
      </c>
      <c r="E133" s="6">
        <v>0.12276237500000002</v>
      </c>
      <c r="F133" s="6">
        <v>0.12763180000000002</v>
      </c>
      <c r="G133" s="6">
        <v>0.13028785000000001</v>
      </c>
      <c r="H133" s="6">
        <v>0.13914135000000002</v>
      </c>
      <c r="I133" s="6">
        <f t="shared" si="28"/>
        <v>2.5896487500000006E-4</v>
      </c>
      <c r="J133" s="6">
        <v>0.26980999999999999</v>
      </c>
      <c r="K133" s="6">
        <v>7.7000000000000002E-3</v>
      </c>
      <c r="L133" s="6">
        <f t="shared" si="29"/>
        <v>9.0741964836038979E-3</v>
      </c>
      <c r="N133" s="13">
        <v>80.246687384289899</v>
      </c>
      <c r="P133" s="11">
        <f t="shared" si="30"/>
        <v>1.1307876722871898E-4</v>
      </c>
      <c r="Q133" s="6">
        <f t="shared" si="31"/>
        <v>1.3569452067446277</v>
      </c>
      <c r="R133" s="6">
        <f t="shared" si="32"/>
        <v>3.1075785000000007</v>
      </c>
    </row>
    <row r="134" spans="1:18" x14ac:dyDescent="0.25">
      <c r="A134" s="9" t="s">
        <v>274</v>
      </c>
      <c r="B134" t="s">
        <v>199</v>
      </c>
      <c r="C134" t="s">
        <v>264</v>
      </c>
      <c r="D134" t="s">
        <v>267</v>
      </c>
      <c r="E134" s="6">
        <v>0.1294025</v>
      </c>
      <c r="F134" s="6">
        <v>0.12276237500000002</v>
      </c>
      <c r="G134" s="6">
        <v>0.1187783</v>
      </c>
      <c r="H134" s="6">
        <v>0.11745027499999999</v>
      </c>
      <c r="I134" s="6">
        <f t="shared" si="28"/>
        <v>-1.9920375000000024E-4</v>
      </c>
      <c r="J134" s="6">
        <v>0.31470000000000004</v>
      </c>
      <c r="K134" s="6">
        <v>7.7000000000000002E-3</v>
      </c>
      <c r="L134" s="6">
        <f t="shared" si="29"/>
        <v>-8.1414831331168922E-3</v>
      </c>
      <c r="N134" s="13">
        <v>81.735781680940633</v>
      </c>
      <c r="P134" s="11">
        <f t="shared" si="30"/>
        <v>-9.9607331889202993E-5</v>
      </c>
      <c r="Q134" s="6">
        <f t="shared" si="31"/>
        <v>-1.1952879826704359</v>
      </c>
      <c r="R134" s="6">
        <f t="shared" si="32"/>
        <v>-2.3904450000000028</v>
      </c>
    </row>
    <row r="135" spans="1:18" x14ac:dyDescent="0.25">
      <c r="A135" s="9" t="s">
        <v>274</v>
      </c>
      <c r="B135" t="s">
        <v>200</v>
      </c>
      <c r="C135" t="s">
        <v>264</v>
      </c>
      <c r="D135" t="s">
        <v>267</v>
      </c>
      <c r="E135" s="6">
        <v>0.10461270000000002</v>
      </c>
      <c r="F135" s="6">
        <v>0.11081015000000001</v>
      </c>
      <c r="G135" s="6">
        <v>0.11213817499999999</v>
      </c>
      <c r="H135" s="6">
        <v>0.11523689999999999</v>
      </c>
      <c r="I135" s="6">
        <f t="shared" si="28"/>
        <v>1.6600312499999949E-4</v>
      </c>
      <c r="J135" s="6">
        <v>0.31470000000000004</v>
      </c>
      <c r="K135" s="6">
        <v>7.7000000000000002E-3</v>
      </c>
      <c r="L135" s="6">
        <f t="shared" si="29"/>
        <v>6.7845692775973824E-3</v>
      </c>
      <c r="N135" s="13">
        <v>80.986511449583489</v>
      </c>
      <c r="P135" s="11">
        <f t="shared" si="30"/>
        <v>8.3774065040707156E-5</v>
      </c>
      <c r="Q135" s="6">
        <f t="shared" si="31"/>
        <v>1.005288780488486</v>
      </c>
      <c r="R135" s="6">
        <f t="shared" si="32"/>
        <v>1.9920374999999939</v>
      </c>
    </row>
    <row r="136" spans="1:18" x14ac:dyDescent="0.25">
      <c r="A136" s="9" t="s">
        <v>274</v>
      </c>
      <c r="B136" t="s">
        <v>201</v>
      </c>
      <c r="C136" t="s">
        <v>264</v>
      </c>
      <c r="D136" t="s">
        <v>267</v>
      </c>
      <c r="E136" s="6">
        <v>0.11479422500000001</v>
      </c>
      <c r="F136" s="6">
        <v>0.11523689999999999</v>
      </c>
      <c r="G136" s="6">
        <v>0.12364772500000003</v>
      </c>
      <c r="H136" s="6">
        <v>0.12763180000000002</v>
      </c>
      <c r="I136" s="6">
        <f t="shared" si="28"/>
        <v>2.3461775000000026E-4</v>
      </c>
      <c r="J136" s="6">
        <v>0.31470000000000004</v>
      </c>
      <c r="K136" s="6">
        <v>7.7000000000000002E-3</v>
      </c>
      <c r="L136" s="6">
        <f t="shared" si="29"/>
        <v>9.5888579123376734E-3</v>
      </c>
      <c r="N136" s="13">
        <v>83.902653451573627</v>
      </c>
      <c r="P136" s="11">
        <f t="shared" si="30"/>
        <v>1.1428551443694336E-4</v>
      </c>
      <c r="Q136" s="6">
        <f t="shared" si="31"/>
        <v>1.3714261732433204</v>
      </c>
      <c r="R136" s="6">
        <f t="shared" si="32"/>
        <v>2.8154130000000031</v>
      </c>
    </row>
    <row r="137" spans="1:18" x14ac:dyDescent="0.25">
      <c r="A137" s="9" t="s">
        <v>274</v>
      </c>
      <c r="B137" t="s">
        <v>202</v>
      </c>
      <c r="C137" t="s">
        <v>264</v>
      </c>
      <c r="D137" t="s">
        <v>267</v>
      </c>
      <c r="E137" s="6">
        <v>0.12807447500000002</v>
      </c>
      <c r="F137" s="6">
        <v>0.17234197500000001</v>
      </c>
      <c r="G137" s="6">
        <v>0.12763180000000002</v>
      </c>
      <c r="H137" s="6">
        <v>0.12231970000000002</v>
      </c>
      <c r="I137" s="6">
        <f t="shared" si="28"/>
        <v>-3.098725E-4</v>
      </c>
      <c r="J137" s="6">
        <v>0.31470000000000004</v>
      </c>
      <c r="K137" s="6">
        <v>7.7000000000000002E-3</v>
      </c>
      <c r="L137" s="6">
        <f t="shared" si="29"/>
        <v>-1.266452931818182E-2</v>
      </c>
      <c r="N137" s="13">
        <v>84.046651394797678</v>
      </c>
      <c r="P137" s="11">
        <f t="shared" si="30"/>
        <v>-1.5068451994228684E-4</v>
      </c>
      <c r="Q137" s="6">
        <f t="shared" si="31"/>
        <v>-1.8082142393074421</v>
      </c>
      <c r="R137" s="6">
        <f t="shared" si="32"/>
        <v>-3.7184699999999999</v>
      </c>
    </row>
    <row r="138" spans="1:18" x14ac:dyDescent="0.25">
      <c r="A138" s="9" t="s">
        <v>274</v>
      </c>
      <c r="B138" t="s">
        <v>203</v>
      </c>
      <c r="C138" t="s">
        <v>264</v>
      </c>
      <c r="D138" t="s">
        <v>267</v>
      </c>
      <c r="E138" s="6">
        <v>0.12763180000000002</v>
      </c>
      <c r="F138" s="6">
        <v>0.12807447500000002</v>
      </c>
      <c r="G138" s="6">
        <v>0.12763180000000002</v>
      </c>
      <c r="H138" s="6">
        <v>0.1294025</v>
      </c>
      <c r="I138" s="6">
        <f t="shared" si="28"/>
        <v>2.4347124999999774E-5</v>
      </c>
      <c r="J138" s="6">
        <v>0.30710999999999999</v>
      </c>
      <c r="K138" s="6">
        <v>7.7000000000000002E-3</v>
      </c>
      <c r="L138" s="6">
        <f t="shared" si="29"/>
        <v>9.7107085178570521E-4</v>
      </c>
      <c r="N138" s="13">
        <v>80.518617218357861</v>
      </c>
      <c r="P138" s="11">
        <f t="shared" si="30"/>
        <v>1.2060202787043215E-5</v>
      </c>
      <c r="Q138" s="6">
        <f t="shared" si="31"/>
        <v>0.14472243344451857</v>
      </c>
      <c r="R138" s="6">
        <f t="shared" si="32"/>
        <v>0.2921654999999973</v>
      </c>
    </row>
    <row r="139" spans="1:18" x14ac:dyDescent="0.25">
      <c r="N139" s="13"/>
    </row>
    <row r="140" spans="1:18" x14ac:dyDescent="0.25">
      <c r="A140" s="9" t="s">
        <v>275</v>
      </c>
      <c r="B140" t="s">
        <v>237</v>
      </c>
      <c r="C140" t="s">
        <v>263</v>
      </c>
      <c r="D140" t="s">
        <v>266</v>
      </c>
      <c r="E140" s="6">
        <v>0.11899963750000001</v>
      </c>
      <c r="F140" s="6">
        <v>0.12807447499999999</v>
      </c>
      <c r="G140" s="6">
        <v>0.14888020000000002</v>
      </c>
      <c r="H140" s="6">
        <v>0.15906172500000001</v>
      </c>
      <c r="I140" s="6">
        <f t="shared" ref="I140:I149" si="33">SLOPE(E140:H140,E$1:H$1)</f>
        <v>7.0495993750000028E-4</v>
      </c>
      <c r="J140" s="6">
        <v>0.41890000000000005</v>
      </c>
      <c r="K140" s="6">
        <v>7.7000000000000002E-3</v>
      </c>
      <c r="L140" s="6">
        <f t="shared" ref="L140:L149" si="34">I140*J140/K140</f>
        <v>3.8351651664772744E-2</v>
      </c>
      <c r="N140" s="13">
        <v>121.48933065077769</v>
      </c>
      <c r="P140" s="11">
        <f t="shared" ref="P140:P149" si="35">L140/N140</f>
        <v>3.1567917494759235E-4</v>
      </c>
      <c r="Q140" s="6">
        <f t="shared" ref="Q140:Q149" si="36">P140*12*1000</f>
        <v>3.7881500993711081</v>
      </c>
      <c r="R140" s="6">
        <f t="shared" ref="R140:R149" si="37">I140*12*1000</f>
        <v>8.4595192500000032</v>
      </c>
    </row>
    <row r="141" spans="1:18" x14ac:dyDescent="0.25">
      <c r="A141" s="9" t="s">
        <v>275</v>
      </c>
      <c r="B141" t="s">
        <v>238</v>
      </c>
      <c r="C141" t="s">
        <v>263</v>
      </c>
      <c r="D141" t="s">
        <v>266</v>
      </c>
      <c r="E141" s="6">
        <v>0.12497574999999998</v>
      </c>
      <c r="F141" s="6">
        <v>0.13869867500000005</v>
      </c>
      <c r="G141" s="6">
        <v>0.1322798875</v>
      </c>
      <c r="H141" s="6">
        <v>0.14998688750000003</v>
      </c>
      <c r="I141" s="6">
        <f t="shared" si="33"/>
        <v>3.4307312500000042E-4</v>
      </c>
      <c r="J141" s="6">
        <v>0.35930000000000006</v>
      </c>
      <c r="K141" s="6">
        <v>7.7000000000000002E-3</v>
      </c>
      <c r="L141" s="6">
        <f t="shared" si="34"/>
        <v>1.6008594001623397E-2</v>
      </c>
      <c r="N141" s="13">
        <v>124.30893462947782</v>
      </c>
      <c r="P141" s="11">
        <f t="shared" si="35"/>
        <v>1.2878071917629661E-4</v>
      </c>
      <c r="Q141" s="6">
        <f t="shared" si="36"/>
        <v>1.5453686301155591</v>
      </c>
      <c r="R141" s="6">
        <f t="shared" si="37"/>
        <v>4.1168775000000046</v>
      </c>
    </row>
    <row r="142" spans="1:18" x14ac:dyDescent="0.25">
      <c r="A142" s="9" t="s">
        <v>275</v>
      </c>
      <c r="B142" t="s">
        <v>227</v>
      </c>
      <c r="C142" t="s">
        <v>263</v>
      </c>
      <c r="D142" t="s">
        <v>266</v>
      </c>
      <c r="E142" s="6">
        <v>0.12121301250000001</v>
      </c>
      <c r="F142" s="6">
        <v>0.1322798875</v>
      </c>
      <c r="G142" s="6">
        <v>0.13892001250000002</v>
      </c>
      <c r="H142" s="6">
        <v>0.15242160000000002</v>
      </c>
      <c r="I142" s="6">
        <f t="shared" si="33"/>
        <v>5.0132943750000021E-4</v>
      </c>
      <c r="J142" s="6">
        <v>0.35930000000000006</v>
      </c>
      <c r="K142" s="6">
        <v>7.7000000000000002E-3</v>
      </c>
      <c r="L142" s="6">
        <f t="shared" si="34"/>
        <v>2.3393203492694817E-2</v>
      </c>
      <c r="N142" s="13">
        <v>127.31344473130792</v>
      </c>
      <c r="P142" s="11">
        <f t="shared" si="35"/>
        <v>1.8374495751069834E-4</v>
      </c>
      <c r="Q142" s="6">
        <f t="shared" si="36"/>
        <v>2.2049394901283801</v>
      </c>
      <c r="R142" s="6">
        <f t="shared" si="37"/>
        <v>6.0159532500000026</v>
      </c>
    </row>
    <row r="143" spans="1:18" x14ac:dyDescent="0.25">
      <c r="A143" s="9" t="s">
        <v>275</v>
      </c>
      <c r="B143" t="s">
        <v>239</v>
      </c>
      <c r="C143" t="s">
        <v>263</v>
      </c>
      <c r="D143" t="s">
        <v>266</v>
      </c>
      <c r="E143" s="6">
        <v>0.12807447500000002</v>
      </c>
      <c r="F143" s="6">
        <v>0.1429040875</v>
      </c>
      <c r="G143" s="6">
        <v>0.14135472499999999</v>
      </c>
      <c r="H143" s="6">
        <v>0.1601684125</v>
      </c>
      <c r="I143" s="6">
        <f t="shared" si="33"/>
        <v>4.7366224999999956E-4</v>
      </c>
      <c r="J143" s="6">
        <v>0.35930000000000006</v>
      </c>
      <c r="K143" s="6">
        <v>7.7000000000000002E-3</v>
      </c>
      <c r="L143" s="6">
        <f t="shared" si="34"/>
        <v>2.2102187847402581E-2</v>
      </c>
      <c r="N143" s="13">
        <v>121.48886860032309</v>
      </c>
      <c r="P143" s="11">
        <f t="shared" si="35"/>
        <v>1.8192767865930889E-4</v>
      </c>
      <c r="Q143" s="6">
        <f t="shared" si="36"/>
        <v>2.1831321439117066</v>
      </c>
      <c r="R143" s="6">
        <f t="shared" si="37"/>
        <v>5.6839469999999945</v>
      </c>
    </row>
    <row r="144" spans="1:18" x14ac:dyDescent="0.25">
      <c r="A144" s="9" t="s">
        <v>275</v>
      </c>
      <c r="B144" t="s">
        <v>240</v>
      </c>
      <c r="C144" t="s">
        <v>263</v>
      </c>
      <c r="D144" t="s">
        <v>266</v>
      </c>
      <c r="E144" s="6">
        <v>0.13825600000000002</v>
      </c>
      <c r="F144" s="6">
        <v>0.14467478750000001</v>
      </c>
      <c r="G144" s="6">
        <v>0.14998688750000003</v>
      </c>
      <c r="H144" s="6">
        <v>0.15485631250000001</v>
      </c>
      <c r="I144" s="6">
        <f t="shared" si="33"/>
        <v>2.7556518749999992E-4</v>
      </c>
      <c r="J144" s="6">
        <v>0.35930000000000006</v>
      </c>
      <c r="K144" s="6">
        <v>7.7000000000000002E-3</v>
      </c>
      <c r="L144" s="6">
        <f t="shared" si="34"/>
        <v>1.2858515827110388E-2</v>
      </c>
      <c r="N144" s="13">
        <v>173.76388194166657</v>
      </c>
      <c r="P144" s="11">
        <f t="shared" si="35"/>
        <v>7.3999934183255974E-5</v>
      </c>
      <c r="Q144" s="6">
        <f t="shared" si="36"/>
        <v>0.88799921019907169</v>
      </c>
      <c r="R144" s="6">
        <f t="shared" si="37"/>
        <v>3.3067822499999995</v>
      </c>
    </row>
    <row r="145" spans="1:18" x14ac:dyDescent="0.25">
      <c r="A145" s="9" t="s">
        <v>275</v>
      </c>
      <c r="B145" t="s">
        <v>241</v>
      </c>
      <c r="C145" t="s">
        <v>264</v>
      </c>
      <c r="D145" t="s">
        <v>266</v>
      </c>
      <c r="E145" s="6">
        <v>0.11833562499999999</v>
      </c>
      <c r="F145" s="6">
        <v>0.13095186250000002</v>
      </c>
      <c r="G145" s="6">
        <v>0.13936268750000003</v>
      </c>
      <c r="H145" s="6">
        <v>0.14710950000000003</v>
      </c>
      <c r="I145" s="6">
        <f t="shared" si="33"/>
        <v>4.7366225000000076E-4</v>
      </c>
      <c r="J145" s="6">
        <v>0.38010000000000005</v>
      </c>
      <c r="K145" s="6">
        <v>7.7000000000000002E-3</v>
      </c>
      <c r="L145" s="6">
        <f t="shared" si="34"/>
        <v>2.3381691068181856E-2</v>
      </c>
      <c r="N145" s="13">
        <v>110.83928270716758</v>
      </c>
      <c r="P145" s="11">
        <f t="shared" si="35"/>
        <v>2.1095130261673773E-4</v>
      </c>
      <c r="Q145" s="6">
        <f t="shared" si="36"/>
        <v>2.5314156314008529</v>
      </c>
      <c r="R145" s="6">
        <f t="shared" si="37"/>
        <v>5.6839470000000087</v>
      </c>
    </row>
    <row r="146" spans="1:18" x14ac:dyDescent="0.25">
      <c r="A146" s="9" t="s">
        <v>275</v>
      </c>
      <c r="B146" t="s">
        <v>242</v>
      </c>
      <c r="C146" t="s">
        <v>264</v>
      </c>
      <c r="D146" t="s">
        <v>266</v>
      </c>
      <c r="E146" s="6">
        <v>0.12187702499999999</v>
      </c>
      <c r="F146" s="6">
        <v>0.123647725</v>
      </c>
      <c r="G146" s="6">
        <v>0.13050918750000001</v>
      </c>
      <c r="H146" s="6">
        <v>0.13427192500000001</v>
      </c>
      <c r="I146" s="6">
        <f t="shared" si="33"/>
        <v>2.2023081250000049E-4</v>
      </c>
      <c r="J146" s="6">
        <v>0.44210000000000005</v>
      </c>
      <c r="K146" s="6">
        <v>7.7000000000000002E-3</v>
      </c>
      <c r="L146" s="6">
        <f t="shared" si="34"/>
        <v>1.2644680806006522E-2</v>
      </c>
      <c r="N146" s="13">
        <v>111.85422842197036</v>
      </c>
      <c r="P146" s="11">
        <f t="shared" si="35"/>
        <v>1.1304606883795605E-4</v>
      </c>
      <c r="Q146" s="6">
        <f t="shared" si="36"/>
        <v>1.3565528260554724</v>
      </c>
      <c r="R146" s="6">
        <f t="shared" si="37"/>
        <v>2.6427697500000056</v>
      </c>
    </row>
    <row r="147" spans="1:18" x14ac:dyDescent="0.25">
      <c r="A147" s="9" t="s">
        <v>275</v>
      </c>
      <c r="B147" t="s">
        <v>243</v>
      </c>
      <c r="C147" t="s">
        <v>264</v>
      </c>
      <c r="D147" t="s">
        <v>266</v>
      </c>
      <c r="E147" s="6">
        <v>0.1203276625</v>
      </c>
      <c r="F147" s="6">
        <v>0.13205855000000002</v>
      </c>
      <c r="G147" s="6">
        <v>0.13449326250000002</v>
      </c>
      <c r="H147" s="6">
        <v>0.13737065000000004</v>
      </c>
      <c r="I147" s="6">
        <f t="shared" si="33"/>
        <v>2.6781837500000052E-4</v>
      </c>
      <c r="J147" s="6">
        <v>0.28470000000000006</v>
      </c>
      <c r="K147" s="6">
        <v>7.7000000000000002E-3</v>
      </c>
      <c r="L147" s="6">
        <f t="shared" si="34"/>
        <v>9.9023235535714502E-3</v>
      </c>
      <c r="N147" s="13">
        <v>112.61187497793397</v>
      </c>
      <c r="P147" s="11">
        <f t="shared" si="35"/>
        <v>8.7933209135464507E-5</v>
      </c>
      <c r="Q147" s="6">
        <f t="shared" si="36"/>
        <v>1.0551985096255743</v>
      </c>
      <c r="R147" s="6">
        <f t="shared" si="37"/>
        <v>3.2138205000000064</v>
      </c>
    </row>
    <row r="148" spans="1:18" x14ac:dyDescent="0.25">
      <c r="A148" s="9" t="s">
        <v>275</v>
      </c>
      <c r="B148" t="s">
        <v>228</v>
      </c>
      <c r="C148" t="s">
        <v>264</v>
      </c>
      <c r="D148" t="s">
        <v>266</v>
      </c>
      <c r="E148" s="6">
        <v>0.12785313750000002</v>
      </c>
      <c r="F148" s="6">
        <v>0.12276237499999999</v>
      </c>
      <c r="G148" s="6">
        <v>0.13028785000000001</v>
      </c>
      <c r="H148" s="6">
        <v>0.15020822500000003</v>
      </c>
      <c r="I148" s="6">
        <f t="shared" si="33"/>
        <v>3.7295368750000027E-4</v>
      </c>
      <c r="J148" s="6">
        <v>0.44190000000000002</v>
      </c>
      <c r="K148" s="6">
        <v>7.7000000000000002E-3</v>
      </c>
      <c r="L148" s="6">
        <f t="shared" si="34"/>
        <v>2.1403666818993521E-2</v>
      </c>
      <c r="N148" s="13">
        <v>109.47509972100578</v>
      </c>
      <c r="P148" s="11">
        <f t="shared" si="35"/>
        <v>1.9551173621709563E-4</v>
      </c>
      <c r="Q148" s="6">
        <f t="shared" si="36"/>
        <v>2.3461408346051478</v>
      </c>
      <c r="R148" s="6">
        <f t="shared" si="37"/>
        <v>4.4754442500000033</v>
      </c>
    </row>
    <row r="149" spans="1:18" x14ac:dyDescent="0.25">
      <c r="A149" s="9" t="s">
        <v>275</v>
      </c>
      <c r="B149" t="s">
        <v>244</v>
      </c>
      <c r="C149" t="s">
        <v>264</v>
      </c>
      <c r="D149" t="s">
        <v>266</v>
      </c>
      <c r="E149" s="6">
        <v>0.160832425</v>
      </c>
      <c r="F149" s="6">
        <v>0.16990726250000002</v>
      </c>
      <c r="G149" s="6">
        <v>0.17942477500000004</v>
      </c>
      <c r="H149" s="6">
        <v>0.19668910000000001</v>
      </c>
      <c r="I149" s="6">
        <f t="shared" si="33"/>
        <v>5.8543768750000014E-4</v>
      </c>
      <c r="J149" s="6">
        <v>0.44190000000000002</v>
      </c>
      <c r="K149" s="6">
        <v>7.7000000000000002E-3</v>
      </c>
      <c r="L149" s="6">
        <f t="shared" si="34"/>
        <v>3.3598040793019486E-2</v>
      </c>
      <c r="N149" s="13">
        <v>143.16463099174484</v>
      </c>
      <c r="P149" s="11">
        <f t="shared" si="35"/>
        <v>2.3468115385955079E-4</v>
      </c>
      <c r="Q149" s="6">
        <f t="shared" si="36"/>
        <v>2.8161738463146095</v>
      </c>
      <c r="R149" s="6">
        <f t="shared" si="37"/>
        <v>7.0252522500000021</v>
      </c>
    </row>
    <row r="150" spans="1:18" x14ac:dyDescent="0.25">
      <c r="N150" s="13"/>
    </row>
    <row r="151" spans="1:18" x14ac:dyDescent="0.25">
      <c r="A151" s="9" t="s">
        <v>275</v>
      </c>
      <c r="B151" s="10" t="s">
        <v>194</v>
      </c>
      <c r="C151" t="s">
        <v>263</v>
      </c>
      <c r="D151" t="s">
        <v>267</v>
      </c>
      <c r="E151" s="6">
        <v>0.120549</v>
      </c>
      <c r="F151" s="6">
        <v>0.12453307500000001</v>
      </c>
      <c r="G151" s="6">
        <v>0.12630377500000001</v>
      </c>
      <c r="H151" s="6">
        <v>0.13028785000000001</v>
      </c>
      <c r="I151" s="6">
        <f t="shared" ref="I151:I160" si="38">SLOPE(E151:H151,E$1:H$1)</f>
        <v>1.5493625000000011E-4</v>
      </c>
      <c r="J151" s="6">
        <v>0.30710999999999999</v>
      </c>
      <c r="K151" s="6">
        <v>7.7000000000000002E-3</v>
      </c>
      <c r="L151" s="6">
        <f t="shared" ref="L151:L160" si="39">I151*J151/K151</f>
        <v>6.1795417840909131E-3</v>
      </c>
      <c r="N151" s="13">
        <v>80.037927242432644</v>
      </c>
      <c r="P151" s="11">
        <f t="shared" ref="P151:P160" si="40">L151/N151</f>
        <v>7.7207668876447212E-5</v>
      </c>
      <c r="Q151" s="6">
        <f t="shared" ref="Q151:Q160" si="41">P151*12*1000</f>
        <v>0.92649202651736651</v>
      </c>
      <c r="R151" s="6">
        <f t="shared" ref="R151:R160" si="42">I151*12*1000</f>
        <v>1.8592350000000011</v>
      </c>
    </row>
    <row r="152" spans="1:18" x14ac:dyDescent="0.25">
      <c r="A152" s="9" t="s">
        <v>275</v>
      </c>
      <c r="B152" s="10" t="s">
        <v>195</v>
      </c>
      <c r="C152" t="s">
        <v>263</v>
      </c>
      <c r="D152" t="s">
        <v>267</v>
      </c>
      <c r="E152" s="6">
        <v>0.13073052500000001</v>
      </c>
      <c r="F152" s="6">
        <v>0.120549</v>
      </c>
      <c r="G152" s="6">
        <v>0.1294025</v>
      </c>
      <c r="H152" s="6">
        <v>0.12984517500000003</v>
      </c>
      <c r="I152" s="6">
        <f t="shared" si="38"/>
        <v>3.0987250000000316E-5</v>
      </c>
      <c r="J152" s="6">
        <v>0.30710999999999999</v>
      </c>
      <c r="K152" s="6">
        <v>7.7000000000000002E-3</v>
      </c>
      <c r="L152" s="6">
        <f t="shared" si="39"/>
        <v>1.2359083568181943E-3</v>
      </c>
      <c r="N152" s="13">
        <v>82.662199130526972</v>
      </c>
      <c r="P152" s="11">
        <f t="shared" si="40"/>
        <v>1.4951312326770364E-5</v>
      </c>
      <c r="Q152" s="6">
        <f t="shared" si="41"/>
        <v>0.17941574792124437</v>
      </c>
      <c r="R152" s="6">
        <f t="shared" si="42"/>
        <v>0.37184700000000381</v>
      </c>
    </row>
    <row r="153" spans="1:18" x14ac:dyDescent="0.25">
      <c r="A153" s="9" t="s">
        <v>275</v>
      </c>
      <c r="B153" s="10" t="s">
        <v>196</v>
      </c>
      <c r="C153" t="s">
        <v>263</v>
      </c>
      <c r="D153" t="s">
        <v>267</v>
      </c>
      <c r="E153" s="6">
        <v>0.120549</v>
      </c>
      <c r="F153" s="6">
        <v>0.1240904</v>
      </c>
      <c r="G153" s="6">
        <v>0.13161587500000002</v>
      </c>
      <c r="H153" s="6">
        <v>0.13869867500000005</v>
      </c>
      <c r="I153" s="6">
        <f t="shared" si="38"/>
        <v>3.0987250000000076E-4</v>
      </c>
      <c r="J153" s="6">
        <v>0.30710999999999999</v>
      </c>
      <c r="K153" s="6">
        <v>7.7000000000000002E-3</v>
      </c>
      <c r="L153" s="6">
        <f t="shared" si="39"/>
        <v>1.2359083568181849E-2</v>
      </c>
      <c r="N153" s="13">
        <v>84.127507073247401</v>
      </c>
      <c r="P153" s="11">
        <f t="shared" si="40"/>
        <v>1.4690894807356113E-4</v>
      </c>
      <c r="Q153" s="6">
        <f t="shared" si="41"/>
        <v>1.7629073768827335</v>
      </c>
      <c r="R153" s="6">
        <f t="shared" si="42"/>
        <v>3.7184700000000093</v>
      </c>
    </row>
    <row r="154" spans="1:18" x14ac:dyDescent="0.25">
      <c r="A154" s="9" t="s">
        <v>275</v>
      </c>
      <c r="B154" s="10" t="s">
        <v>197</v>
      </c>
      <c r="C154" t="s">
        <v>263</v>
      </c>
      <c r="D154" t="s">
        <v>267</v>
      </c>
      <c r="E154" s="6">
        <v>0.12763180000000002</v>
      </c>
      <c r="F154" s="6">
        <v>0.12276237500000002</v>
      </c>
      <c r="G154" s="6">
        <v>0.13515727500000002</v>
      </c>
      <c r="H154" s="6">
        <v>0.1400267</v>
      </c>
      <c r="I154" s="6">
        <f t="shared" si="38"/>
        <v>2.4789799999999976E-4</v>
      </c>
      <c r="J154" s="6">
        <v>0.30710999999999999</v>
      </c>
      <c r="K154" s="6">
        <v>7.7000000000000002E-3</v>
      </c>
      <c r="L154" s="6">
        <f t="shared" si="39"/>
        <v>9.8872668545454453E-3</v>
      </c>
      <c r="N154" s="13">
        <v>81.830189216915542</v>
      </c>
      <c r="P154" s="11">
        <f t="shared" si="40"/>
        <v>1.2082664049983154E-4</v>
      </c>
      <c r="Q154" s="6">
        <f t="shared" si="41"/>
        <v>1.4499196859979786</v>
      </c>
      <c r="R154" s="6">
        <f t="shared" si="42"/>
        <v>2.9747759999999972</v>
      </c>
    </row>
    <row r="155" spans="1:18" x14ac:dyDescent="0.25">
      <c r="A155" s="9" t="s">
        <v>275</v>
      </c>
      <c r="B155" s="10" t="s">
        <v>198</v>
      </c>
      <c r="C155" t="s">
        <v>263</v>
      </c>
      <c r="D155" t="s">
        <v>267</v>
      </c>
      <c r="E155" s="6">
        <v>0.12984517500000003</v>
      </c>
      <c r="F155" s="6">
        <v>0.123647725</v>
      </c>
      <c r="G155" s="6">
        <v>0.14666682500000003</v>
      </c>
      <c r="H155" s="6">
        <v>0.132501225</v>
      </c>
      <c r="I155" s="6">
        <f t="shared" si="38"/>
        <v>1.5493624999999962E-4</v>
      </c>
      <c r="J155" s="6">
        <v>0.26980999999999999</v>
      </c>
      <c r="K155" s="6">
        <v>7.7000000000000002E-3</v>
      </c>
      <c r="L155" s="6">
        <f t="shared" si="39"/>
        <v>5.4290064431818047E-3</v>
      </c>
      <c r="N155" s="13">
        <v>80.246687384289899</v>
      </c>
      <c r="P155" s="11">
        <f t="shared" si="40"/>
        <v>6.7653963299233401E-5</v>
      </c>
      <c r="Q155" s="6">
        <f t="shared" si="41"/>
        <v>0.8118475595908009</v>
      </c>
      <c r="R155" s="6">
        <f t="shared" si="42"/>
        <v>1.8592349999999955</v>
      </c>
    </row>
    <row r="156" spans="1:18" x14ac:dyDescent="0.25">
      <c r="A156" s="9" t="s">
        <v>275</v>
      </c>
      <c r="B156" s="10" t="s">
        <v>199</v>
      </c>
      <c r="C156" t="s">
        <v>264</v>
      </c>
      <c r="D156" t="s">
        <v>267</v>
      </c>
      <c r="E156" s="6">
        <v>0.12851715000000002</v>
      </c>
      <c r="F156" s="6">
        <v>0.13294390000000003</v>
      </c>
      <c r="G156" s="6">
        <v>0.12674645000000001</v>
      </c>
      <c r="H156" s="6">
        <v>0.11966365</v>
      </c>
      <c r="I156" s="6">
        <f t="shared" si="38"/>
        <v>-1.6378975000000051E-4</v>
      </c>
      <c r="J156" s="6">
        <v>0.31470000000000004</v>
      </c>
      <c r="K156" s="6">
        <v>7.7000000000000002E-3</v>
      </c>
      <c r="L156" s="6">
        <f t="shared" si="39"/>
        <v>-6.6941083538961249E-3</v>
      </c>
      <c r="N156" s="13">
        <v>81.735781680940633</v>
      </c>
      <c r="P156" s="11">
        <f t="shared" si="40"/>
        <v>-8.1899361775567074E-5</v>
      </c>
      <c r="Q156" s="6">
        <f t="shared" si="41"/>
        <v>-0.98279234130680504</v>
      </c>
      <c r="R156" s="6">
        <f t="shared" si="42"/>
        <v>-1.9654770000000064</v>
      </c>
    </row>
    <row r="157" spans="1:18" x14ac:dyDescent="0.25">
      <c r="A157" s="9" t="s">
        <v>275</v>
      </c>
      <c r="B157" s="10" t="s">
        <v>200</v>
      </c>
      <c r="C157" t="s">
        <v>264</v>
      </c>
      <c r="D157" t="s">
        <v>267</v>
      </c>
      <c r="E157" s="6">
        <v>0.12099167500000001</v>
      </c>
      <c r="F157" s="6">
        <v>0.12010632500000001</v>
      </c>
      <c r="G157" s="6">
        <v>0.12320505</v>
      </c>
      <c r="H157" s="6">
        <v>0.13427192500000001</v>
      </c>
      <c r="I157" s="6">
        <f t="shared" si="38"/>
        <v>2.1469737500000001E-4</v>
      </c>
      <c r="J157" s="6">
        <v>0.31470000000000004</v>
      </c>
      <c r="K157" s="6">
        <v>7.7000000000000002E-3</v>
      </c>
      <c r="L157" s="6">
        <f t="shared" si="39"/>
        <v>8.774709599025975E-3</v>
      </c>
      <c r="N157" s="13">
        <v>80.986511449583489</v>
      </c>
      <c r="P157" s="11">
        <f t="shared" si="40"/>
        <v>1.0834779078598159E-4</v>
      </c>
      <c r="Q157" s="6">
        <f t="shared" si="41"/>
        <v>1.3001734894317791</v>
      </c>
      <c r="R157" s="6">
        <f t="shared" si="42"/>
        <v>2.5763685000000001</v>
      </c>
    </row>
    <row r="158" spans="1:18" x14ac:dyDescent="0.25">
      <c r="A158" s="9" t="s">
        <v>275</v>
      </c>
      <c r="B158" s="10" t="s">
        <v>201</v>
      </c>
      <c r="C158" t="s">
        <v>264</v>
      </c>
      <c r="D158" t="s">
        <v>267</v>
      </c>
      <c r="E158" s="6">
        <v>0.13559995</v>
      </c>
      <c r="F158" s="6">
        <v>0.12497575000000001</v>
      </c>
      <c r="G158" s="6">
        <v>0.12718912500000001</v>
      </c>
      <c r="H158" s="6">
        <v>0.12143435</v>
      </c>
      <c r="I158" s="6">
        <f t="shared" si="38"/>
        <v>-2.0141712499999997E-4</v>
      </c>
      <c r="J158" s="6">
        <v>0.31470000000000004</v>
      </c>
      <c r="K158" s="6">
        <v>7.7000000000000002E-3</v>
      </c>
      <c r="L158" s="6">
        <f t="shared" si="39"/>
        <v>-8.2319440568181818E-3</v>
      </c>
      <c r="N158" s="13">
        <v>83.902653451573627</v>
      </c>
      <c r="P158" s="11">
        <f t="shared" si="40"/>
        <v>-9.8113035978885223E-5</v>
      </c>
      <c r="Q158" s="6">
        <f t="shared" si="41"/>
        <v>-1.1773564317466227</v>
      </c>
      <c r="R158" s="6">
        <f t="shared" si="42"/>
        <v>-2.4170054999999997</v>
      </c>
    </row>
    <row r="159" spans="1:18" x14ac:dyDescent="0.25">
      <c r="A159" s="9" t="s">
        <v>275</v>
      </c>
      <c r="B159" s="10" t="s">
        <v>202</v>
      </c>
      <c r="C159" t="s">
        <v>264</v>
      </c>
      <c r="D159" t="s">
        <v>267</v>
      </c>
      <c r="E159" s="6">
        <v>0.13028785000000001</v>
      </c>
      <c r="F159" s="6">
        <v>0.12143435000000002</v>
      </c>
      <c r="G159" s="6">
        <v>0.13028785000000001</v>
      </c>
      <c r="H159" s="6">
        <v>0.13781332500000001</v>
      </c>
      <c r="I159" s="6">
        <f t="shared" si="38"/>
        <v>1.5714962499999998E-4</v>
      </c>
      <c r="J159" s="6">
        <v>0.31470000000000004</v>
      </c>
      <c r="K159" s="6">
        <v>7.7000000000000002E-3</v>
      </c>
      <c r="L159" s="6">
        <f t="shared" si="39"/>
        <v>6.4227255827922075E-3</v>
      </c>
      <c r="N159" s="13">
        <v>84.046651394797678</v>
      </c>
      <c r="P159" s="11">
        <f t="shared" si="40"/>
        <v>7.641857797073117E-5</v>
      </c>
      <c r="Q159" s="6">
        <f t="shared" si="41"/>
        <v>0.91702293564877402</v>
      </c>
      <c r="R159" s="6">
        <f t="shared" si="42"/>
        <v>1.8857954999999997</v>
      </c>
    </row>
    <row r="160" spans="1:18" x14ac:dyDescent="0.25">
      <c r="A160" s="9" t="s">
        <v>275</v>
      </c>
      <c r="B160" s="10" t="s">
        <v>203</v>
      </c>
      <c r="C160" t="s">
        <v>264</v>
      </c>
      <c r="D160" t="s">
        <v>267</v>
      </c>
      <c r="E160" s="6">
        <v>0.14489612500000004</v>
      </c>
      <c r="F160" s="6">
        <v>0.12984517500000003</v>
      </c>
      <c r="G160" s="6">
        <v>0.12453307500000001</v>
      </c>
      <c r="H160" s="6">
        <v>0.12895982500000003</v>
      </c>
      <c r="I160" s="6">
        <f t="shared" si="38"/>
        <v>-2.656050000000003E-4</v>
      </c>
      <c r="J160" s="6">
        <v>0.30710999999999999</v>
      </c>
      <c r="K160" s="6">
        <v>7.7000000000000002E-3</v>
      </c>
      <c r="L160" s="6">
        <f t="shared" si="39"/>
        <v>-1.0593500201298713E-2</v>
      </c>
      <c r="N160" s="13">
        <v>80.518617218357861</v>
      </c>
      <c r="P160" s="11">
        <f t="shared" si="40"/>
        <v>-1.3156584858592735E-4</v>
      </c>
      <c r="Q160" s="6">
        <f t="shared" si="41"/>
        <v>-1.5787901830311282</v>
      </c>
      <c r="R160" s="6">
        <f t="shared" si="42"/>
        <v>-3.1872600000000033</v>
      </c>
    </row>
    <row r="161" spans="1:18" x14ac:dyDescent="0.25">
      <c r="N161" s="13"/>
    </row>
    <row r="162" spans="1:18" x14ac:dyDescent="0.25">
      <c r="A162" s="9" t="s">
        <v>320</v>
      </c>
      <c r="B162" s="10" t="s">
        <v>184</v>
      </c>
      <c r="C162" t="s">
        <v>261</v>
      </c>
      <c r="D162" t="s">
        <v>267</v>
      </c>
      <c r="E162" s="6">
        <v>0.11966365</v>
      </c>
      <c r="F162" s="6">
        <v>0.12276237500000002</v>
      </c>
      <c r="G162" s="6">
        <v>0.14224007500000002</v>
      </c>
      <c r="H162" s="6">
        <v>0.15684835</v>
      </c>
      <c r="I162" s="6">
        <f t="shared" ref="I162:I201" si="43">SLOPE(E162:H162,E$1:H$1)</f>
        <v>6.5515899999999999E-4</v>
      </c>
      <c r="J162" s="6">
        <v>0.26980999999999999</v>
      </c>
      <c r="K162" s="6">
        <v>7.7000000000000002E-3</v>
      </c>
      <c r="L162" s="6">
        <f t="shared" ref="L162:L201" si="44">I162*J162/K162</f>
        <v>2.2956941531168829E-2</v>
      </c>
      <c r="N162" s="6">
        <v>77.003385479342171</v>
      </c>
      <c r="P162" s="11">
        <f t="shared" ref="P162" si="45">L162/N162</f>
        <v>2.9812898989132791E-4</v>
      </c>
      <c r="Q162" s="6">
        <f t="shared" ref="Q162:Q225" si="46">P162*12*1000</f>
        <v>3.5775478786959352</v>
      </c>
      <c r="R162" s="6">
        <f t="shared" ref="R162:R201" si="47">I162*12*1000</f>
        <v>7.8619080000000006</v>
      </c>
    </row>
    <row r="163" spans="1:18" x14ac:dyDescent="0.25">
      <c r="A163" s="9" t="s">
        <v>320</v>
      </c>
      <c r="B163" s="10" t="s">
        <v>185</v>
      </c>
      <c r="C163" t="s">
        <v>261</v>
      </c>
      <c r="D163" t="s">
        <v>267</v>
      </c>
      <c r="E163" s="6">
        <v>0.11479422500000001</v>
      </c>
      <c r="F163" s="6">
        <v>0.13648530000000003</v>
      </c>
      <c r="G163" s="6">
        <v>0.14578147500000002</v>
      </c>
      <c r="H163" s="6">
        <v>0.15640567500000002</v>
      </c>
      <c r="I163" s="6">
        <f t="shared" si="43"/>
        <v>6.7065262500000009E-4</v>
      </c>
      <c r="J163" s="6">
        <v>0.30710999999999999</v>
      </c>
      <c r="K163" s="6">
        <v>7.7000000000000002E-3</v>
      </c>
      <c r="L163" s="6">
        <f t="shared" si="44"/>
        <v>2.6748588008279225E-2</v>
      </c>
      <c r="N163" s="6">
        <v>78.35163035329127</v>
      </c>
      <c r="P163" s="11">
        <f t="shared" ref="P163:P201" si="48">L163/N163</f>
        <v>3.4139159437612918E-4</v>
      </c>
      <c r="Q163" s="6">
        <f t="shared" si="46"/>
        <v>4.0966991325135504</v>
      </c>
      <c r="R163" s="6">
        <f t="shared" si="47"/>
        <v>8.0478315000000009</v>
      </c>
    </row>
    <row r="164" spans="1:18" x14ac:dyDescent="0.25">
      <c r="A164" s="9" t="s">
        <v>320</v>
      </c>
      <c r="B164" s="10" t="s">
        <v>186</v>
      </c>
      <c r="C164" t="s">
        <v>261</v>
      </c>
      <c r="D164" t="s">
        <v>267</v>
      </c>
      <c r="E164" s="6">
        <v>0.12320505</v>
      </c>
      <c r="F164" s="6">
        <v>0.12586110000000003</v>
      </c>
      <c r="G164" s="6">
        <v>0.13338657500000001</v>
      </c>
      <c r="H164" s="6">
        <v>0.1648165</v>
      </c>
      <c r="I164" s="6">
        <f t="shared" si="43"/>
        <v>6.6179912500000007E-4</v>
      </c>
      <c r="J164" s="6">
        <v>0.26980999999999999</v>
      </c>
      <c r="K164" s="6">
        <v>7.7000000000000002E-3</v>
      </c>
      <c r="L164" s="6">
        <f t="shared" si="44"/>
        <v>2.3189613235876625E-2</v>
      </c>
      <c r="N164" s="6">
        <v>80.894600232343592</v>
      </c>
      <c r="P164" s="11">
        <f t="shared" si="48"/>
        <v>2.8666453841507289E-4</v>
      </c>
      <c r="Q164" s="6">
        <f t="shared" si="46"/>
        <v>3.4399744609808747</v>
      </c>
      <c r="R164" s="6">
        <f t="shared" si="47"/>
        <v>7.9415895000000001</v>
      </c>
    </row>
    <row r="165" spans="1:18" x14ac:dyDescent="0.25">
      <c r="A165" s="9" t="s">
        <v>320</v>
      </c>
      <c r="B165" s="10" t="s">
        <v>187</v>
      </c>
      <c r="C165" t="s">
        <v>261</v>
      </c>
      <c r="D165" t="s">
        <v>267</v>
      </c>
      <c r="E165" s="6">
        <v>0.14843752500000001</v>
      </c>
      <c r="F165" s="6">
        <v>0.13781332500000001</v>
      </c>
      <c r="G165" s="6">
        <v>0.14932287500000002</v>
      </c>
      <c r="H165" s="6">
        <v>0.1754407</v>
      </c>
      <c r="I165" s="6">
        <f t="shared" si="43"/>
        <v>4.6259537499999991E-4</v>
      </c>
      <c r="J165" s="6">
        <v>0.26980999999999999</v>
      </c>
      <c r="K165" s="6">
        <v>7.7000000000000002E-3</v>
      </c>
      <c r="L165" s="6">
        <f t="shared" si="44"/>
        <v>1.6209462094642853E-2</v>
      </c>
      <c r="N165" s="6">
        <v>80.858518838043338</v>
      </c>
      <c r="P165" s="11">
        <f t="shared" si="48"/>
        <v>2.0046696782944807E-4</v>
      </c>
      <c r="Q165" s="6">
        <f t="shared" si="46"/>
        <v>2.4056036139533767</v>
      </c>
      <c r="R165" s="6">
        <f t="shared" si="47"/>
        <v>5.5511444999999986</v>
      </c>
    </row>
    <row r="166" spans="1:18" x14ac:dyDescent="0.25">
      <c r="A166" s="9" t="s">
        <v>320</v>
      </c>
      <c r="B166" s="10" t="s">
        <v>188</v>
      </c>
      <c r="C166" t="s">
        <v>261</v>
      </c>
      <c r="D166" t="s">
        <v>267</v>
      </c>
      <c r="E166" s="6">
        <v>0.13427192500000004</v>
      </c>
      <c r="F166" s="6">
        <v>0.15242160000000002</v>
      </c>
      <c r="G166" s="6">
        <v>0.16038975000000003</v>
      </c>
      <c r="H166" s="6">
        <v>0.17367000000000002</v>
      </c>
      <c r="I166" s="6">
        <f t="shared" si="43"/>
        <v>6.3081187499999965E-4</v>
      </c>
      <c r="J166" s="6">
        <v>0.26980999999999999</v>
      </c>
      <c r="K166" s="6">
        <v>7.7000000000000002E-3</v>
      </c>
      <c r="L166" s="6">
        <f t="shared" si="44"/>
        <v>2.2103811947240246E-2</v>
      </c>
      <c r="N166" s="6">
        <v>83.377801187191707</v>
      </c>
      <c r="P166" s="11">
        <f t="shared" si="48"/>
        <v>2.6510427994634833E-4</v>
      </c>
      <c r="Q166" s="6">
        <f t="shared" si="46"/>
        <v>3.18125135935618</v>
      </c>
      <c r="R166" s="6">
        <f t="shared" si="47"/>
        <v>7.5697424999999949</v>
      </c>
    </row>
    <row r="167" spans="1:18" x14ac:dyDescent="0.25">
      <c r="A167" s="9" t="s">
        <v>320</v>
      </c>
      <c r="B167" s="10" t="s">
        <v>189</v>
      </c>
      <c r="C167" t="s">
        <v>262</v>
      </c>
      <c r="D167" t="s">
        <v>267</v>
      </c>
      <c r="E167" s="6">
        <v>0.11435155</v>
      </c>
      <c r="F167" s="6">
        <v>0.13471460000000002</v>
      </c>
      <c r="G167" s="6">
        <v>0.13914135000000005</v>
      </c>
      <c r="H167" s="6">
        <v>0.16702987500000002</v>
      </c>
      <c r="I167" s="6">
        <f t="shared" si="43"/>
        <v>8.1230862500000051E-4</v>
      </c>
      <c r="J167" s="6">
        <v>0.30710999999999999</v>
      </c>
      <c r="K167" s="6">
        <v>7.7000000000000002E-3</v>
      </c>
      <c r="L167" s="6">
        <f t="shared" si="44"/>
        <v>3.2398454782305214E-2</v>
      </c>
      <c r="N167" s="6">
        <v>77.895126243136545</v>
      </c>
      <c r="P167" s="11">
        <f t="shared" si="48"/>
        <v>4.1592402945954388E-4</v>
      </c>
      <c r="Q167" s="6">
        <f t="shared" si="46"/>
        <v>4.9910883535145265</v>
      </c>
      <c r="R167" s="6">
        <f t="shared" si="47"/>
        <v>9.7477035000000072</v>
      </c>
    </row>
    <row r="168" spans="1:18" x14ac:dyDescent="0.25">
      <c r="A168" s="9" t="s">
        <v>320</v>
      </c>
      <c r="B168" s="10" t="s">
        <v>190</v>
      </c>
      <c r="C168" t="s">
        <v>262</v>
      </c>
      <c r="D168" t="s">
        <v>267</v>
      </c>
      <c r="E168" s="6">
        <v>0.12054899999999999</v>
      </c>
      <c r="F168" s="6">
        <v>0.13471460000000002</v>
      </c>
      <c r="G168" s="6">
        <v>0.15552032500000001</v>
      </c>
      <c r="H168" s="6">
        <v>0.17721140000000005</v>
      </c>
      <c r="I168" s="6">
        <f t="shared" si="43"/>
        <v>9.5396462500000093E-4</v>
      </c>
      <c r="J168" s="6">
        <v>0.30710999999999999</v>
      </c>
      <c r="K168" s="6">
        <v>7.7000000000000002E-3</v>
      </c>
      <c r="L168" s="6">
        <f t="shared" si="44"/>
        <v>3.8048321556331206E-2</v>
      </c>
      <c r="N168" s="6">
        <v>88.020935900037003</v>
      </c>
      <c r="P168" s="11">
        <f t="shared" si="48"/>
        <v>4.3226445126125056E-4</v>
      </c>
      <c r="Q168" s="6">
        <f t="shared" si="46"/>
        <v>5.1871734151350068</v>
      </c>
      <c r="R168" s="6">
        <f t="shared" si="47"/>
        <v>11.447575500000012</v>
      </c>
    </row>
    <row r="169" spans="1:18" x14ac:dyDescent="0.25">
      <c r="A169" s="9" t="s">
        <v>320</v>
      </c>
      <c r="B169" s="10" t="s">
        <v>191</v>
      </c>
      <c r="C169" t="s">
        <v>262</v>
      </c>
      <c r="D169" t="s">
        <v>267</v>
      </c>
      <c r="E169" s="6">
        <v>0.12099167500000001</v>
      </c>
      <c r="F169" s="6">
        <v>0.13604262500000003</v>
      </c>
      <c r="G169" s="6">
        <v>0.15507765000000001</v>
      </c>
      <c r="H169" s="6">
        <v>0.1718993</v>
      </c>
      <c r="I169" s="6">
        <f t="shared" si="43"/>
        <v>8.5878949999999984E-4</v>
      </c>
      <c r="J169" s="6">
        <v>0.26980999999999999</v>
      </c>
      <c r="K169" s="6">
        <v>7.7000000000000002E-3</v>
      </c>
      <c r="L169" s="6">
        <f t="shared" si="44"/>
        <v>3.0092207142207783E-2</v>
      </c>
      <c r="N169" s="6">
        <v>85.35655620989715</v>
      </c>
      <c r="P169" s="11">
        <f t="shared" si="48"/>
        <v>3.5254710918993908E-4</v>
      </c>
      <c r="Q169" s="6">
        <f t="shared" si="46"/>
        <v>4.2305653102792684</v>
      </c>
      <c r="R169" s="6">
        <f t="shared" si="47"/>
        <v>10.305473999999998</v>
      </c>
    </row>
    <row r="170" spans="1:18" x14ac:dyDescent="0.25">
      <c r="A170" s="9" t="s">
        <v>320</v>
      </c>
      <c r="B170" s="10" t="s">
        <v>192</v>
      </c>
      <c r="C170" t="s">
        <v>262</v>
      </c>
      <c r="D170" t="s">
        <v>267</v>
      </c>
      <c r="E170" s="6">
        <v>0.12541842500000003</v>
      </c>
      <c r="F170" s="6">
        <v>0.14312542500000003</v>
      </c>
      <c r="G170" s="6">
        <v>0.15463497500000004</v>
      </c>
      <c r="H170" s="6">
        <v>0.17898210000000003</v>
      </c>
      <c r="I170" s="6">
        <f t="shared" si="43"/>
        <v>8.6100287500000001E-4</v>
      </c>
      <c r="J170" s="6">
        <v>0.26980999999999999</v>
      </c>
      <c r="K170" s="6">
        <v>7.7000000000000002E-3</v>
      </c>
      <c r="L170" s="6">
        <f t="shared" si="44"/>
        <v>3.016976437711039E-2</v>
      </c>
      <c r="N170" s="6">
        <v>78.093008649975744</v>
      </c>
      <c r="P170" s="11">
        <f t="shared" si="48"/>
        <v>3.8633118250489841E-4</v>
      </c>
      <c r="Q170" s="6">
        <f t="shared" si="46"/>
        <v>4.6359741900587803</v>
      </c>
      <c r="R170" s="6">
        <f t="shared" si="47"/>
        <v>10.332034500000001</v>
      </c>
    </row>
    <row r="171" spans="1:18" x14ac:dyDescent="0.25">
      <c r="A171" s="9" t="s">
        <v>320</v>
      </c>
      <c r="B171" s="10" t="s">
        <v>193</v>
      </c>
      <c r="C171" t="s">
        <v>262</v>
      </c>
      <c r="D171" t="s">
        <v>267</v>
      </c>
      <c r="E171" s="6">
        <v>0.13914135000000002</v>
      </c>
      <c r="F171" s="6">
        <v>0.13914135000000002</v>
      </c>
      <c r="G171" s="6">
        <v>0.17057127500000002</v>
      </c>
      <c r="H171" s="6">
        <v>0.17676872500000002</v>
      </c>
      <c r="I171" s="6">
        <f t="shared" si="43"/>
        <v>7.2156024999999976E-4</v>
      </c>
      <c r="J171" s="6">
        <v>0.30710999999999999</v>
      </c>
      <c r="K171" s="6">
        <v>7.7000000000000002E-3</v>
      </c>
      <c r="L171" s="6">
        <f t="shared" si="44"/>
        <v>2.8779008880194797E-2</v>
      </c>
      <c r="N171" s="6">
        <v>83.742826269408283</v>
      </c>
      <c r="P171" s="11">
        <f t="shared" si="48"/>
        <v>3.4365939343401319E-4</v>
      </c>
      <c r="Q171" s="6">
        <f t="shared" si="46"/>
        <v>4.1239127212081579</v>
      </c>
      <c r="R171" s="6">
        <f t="shared" si="47"/>
        <v>8.6587229999999966</v>
      </c>
    </row>
    <row r="172" spans="1:18" x14ac:dyDescent="0.25">
      <c r="A172" s="9" t="s">
        <v>320</v>
      </c>
      <c r="B172" s="10" t="s">
        <v>194</v>
      </c>
      <c r="C172" t="s">
        <v>263</v>
      </c>
      <c r="D172" t="s">
        <v>267</v>
      </c>
      <c r="E172" s="6">
        <v>0.13073052500000001</v>
      </c>
      <c r="F172" s="6">
        <v>0.14312542500000003</v>
      </c>
      <c r="G172" s="6">
        <v>0.19226235000000003</v>
      </c>
      <c r="H172" s="6">
        <v>0.20200120000000002</v>
      </c>
      <c r="I172" s="6">
        <f t="shared" si="43"/>
        <v>1.3147447500000001E-3</v>
      </c>
      <c r="J172" s="6">
        <v>0.30710999999999999</v>
      </c>
      <c r="K172" s="6">
        <v>7.7000000000000002E-3</v>
      </c>
      <c r="L172" s="6">
        <f t="shared" si="44"/>
        <v>5.2437825996428572E-2</v>
      </c>
      <c r="N172" s="6">
        <v>80.037927242432644</v>
      </c>
      <c r="P172" s="11">
        <f t="shared" si="48"/>
        <v>6.5516221875156595E-4</v>
      </c>
      <c r="Q172" s="6">
        <f t="shared" si="46"/>
        <v>7.8619466250187919</v>
      </c>
      <c r="R172" s="6">
        <f t="shared" si="47"/>
        <v>15.776937000000002</v>
      </c>
    </row>
    <row r="173" spans="1:18" x14ac:dyDescent="0.25">
      <c r="A173" s="9" t="s">
        <v>320</v>
      </c>
      <c r="B173" s="10" t="s">
        <v>195</v>
      </c>
      <c r="C173" t="s">
        <v>263</v>
      </c>
      <c r="D173" t="s">
        <v>267</v>
      </c>
      <c r="E173" s="6">
        <v>0.12895982500000003</v>
      </c>
      <c r="F173" s="6">
        <v>0.14489612500000004</v>
      </c>
      <c r="G173" s="6">
        <v>0.17544070000000003</v>
      </c>
      <c r="H173" s="6">
        <v>0.18163815</v>
      </c>
      <c r="I173" s="6">
        <f t="shared" si="43"/>
        <v>9.4289774999999955E-4</v>
      </c>
      <c r="J173" s="6">
        <v>0.30710999999999999</v>
      </c>
      <c r="K173" s="6">
        <v>7.7000000000000002E-3</v>
      </c>
      <c r="L173" s="6">
        <f t="shared" si="44"/>
        <v>3.760692571461037E-2</v>
      </c>
      <c r="N173" s="6">
        <v>82.662199130526972</v>
      </c>
      <c r="P173" s="11">
        <f t="shared" si="48"/>
        <v>4.5494707508600765E-4</v>
      </c>
      <c r="Q173" s="6">
        <f t="shared" si="46"/>
        <v>5.4593649010320924</v>
      </c>
      <c r="R173" s="6">
        <f t="shared" si="47"/>
        <v>11.314772999999995</v>
      </c>
    </row>
    <row r="174" spans="1:18" x14ac:dyDescent="0.25">
      <c r="A174" s="9" t="s">
        <v>320</v>
      </c>
      <c r="B174" s="10" t="s">
        <v>196</v>
      </c>
      <c r="C174" t="s">
        <v>263</v>
      </c>
      <c r="D174" t="s">
        <v>267</v>
      </c>
      <c r="E174" s="6">
        <v>0.14799484999999998</v>
      </c>
      <c r="F174" s="6">
        <v>0.1506509</v>
      </c>
      <c r="G174" s="6">
        <v>0.17942477500000004</v>
      </c>
      <c r="H174" s="6">
        <v>0.18119547500000002</v>
      </c>
      <c r="I174" s="6">
        <f t="shared" si="43"/>
        <v>6.4187875000000071E-4</v>
      </c>
      <c r="J174" s="6">
        <v>0.30710999999999999</v>
      </c>
      <c r="K174" s="6">
        <v>7.7000000000000002E-3</v>
      </c>
      <c r="L174" s="6">
        <f t="shared" si="44"/>
        <v>2.5600958819805224E-2</v>
      </c>
      <c r="N174" s="6">
        <v>84.127507073247401</v>
      </c>
      <c r="P174" s="11">
        <f t="shared" si="48"/>
        <v>3.0431139243809052E-4</v>
      </c>
      <c r="Q174" s="6">
        <f t="shared" si="46"/>
        <v>3.6517367092570865</v>
      </c>
      <c r="R174" s="6">
        <f t="shared" si="47"/>
        <v>7.7025450000000086</v>
      </c>
    </row>
    <row r="175" spans="1:18" x14ac:dyDescent="0.25">
      <c r="A175" s="9" t="s">
        <v>320</v>
      </c>
      <c r="B175" s="10" t="s">
        <v>197</v>
      </c>
      <c r="C175" t="s">
        <v>263</v>
      </c>
      <c r="D175" t="s">
        <v>267</v>
      </c>
      <c r="E175" s="6">
        <v>0.14445345000000001</v>
      </c>
      <c r="F175" s="6">
        <v>0.15330695000000003</v>
      </c>
      <c r="G175" s="6">
        <v>0.1718993</v>
      </c>
      <c r="H175" s="6">
        <v>0.18606490000000001</v>
      </c>
      <c r="I175" s="6">
        <f t="shared" si="43"/>
        <v>7.1713349999999985E-4</v>
      </c>
      <c r="J175" s="6">
        <v>0.30710999999999999</v>
      </c>
      <c r="K175" s="6">
        <v>7.7000000000000002E-3</v>
      </c>
      <c r="L175" s="6">
        <f t="shared" si="44"/>
        <v>2.8602450543506484E-2</v>
      </c>
      <c r="N175" s="6">
        <v>81.830189216915542</v>
      </c>
      <c r="P175" s="11">
        <f t="shared" si="48"/>
        <v>3.4953421001737001E-4</v>
      </c>
      <c r="Q175" s="6">
        <f t="shared" si="46"/>
        <v>4.1944105202084394</v>
      </c>
      <c r="R175" s="6">
        <f t="shared" si="47"/>
        <v>8.6056019999999993</v>
      </c>
    </row>
    <row r="176" spans="1:18" x14ac:dyDescent="0.25">
      <c r="A176" s="9" t="s">
        <v>320</v>
      </c>
      <c r="B176" s="10" t="s">
        <v>198</v>
      </c>
      <c r="C176" t="s">
        <v>263</v>
      </c>
      <c r="D176" t="s">
        <v>267</v>
      </c>
      <c r="E176" s="6">
        <v>0.15463497500000004</v>
      </c>
      <c r="F176" s="6">
        <v>0.16304580000000002</v>
      </c>
      <c r="G176" s="6">
        <v>0.17057127500000002</v>
      </c>
      <c r="H176" s="6">
        <v>0.19004897500000004</v>
      </c>
      <c r="I176" s="6">
        <f t="shared" si="43"/>
        <v>5.6883737500000001E-4</v>
      </c>
      <c r="J176" s="6">
        <v>0.26980999999999999</v>
      </c>
      <c r="K176" s="6">
        <v>7.7000000000000002E-3</v>
      </c>
      <c r="L176" s="6">
        <f t="shared" si="44"/>
        <v>1.9932209369967532E-2</v>
      </c>
      <c r="N176" s="6">
        <v>80.246687384289899</v>
      </c>
      <c r="P176" s="11">
        <f t="shared" si="48"/>
        <v>2.483866938271861E-4</v>
      </c>
      <c r="Q176" s="6">
        <f t="shared" si="46"/>
        <v>2.9806403259262333</v>
      </c>
      <c r="R176" s="6">
        <f t="shared" si="47"/>
        <v>6.8260484999999997</v>
      </c>
    </row>
    <row r="177" spans="1:18" x14ac:dyDescent="0.25">
      <c r="A177" s="9" t="s">
        <v>320</v>
      </c>
      <c r="B177" s="10" t="s">
        <v>199</v>
      </c>
      <c r="C177" t="s">
        <v>264</v>
      </c>
      <c r="D177" t="s">
        <v>267</v>
      </c>
      <c r="E177" s="6">
        <v>0.1187783</v>
      </c>
      <c r="F177" s="6">
        <v>0.12010632500000001</v>
      </c>
      <c r="G177" s="6">
        <v>0.12718912500000001</v>
      </c>
      <c r="H177" s="6">
        <v>0.13604262500000003</v>
      </c>
      <c r="I177" s="6">
        <f t="shared" si="43"/>
        <v>2.9437887500000039E-4</v>
      </c>
      <c r="J177" s="6">
        <v>0.31470000000000004</v>
      </c>
      <c r="K177" s="6">
        <v>7.7000000000000002E-3</v>
      </c>
      <c r="L177" s="6">
        <f t="shared" si="44"/>
        <v>1.2031302852272744E-2</v>
      </c>
      <c r="N177" s="6">
        <v>81.735781680940633</v>
      </c>
      <c r="P177" s="11">
        <f t="shared" si="48"/>
        <v>1.4719750156960004E-4</v>
      </c>
      <c r="Q177" s="6">
        <f t="shared" si="46"/>
        <v>1.7663700188352005</v>
      </c>
      <c r="R177" s="6">
        <f t="shared" si="47"/>
        <v>3.5325465000000045</v>
      </c>
    </row>
    <row r="178" spans="1:18" x14ac:dyDescent="0.25">
      <c r="A178" s="9" t="s">
        <v>320</v>
      </c>
      <c r="B178" s="10" t="s">
        <v>200</v>
      </c>
      <c r="C178" t="s">
        <v>264</v>
      </c>
      <c r="D178" t="s">
        <v>267</v>
      </c>
      <c r="E178" s="6">
        <v>0.11036747500000001</v>
      </c>
      <c r="F178" s="6">
        <v>0.11700760000000002</v>
      </c>
      <c r="G178" s="6">
        <v>0.12674645000000001</v>
      </c>
      <c r="H178" s="6">
        <v>0.14135472500000001</v>
      </c>
      <c r="I178" s="6">
        <f t="shared" si="43"/>
        <v>5.1350300000000001E-4</v>
      </c>
      <c r="J178" s="6">
        <v>0.31470000000000004</v>
      </c>
      <c r="K178" s="6">
        <v>7.7000000000000002E-3</v>
      </c>
      <c r="L178" s="6">
        <f t="shared" si="44"/>
        <v>2.0986934298701299E-2</v>
      </c>
      <c r="N178" s="6">
        <v>80.986511449583489</v>
      </c>
      <c r="P178" s="11">
        <f t="shared" si="48"/>
        <v>2.591411078592549E-4</v>
      </c>
      <c r="Q178" s="6">
        <f t="shared" si="46"/>
        <v>3.1096932943110587</v>
      </c>
      <c r="R178" s="6">
        <f t="shared" si="47"/>
        <v>6.1620360000000005</v>
      </c>
    </row>
    <row r="179" spans="1:18" x14ac:dyDescent="0.25">
      <c r="A179" s="9" t="s">
        <v>320</v>
      </c>
      <c r="B179" s="10" t="s">
        <v>201</v>
      </c>
      <c r="C179" t="s">
        <v>264</v>
      </c>
      <c r="D179" t="s">
        <v>267</v>
      </c>
      <c r="E179" s="6">
        <v>0.12320505</v>
      </c>
      <c r="F179" s="6">
        <v>0.12231970000000002</v>
      </c>
      <c r="G179" s="6">
        <v>0.13161587500000002</v>
      </c>
      <c r="H179" s="6">
        <v>0.132501225</v>
      </c>
      <c r="I179" s="6">
        <f t="shared" si="43"/>
        <v>1.8592350000000006E-4</v>
      </c>
      <c r="J179" s="6">
        <v>0.31470000000000004</v>
      </c>
      <c r="K179" s="6">
        <v>7.7000000000000002E-3</v>
      </c>
      <c r="L179" s="6">
        <f t="shared" si="44"/>
        <v>7.5987175909090938E-3</v>
      </c>
      <c r="N179" s="6">
        <v>83.902653451573627</v>
      </c>
      <c r="P179" s="11">
        <f t="shared" si="48"/>
        <v>9.0565879365124864E-5</v>
      </c>
      <c r="Q179" s="6">
        <f t="shared" si="46"/>
        <v>1.0867905523814985</v>
      </c>
      <c r="R179" s="6">
        <f t="shared" si="47"/>
        <v>2.2310820000000007</v>
      </c>
    </row>
    <row r="180" spans="1:18" x14ac:dyDescent="0.25">
      <c r="A180" s="9" t="s">
        <v>320</v>
      </c>
      <c r="B180" s="10" t="s">
        <v>202</v>
      </c>
      <c r="C180" t="s">
        <v>264</v>
      </c>
      <c r="D180" t="s">
        <v>267</v>
      </c>
      <c r="E180" s="6">
        <v>0.11789295000000001</v>
      </c>
      <c r="F180" s="6">
        <v>0.12099167500000001</v>
      </c>
      <c r="G180" s="6">
        <v>0.13559995</v>
      </c>
      <c r="H180" s="6">
        <v>0.1435681</v>
      </c>
      <c r="I180" s="6">
        <f t="shared" si="43"/>
        <v>4.581686249999999E-4</v>
      </c>
      <c r="J180" s="6">
        <v>0.31470000000000004</v>
      </c>
      <c r="K180" s="6">
        <v>7.7000000000000002E-3</v>
      </c>
      <c r="L180" s="6">
        <f t="shared" si="44"/>
        <v>1.8725411206168829E-2</v>
      </c>
      <c r="N180" s="6">
        <v>84.046651394797678</v>
      </c>
      <c r="P180" s="11">
        <f t="shared" si="48"/>
        <v>2.227978259146669E-4</v>
      </c>
      <c r="Q180" s="6">
        <f t="shared" si="46"/>
        <v>2.6735739109760028</v>
      </c>
      <c r="R180" s="6">
        <f t="shared" si="47"/>
        <v>5.4980234999999995</v>
      </c>
    </row>
    <row r="181" spans="1:18" x14ac:dyDescent="0.25">
      <c r="A181" s="9" t="s">
        <v>320</v>
      </c>
      <c r="B181" s="10" t="s">
        <v>203</v>
      </c>
      <c r="C181" t="s">
        <v>264</v>
      </c>
      <c r="D181" t="s">
        <v>267</v>
      </c>
      <c r="E181" s="6">
        <v>0.12276237499999999</v>
      </c>
      <c r="F181" s="6">
        <v>0.11745027499999999</v>
      </c>
      <c r="G181" s="6">
        <v>0.13471460000000002</v>
      </c>
      <c r="H181" s="6">
        <v>0.14843752500000001</v>
      </c>
      <c r="I181" s="6">
        <f t="shared" si="43"/>
        <v>4.7144887500000042E-4</v>
      </c>
      <c r="J181" s="6">
        <v>0.30710999999999999</v>
      </c>
      <c r="K181" s="6">
        <v>7.7000000000000002E-3</v>
      </c>
      <c r="L181" s="6">
        <f t="shared" si="44"/>
        <v>1.8803462857305213E-2</v>
      </c>
      <c r="N181" s="6">
        <v>80.518617218357861</v>
      </c>
      <c r="P181" s="11">
        <f t="shared" si="48"/>
        <v>2.33529381240021E-4</v>
      </c>
      <c r="Q181" s="6">
        <f t="shared" si="46"/>
        <v>2.8023525748802522</v>
      </c>
      <c r="R181" s="6">
        <f t="shared" si="47"/>
        <v>5.6573865000000056</v>
      </c>
    </row>
    <row r="182" spans="1:18" x14ac:dyDescent="0.25">
      <c r="A182" s="9" t="s">
        <v>320</v>
      </c>
      <c r="B182" s="10" t="s">
        <v>225</v>
      </c>
      <c r="C182" t="s">
        <v>261</v>
      </c>
      <c r="D182" t="s">
        <v>266</v>
      </c>
      <c r="E182" s="6">
        <v>0.10992479999999999</v>
      </c>
      <c r="F182" s="6">
        <v>0.1134662</v>
      </c>
      <c r="G182" s="6">
        <v>0.12276237500000002</v>
      </c>
      <c r="H182" s="6">
        <v>0.13427192500000004</v>
      </c>
      <c r="I182" s="6">
        <f t="shared" si="43"/>
        <v>4.116877500000009E-4</v>
      </c>
      <c r="J182" s="6">
        <v>0.42700000000000005</v>
      </c>
      <c r="K182" s="6">
        <v>7.7000000000000002E-3</v>
      </c>
      <c r="L182" s="6">
        <f t="shared" si="44"/>
        <v>2.28299570454546E-2</v>
      </c>
      <c r="N182" s="6">
        <v>131.11456573783622</v>
      </c>
      <c r="P182" s="11">
        <f t="shared" si="48"/>
        <v>1.7412220310520751E-4</v>
      </c>
      <c r="Q182" s="6">
        <f t="shared" si="46"/>
        <v>2.08946643726249</v>
      </c>
      <c r="R182" s="6">
        <f t="shared" si="47"/>
        <v>4.9402530000000109</v>
      </c>
    </row>
    <row r="183" spans="1:18" x14ac:dyDescent="0.25">
      <c r="A183" s="9" t="s">
        <v>320</v>
      </c>
      <c r="B183" s="10" t="s">
        <v>229</v>
      </c>
      <c r="C183" t="s">
        <v>261</v>
      </c>
      <c r="D183" t="s">
        <v>266</v>
      </c>
      <c r="E183" s="6">
        <v>0.10771142500000001</v>
      </c>
      <c r="F183" s="6">
        <v>0.111252825</v>
      </c>
      <c r="G183" s="6">
        <v>0.12099167500000001</v>
      </c>
      <c r="H183" s="6">
        <v>0.13471460000000002</v>
      </c>
      <c r="I183" s="6">
        <f t="shared" si="43"/>
        <v>4.5374187500000015E-4</v>
      </c>
      <c r="J183" s="6">
        <v>0.42700000000000005</v>
      </c>
      <c r="K183" s="6">
        <v>7.7000000000000002E-3</v>
      </c>
      <c r="L183" s="6">
        <f t="shared" si="44"/>
        <v>2.5162049431818191E-2</v>
      </c>
      <c r="N183" s="6">
        <v>123.10671432826931</v>
      </c>
      <c r="P183" s="11">
        <f t="shared" si="48"/>
        <v>2.0439217770626639E-4</v>
      </c>
      <c r="Q183" s="6">
        <f t="shared" si="46"/>
        <v>2.4527061324751962</v>
      </c>
      <c r="R183" s="6">
        <f t="shared" si="47"/>
        <v>5.4449025000000022</v>
      </c>
    </row>
    <row r="184" spans="1:18" x14ac:dyDescent="0.25">
      <c r="A184" s="9" t="s">
        <v>320</v>
      </c>
      <c r="B184" s="10" t="s">
        <v>230</v>
      </c>
      <c r="C184" t="s">
        <v>261</v>
      </c>
      <c r="D184" t="s">
        <v>266</v>
      </c>
      <c r="E184" s="6">
        <v>0.11081015000000001</v>
      </c>
      <c r="F184" s="6">
        <v>0.12320505</v>
      </c>
      <c r="G184" s="6">
        <v>0.13073052500000001</v>
      </c>
      <c r="H184" s="6">
        <v>0.14224007500000002</v>
      </c>
      <c r="I184" s="6">
        <f t="shared" si="43"/>
        <v>5.0907625000000032E-4</v>
      </c>
      <c r="J184" s="6">
        <v>0.35649999999999998</v>
      </c>
      <c r="K184" s="6">
        <v>7.7000000000000002E-3</v>
      </c>
      <c r="L184" s="6">
        <f t="shared" si="44"/>
        <v>2.3569569237013002E-2</v>
      </c>
      <c r="N184" s="6">
        <v>124.63418152187346</v>
      </c>
      <c r="P184" s="11">
        <f t="shared" si="48"/>
        <v>1.8910999333578897E-4</v>
      </c>
      <c r="Q184" s="6">
        <f t="shared" si="46"/>
        <v>2.2693199200294676</v>
      </c>
      <c r="R184" s="6">
        <f t="shared" si="47"/>
        <v>6.1089150000000041</v>
      </c>
    </row>
    <row r="185" spans="1:18" x14ac:dyDescent="0.25">
      <c r="A185" s="9" t="s">
        <v>320</v>
      </c>
      <c r="B185" s="10" t="s">
        <v>231</v>
      </c>
      <c r="C185" t="s">
        <v>261</v>
      </c>
      <c r="D185" t="s">
        <v>266</v>
      </c>
      <c r="E185" s="6">
        <v>0.116564925</v>
      </c>
      <c r="F185" s="6">
        <v>0.11745027499999999</v>
      </c>
      <c r="G185" s="6">
        <v>0.12984517500000003</v>
      </c>
      <c r="H185" s="6">
        <v>0.14135472500000001</v>
      </c>
      <c r="I185" s="6">
        <f t="shared" si="43"/>
        <v>4.3382150000000042E-4</v>
      </c>
      <c r="J185" s="6">
        <v>0.35649999999999998</v>
      </c>
      <c r="K185" s="6">
        <v>7.7000000000000002E-3</v>
      </c>
      <c r="L185" s="6">
        <f t="shared" si="44"/>
        <v>2.0085372045454561E-2</v>
      </c>
      <c r="N185" s="6">
        <v>143.84192060456948</v>
      </c>
      <c r="P185" s="11">
        <f t="shared" si="48"/>
        <v>1.3963503797109688E-4</v>
      </c>
      <c r="Q185" s="6">
        <f t="shared" si="46"/>
        <v>1.6756204556531624</v>
      </c>
      <c r="R185" s="6">
        <f t="shared" si="47"/>
        <v>5.2058580000000054</v>
      </c>
    </row>
    <row r="186" spans="1:18" x14ac:dyDescent="0.25">
      <c r="A186" s="9" t="s">
        <v>320</v>
      </c>
      <c r="B186" s="10" t="s">
        <v>232</v>
      </c>
      <c r="C186" t="s">
        <v>261</v>
      </c>
      <c r="D186" t="s">
        <v>266</v>
      </c>
      <c r="E186" s="6">
        <v>0.14091205000000004</v>
      </c>
      <c r="F186" s="6">
        <v>0.12718912500000001</v>
      </c>
      <c r="G186" s="6">
        <v>0.12895982500000003</v>
      </c>
      <c r="H186" s="6">
        <v>0.16614452500000002</v>
      </c>
      <c r="I186" s="6">
        <f t="shared" si="43"/>
        <v>3.8734062499999969E-4</v>
      </c>
      <c r="J186" s="6">
        <v>0.42700000000000005</v>
      </c>
      <c r="K186" s="6">
        <v>7.7000000000000002E-3</v>
      </c>
      <c r="L186" s="6">
        <f t="shared" si="44"/>
        <v>2.147979829545453E-2</v>
      </c>
      <c r="N186" s="6">
        <v>120.16888721379439</v>
      </c>
      <c r="P186" s="11">
        <f t="shared" si="48"/>
        <v>1.7874675212095021E-4</v>
      </c>
      <c r="Q186" s="6">
        <f t="shared" si="46"/>
        <v>2.1449610254514027</v>
      </c>
      <c r="R186" s="6">
        <f t="shared" si="47"/>
        <v>4.6480874999999964</v>
      </c>
    </row>
    <row r="187" spans="1:18" x14ac:dyDescent="0.25">
      <c r="A187" s="9" t="s">
        <v>320</v>
      </c>
      <c r="B187" s="10" t="s">
        <v>233</v>
      </c>
      <c r="C187" t="s">
        <v>262</v>
      </c>
      <c r="D187" t="s">
        <v>266</v>
      </c>
      <c r="E187" s="6">
        <v>0.1134662</v>
      </c>
      <c r="F187" s="6">
        <v>0.12010632500000001</v>
      </c>
      <c r="G187" s="6">
        <v>0.12718912500000001</v>
      </c>
      <c r="H187" s="6">
        <v>0.14179739999999999</v>
      </c>
      <c r="I187" s="6">
        <f t="shared" si="43"/>
        <v>4.6038199999999979E-4</v>
      </c>
      <c r="J187" s="6">
        <v>0.41150000000000003</v>
      </c>
      <c r="K187" s="6">
        <v>7.7000000000000002E-3</v>
      </c>
      <c r="L187" s="6">
        <f t="shared" si="44"/>
        <v>2.4603531558441548E-2</v>
      </c>
      <c r="N187" s="6">
        <v>126.08534325799752</v>
      </c>
      <c r="P187" s="11">
        <f t="shared" si="48"/>
        <v>1.9513395389738101E-4</v>
      </c>
      <c r="Q187" s="6">
        <f t="shared" si="46"/>
        <v>2.3416074467685721</v>
      </c>
      <c r="R187" s="6">
        <f t="shared" si="47"/>
        <v>5.5245839999999973</v>
      </c>
    </row>
    <row r="188" spans="1:18" x14ac:dyDescent="0.25">
      <c r="A188" s="9" t="s">
        <v>320</v>
      </c>
      <c r="B188" s="10" t="s">
        <v>226</v>
      </c>
      <c r="C188" t="s">
        <v>262</v>
      </c>
      <c r="D188" t="s">
        <v>266</v>
      </c>
      <c r="E188" s="6">
        <v>0.12763180000000002</v>
      </c>
      <c r="F188" s="6">
        <v>0.1294025</v>
      </c>
      <c r="G188" s="6">
        <v>0.14224007500000002</v>
      </c>
      <c r="H188" s="6">
        <v>0.16260312500000004</v>
      </c>
      <c r="I188" s="6">
        <f t="shared" si="43"/>
        <v>5.8875775000000055E-4</v>
      </c>
      <c r="J188" s="6">
        <v>0.41150000000000003</v>
      </c>
      <c r="K188" s="6">
        <v>7.7000000000000002E-3</v>
      </c>
      <c r="L188" s="6">
        <f t="shared" si="44"/>
        <v>3.1464131704545491E-2</v>
      </c>
      <c r="N188" s="6">
        <v>134.28803474968896</v>
      </c>
      <c r="P188" s="11">
        <f t="shared" si="48"/>
        <v>2.343033149840505E-4</v>
      </c>
      <c r="Q188" s="6">
        <f t="shared" si="46"/>
        <v>2.8116397798086061</v>
      </c>
      <c r="R188" s="6">
        <f t="shared" si="47"/>
        <v>7.0650930000000063</v>
      </c>
    </row>
    <row r="189" spans="1:18" x14ac:dyDescent="0.25">
      <c r="A189" s="9" t="s">
        <v>320</v>
      </c>
      <c r="B189" s="10" t="s">
        <v>234</v>
      </c>
      <c r="C189" t="s">
        <v>262</v>
      </c>
      <c r="D189" t="s">
        <v>266</v>
      </c>
      <c r="E189" s="6">
        <v>0.12763180000000002</v>
      </c>
      <c r="F189" s="6">
        <v>0.132501225</v>
      </c>
      <c r="G189" s="6">
        <v>0.14666682500000003</v>
      </c>
      <c r="H189" s="6">
        <v>0.1612751</v>
      </c>
      <c r="I189" s="6">
        <f t="shared" si="43"/>
        <v>5.7547749999999997E-4</v>
      </c>
      <c r="J189" s="6">
        <v>0.35649999999999998</v>
      </c>
      <c r="K189" s="6">
        <v>7.7000000000000002E-3</v>
      </c>
      <c r="L189" s="6">
        <f t="shared" si="44"/>
        <v>2.6643860876623373E-2</v>
      </c>
      <c r="N189" s="6">
        <v>133.62820615413929</v>
      </c>
      <c r="P189" s="11">
        <f t="shared" si="48"/>
        <v>1.993880008079271E-4</v>
      </c>
      <c r="Q189" s="6">
        <f t="shared" si="46"/>
        <v>2.3926560096951253</v>
      </c>
      <c r="R189" s="6">
        <f t="shared" si="47"/>
        <v>6.9057299999999993</v>
      </c>
    </row>
    <row r="190" spans="1:18" x14ac:dyDescent="0.25">
      <c r="A190" s="9" t="s">
        <v>320</v>
      </c>
      <c r="B190" s="10" t="s">
        <v>235</v>
      </c>
      <c r="C190" t="s">
        <v>262</v>
      </c>
      <c r="D190" t="s">
        <v>266</v>
      </c>
      <c r="E190" s="6">
        <v>0.14445345000000001</v>
      </c>
      <c r="F190" s="6">
        <v>0.12541842500000003</v>
      </c>
      <c r="G190" s="6">
        <v>0.15286427500000002</v>
      </c>
      <c r="H190" s="6">
        <v>0.14533880000000005</v>
      </c>
      <c r="I190" s="6">
        <f t="shared" si="43"/>
        <v>1.505095000000005E-4</v>
      </c>
      <c r="J190" s="6">
        <v>0.41150000000000003</v>
      </c>
      <c r="K190" s="6">
        <v>7.7000000000000002E-3</v>
      </c>
      <c r="L190" s="6">
        <f t="shared" si="44"/>
        <v>8.0434622402597664E-3</v>
      </c>
      <c r="N190" s="6">
        <v>138.16463949150199</v>
      </c>
      <c r="P190" s="11">
        <f t="shared" si="48"/>
        <v>5.821650365725082E-5</v>
      </c>
      <c r="Q190" s="6">
        <f t="shared" si="46"/>
        <v>0.69859804388700986</v>
      </c>
      <c r="R190" s="6">
        <f t="shared" si="47"/>
        <v>1.806114000000006</v>
      </c>
    </row>
    <row r="191" spans="1:18" x14ac:dyDescent="0.25">
      <c r="A191" s="9" t="s">
        <v>320</v>
      </c>
      <c r="B191" s="10" t="s">
        <v>236</v>
      </c>
      <c r="C191" t="s">
        <v>262</v>
      </c>
      <c r="D191" t="s">
        <v>266</v>
      </c>
      <c r="E191" s="6">
        <v>0.12718912500000001</v>
      </c>
      <c r="F191" s="6">
        <v>0.14268275000000002</v>
      </c>
      <c r="G191" s="6">
        <v>0.13914135000000002</v>
      </c>
      <c r="H191" s="6">
        <v>0.15861904999999998</v>
      </c>
      <c r="I191" s="6">
        <f t="shared" si="43"/>
        <v>4.537418749999995E-4</v>
      </c>
      <c r="J191" s="6">
        <v>0.41150000000000003</v>
      </c>
      <c r="K191" s="6">
        <v>7.7000000000000002E-3</v>
      </c>
      <c r="L191" s="6">
        <f t="shared" si="44"/>
        <v>2.4248672930194781E-2</v>
      </c>
      <c r="N191" s="6">
        <v>131.58024546755124</v>
      </c>
      <c r="P191" s="11">
        <f t="shared" si="48"/>
        <v>1.8428809616542857E-4</v>
      </c>
      <c r="Q191" s="6">
        <f t="shared" si="46"/>
        <v>2.2114571539851426</v>
      </c>
      <c r="R191" s="6">
        <f t="shared" si="47"/>
        <v>5.4449024999999942</v>
      </c>
    </row>
    <row r="192" spans="1:18" x14ac:dyDescent="0.25">
      <c r="A192" s="9" t="s">
        <v>320</v>
      </c>
      <c r="B192" s="10" t="s">
        <v>237</v>
      </c>
      <c r="C192" t="s">
        <v>263</v>
      </c>
      <c r="D192" t="s">
        <v>266</v>
      </c>
      <c r="E192" s="6">
        <v>0.12187702499999999</v>
      </c>
      <c r="F192" s="6">
        <v>0.12763180000000002</v>
      </c>
      <c r="G192" s="6">
        <v>0.13905281500000002</v>
      </c>
      <c r="H192" s="6">
        <v>0.15773370000000003</v>
      </c>
      <c r="I192" s="6">
        <f t="shared" si="43"/>
        <v>5.949552000000007E-4</v>
      </c>
      <c r="J192" s="6">
        <v>0.35649999999999998</v>
      </c>
      <c r="K192" s="6">
        <v>7.7000000000000002E-3</v>
      </c>
      <c r="L192" s="6">
        <f t="shared" si="44"/>
        <v>2.754565309090912E-2</v>
      </c>
      <c r="N192" s="6">
        <v>121.48933065077769</v>
      </c>
      <c r="P192" s="11">
        <f t="shared" si="48"/>
        <v>2.2673310440806839E-4</v>
      </c>
      <c r="Q192" s="6">
        <f t="shared" si="46"/>
        <v>2.720797252896821</v>
      </c>
      <c r="R192" s="6">
        <f t="shared" si="47"/>
        <v>7.1394624000000082</v>
      </c>
    </row>
    <row r="193" spans="1:18" x14ac:dyDescent="0.25">
      <c r="A193" s="9" t="s">
        <v>320</v>
      </c>
      <c r="B193" s="10" t="s">
        <v>238</v>
      </c>
      <c r="C193" t="s">
        <v>263</v>
      </c>
      <c r="D193" t="s">
        <v>266</v>
      </c>
      <c r="E193" s="6">
        <v>0.14312542500000003</v>
      </c>
      <c r="F193" s="6">
        <v>0.13559995</v>
      </c>
      <c r="G193" s="6">
        <v>0.15817637500000004</v>
      </c>
      <c r="H193" s="6">
        <v>0.15596300000000005</v>
      </c>
      <c r="I193" s="6">
        <f t="shared" si="43"/>
        <v>3.0544575000000047E-4</v>
      </c>
      <c r="J193" s="6">
        <v>0.35649999999999998</v>
      </c>
      <c r="K193" s="6">
        <v>7.7000000000000002E-3</v>
      </c>
      <c r="L193" s="6">
        <f t="shared" si="44"/>
        <v>1.4141741542207813E-2</v>
      </c>
      <c r="N193" s="6">
        <v>124.30893462947782</v>
      </c>
      <c r="P193" s="11">
        <f t="shared" si="48"/>
        <v>1.1376287299347775E-4</v>
      </c>
      <c r="Q193" s="6">
        <f t="shared" si="46"/>
        <v>1.3651544759217329</v>
      </c>
      <c r="R193" s="6">
        <f t="shared" si="47"/>
        <v>3.6653490000000057</v>
      </c>
    </row>
    <row r="194" spans="1:18" x14ac:dyDescent="0.25">
      <c r="A194" s="9" t="s">
        <v>320</v>
      </c>
      <c r="B194" s="10" t="s">
        <v>227</v>
      </c>
      <c r="C194" t="s">
        <v>263</v>
      </c>
      <c r="D194" t="s">
        <v>266</v>
      </c>
      <c r="E194" s="6">
        <v>0.12497574999999998</v>
      </c>
      <c r="F194" s="6">
        <v>0.13781332500000001</v>
      </c>
      <c r="G194" s="6">
        <v>0.14356810000000003</v>
      </c>
      <c r="H194" s="6">
        <v>0.15817637500000001</v>
      </c>
      <c r="I194" s="6">
        <f t="shared" si="43"/>
        <v>5.2678325000000048E-4</v>
      </c>
      <c r="J194" s="6">
        <v>0.35649999999999998</v>
      </c>
      <c r="K194" s="6">
        <v>7.7000000000000002E-3</v>
      </c>
      <c r="L194" s="6">
        <f t="shared" si="44"/>
        <v>2.4389380340909109E-2</v>
      </c>
      <c r="N194" s="6">
        <v>127.31344473130792</v>
      </c>
      <c r="P194" s="11">
        <f t="shared" si="48"/>
        <v>1.9156955804928795E-4</v>
      </c>
      <c r="Q194" s="6">
        <f t="shared" si="46"/>
        <v>2.2988346965914555</v>
      </c>
      <c r="R194" s="6">
        <f t="shared" si="47"/>
        <v>6.3213990000000049</v>
      </c>
    </row>
    <row r="195" spans="1:18" x14ac:dyDescent="0.25">
      <c r="A195" s="9" t="s">
        <v>320</v>
      </c>
      <c r="B195" s="10" t="s">
        <v>239</v>
      </c>
      <c r="C195" t="s">
        <v>263</v>
      </c>
      <c r="D195" t="s">
        <v>266</v>
      </c>
      <c r="E195" s="6">
        <v>0.14401077500000001</v>
      </c>
      <c r="F195" s="6">
        <v>0.15419230000000003</v>
      </c>
      <c r="G195" s="6">
        <v>0.15330695000000003</v>
      </c>
      <c r="H195" s="6">
        <v>0.16525917500000004</v>
      </c>
      <c r="I195" s="6">
        <f t="shared" si="43"/>
        <v>3.1429925000000034E-4</v>
      </c>
      <c r="J195" s="6">
        <v>0.35649999999999998</v>
      </c>
      <c r="K195" s="6">
        <v>7.7000000000000002E-3</v>
      </c>
      <c r="L195" s="6">
        <f t="shared" si="44"/>
        <v>1.4551647094155858E-2</v>
      </c>
      <c r="N195" s="6">
        <v>121.48886860032309</v>
      </c>
      <c r="P195" s="11">
        <f t="shared" si="48"/>
        <v>1.1977761635124125E-4</v>
      </c>
      <c r="Q195" s="6">
        <f t="shared" si="46"/>
        <v>1.4373313962148948</v>
      </c>
      <c r="R195" s="6">
        <f t="shared" si="47"/>
        <v>3.7715910000000039</v>
      </c>
    </row>
    <row r="196" spans="1:18" x14ac:dyDescent="0.25">
      <c r="A196" s="9" t="s">
        <v>320</v>
      </c>
      <c r="B196" s="10" t="s">
        <v>240</v>
      </c>
      <c r="C196" t="s">
        <v>263</v>
      </c>
      <c r="D196" t="s">
        <v>266</v>
      </c>
      <c r="E196" s="6">
        <v>0.14445345000000001</v>
      </c>
      <c r="F196" s="6">
        <v>0.14445345000000001</v>
      </c>
      <c r="G196" s="6">
        <v>0.15994707500000002</v>
      </c>
      <c r="H196" s="6">
        <v>0.1612751</v>
      </c>
      <c r="I196" s="6">
        <f t="shared" si="43"/>
        <v>3.29792875E-4</v>
      </c>
      <c r="J196" s="6">
        <v>0.35649999999999998</v>
      </c>
      <c r="K196" s="6">
        <v>7.7000000000000002E-3</v>
      </c>
      <c r="L196" s="6">
        <f t="shared" si="44"/>
        <v>1.5268981810064934E-2</v>
      </c>
      <c r="N196" s="6">
        <v>173.76388194166657</v>
      </c>
      <c r="P196" s="11">
        <f t="shared" si="48"/>
        <v>8.78720113722529E-5</v>
      </c>
      <c r="Q196" s="6">
        <f t="shared" si="46"/>
        <v>1.0544641364670349</v>
      </c>
      <c r="R196" s="6">
        <f t="shared" si="47"/>
        <v>3.9575145000000003</v>
      </c>
    </row>
    <row r="197" spans="1:18" x14ac:dyDescent="0.25">
      <c r="A197" s="9" t="s">
        <v>320</v>
      </c>
      <c r="B197" s="10" t="s">
        <v>241</v>
      </c>
      <c r="C197" t="s">
        <v>264</v>
      </c>
      <c r="D197" t="s">
        <v>266</v>
      </c>
      <c r="E197" s="6">
        <v>0.13294390000000003</v>
      </c>
      <c r="F197" s="6">
        <v>0.14356810000000003</v>
      </c>
      <c r="G197" s="6">
        <v>0.14445345000000001</v>
      </c>
      <c r="H197" s="6">
        <v>0.15640567500000002</v>
      </c>
      <c r="I197" s="6">
        <f t="shared" si="43"/>
        <v>3.5635337499999976E-4</v>
      </c>
      <c r="J197" s="6">
        <v>0.35649999999999998</v>
      </c>
      <c r="K197" s="6">
        <v>7.7000000000000002E-3</v>
      </c>
      <c r="L197" s="6">
        <f t="shared" si="44"/>
        <v>1.6498698465909078E-2</v>
      </c>
      <c r="N197" s="6">
        <v>110.83928270716758</v>
      </c>
      <c r="P197" s="11">
        <f t="shared" si="48"/>
        <v>1.488524471012493E-4</v>
      </c>
      <c r="Q197" s="6">
        <f t="shared" si="46"/>
        <v>1.7862293652149916</v>
      </c>
      <c r="R197" s="6">
        <f t="shared" si="47"/>
        <v>4.2762404999999966</v>
      </c>
    </row>
    <row r="198" spans="1:18" x14ac:dyDescent="0.25">
      <c r="A198" s="9" t="s">
        <v>320</v>
      </c>
      <c r="B198" s="10" t="s">
        <v>242</v>
      </c>
      <c r="C198" t="s">
        <v>264</v>
      </c>
      <c r="D198" t="s">
        <v>266</v>
      </c>
      <c r="E198" s="6">
        <v>0.1187783</v>
      </c>
      <c r="F198" s="6">
        <v>0.13117320000000002</v>
      </c>
      <c r="G198" s="6">
        <v>0.15463497500000004</v>
      </c>
      <c r="H198" s="6">
        <v>0.17588337500000004</v>
      </c>
      <c r="I198" s="6">
        <f t="shared" si="43"/>
        <v>9.7388500000000051E-4</v>
      </c>
      <c r="J198" s="6">
        <v>0.35649999999999998</v>
      </c>
      <c r="K198" s="6">
        <v>7.7000000000000002E-3</v>
      </c>
      <c r="L198" s="6">
        <f t="shared" si="44"/>
        <v>4.508961071428573E-2</v>
      </c>
      <c r="N198" s="6">
        <v>111.85422842197036</v>
      </c>
      <c r="P198" s="11">
        <f t="shared" si="48"/>
        <v>4.0311047110516967E-4</v>
      </c>
      <c r="Q198" s="6">
        <f t="shared" si="46"/>
        <v>4.8373256532620363</v>
      </c>
      <c r="R198" s="6">
        <f t="shared" si="47"/>
        <v>11.686620000000005</v>
      </c>
    </row>
    <row r="199" spans="1:18" x14ac:dyDescent="0.25">
      <c r="A199" s="9" t="s">
        <v>320</v>
      </c>
      <c r="B199" s="10" t="s">
        <v>243</v>
      </c>
      <c r="C199" t="s">
        <v>264</v>
      </c>
      <c r="D199" t="s">
        <v>266</v>
      </c>
      <c r="E199" s="6">
        <v>0.13382925000000001</v>
      </c>
      <c r="F199" s="6">
        <v>0.15242159999999999</v>
      </c>
      <c r="G199" s="6">
        <v>0.15020822500000003</v>
      </c>
      <c r="H199" s="6">
        <v>0.17234197500000001</v>
      </c>
      <c r="I199" s="6">
        <f t="shared" si="43"/>
        <v>5.6662400000000027E-4</v>
      </c>
      <c r="J199" s="6">
        <v>0.2919000000000001</v>
      </c>
      <c r="K199" s="6">
        <v>7.7000000000000002E-3</v>
      </c>
      <c r="L199" s="6">
        <f t="shared" si="44"/>
        <v>2.1480200727272747E-2</v>
      </c>
      <c r="N199" s="6">
        <v>112.61187497793397</v>
      </c>
      <c r="P199" s="11">
        <f t="shared" si="48"/>
        <v>1.9074543187813666E-4</v>
      </c>
      <c r="Q199" s="6">
        <f t="shared" si="46"/>
        <v>2.2889451825376401</v>
      </c>
      <c r="R199" s="6">
        <f t="shared" si="47"/>
        <v>6.7994880000000029</v>
      </c>
    </row>
    <row r="200" spans="1:18" x14ac:dyDescent="0.25">
      <c r="A200" s="9" t="s">
        <v>320</v>
      </c>
      <c r="B200" s="10" t="s">
        <v>228</v>
      </c>
      <c r="C200" t="s">
        <v>264</v>
      </c>
      <c r="D200" t="s">
        <v>266</v>
      </c>
      <c r="E200" s="6">
        <v>0.13914135000000005</v>
      </c>
      <c r="F200" s="6">
        <v>0.15463497500000001</v>
      </c>
      <c r="G200" s="6">
        <v>0.1612751</v>
      </c>
      <c r="H200" s="6">
        <v>0.17676872500000002</v>
      </c>
      <c r="I200" s="6">
        <f t="shared" si="43"/>
        <v>5.976112499999995E-4</v>
      </c>
      <c r="J200" s="6">
        <v>0.2919000000000001</v>
      </c>
      <c r="K200" s="6">
        <v>7.7000000000000002E-3</v>
      </c>
      <c r="L200" s="6">
        <f t="shared" si="44"/>
        <v>2.2654899204545442E-2</v>
      </c>
      <c r="N200" s="6">
        <v>109.47509972100578</v>
      </c>
      <c r="P200" s="11">
        <f t="shared" si="48"/>
        <v>2.0694111503237556E-4</v>
      </c>
      <c r="Q200" s="6">
        <f t="shared" si="46"/>
        <v>2.4832933803885067</v>
      </c>
      <c r="R200" s="6">
        <f t="shared" si="47"/>
        <v>7.1713349999999938</v>
      </c>
    </row>
    <row r="201" spans="1:18" x14ac:dyDescent="0.25">
      <c r="A201" s="9" t="s">
        <v>320</v>
      </c>
      <c r="B201" s="10" t="s">
        <v>244</v>
      </c>
      <c r="C201" t="s">
        <v>264</v>
      </c>
      <c r="D201" t="s">
        <v>266</v>
      </c>
      <c r="E201" s="6">
        <v>0.14932287500000002</v>
      </c>
      <c r="F201" s="6">
        <v>0.15020822500000003</v>
      </c>
      <c r="G201" s="6">
        <v>0.15729102500000003</v>
      </c>
      <c r="H201" s="6">
        <v>0.16348847500000002</v>
      </c>
      <c r="I201" s="6">
        <f t="shared" si="43"/>
        <v>2.4789800000000003E-4</v>
      </c>
      <c r="J201" s="6">
        <v>0.35649999999999998</v>
      </c>
      <c r="K201" s="6">
        <v>7.7000000000000002E-3</v>
      </c>
      <c r="L201" s="6">
        <f t="shared" si="44"/>
        <v>1.1477355454545455E-2</v>
      </c>
      <c r="N201" s="6">
        <v>143.16463099174484</v>
      </c>
      <c r="P201" s="11">
        <f t="shared" si="48"/>
        <v>8.0168931216029616E-5</v>
      </c>
      <c r="Q201" s="6">
        <f t="shared" si="46"/>
        <v>0.96202717459235543</v>
      </c>
      <c r="R201" s="6">
        <f t="shared" si="47"/>
        <v>2.9747760000000003</v>
      </c>
    </row>
    <row r="203" spans="1:18" x14ac:dyDescent="0.25">
      <c r="A203" s="9" t="s">
        <v>321</v>
      </c>
      <c r="B203" s="10" t="s">
        <v>184</v>
      </c>
      <c r="C203" t="s">
        <v>261</v>
      </c>
      <c r="D203" t="s">
        <v>267</v>
      </c>
      <c r="E203" s="6">
        <v>0.13382925000000001</v>
      </c>
      <c r="F203" s="6">
        <v>0.17367000000000002</v>
      </c>
      <c r="G203" s="6">
        <v>0.18385152500000004</v>
      </c>
      <c r="H203" s="6">
        <v>0.20731330000000003</v>
      </c>
      <c r="I203" s="6">
        <f t="shared" ref="I203:I242" si="49">SLOPE(E203:H203,E$1:H$1)</f>
        <v>1.1531683750000004E-3</v>
      </c>
      <c r="J203" s="6">
        <v>0.26980999999999999</v>
      </c>
      <c r="K203" s="6">
        <v>7.7000000000000002E-3</v>
      </c>
      <c r="L203" s="6">
        <f t="shared" ref="L203:L242" si="50">I203*J203/K203</f>
        <v>4.0407319384253265E-2</v>
      </c>
      <c r="N203" s="6">
        <v>77.003385479342171</v>
      </c>
      <c r="P203" s="11">
        <f t="shared" ref="P203:P242" si="51">L203/N203</f>
        <v>5.2474730991007405E-4</v>
      </c>
      <c r="Q203" s="6">
        <f t="shared" si="46"/>
        <v>6.2969677189208886</v>
      </c>
      <c r="R203" s="6">
        <f t="shared" ref="R203:R242" si="52">I203*12*1000</f>
        <v>13.838020500000006</v>
      </c>
    </row>
    <row r="204" spans="1:18" x14ac:dyDescent="0.25">
      <c r="A204" s="9" t="s">
        <v>321</v>
      </c>
      <c r="B204" s="10" t="s">
        <v>185</v>
      </c>
      <c r="C204" t="s">
        <v>261</v>
      </c>
      <c r="D204" t="s">
        <v>267</v>
      </c>
      <c r="E204" s="6">
        <v>0.14091205000000004</v>
      </c>
      <c r="F204" s="6">
        <v>0.19093432500000002</v>
      </c>
      <c r="G204" s="6">
        <v>0.17632605000000001</v>
      </c>
      <c r="H204" s="6">
        <v>0.18739292500000002</v>
      </c>
      <c r="I204" s="6">
        <f t="shared" si="49"/>
        <v>6.2417174999999958E-4</v>
      </c>
      <c r="J204" s="6">
        <v>0.30710999999999999</v>
      </c>
      <c r="K204" s="6">
        <v>7.7000000000000002E-3</v>
      </c>
      <c r="L204" s="6">
        <f t="shared" si="50"/>
        <v>2.489472547305193E-2</v>
      </c>
      <c r="N204" s="6">
        <v>78.35163035329127</v>
      </c>
      <c r="P204" s="11">
        <f t="shared" si="51"/>
        <v>3.177307908055061E-4</v>
      </c>
      <c r="Q204" s="6">
        <f t="shared" si="46"/>
        <v>3.8127694896660729</v>
      </c>
      <c r="R204" s="6">
        <f t="shared" si="52"/>
        <v>7.4900609999999945</v>
      </c>
    </row>
    <row r="205" spans="1:18" x14ac:dyDescent="0.25">
      <c r="A205" s="9" t="s">
        <v>321</v>
      </c>
      <c r="B205" s="10" t="s">
        <v>186</v>
      </c>
      <c r="C205" t="s">
        <v>261</v>
      </c>
      <c r="D205" t="s">
        <v>267</v>
      </c>
      <c r="E205" s="6">
        <v>0.11745027499999999</v>
      </c>
      <c r="F205" s="6">
        <v>0.17676872500000002</v>
      </c>
      <c r="G205" s="6">
        <v>0.18517955000000003</v>
      </c>
      <c r="H205" s="6">
        <v>0.20244387500000002</v>
      </c>
      <c r="I205" s="6">
        <f t="shared" si="49"/>
        <v>1.3169581250000006E-3</v>
      </c>
      <c r="J205" s="6">
        <v>0.26980999999999999</v>
      </c>
      <c r="K205" s="6">
        <v>7.7000000000000002E-3</v>
      </c>
      <c r="L205" s="6">
        <f t="shared" si="50"/>
        <v>4.6146554767045475E-2</v>
      </c>
      <c r="N205" s="6">
        <v>80.894600232343592</v>
      </c>
      <c r="P205" s="11">
        <f t="shared" si="51"/>
        <v>5.7045284400323898E-4</v>
      </c>
      <c r="Q205" s="6">
        <f t="shared" si="46"/>
        <v>6.8454341280388675</v>
      </c>
      <c r="R205" s="6">
        <f t="shared" si="52"/>
        <v>15.803497500000006</v>
      </c>
    </row>
    <row r="206" spans="1:18" x14ac:dyDescent="0.25">
      <c r="A206" s="9" t="s">
        <v>321</v>
      </c>
      <c r="B206" s="10" t="s">
        <v>187</v>
      </c>
      <c r="C206" t="s">
        <v>261</v>
      </c>
      <c r="D206" t="s">
        <v>267</v>
      </c>
      <c r="E206" s="6">
        <v>0.14091205000000004</v>
      </c>
      <c r="F206" s="6">
        <v>0.18429420000000002</v>
      </c>
      <c r="G206" s="6">
        <v>0.19491840000000002</v>
      </c>
      <c r="H206" s="6">
        <v>0.22590565000000001</v>
      </c>
      <c r="I206" s="6">
        <f t="shared" si="49"/>
        <v>1.3280249999999996E-3</v>
      </c>
      <c r="J206" s="6">
        <v>0.26980999999999999</v>
      </c>
      <c r="K206" s="6">
        <v>7.7000000000000002E-3</v>
      </c>
      <c r="L206" s="6">
        <f t="shared" si="50"/>
        <v>4.6534340941558429E-2</v>
      </c>
      <c r="N206" s="6">
        <v>80.858518838043338</v>
      </c>
      <c r="P206" s="11">
        <f t="shared" si="51"/>
        <v>5.755032569266451E-4</v>
      </c>
      <c r="Q206" s="6">
        <f t="shared" si="46"/>
        <v>6.9060390831197411</v>
      </c>
      <c r="R206" s="6">
        <f t="shared" si="52"/>
        <v>15.936299999999994</v>
      </c>
    </row>
    <row r="207" spans="1:18" x14ac:dyDescent="0.25">
      <c r="A207" s="9" t="s">
        <v>321</v>
      </c>
      <c r="B207" s="10" t="s">
        <v>188</v>
      </c>
      <c r="C207" t="s">
        <v>261</v>
      </c>
      <c r="D207" t="s">
        <v>267</v>
      </c>
      <c r="E207" s="6">
        <v>0.14179740000000005</v>
      </c>
      <c r="F207" s="6">
        <v>0.18606490000000003</v>
      </c>
      <c r="G207" s="6">
        <v>0.21616680000000002</v>
      </c>
      <c r="H207" s="6">
        <v>0.20908400000000002</v>
      </c>
      <c r="I207" s="6">
        <f t="shared" si="49"/>
        <v>1.1598084999999995E-3</v>
      </c>
      <c r="J207" s="6">
        <v>0.26980999999999999</v>
      </c>
      <c r="K207" s="6">
        <v>7.7000000000000002E-3</v>
      </c>
      <c r="L207" s="6">
        <f t="shared" si="50"/>
        <v>4.0639991088961026E-2</v>
      </c>
      <c r="N207" s="6">
        <v>83.377801187191707</v>
      </c>
      <c r="P207" s="11">
        <f t="shared" si="51"/>
        <v>4.8741979891890028E-4</v>
      </c>
      <c r="Q207" s="6">
        <f t="shared" si="46"/>
        <v>5.8490375870268032</v>
      </c>
      <c r="R207" s="6">
        <f t="shared" si="52"/>
        <v>13.917701999999993</v>
      </c>
    </row>
    <row r="208" spans="1:18" x14ac:dyDescent="0.25">
      <c r="A208" s="9" t="s">
        <v>321</v>
      </c>
      <c r="B208" s="10" t="s">
        <v>189</v>
      </c>
      <c r="C208" t="s">
        <v>262</v>
      </c>
      <c r="D208" t="s">
        <v>267</v>
      </c>
      <c r="E208" s="6">
        <v>0.13338657500000001</v>
      </c>
      <c r="F208" s="6">
        <v>0.19137700000000002</v>
      </c>
      <c r="G208" s="6">
        <v>0.20421457500000001</v>
      </c>
      <c r="H208" s="6">
        <v>0.21351075000000003</v>
      </c>
      <c r="I208" s="6">
        <f t="shared" si="49"/>
        <v>1.2660505000000003E-3</v>
      </c>
      <c r="J208" s="6">
        <v>0.30710999999999999</v>
      </c>
      <c r="K208" s="6">
        <v>7.7000000000000002E-3</v>
      </c>
      <c r="L208" s="6">
        <f t="shared" si="50"/>
        <v>5.0495684292857154E-2</v>
      </c>
      <c r="N208" s="6">
        <v>77.895126243136545</v>
      </c>
      <c r="P208" s="11">
        <f t="shared" si="51"/>
        <v>6.4825216580615536E-4</v>
      </c>
      <c r="Q208" s="6">
        <f t="shared" si="46"/>
        <v>7.7790259896738636</v>
      </c>
      <c r="R208" s="6">
        <f t="shared" si="52"/>
        <v>15.192606000000005</v>
      </c>
    </row>
    <row r="209" spans="1:18" x14ac:dyDescent="0.25">
      <c r="A209" s="9" t="s">
        <v>321</v>
      </c>
      <c r="B209" s="10" t="s">
        <v>190</v>
      </c>
      <c r="C209" t="s">
        <v>262</v>
      </c>
      <c r="D209" t="s">
        <v>267</v>
      </c>
      <c r="E209" s="6">
        <v>0.139584025</v>
      </c>
      <c r="F209" s="6">
        <v>0.18650757499999998</v>
      </c>
      <c r="G209" s="6">
        <v>0.21174005000000001</v>
      </c>
      <c r="H209" s="6">
        <v>0.22413495000000003</v>
      </c>
      <c r="I209" s="6">
        <f t="shared" si="49"/>
        <v>1.3944262500000003E-3</v>
      </c>
      <c r="J209" s="6">
        <v>0.30710999999999999</v>
      </c>
      <c r="K209" s="6">
        <v>7.7000000000000002E-3</v>
      </c>
      <c r="L209" s="6">
        <f t="shared" si="50"/>
        <v>5.5615876056818191E-2</v>
      </c>
      <c r="N209" s="6">
        <v>88.020935900037003</v>
      </c>
      <c r="P209" s="11">
        <f t="shared" si="51"/>
        <v>6.3184826982502936E-4</v>
      </c>
      <c r="Q209" s="6">
        <f t="shared" si="46"/>
        <v>7.5821792379003519</v>
      </c>
      <c r="R209" s="6">
        <f t="shared" si="52"/>
        <v>16.733115000000002</v>
      </c>
    </row>
    <row r="210" spans="1:18" x14ac:dyDescent="0.25">
      <c r="A210" s="9" t="s">
        <v>321</v>
      </c>
      <c r="B210" s="10" t="s">
        <v>191</v>
      </c>
      <c r="C210" t="s">
        <v>262</v>
      </c>
      <c r="D210" t="s">
        <v>267</v>
      </c>
      <c r="E210" s="6">
        <v>0.12895982500000003</v>
      </c>
      <c r="F210" s="6">
        <v>0.18296617500000001</v>
      </c>
      <c r="G210" s="6">
        <v>0.19801712500000002</v>
      </c>
      <c r="H210" s="6">
        <v>0.24184195000000006</v>
      </c>
      <c r="I210" s="6">
        <f t="shared" si="49"/>
        <v>1.7684866250000004E-3</v>
      </c>
      <c r="J210" s="6">
        <v>0.26980999999999999</v>
      </c>
      <c r="K210" s="6">
        <v>7.7000000000000002E-3</v>
      </c>
      <c r="L210" s="6">
        <f t="shared" si="50"/>
        <v>6.1968230687175337E-2</v>
      </c>
      <c r="N210" s="6">
        <v>85.35655620989715</v>
      </c>
      <c r="P210" s="11">
        <f t="shared" si="51"/>
        <v>7.2599262949165331E-4</v>
      </c>
      <c r="Q210" s="6">
        <f t="shared" si="46"/>
        <v>8.7119115538998404</v>
      </c>
      <c r="R210" s="6">
        <f t="shared" si="52"/>
        <v>21.221839500000005</v>
      </c>
    </row>
    <row r="211" spans="1:18" x14ac:dyDescent="0.25">
      <c r="A211" s="9" t="s">
        <v>321</v>
      </c>
      <c r="B211" s="10" t="s">
        <v>192</v>
      </c>
      <c r="C211" t="s">
        <v>262</v>
      </c>
      <c r="D211" t="s">
        <v>267</v>
      </c>
      <c r="E211" s="6">
        <v>0.1400267</v>
      </c>
      <c r="F211" s="6">
        <v>0.178539425</v>
      </c>
      <c r="G211" s="6">
        <v>0.18517955000000003</v>
      </c>
      <c r="H211" s="6">
        <v>0.23874322500000003</v>
      </c>
      <c r="I211" s="6">
        <f t="shared" si="49"/>
        <v>1.5139485000000006E-3</v>
      </c>
      <c r="J211" s="6">
        <v>0.26980999999999999</v>
      </c>
      <c r="K211" s="6">
        <v>7.7000000000000002E-3</v>
      </c>
      <c r="L211" s="6">
        <f t="shared" si="50"/>
        <v>5.3049148673376643E-2</v>
      </c>
      <c r="N211" s="6">
        <v>78.093008649975744</v>
      </c>
      <c r="P211" s="11">
        <f t="shared" si="51"/>
        <v>6.7930727206516866E-4</v>
      </c>
      <c r="Q211" s="6">
        <f t="shared" si="46"/>
        <v>8.1516872647820247</v>
      </c>
      <c r="R211" s="6">
        <f t="shared" si="52"/>
        <v>18.167382000000007</v>
      </c>
    </row>
    <row r="212" spans="1:18" x14ac:dyDescent="0.25">
      <c r="A212" s="9" t="s">
        <v>321</v>
      </c>
      <c r="B212" s="10" t="s">
        <v>193</v>
      </c>
      <c r="C212" t="s">
        <v>262</v>
      </c>
      <c r="D212" t="s">
        <v>267</v>
      </c>
      <c r="E212" s="6">
        <v>0.14976555000000005</v>
      </c>
      <c r="F212" s="6">
        <v>0.18739292500000002</v>
      </c>
      <c r="G212" s="6">
        <v>0.19890247500000005</v>
      </c>
      <c r="H212" s="6">
        <v>0.23830055000000003</v>
      </c>
      <c r="I212" s="6">
        <f t="shared" si="49"/>
        <v>1.3855727499999999E-3</v>
      </c>
      <c r="J212" s="6">
        <v>0.30710999999999999</v>
      </c>
      <c r="K212" s="6">
        <v>7.7000000000000002E-3</v>
      </c>
      <c r="L212" s="6">
        <f t="shared" si="50"/>
        <v>5.5262759383441551E-2</v>
      </c>
      <c r="N212" s="6">
        <v>83.742826269408283</v>
      </c>
      <c r="P212" s="11">
        <f t="shared" si="51"/>
        <v>6.5991036898678621E-4</v>
      </c>
      <c r="Q212" s="6">
        <f t="shared" si="46"/>
        <v>7.9189244278414348</v>
      </c>
      <c r="R212" s="6">
        <f t="shared" si="52"/>
        <v>16.626873</v>
      </c>
    </row>
    <row r="213" spans="1:18" x14ac:dyDescent="0.25">
      <c r="A213" s="9" t="s">
        <v>321</v>
      </c>
      <c r="B213" s="10" t="s">
        <v>194</v>
      </c>
      <c r="C213" t="s">
        <v>263</v>
      </c>
      <c r="D213" t="s">
        <v>267</v>
      </c>
      <c r="E213" s="6">
        <v>0.15906172500000001</v>
      </c>
      <c r="F213" s="6">
        <v>0.18695025000000001</v>
      </c>
      <c r="G213" s="6">
        <v>0.21351075000000003</v>
      </c>
      <c r="H213" s="6">
        <v>0.23387379999999999</v>
      </c>
      <c r="I213" s="6">
        <f t="shared" si="49"/>
        <v>1.2549836249999998E-3</v>
      </c>
      <c r="J213" s="6">
        <v>0.30710999999999999</v>
      </c>
      <c r="K213" s="6">
        <v>7.7000000000000002E-3</v>
      </c>
      <c r="L213" s="6">
        <f t="shared" si="50"/>
        <v>5.0054288451136346E-2</v>
      </c>
      <c r="N213" s="6">
        <v>80.037927242432644</v>
      </c>
      <c r="P213" s="11">
        <f t="shared" si="51"/>
        <v>6.2538211789922181E-4</v>
      </c>
      <c r="Q213" s="6">
        <f t="shared" si="46"/>
        <v>7.504585414790661</v>
      </c>
      <c r="R213" s="6">
        <f t="shared" si="52"/>
        <v>15.059803499999996</v>
      </c>
    </row>
    <row r="214" spans="1:18" x14ac:dyDescent="0.25">
      <c r="A214" s="9" t="s">
        <v>321</v>
      </c>
      <c r="B214" s="10" t="s">
        <v>195</v>
      </c>
      <c r="C214" t="s">
        <v>263</v>
      </c>
      <c r="D214" t="s">
        <v>267</v>
      </c>
      <c r="E214" s="6">
        <v>0.13914135000000005</v>
      </c>
      <c r="F214" s="6">
        <v>0.17676872500000002</v>
      </c>
      <c r="G214" s="6">
        <v>0.19757445000000001</v>
      </c>
      <c r="H214" s="6">
        <v>0.22856170000000003</v>
      </c>
      <c r="I214" s="6">
        <f t="shared" si="49"/>
        <v>1.4453338749999998E-3</v>
      </c>
      <c r="J214" s="6">
        <v>0.30710999999999999</v>
      </c>
      <c r="K214" s="6">
        <v>7.7000000000000002E-3</v>
      </c>
      <c r="L214" s="6">
        <f t="shared" si="50"/>
        <v>5.7646296928733756E-2</v>
      </c>
      <c r="N214" s="6">
        <v>82.662199130526972</v>
      </c>
      <c r="P214" s="11">
        <f t="shared" si="51"/>
        <v>6.973719249557819E-4</v>
      </c>
      <c r="Q214" s="6">
        <f t="shared" si="46"/>
        <v>8.368463099469384</v>
      </c>
      <c r="R214" s="6">
        <f t="shared" si="52"/>
        <v>17.344006499999999</v>
      </c>
    </row>
    <row r="215" spans="1:18" x14ac:dyDescent="0.25">
      <c r="A215" s="9" t="s">
        <v>321</v>
      </c>
      <c r="B215" s="10" t="s">
        <v>196</v>
      </c>
      <c r="C215" t="s">
        <v>263</v>
      </c>
      <c r="D215" t="s">
        <v>267</v>
      </c>
      <c r="E215" s="6">
        <v>0.13692797500000001</v>
      </c>
      <c r="F215" s="6">
        <v>0.17544070000000003</v>
      </c>
      <c r="G215" s="6">
        <v>0.19801712500000002</v>
      </c>
      <c r="H215" s="6">
        <v>0.23520182500000003</v>
      </c>
      <c r="I215" s="6">
        <f t="shared" si="49"/>
        <v>1.5869898750000004E-3</v>
      </c>
      <c r="J215" s="6">
        <v>0.30710999999999999</v>
      </c>
      <c r="K215" s="6">
        <v>7.7000000000000002E-3</v>
      </c>
      <c r="L215" s="6">
        <f t="shared" si="50"/>
        <v>6.3296163702759756E-2</v>
      </c>
      <c r="N215" s="6">
        <v>84.127507073247401</v>
      </c>
      <c r="P215" s="11">
        <f t="shared" si="51"/>
        <v>7.523836840624507E-4</v>
      </c>
      <c r="Q215" s="6">
        <f t="shared" si="46"/>
        <v>9.0286042087494085</v>
      </c>
      <c r="R215" s="6">
        <f t="shared" si="52"/>
        <v>19.043878500000005</v>
      </c>
    </row>
    <row r="216" spans="1:18" x14ac:dyDescent="0.25">
      <c r="A216" s="9" t="s">
        <v>321</v>
      </c>
      <c r="B216" s="10" t="s">
        <v>197</v>
      </c>
      <c r="C216" t="s">
        <v>263</v>
      </c>
      <c r="D216" t="s">
        <v>267</v>
      </c>
      <c r="E216" s="6">
        <v>0.14268275000000002</v>
      </c>
      <c r="F216" s="6">
        <v>0.18739292500000002</v>
      </c>
      <c r="G216" s="6">
        <v>0.20377190000000001</v>
      </c>
      <c r="H216" s="6">
        <v>0.21970820000000002</v>
      </c>
      <c r="I216" s="6">
        <f t="shared" si="49"/>
        <v>1.2372766249999997E-3</v>
      </c>
      <c r="J216" s="6">
        <v>0.30710999999999999</v>
      </c>
      <c r="K216" s="6">
        <v>7.7000000000000002E-3</v>
      </c>
      <c r="L216" s="6">
        <f t="shared" si="50"/>
        <v>4.9348055104383101E-2</v>
      </c>
      <c r="N216" s="6">
        <v>81.830189216915542</v>
      </c>
      <c r="P216" s="11">
        <f t="shared" si="51"/>
        <v>6.03054393208981E-4</v>
      </c>
      <c r="Q216" s="6">
        <f t="shared" si="46"/>
        <v>7.2366527185077718</v>
      </c>
      <c r="R216" s="6">
        <f t="shared" si="52"/>
        <v>14.847319499999998</v>
      </c>
    </row>
    <row r="217" spans="1:18" x14ac:dyDescent="0.25">
      <c r="A217" s="9" t="s">
        <v>321</v>
      </c>
      <c r="B217" s="10" t="s">
        <v>198</v>
      </c>
      <c r="C217" t="s">
        <v>263</v>
      </c>
      <c r="D217" t="s">
        <v>267</v>
      </c>
      <c r="E217" s="6">
        <v>0.14755217500000001</v>
      </c>
      <c r="F217" s="6">
        <v>0.20244387500000002</v>
      </c>
      <c r="G217" s="6">
        <v>0.21351075000000003</v>
      </c>
      <c r="H217" s="6">
        <v>0.23033240000000002</v>
      </c>
      <c r="I217" s="6">
        <f t="shared" si="49"/>
        <v>1.2970377500000003E-3</v>
      </c>
      <c r="J217" s="6">
        <v>0.26980999999999999</v>
      </c>
      <c r="K217" s="6">
        <v>7.7000000000000002E-3</v>
      </c>
      <c r="L217" s="6">
        <f t="shared" si="50"/>
        <v>4.5448539652922081E-2</v>
      </c>
      <c r="N217" s="6">
        <v>80.246687384289899</v>
      </c>
      <c r="P217" s="11">
        <f t="shared" si="51"/>
        <v>5.6636032133358389E-4</v>
      </c>
      <c r="Q217" s="6">
        <f t="shared" si="46"/>
        <v>6.7963238560030064</v>
      </c>
      <c r="R217" s="6">
        <f t="shared" si="52"/>
        <v>15.564453000000002</v>
      </c>
    </row>
    <row r="218" spans="1:18" x14ac:dyDescent="0.25">
      <c r="A218" s="9" t="s">
        <v>321</v>
      </c>
      <c r="B218" s="10" t="s">
        <v>199</v>
      </c>
      <c r="C218" t="s">
        <v>264</v>
      </c>
      <c r="D218" t="s">
        <v>267</v>
      </c>
      <c r="E218" s="6">
        <v>0.13117320000000002</v>
      </c>
      <c r="F218" s="6">
        <v>0.13205855000000002</v>
      </c>
      <c r="G218" s="6">
        <v>0.13692797500000001</v>
      </c>
      <c r="H218" s="6">
        <v>0.16747255</v>
      </c>
      <c r="I218" s="6">
        <f t="shared" si="49"/>
        <v>5.6883737499999968E-4</v>
      </c>
      <c r="J218" s="6">
        <v>0.31470000000000004</v>
      </c>
      <c r="K218" s="6">
        <v>7.7000000000000002E-3</v>
      </c>
      <c r="L218" s="6">
        <f t="shared" si="50"/>
        <v>2.3248457391233757E-2</v>
      </c>
      <c r="N218" s="6">
        <v>81.735781680940633</v>
      </c>
      <c r="P218" s="11">
        <f t="shared" si="51"/>
        <v>2.8443426995027927E-4</v>
      </c>
      <c r="Q218" s="6">
        <f t="shared" si="46"/>
        <v>3.4132112394033514</v>
      </c>
      <c r="R218" s="6">
        <f t="shared" si="52"/>
        <v>6.8260484999999962</v>
      </c>
    </row>
    <row r="219" spans="1:18" x14ac:dyDescent="0.25">
      <c r="A219" s="9" t="s">
        <v>321</v>
      </c>
      <c r="B219" s="10" t="s">
        <v>200</v>
      </c>
      <c r="C219" t="s">
        <v>264</v>
      </c>
      <c r="D219" t="s">
        <v>267</v>
      </c>
      <c r="E219" s="6">
        <v>0.12586110000000003</v>
      </c>
      <c r="F219" s="6">
        <v>0.13338657500000003</v>
      </c>
      <c r="G219" s="6">
        <v>0.14356810000000003</v>
      </c>
      <c r="H219" s="6">
        <v>0.14401077500000001</v>
      </c>
      <c r="I219" s="6">
        <f t="shared" si="49"/>
        <v>3.2315274999999966E-4</v>
      </c>
      <c r="J219" s="6">
        <v>0.31470000000000004</v>
      </c>
      <c r="K219" s="6">
        <v>7.7000000000000002E-3</v>
      </c>
      <c r="L219" s="6">
        <f t="shared" si="50"/>
        <v>1.3207294860389598E-2</v>
      </c>
      <c r="N219" s="6">
        <v>80.986511449583489</v>
      </c>
      <c r="P219" s="11">
        <f t="shared" si="51"/>
        <v>1.6308017994591027E-4</v>
      </c>
      <c r="Q219" s="6">
        <f t="shared" si="46"/>
        <v>1.9569621593509232</v>
      </c>
      <c r="R219" s="6">
        <f t="shared" si="52"/>
        <v>3.8778329999999959</v>
      </c>
    </row>
    <row r="220" spans="1:18" x14ac:dyDescent="0.25">
      <c r="A220" s="9" t="s">
        <v>321</v>
      </c>
      <c r="B220" s="10" t="s">
        <v>201</v>
      </c>
      <c r="C220" t="s">
        <v>264</v>
      </c>
      <c r="D220" t="s">
        <v>267</v>
      </c>
      <c r="E220" s="6">
        <v>0.12586110000000003</v>
      </c>
      <c r="F220" s="6">
        <v>0.12895982500000003</v>
      </c>
      <c r="G220" s="6">
        <v>0.14666682500000003</v>
      </c>
      <c r="H220" s="6">
        <v>0.16260312500000002</v>
      </c>
      <c r="I220" s="6">
        <f t="shared" si="49"/>
        <v>6.3966537499999989E-4</v>
      </c>
      <c r="J220" s="6">
        <v>0.31470000000000004</v>
      </c>
      <c r="K220" s="6">
        <v>7.7000000000000002E-3</v>
      </c>
      <c r="L220" s="6">
        <f t="shared" si="50"/>
        <v>2.6143206949675323E-2</v>
      </c>
      <c r="N220" s="6">
        <v>83.902653451573627</v>
      </c>
      <c r="P220" s="11">
        <f t="shared" si="51"/>
        <v>3.1158975162525084E-4</v>
      </c>
      <c r="Q220" s="6">
        <f t="shared" si="46"/>
        <v>3.7390770195030099</v>
      </c>
      <c r="R220" s="6">
        <f t="shared" si="52"/>
        <v>7.6759844999999984</v>
      </c>
    </row>
    <row r="221" spans="1:18" x14ac:dyDescent="0.25">
      <c r="A221" s="9" t="s">
        <v>321</v>
      </c>
      <c r="B221" s="10" t="s">
        <v>202</v>
      </c>
      <c r="C221" t="s">
        <v>264</v>
      </c>
      <c r="D221" t="s">
        <v>267</v>
      </c>
      <c r="E221" s="6">
        <v>0.13073052500000001</v>
      </c>
      <c r="F221" s="6">
        <v>0.13559995</v>
      </c>
      <c r="G221" s="6">
        <v>0.14888020000000002</v>
      </c>
      <c r="H221" s="6">
        <v>0.15419230000000003</v>
      </c>
      <c r="I221" s="6">
        <f t="shared" si="49"/>
        <v>4.1832787500000037E-4</v>
      </c>
      <c r="J221" s="6">
        <v>0.31470000000000004</v>
      </c>
      <c r="K221" s="6">
        <v>7.7000000000000002E-3</v>
      </c>
      <c r="L221" s="6">
        <f t="shared" si="50"/>
        <v>1.7097114579545471E-2</v>
      </c>
      <c r="N221" s="6">
        <v>84.046651394797678</v>
      </c>
      <c r="P221" s="11">
        <f t="shared" si="51"/>
        <v>2.034241019220874E-4</v>
      </c>
      <c r="Q221" s="6">
        <f t="shared" si="46"/>
        <v>2.4410892230650485</v>
      </c>
      <c r="R221" s="6">
        <f t="shared" si="52"/>
        <v>5.0199345000000042</v>
      </c>
    </row>
    <row r="222" spans="1:18" x14ac:dyDescent="0.25">
      <c r="A222" s="9" t="s">
        <v>321</v>
      </c>
      <c r="B222" s="10" t="s">
        <v>203</v>
      </c>
      <c r="C222" t="s">
        <v>264</v>
      </c>
      <c r="D222" t="s">
        <v>267</v>
      </c>
      <c r="E222" s="6">
        <v>0.11302352500000001</v>
      </c>
      <c r="F222" s="6">
        <v>0.14799485000000004</v>
      </c>
      <c r="G222" s="6">
        <v>0.16171777500000001</v>
      </c>
      <c r="H222" s="6">
        <v>0.16570185000000001</v>
      </c>
      <c r="I222" s="6">
        <f t="shared" si="49"/>
        <v>8.5878949999999984E-4</v>
      </c>
      <c r="J222" s="6">
        <v>0.30710999999999999</v>
      </c>
      <c r="K222" s="6">
        <v>7.7000000000000002E-3</v>
      </c>
      <c r="L222" s="6">
        <f t="shared" si="50"/>
        <v>3.4252317317532456E-2</v>
      </c>
      <c r="N222" s="6">
        <v>80.518617218357861</v>
      </c>
      <c r="P222" s="11">
        <f t="shared" si="51"/>
        <v>4.253962437611645E-4</v>
      </c>
      <c r="Q222" s="6">
        <f t="shared" si="46"/>
        <v>5.1047549251339746</v>
      </c>
      <c r="R222" s="6">
        <f t="shared" si="52"/>
        <v>10.305473999999998</v>
      </c>
    </row>
    <row r="223" spans="1:18" x14ac:dyDescent="0.25">
      <c r="A223" s="9" t="s">
        <v>321</v>
      </c>
      <c r="B223" s="10" t="s">
        <v>225</v>
      </c>
      <c r="C223" t="s">
        <v>261</v>
      </c>
      <c r="D223" t="s">
        <v>266</v>
      </c>
      <c r="E223" s="6">
        <v>0.13559995</v>
      </c>
      <c r="F223" s="6">
        <v>0.17721140000000005</v>
      </c>
      <c r="G223" s="6">
        <v>0.18075280000000002</v>
      </c>
      <c r="H223" s="6">
        <v>0.18385152500000004</v>
      </c>
      <c r="I223" s="6">
        <f t="shared" si="49"/>
        <v>7.4148062500000052E-4</v>
      </c>
      <c r="J223" s="6">
        <v>0.42700000000000005</v>
      </c>
      <c r="K223" s="6">
        <v>7.7000000000000002E-3</v>
      </c>
      <c r="L223" s="6">
        <f t="shared" si="50"/>
        <v>4.1118471022727303E-2</v>
      </c>
      <c r="N223" s="6">
        <v>131.11456573783622</v>
      </c>
      <c r="P223" s="11">
        <f t="shared" si="51"/>
        <v>3.1360719376475493E-4</v>
      </c>
      <c r="Q223" s="6">
        <f t="shared" si="46"/>
        <v>3.763286325177059</v>
      </c>
      <c r="R223" s="6">
        <f t="shared" si="52"/>
        <v>8.8977675000000058</v>
      </c>
    </row>
    <row r="224" spans="1:18" x14ac:dyDescent="0.25">
      <c r="A224" s="9" t="s">
        <v>321</v>
      </c>
      <c r="B224" s="10" t="s">
        <v>229</v>
      </c>
      <c r="C224" t="s">
        <v>261</v>
      </c>
      <c r="D224" t="s">
        <v>266</v>
      </c>
      <c r="E224" s="6">
        <v>0.1400267</v>
      </c>
      <c r="F224" s="6">
        <v>0.15773370000000003</v>
      </c>
      <c r="G224" s="6">
        <v>0.17234197500000001</v>
      </c>
      <c r="H224" s="6">
        <v>0.17765407500000005</v>
      </c>
      <c r="I224" s="6">
        <f t="shared" si="49"/>
        <v>6.3745200000000059E-4</v>
      </c>
      <c r="J224" s="6">
        <v>0.42700000000000005</v>
      </c>
      <c r="K224" s="6">
        <v>7.7000000000000002E-3</v>
      </c>
      <c r="L224" s="6">
        <f t="shared" si="50"/>
        <v>3.5349610909090945E-2</v>
      </c>
      <c r="N224" s="6">
        <v>123.10671432826931</v>
      </c>
      <c r="P224" s="11">
        <f t="shared" si="51"/>
        <v>2.8714608380197443E-4</v>
      </c>
      <c r="Q224" s="6">
        <f t="shared" si="46"/>
        <v>3.4457530056236929</v>
      </c>
      <c r="R224" s="6">
        <f t="shared" si="52"/>
        <v>7.6494240000000069</v>
      </c>
    </row>
    <row r="225" spans="1:18" x14ac:dyDescent="0.25">
      <c r="A225" s="9" t="s">
        <v>321</v>
      </c>
      <c r="B225" s="10" t="s">
        <v>230</v>
      </c>
      <c r="C225" t="s">
        <v>261</v>
      </c>
      <c r="D225" t="s">
        <v>266</v>
      </c>
      <c r="E225" s="6">
        <v>0.13073052500000001</v>
      </c>
      <c r="F225" s="6">
        <v>0.16171777500000001</v>
      </c>
      <c r="G225" s="6">
        <v>0.17145662500000003</v>
      </c>
      <c r="H225" s="6">
        <v>0.17986745000000001</v>
      </c>
      <c r="I225" s="6">
        <f t="shared" si="49"/>
        <v>7.85748125E-4</v>
      </c>
      <c r="J225" s="6">
        <v>0.35649999999999998</v>
      </c>
      <c r="K225" s="6">
        <v>7.7000000000000002E-3</v>
      </c>
      <c r="L225" s="6">
        <f t="shared" si="50"/>
        <v>3.6379117735389606E-2</v>
      </c>
      <c r="N225" s="6">
        <v>124.63418152187346</v>
      </c>
      <c r="P225" s="11">
        <f t="shared" si="51"/>
        <v>2.918871636269784E-4</v>
      </c>
      <c r="Q225" s="6">
        <f t="shared" si="46"/>
        <v>3.502645963523741</v>
      </c>
      <c r="R225" s="6">
        <f t="shared" si="52"/>
        <v>9.4289775000000002</v>
      </c>
    </row>
    <row r="226" spans="1:18" x14ac:dyDescent="0.25">
      <c r="A226" s="9" t="s">
        <v>321</v>
      </c>
      <c r="B226" s="10" t="s">
        <v>231</v>
      </c>
      <c r="C226" t="s">
        <v>261</v>
      </c>
      <c r="D226" t="s">
        <v>266</v>
      </c>
      <c r="E226" s="6">
        <v>0.14179739999999999</v>
      </c>
      <c r="F226" s="6">
        <v>0.15507765000000001</v>
      </c>
      <c r="G226" s="6">
        <v>0.16304580000000002</v>
      </c>
      <c r="H226" s="6">
        <v>0.17322732500000004</v>
      </c>
      <c r="I226" s="6">
        <f t="shared" si="49"/>
        <v>5.1128962500000081E-4</v>
      </c>
      <c r="J226" s="6">
        <v>0.35649999999999998</v>
      </c>
      <c r="K226" s="6">
        <v>7.7000000000000002E-3</v>
      </c>
      <c r="L226" s="6">
        <f t="shared" si="50"/>
        <v>2.3672045625000037E-2</v>
      </c>
      <c r="N226" s="6">
        <v>143.84192060456948</v>
      </c>
      <c r="P226" s="11">
        <f t="shared" si="51"/>
        <v>1.6456986618022145E-4</v>
      </c>
      <c r="Q226" s="6">
        <f t="shared" ref="Q226:Q242" si="53">P226*12*1000</f>
        <v>1.9748383941626575</v>
      </c>
      <c r="R226" s="6">
        <f t="shared" si="52"/>
        <v>6.1354755000000099</v>
      </c>
    </row>
    <row r="227" spans="1:18" x14ac:dyDescent="0.25">
      <c r="A227" s="9" t="s">
        <v>321</v>
      </c>
      <c r="B227" s="10" t="s">
        <v>232</v>
      </c>
      <c r="C227" t="s">
        <v>261</v>
      </c>
      <c r="D227" t="s">
        <v>266</v>
      </c>
      <c r="E227" s="6">
        <v>0.14445345000000001</v>
      </c>
      <c r="F227" s="6">
        <v>0.16525917500000001</v>
      </c>
      <c r="G227" s="6">
        <v>0.16570185000000001</v>
      </c>
      <c r="H227" s="6">
        <v>0.18517955000000003</v>
      </c>
      <c r="I227" s="6">
        <f t="shared" si="49"/>
        <v>6.1310487500000036E-4</v>
      </c>
      <c r="J227" s="6">
        <v>0.42700000000000005</v>
      </c>
      <c r="K227" s="6">
        <v>7.7000000000000002E-3</v>
      </c>
      <c r="L227" s="6">
        <f t="shared" si="50"/>
        <v>3.3999452159090934E-2</v>
      </c>
      <c r="N227" s="6">
        <v>120.16888721379439</v>
      </c>
      <c r="P227" s="11">
        <f t="shared" si="51"/>
        <v>2.8293057335716164E-4</v>
      </c>
      <c r="Q227" s="6">
        <f t="shared" si="53"/>
        <v>3.3951668802859394</v>
      </c>
      <c r="R227" s="6">
        <f t="shared" si="52"/>
        <v>7.3572585000000039</v>
      </c>
    </row>
    <row r="228" spans="1:18" x14ac:dyDescent="0.25">
      <c r="A228" s="9" t="s">
        <v>321</v>
      </c>
      <c r="B228" s="10" t="s">
        <v>233</v>
      </c>
      <c r="C228" t="s">
        <v>262</v>
      </c>
      <c r="D228" t="s">
        <v>266</v>
      </c>
      <c r="E228" s="6">
        <v>0.13781332500000001</v>
      </c>
      <c r="F228" s="6">
        <v>0.15153625000000004</v>
      </c>
      <c r="G228" s="6">
        <v>0.16747255</v>
      </c>
      <c r="H228" s="6">
        <v>0.17101395000000005</v>
      </c>
      <c r="I228" s="6">
        <f t="shared" si="49"/>
        <v>5.7769087500000036E-4</v>
      </c>
      <c r="J228" s="6">
        <v>0.41150000000000003</v>
      </c>
      <c r="K228" s="6">
        <v>7.7000000000000002E-3</v>
      </c>
      <c r="L228" s="6">
        <f t="shared" si="50"/>
        <v>3.0872700657467552E-2</v>
      </c>
      <c r="N228" s="6">
        <v>126.08534325799752</v>
      </c>
      <c r="P228" s="11">
        <f t="shared" si="51"/>
        <v>2.4485558638084854E-4</v>
      </c>
      <c r="Q228" s="6">
        <f t="shared" si="53"/>
        <v>2.9382670365701822</v>
      </c>
      <c r="R228" s="6">
        <f t="shared" si="52"/>
        <v>6.9322905000000041</v>
      </c>
    </row>
    <row r="229" spans="1:18" x14ac:dyDescent="0.25">
      <c r="A229" s="9" t="s">
        <v>321</v>
      </c>
      <c r="B229" s="10" t="s">
        <v>226</v>
      </c>
      <c r="C229" t="s">
        <v>262</v>
      </c>
      <c r="D229" t="s">
        <v>266</v>
      </c>
      <c r="E229" s="6">
        <v>0.15374962500000003</v>
      </c>
      <c r="F229" s="6">
        <v>0.16658720000000005</v>
      </c>
      <c r="G229" s="6">
        <v>0.1718993</v>
      </c>
      <c r="H229" s="6">
        <v>0.19181967500000002</v>
      </c>
      <c r="I229" s="6">
        <f t="shared" si="49"/>
        <v>5.9761124999999971E-4</v>
      </c>
      <c r="J229" s="6">
        <v>0.41150000000000003</v>
      </c>
      <c r="K229" s="6">
        <v>7.7000000000000002E-3</v>
      </c>
      <c r="L229" s="6">
        <f t="shared" si="50"/>
        <v>3.1937276542207779E-2</v>
      </c>
      <c r="N229" s="6">
        <v>134.28803474968896</v>
      </c>
      <c r="P229" s="11">
        <f t="shared" si="51"/>
        <v>2.3782667310411103E-4</v>
      </c>
      <c r="Q229" s="6">
        <f t="shared" si="53"/>
        <v>2.8539200772493323</v>
      </c>
      <c r="R229" s="6">
        <f t="shared" si="52"/>
        <v>7.1713349999999965</v>
      </c>
    </row>
    <row r="230" spans="1:18" x14ac:dyDescent="0.25">
      <c r="A230" s="9" t="s">
        <v>321</v>
      </c>
      <c r="B230" s="10" t="s">
        <v>234</v>
      </c>
      <c r="C230" t="s">
        <v>262</v>
      </c>
      <c r="D230" t="s">
        <v>266</v>
      </c>
      <c r="E230" s="6">
        <v>0.13781332500000001</v>
      </c>
      <c r="F230" s="6">
        <v>0.16304580000000002</v>
      </c>
      <c r="G230" s="6">
        <v>0.17544070000000003</v>
      </c>
      <c r="H230" s="6">
        <v>0.19890247500000002</v>
      </c>
      <c r="I230" s="6">
        <f t="shared" si="49"/>
        <v>9.7831175000000019E-4</v>
      </c>
      <c r="J230" s="6">
        <v>0.35649999999999998</v>
      </c>
      <c r="K230" s="6">
        <v>7.7000000000000002E-3</v>
      </c>
      <c r="L230" s="6">
        <f t="shared" si="50"/>
        <v>4.5294563490259745E-2</v>
      </c>
      <c r="N230" s="6">
        <v>133.62820615413929</v>
      </c>
      <c r="P230" s="11">
        <f t="shared" si="51"/>
        <v>3.3895960137347614E-4</v>
      </c>
      <c r="Q230" s="6">
        <f t="shared" si="53"/>
        <v>4.0675152164817137</v>
      </c>
      <c r="R230" s="6">
        <f t="shared" si="52"/>
        <v>11.739741000000002</v>
      </c>
    </row>
    <row r="231" spans="1:18" x14ac:dyDescent="0.25">
      <c r="A231" s="9" t="s">
        <v>321</v>
      </c>
      <c r="B231" s="10" t="s">
        <v>235</v>
      </c>
      <c r="C231" t="s">
        <v>262</v>
      </c>
      <c r="D231" t="s">
        <v>266</v>
      </c>
      <c r="E231" s="6">
        <v>0.15197892500000001</v>
      </c>
      <c r="F231" s="6">
        <v>0.15109357500000004</v>
      </c>
      <c r="G231" s="6">
        <v>0.16614452500000002</v>
      </c>
      <c r="H231" s="6">
        <v>0.17411267499999999</v>
      </c>
      <c r="I231" s="6">
        <f t="shared" si="49"/>
        <v>4.0726099999999958E-4</v>
      </c>
      <c r="J231" s="6">
        <v>0.41150000000000003</v>
      </c>
      <c r="K231" s="6">
        <v>7.7000000000000002E-3</v>
      </c>
      <c r="L231" s="6">
        <f t="shared" si="50"/>
        <v>2.1764662532467512E-2</v>
      </c>
      <c r="N231" s="6">
        <v>138.16463949150199</v>
      </c>
      <c r="P231" s="11">
        <f t="shared" si="51"/>
        <v>1.5752700989608978E-4</v>
      </c>
      <c r="Q231" s="6">
        <f t="shared" si="53"/>
        <v>1.8903241187530773</v>
      </c>
      <c r="R231" s="6">
        <f t="shared" si="52"/>
        <v>4.8871319999999958</v>
      </c>
    </row>
    <row r="232" spans="1:18" x14ac:dyDescent="0.25">
      <c r="A232" s="9" t="s">
        <v>321</v>
      </c>
      <c r="B232" s="10" t="s">
        <v>236</v>
      </c>
      <c r="C232" t="s">
        <v>262</v>
      </c>
      <c r="D232" t="s">
        <v>266</v>
      </c>
      <c r="E232" s="6">
        <v>0.14932287500000002</v>
      </c>
      <c r="F232" s="6">
        <v>0.15861904999999998</v>
      </c>
      <c r="G232" s="6">
        <v>0.17942477500000004</v>
      </c>
      <c r="H232" s="6">
        <v>0.18739292500000002</v>
      </c>
      <c r="I232" s="6">
        <f t="shared" si="49"/>
        <v>6.7507937500000011E-4</v>
      </c>
      <c r="J232" s="6">
        <v>0.41150000000000003</v>
      </c>
      <c r="K232" s="6">
        <v>7.7000000000000002E-3</v>
      </c>
      <c r="L232" s="6">
        <f t="shared" si="50"/>
        <v>3.6077293871753256E-2</v>
      </c>
      <c r="N232" s="6">
        <v>131.58024546755124</v>
      </c>
      <c r="P232" s="11">
        <f t="shared" si="51"/>
        <v>2.7418472844124777E-4</v>
      </c>
      <c r="Q232" s="6">
        <f t="shared" si="53"/>
        <v>3.290216741294973</v>
      </c>
      <c r="R232" s="6">
        <f t="shared" si="52"/>
        <v>8.1009525000000018</v>
      </c>
    </row>
    <row r="233" spans="1:18" x14ac:dyDescent="0.25">
      <c r="A233" s="9" t="s">
        <v>321</v>
      </c>
      <c r="B233" s="10" t="s">
        <v>237</v>
      </c>
      <c r="C233" t="s">
        <v>263</v>
      </c>
      <c r="D233" t="s">
        <v>266</v>
      </c>
      <c r="E233" s="6">
        <v>0.14799484999999998</v>
      </c>
      <c r="F233" s="6">
        <v>0.17234197500000001</v>
      </c>
      <c r="G233" s="6">
        <v>0.17588337500000001</v>
      </c>
      <c r="H233" s="6">
        <v>0.19757445000000001</v>
      </c>
      <c r="I233" s="6">
        <f t="shared" si="49"/>
        <v>7.6140100000000042E-4</v>
      </c>
      <c r="J233" s="6">
        <v>0.35649999999999998</v>
      </c>
      <c r="K233" s="6">
        <v>7.7000000000000002E-3</v>
      </c>
      <c r="L233" s="6">
        <f t="shared" si="50"/>
        <v>3.5251877467532486E-2</v>
      </c>
      <c r="N233" s="6">
        <v>121.48933065077769</v>
      </c>
      <c r="P233" s="11">
        <f t="shared" si="51"/>
        <v>2.9016438956984929E-4</v>
      </c>
      <c r="Q233" s="6">
        <f t="shared" si="53"/>
        <v>3.4819726748381914</v>
      </c>
      <c r="R233" s="6">
        <f t="shared" si="52"/>
        <v>9.1368120000000044</v>
      </c>
    </row>
    <row r="234" spans="1:18" x14ac:dyDescent="0.25">
      <c r="A234" s="9" t="s">
        <v>321</v>
      </c>
      <c r="B234" s="10" t="s">
        <v>238</v>
      </c>
      <c r="C234" t="s">
        <v>263</v>
      </c>
      <c r="D234" t="s">
        <v>266</v>
      </c>
      <c r="E234" s="6">
        <v>0.14179739999999999</v>
      </c>
      <c r="F234" s="6">
        <v>0.15374962500000003</v>
      </c>
      <c r="G234" s="6">
        <v>0.14932287500000002</v>
      </c>
      <c r="H234" s="6">
        <v>0.16393115000000003</v>
      </c>
      <c r="I234" s="6">
        <f t="shared" si="49"/>
        <v>3.0987250000000049E-4</v>
      </c>
      <c r="J234" s="6">
        <v>0.35649999999999998</v>
      </c>
      <c r="K234" s="6">
        <v>7.7000000000000002E-3</v>
      </c>
      <c r="L234" s="6">
        <f t="shared" si="50"/>
        <v>1.4346694318181839E-2</v>
      </c>
      <c r="N234" s="6">
        <v>124.30893462947782</v>
      </c>
      <c r="P234" s="11">
        <f t="shared" si="51"/>
        <v>1.1541161028323829E-4</v>
      </c>
      <c r="Q234" s="6">
        <f t="shared" si="53"/>
        <v>1.3849393233988596</v>
      </c>
      <c r="R234" s="6">
        <f t="shared" si="52"/>
        <v>3.7184700000000057</v>
      </c>
    </row>
    <row r="235" spans="1:18" x14ac:dyDescent="0.25">
      <c r="A235" s="9" t="s">
        <v>321</v>
      </c>
      <c r="B235" s="10" t="s">
        <v>227</v>
      </c>
      <c r="C235" t="s">
        <v>263</v>
      </c>
      <c r="D235" t="s">
        <v>266</v>
      </c>
      <c r="E235" s="6">
        <v>0.15242160000000002</v>
      </c>
      <c r="F235" s="6">
        <v>0.16260312500000002</v>
      </c>
      <c r="G235" s="6">
        <v>0.15463497500000004</v>
      </c>
      <c r="H235" s="6">
        <v>0.16525917500000004</v>
      </c>
      <c r="I235" s="6">
        <f t="shared" si="49"/>
        <v>1.5272287500000037E-4</v>
      </c>
      <c r="J235" s="6">
        <v>0.35649999999999998</v>
      </c>
      <c r="K235" s="6">
        <v>7.7000000000000002E-3</v>
      </c>
      <c r="L235" s="6">
        <f t="shared" si="50"/>
        <v>7.0708707711039124E-3</v>
      </c>
      <c r="N235" s="6">
        <v>127.31344473130792</v>
      </c>
      <c r="P235" s="11">
        <f t="shared" si="51"/>
        <v>5.5539073552104584E-5</v>
      </c>
      <c r="Q235" s="6">
        <f t="shared" si="53"/>
        <v>0.66646888262525505</v>
      </c>
      <c r="R235" s="6">
        <f t="shared" si="52"/>
        <v>1.8326745000000044</v>
      </c>
    </row>
    <row r="236" spans="1:18" x14ac:dyDescent="0.25">
      <c r="A236" s="9" t="s">
        <v>321</v>
      </c>
      <c r="B236" s="10" t="s">
        <v>239</v>
      </c>
      <c r="C236" t="s">
        <v>263</v>
      </c>
      <c r="D236" t="s">
        <v>266</v>
      </c>
      <c r="E236" s="6">
        <v>0.15020822500000003</v>
      </c>
      <c r="F236" s="6">
        <v>0.14489612500000004</v>
      </c>
      <c r="G236" s="6">
        <v>0.17101395000000005</v>
      </c>
      <c r="H236" s="6">
        <v>0.16304579999999999</v>
      </c>
      <c r="I236" s="6">
        <f t="shared" si="49"/>
        <v>3.231527499999995E-4</v>
      </c>
      <c r="J236" s="6">
        <v>0.35649999999999998</v>
      </c>
      <c r="K236" s="6">
        <v>7.7000000000000002E-3</v>
      </c>
      <c r="L236" s="6">
        <f t="shared" si="50"/>
        <v>1.4961552646103871E-2</v>
      </c>
      <c r="N236" s="6">
        <v>121.48886860032309</v>
      </c>
      <c r="P236" s="11">
        <f t="shared" si="51"/>
        <v>1.2315163371324773E-4</v>
      </c>
      <c r="Q236" s="6">
        <f t="shared" si="53"/>
        <v>1.4778196045589729</v>
      </c>
      <c r="R236" s="6">
        <f t="shared" si="52"/>
        <v>3.8778329999999936</v>
      </c>
    </row>
    <row r="237" spans="1:18" x14ac:dyDescent="0.25">
      <c r="A237" s="9" t="s">
        <v>321</v>
      </c>
      <c r="B237" s="10" t="s">
        <v>240</v>
      </c>
      <c r="C237" t="s">
        <v>263</v>
      </c>
      <c r="D237" t="s">
        <v>266</v>
      </c>
      <c r="E237" s="6">
        <v>0.15109357500000004</v>
      </c>
      <c r="F237" s="6">
        <v>0.14666682500000003</v>
      </c>
      <c r="G237" s="6">
        <v>0.1612751</v>
      </c>
      <c r="H237" s="6">
        <v>0.17676872500000002</v>
      </c>
      <c r="I237" s="6">
        <f t="shared" si="49"/>
        <v>4.5816862499999957E-4</v>
      </c>
      <c r="J237" s="6">
        <v>0.35649999999999998</v>
      </c>
      <c r="K237" s="6">
        <v>7.7000000000000002E-3</v>
      </c>
      <c r="L237" s="6">
        <f t="shared" si="50"/>
        <v>2.1212612313311667E-2</v>
      </c>
      <c r="N237" s="6">
        <v>173.76388194166657</v>
      </c>
      <c r="P237" s="11">
        <f t="shared" si="51"/>
        <v>1.2207722385272705E-4</v>
      </c>
      <c r="Q237" s="6">
        <f t="shared" si="53"/>
        <v>1.4649266862327246</v>
      </c>
      <c r="R237" s="6">
        <f t="shared" si="52"/>
        <v>5.4980234999999951</v>
      </c>
    </row>
    <row r="238" spans="1:18" x14ac:dyDescent="0.25">
      <c r="A238" s="9" t="s">
        <v>321</v>
      </c>
      <c r="B238" s="10" t="s">
        <v>241</v>
      </c>
      <c r="C238" t="s">
        <v>264</v>
      </c>
      <c r="D238" t="s">
        <v>266</v>
      </c>
      <c r="E238" s="6">
        <v>0.14135472500000001</v>
      </c>
      <c r="F238" s="6">
        <v>0.14799484999999998</v>
      </c>
      <c r="G238" s="6">
        <v>0.15242160000000002</v>
      </c>
      <c r="H238" s="6">
        <v>0.17234197500000001</v>
      </c>
      <c r="I238" s="6">
        <f t="shared" si="49"/>
        <v>4.8694250000000004E-4</v>
      </c>
      <c r="J238" s="6">
        <v>0.35649999999999998</v>
      </c>
      <c r="K238" s="6">
        <v>7.7000000000000002E-3</v>
      </c>
      <c r="L238" s="6">
        <f t="shared" si="50"/>
        <v>2.2544805357142858E-2</v>
      </c>
      <c r="N238" s="6">
        <v>110.83928270716758</v>
      </c>
      <c r="P238" s="11">
        <f t="shared" si="51"/>
        <v>2.0340085939301163E-4</v>
      </c>
      <c r="Q238" s="6">
        <f t="shared" si="53"/>
        <v>2.4408103127161391</v>
      </c>
      <c r="R238" s="6">
        <f t="shared" si="52"/>
        <v>5.8433100000000007</v>
      </c>
    </row>
    <row r="239" spans="1:18" x14ac:dyDescent="0.25">
      <c r="A239" s="9" t="s">
        <v>321</v>
      </c>
      <c r="B239" s="10" t="s">
        <v>242</v>
      </c>
      <c r="C239" t="s">
        <v>264</v>
      </c>
      <c r="D239" t="s">
        <v>266</v>
      </c>
      <c r="E239" s="6">
        <v>0.15153625000000004</v>
      </c>
      <c r="F239" s="6">
        <v>0.14799485000000004</v>
      </c>
      <c r="G239" s="6">
        <v>0.16348847500000002</v>
      </c>
      <c r="H239" s="6">
        <v>0.18562222500000003</v>
      </c>
      <c r="I239" s="6">
        <f t="shared" si="49"/>
        <v>5.887577499999998E-4</v>
      </c>
      <c r="J239" s="6">
        <v>0.35649999999999998</v>
      </c>
      <c r="K239" s="6">
        <v>7.7000000000000002E-3</v>
      </c>
      <c r="L239" s="6">
        <f t="shared" si="50"/>
        <v>2.7258719204545444E-2</v>
      </c>
      <c r="N239" s="6">
        <v>111.85422842197036</v>
      </c>
      <c r="P239" s="11">
        <f t="shared" si="51"/>
        <v>2.4369860298630692E-4</v>
      </c>
      <c r="Q239" s="6">
        <f t="shared" si="53"/>
        <v>2.9243832358356832</v>
      </c>
      <c r="R239" s="6">
        <f t="shared" si="52"/>
        <v>7.0650929999999983</v>
      </c>
    </row>
    <row r="240" spans="1:18" x14ac:dyDescent="0.25">
      <c r="A240" s="9" t="s">
        <v>321</v>
      </c>
      <c r="B240" s="10" t="s">
        <v>243</v>
      </c>
      <c r="C240" t="s">
        <v>264</v>
      </c>
      <c r="D240" t="s">
        <v>266</v>
      </c>
      <c r="E240" s="6">
        <v>0.1506509</v>
      </c>
      <c r="F240" s="6">
        <v>0.15153625000000004</v>
      </c>
      <c r="G240" s="6">
        <v>0.17145662500000003</v>
      </c>
      <c r="H240" s="6">
        <v>0.18163815000000003</v>
      </c>
      <c r="I240" s="6">
        <f t="shared" si="49"/>
        <v>5.6441062500000032E-4</v>
      </c>
      <c r="J240" s="6">
        <v>0.2919000000000001</v>
      </c>
      <c r="K240" s="6">
        <v>7.7000000000000002E-3</v>
      </c>
      <c r="L240" s="6">
        <f t="shared" si="50"/>
        <v>2.1396293693181835E-2</v>
      </c>
      <c r="N240" s="6">
        <v>112.61187497793397</v>
      </c>
      <c r="P240" s="11">
        <f t="shared" si="51"/>
        <v>1.9000033253486267E-4</v>
      </c>
      <c r="Q240" s="6">
        <f t="shared" si="53"/>
        <v>2.280003990418352</v>
      </c>
      <c r="R240" s="6">
        <f t="shared" si="52"/>
        <v>6.7729275000000042</v>
      </c>
    </row>
    <row r="241" spans="1:18" x14ac:dyDescent="0.25">
      <c r="A241" s="9" t="s">
        <v>321</v>
      </c>
      <c r="B241" s="10" t="s">
        <v>228</v>
      </c>
      <c r="C241" t="s">
        <v>264</v>
      </c>
      <c r="D241" t="s">
        <v>266</v>
      </c>
      <c r="E241" s="6">
        <v>0.15906172500000001</v>
      </c>
      <c r="F241" s="6">
        <v>0.16348847500000002</v>
      </c>
      <c r="G241" s="6">
        <v>0.17544070000000003</v>
      </c>
      <c r="H241" s="6">
        <v>0.18031012499999999</v>
      </c>
      <c r="I241" s="6">
        <f t="shared" si="49"/>
        <v>3.7848712499999966E-4</v>
      </c>
      <c r="J241" s="6">
        <v>0.2919000000000001</v>
      </c>
      <c r="K241" s="6">
        <v>7.7000000000000002E-3</v>
      </c>
      <c r="L241" s="6">
        <f t="shared" si="50"/>
        <v>1.4348102829545446E-2</v>
      </c>
      <c r="N241" s="6">
        <v>109.47509972100578</v>
      </c>
      <c r="P241" s="11">
        <f t="shared" si="51"/>
        <v>1.3106270618717117E-4</v>
      </c>
      <c r="Q241" s="6">
        <f t="shared" si="53"/>
        <v>1.5727524742460541</v>
      </c>
      <c r="R241" s="6">
        <f t="shared" si="52"/>
        <v>4.5418454999999955</v>
      </c>
    </row>
    <row r="242" spans="1:18" x14ac:dyDescent="0.25">
      <c r="A242" s="9" t="s">
        <v>321</v>
      </c>
      <c r="B242" s="10" t="s">
        <v>244</v>
      </c>
      <c r="C242" t="s">
        <v>264</v>
      </c>
      <c r="D242" t="s">
        <v>266</v>
      </c>
      <c r="E242" s="6">
        <v>0.16083242500000003</v>
      </c>
      <c r="F242" s="6">
        <v>0.16216045000000004</v>
      </c>
      <c r="G242" s="6">
        <v>0.17455535000000003</v>
      </c>
      <c r="H242" s="6">
        <v>0.18960630000000003</v>
      </c>
      <c r="I242" s="6">
        <f t="shared" si="49"/>
        <v>4.93582625E-4</v>
      </c>
      <c r="J242" s="6">
        <v>0.35649999999999998</v>
      </c>
      <c r="K242" s="6">
        <v>7.7000000000000002E-3</v>
      </c>
      <c r="L242" s="6">
        <f t="shared" si="50"/>
        <v>2.2852234521103892E-2</v>
      </c>
      <c r="N242" s="6">
        <v>143.16463099174484</v>
      </c>
      <c r="P242" s="11">
        <f t="shared" si="51"/>
        <v>1.5962206840334464E-4</v>
      </c>
      <c r="Q242" s="6">
        <f t="shared" si="53"/>
        <v>1.9154648208401359</v>
      </c>
      <c r="R242" s="6">
        <f t="shared" si="52"/>
        <v>5.9229915000000002</v>
      </c>
    </row>
    <row r="244" spans="1:18" x14ac:dyDescent="0.25">
      <c r="A244" s="9" t="s">
        <v>322</v>
      </c>
      <c r="B244" s="10" t="s">
        <v>184</v>
      </c>
      <c r="C244" t="s">
        <v>261</v>
      </c>
      <c r="D244" t="s">
        <v>267</v>
      </c>
      <c r="E244" s="6">
        <v>0.10107130000000002</v>
      </c>
      <c r="F244" s="6">
        <v>0.1152369</v>
      </c>
      <c r="G244" s="6">
        <v>0.12630377500000001</v>
      </c>
      <c r="H244" s="6">
        <v>0.12497574999999998</v>
      </c>
      <c r="I244" s="6">
        <f t="shared" ref="I244:I283" si="54">SLOPE(E244:H244,E$1:H$1)</f>
        <v>4.1390112499999949E-4</v>
      </c>
      <c r="J244" s="6">
        <v>0.26980999999999999</v>
      </c>
      <c r="K244" s="6">
        <v>7.7000000000000002E-3</v>
      </c>
      <c r="L244" s="6">
        <f t="shared" ref="L244:L283" si="55">I244*J244/K244</f>
        <v>1.4503202926785697E-2</v>
      </c>
      <c r="N244" s="6">
        <v>77.003385479342171</v>
      </c>
      <c r="P244" s="11">
        <f t="shared" ref="P244:P283" si="56">L244/N244</f>
        <v>1.8834500374891305E-4</v>
      </c>
      <c r="Q244" s="6">
        <f t="shared" ref="Q244:Q283" si="57">P244*12*1000</f>
        <v>2.2601400449869566</v>
      </c>
      <c r="R244" s="6">
        <f t="shared" ref="R244:R283" si="58">I244*12*1000</f>
        <v>4.9668134999999944</v>
      </c>
    </row>
    <row r="245" spans="1:18" x14ac:dyDescent="0.25">
      <c r="A245" s="9" t="s">
        <v>322</v>
      </c>
      <c r="B245" s="10" t="s">
        <v>185</v>
      </c>
      <c r="C245" t="s">
        <v>261</v>
      </c>
      <c r="D245" t="s">
        <v>267</v>
      </c>
      <c r="E245" s="6">
        <v>0.10417002500000001</v>
      </c>
      <c r="F245" s="6">
        <v>0.102399325</v>
      </c>
      <c r="G245" s="6">
        <v>0.11479422500000001</v>
      </c>
      <c r="H245" s="6">
        <v>0.13073052500000001</v>
      </c>
      <c r="I245" s="6">
        <f t="shared" si="54"/>
        <v>4.6038200000000007E-4</v>
      </c>
      <c r="J245" s="6">
        <v>0.30710999999999999</v>
      </c>
      <c r="K245" s="6">
        <v>7.7000000000000002E-3</v>
      </c>
      <c r="L245" s="6">
        <f t="shared" si="55"/>
        <v>1.8362067015584415E-2</v>
      </c>
      <c r="N245" s="6">
        <v>78.35163035329127</v>
      </c>
      <c r="P245" s="11">
        <f t="shared" si="56"/>
        <v>2.3435462584235926E-4</v>
      </c>
      <c r="Q245" s="6">
        <f t="shared" si="57"/>
        <v>2.8122555101083111</v>
      </c>
      <c r="R245" s="6">
        <f t="shared" si="58"/>
        <v>5.5245840000000008</v>
      </c>
    </row>
    <row r="246" spans="1:18" x14ac:dyDescent="0.25">
      <c r="A246" s="9" t="s">
        <v>322</v>
      </c>
      <c r="B246" s="10" t="s">
        <v>186</v>
      </c>
      <c r="C246" t="s">
        <v>261</v>
      </c>
      <c r="D246" t="s">
        <v>267</v>
      </c>
      <c r="E246" s="6">
        <v>9.7972574999999992E-2</v>
      </c>
      <c r="F246" s="6">
        <v>0.10682607499999999</v>
      </c>
      <c r="G246" s="6">
        <v>0.12099167500000001</v>
      </c>
      <c r="H246" s="6">
        <v>0.13117320000000002</v>
      </c>
      <c r="I246" s="6">
        <f t="shared" si="54"/>
        <v>5.6883737500000044E-4</v>
      </c>
      <c r="J246" s="6">
        <v>0.26980999999999999</v>
      </c>
      <c r="K246" s="6">
        <v>7.7000000000000002E-3</v>
      </c>
      <c r="L246" s="6">
        <f t="shared" si="55"/>
        <v>1.9932209369967549E-2</v>
      </c>
      <c r="N246" s="6">
        <v>80.894600232343592</v>
      </c>
      <c r="P246" s="11">
        <f t="shared" si="56"/>
        <v>2.4639727883837386E-4</v>
      </c>
      <c r="Q246" s="6">
        <f t="shared" si="57"/>
        <v>2.9567673460604866</v>
      </c>
      <c r="R246" s="6">
        <f t="shared" si="58"/>
        <v>6.8260485000000051</v>
      </c>
    </row>
    <row r="247" spans="1:18" x14ac:dyDescent="0.25">
      <c r="A247" s="9" t="s">
        <v>322</v>
      </c>
      <c r="B247" s="10" t="s">
        <v>187</v>
      </c>
      <c r="C247" t="s">
        <v>261</v>
      </c>
      <c r="D247" t="s">
        <v>267</v>
      </c>
      <c r="E247" s="6">
        <v>0.11523689999999999</v>
      </c>
      <c r="F247" s="6">
        <v>0.116564925</v>
      </c>
      <c r="G247" s="6">
        <v>0.13338657500000001</v>
      </c>
      <c r="H247" s="6">
        <v>0.13427192500000004</v>
      </c>
      <c r="I247" s="6">
        <f t="shared" si="54"/>
        <v>3.6963362500000088E-4</v>
      </c>
      <c r="J247" s="6">
        <v>0.26980999999999999</v>
      </c>
      <c r="K247" s="6">
        <v>7.7000000000000002E-3</v>
      </c>
      <c r="L247" s="6">
        <f t="shared" si="55"/>
        <v>1.2952058228733796E-2</v>
      </c>
      <c r="N247" s="6">
        <v>80.858518838043338</v>
      </c>
      <c r="P247" s="11">
        <f t="shared" si="56"/>
        <v>1.6018173984458332E-4</v>
      </c>
      <c r="Q247" s="6">
        <f t="shared" si="57"/>
        <v>1.922180878135</v>
      </c>
      <c r="R247" s="6">
        <f t="shared" si="58"/>
        <v>4.4356035000000107</v>
      </c>
    </row>
    <row r="248" spans="1:18" x14ac:dyDescent="0.25">
      <c r="A248" s="9" t="s">
        <v>322</v>
      </c>
      <c r="B248" s="10" t="s">
        <v>188</v>
      </c>
      <c r="C248" t="s">
        <v>261</v>
      </c>
      <c r="D248" t="s">
        <v>267</v>
      </c>
      <c r="E248" s="6">
        <v>0.11081015000000001</v>
      </c>
      <c r="F248" s="6">
        <v>0.10726875000000001</v>
      </c>
      <c r="G248" s="6">
        <v>0.1170076</v>
      </c>
      <c r="H248" s="6">
        <v>0.13205855000000002</v>
      </c>
      <c r="I248" s="6">
        <f t="shared" si="54"/>
        <v>3.6742025000000022E-4</v>
      </c>
      <c r="J248" s="6">
        <v>0.26980999999999999</v>
      </c>
      <c r="K248" s="6">
        <v>7.7000000000000002E-3</v>
      </c>
      <c r="L248" s="6">
        <f t="shared" si="55"/>
        <v>1.2874500993831176E-2</v>
      </c>
      <c r="N248" s="6">
        <v>83.377801187191707</v>
      </c>
      <c r="P248" s="11">
        <f t="shared" si="56"/>
        <v>1.5441161568804869E-4</v>
      </c>
      <c r="Q248" s="6">
        <f t="shared" si="57"/>
        <v>1.8529393882565843</v>
      </c>
      <c r="R248" s="6">
        <f t="shared" si="58"/>
        <v>4.4090430000000032</v>
      </c>
    </row>
    <row r="249" spans="1:18" x14ac:dyDescent="0.25">
      <c r="A249" s="9" t="s">
        <v>322</v>
      </c>
      <c r="B249" s="10" t="s">
        <v>189</v>
      </c>
      <c r="C249" t="s">
        <v>262</v>
      </c>
      <c r="D249" t="s">
        <v>267</v>
      </c>
      <c r="E249" s="6">
        <v>0.10505537500000001</v>
      </c>
      <c r="F249" s="6">
        <v>0.11567957500000001</v>
      </c>
      <c r="G249" s="6">
        <v>0.12630377500000001</v>
      </c>
      <c r="H249" s="6">
        <v>0.13427192500000001</v>
      </c>
      <c r="I249" s="6">
        <f t="shared" si="54"/>
        <v>4.9136925000000016E-4</v>
      </c>
      <c r="J249" s="6">
        <v>0.30710999999999999</v>
      </c>
      <c r="K249" s="6">
        <v>7.7000000000000002E-3</v>
      </c>
      <c r="L249" s="6">
        <f t="shared" si="55"/>
        <v>1.9597975372402602E-2</v>
      </c>
      <c r="N249" s="6">
        <v>77.895126243136545</v>
      </c>
      <c r="P249" s="11">
        <f t="shared" si="56"/>
        <v>2.5159437204364768E-4</v>
      </c>
      <c r="Q249" s="6">
        <f t="shared" si="57"/>
        <v>3.0191324645237723</v>
      </c>
      <c r="R249" s="6">
        <f t="shared" si="58"/>
        <v>5.8964310000000024</v>
      </c>
    </row>
    <row r="250" spans="1:18" x14ac:dyDescent="0.25">
      <c r="A250" s="9" t="s">
        <v>322</v>
      </c>
      <c r="B250" s="10" t="s">
        <v>190</v>
      </c>
      <c r="C250" t="s">
        <v>262</v>
      </c>
      <c r="D250" t="s">
        <v>267</v>
      </c>
      <c r="E250" s="6">
        <v>0.10638340000000002</v>
      </c>
      <c r="F250" s="6">
        <v>0.111252825</v>
      </c>
      <c r="G250" s="6">
        <v>0.12320505</v>
      </c>
      <c r="H250" s="6">
        <v>0.13825600000000002</v>
      </c>
      <c r="I250" s="6">
        <f t="shared" si="54"/>
        <v>5.3785012499999992E-4</v>
      </c>
      <c r="J250" s="6">
        <v>0.30710999999999999</v>
      </c>
      <c r="K250" s="6">
        <v>7.7000000000000002E-3</v>
      </c>
      <c r="L250" s="6">
        <f t="shared" si="55"/>
        <v>2.1451837907629865E-2</v>
      </c>
      <c r="N250" s="6">
        <v>88.020935900037003</v>
      </c>
      <c r="P250" s="11">
        <f t="shared" si="56"/>
        <v>2.4371290407536835E-4</v>
      </c>
      <c r="Q250" s="6">
        <f t="shared" si="57"/>
        <v>2.9245548489044202</v>
      </c>
      <c r="R250" s="6">
        <f t="shared" si="58"/>
        <v>6.454201499999999</v>
      </c>
    </row>
    <row r="251" spans="1:18" x14ac:dyDescent="0.25">
      <c r="A251" s="9" t="s">
        <v>322</v>
      </c>
      <c r="B251" s="10" t="s">
        <v>191</v>
      </c>
      <c r="C251" t="s">
        <v>262</v>
      </c>
      <c r="D251" t="s">
        <v>267</v>
      </c>
      <c r="E251" s="6">
        <v>0.10726875000000001</v>
      </c>
      <c r="F251" s="6">
        <v>0.1081541</v>
      </c>
      <c r="G251" s="6">
        <v>0.12320505</v>
      </c>
      <c r="H251" s="6">
        <v>0.14091205000000004</v>
      </c>
      <c r="I251" s="6">
        <f t="shared" si="54"/>
        <v>5.7990425000000042E-4</v>
      </c>
      <c r="J251" s="6">
        <v>0.26980999999999999</v>
      </c>
      <c r="K251" s="6">
        <v>7.7000000000000002E-3</v>
      </c>
      <c r="L251" s="6">
        <f t="shared" si="55"/>
        <v>2.0319995544480534E-2</v>
      </c>
      <c r="N251" s="6">
        <v>85.35655620989715</v>
      </c>
      <c r="P251" s="11">
        <f t="shared" si="56"/>
        <v>2.3806016136021684E-4</v>
      </c>
      <c r="Q251" s="6">
        <f t="shared" si="57"/>
        <v>2.856721936322602</v>
      </c>
      <c r="R251" s="6">
        <f t="shared" si="58"/>
        <v>6.9588510000000054</v>
      </c>
    </row>
    <row r="252" spans="1:18" x14ac:dyDescent="0.25">
      <c r="A252" s="9" t="s">
        <v>322</v>
      </c>
      <c r="B252" s="10" t="s">
        <v>192</v>
      </c>
      <c r="C252" t="s">
        <v>262</v>
      </c>
      <c r="D252" t="s">
        <v>267</v>
      </c>
      <c r="E252" s="6">
        <v>0.11390887500000002</v>
      </c>
      <c r="F252" s="6">
        <v>0.11567957500000001</v>
      </c>
      <c r="G252" s="6">
        <v>0.12231970000000002</v>
      </c>
      <c r="H252" s="6">
        <v>0.13604262500000003</v>
      </c>
      <c r="I252" s="6">
        <f t="shared" si="54"/>
        <v>3.6520687500000016E-4</v>
      </c>
      <c r="J252" s="6">
        <v>0.26980999999999999</v>
      </c>
      <c r="K252" s="6">
        <v>7.7000000000000002E-3</v>
      </c>
      <c r="L252" s="6">
        <f t="shared" si="55"/>
        <v>1.2796943758928576E-2</v>
      </c>
      <c r="N252" s="6">
        <v>78.093008649975744</v>
      </c>
      <c r="P252" s="11">
        <f t="shared" si="56"/>
        <v>1.6386798229642226E-4</v>
      </c>
      <c r="Q252" s="6">
        <f t="shared" si="57"/>
        <v>1.9664157875570674</v>
      </c>
      <c r="R252" s="6">
        <f t="shared" si="58"/>
        <v>4.3824825000000018</v>
      </c>
    </row>
    <row r="253" spans="1:18" x14ac:dyDescent="0.25">
      <c r="A253" s="9" t="s">
        <v>322</v>
      </c>
      <c r="B253" s="10" t="s">
        <v>193</v>
      </c>
      <c r="C253" t="s">
        <v>262</v>
      </c>
      <c r="D253" t="s">
        <v>267</v>
      </c>
      <c r="E253" s="6">
        <v>0.11302352499999999</v>
      </c>
      <c r="F253" s="6">
        <v>0.11390887500000001</v>
      </c>
      <c r="G253" s="6">
        <v>0.12497575000000001</v>
      </c>
      <c r="H253" s="6">
        <v>0.13471460000000002</v>
      </c>
      <c r="I253" s="6">
        <f t="shared" si="54"/>
        <v>3.8070050000000048E-4</v>
      </c>
      <c r="J253" s="6">
        <v>0.30710999999999999</v>
      </c>
      <c r="K253" s="6">
        <v>7.7000000000000002E-3</v>
      </c>
      <c r="L253" s="6">
        <f t="shared" si="55"/>
        <v>1.5184016955194822E-2</v>
      </c>
      <c r="N253" s="6">
        <v>83.742826269408283</v>
      </c>
      <c r="P253" s="11">
        <f t="shared" si="56"/>
        <v>1.8131722598359003E-4</v>
      </c>
      <c r="Q253" s="6">
        <f t="shared" si="57"/>
        <v>2.1758067118030806</v>
      </c>
      <c r="R253" s="6">
        <f t="shared" si="58"/>
        <v>4.5684060000000057</v>
      </c>
    </row>
    <row r="254" spans="1:18" x14ac:dyDescent="0.25">
      <c r="A254" s="9" t="s">
        <v>322</v>
      </c>
      <c r="B254" s="10" t="s">
        <v>194</v>
      </c>
      <c r="C254" t="s">
        <v>263</v>
      </c>
      <c r="D254" t="s">
        <v>267</v>
      </c>
      <c r="E254" s="6">
        <v>0.11390887500000001</v>
      </c>
      <c r="F254" s="6">
        <v>0.12276237500000002</v>
      </c>
      <c r="G254" s="6">
        <v>0.13515727499999999</v>
      </c>
      <c r="H254" s="6">
        <v>0.15374962500000003</v>
      </c>
      <c r="I254" s="6">
        <f t="shared" si="54"/>
        <v>6.5958575000000022E-4</v>
      </c>
      <c r="J254" s="6">
        <v>0.30710999999999999</v>
      </c>
      <c r="K254" s="6">
        <v>7.7000000000000002E-3</v>
      </c>
      <c r="L254" s="6">
        <f t="shared" si="55"/>
        <v>2.6307192166558451E-2</v>
      </c>
      <c r="N254" s="6">
        <v>80.037927242432644</v>
      </c>
      <c r="P254" s="11">
        <f t="shared" si="56"/>
        <v>3.28684076074018E-4</v>
      </c>
      <c r="Q254" s="6">
        <f t="shared" si="57"/>
        <v>3.9442089128882158</v>
      </c>
      <c r="R254" s="6">
        <f t="shared" si="58"/>
        <v>7.9150290000000023</v>
      </c>
    </row>
    <row r="255" spans="1:18" x14ac:dyDescent="0.25">
      <c r="A255" s="9" t="s">
        <v>322</v>
      </c>
      <c r="B255" s="10" t="s">
        <v>195</v>
      </c>
      <c r="C255" t="s">
        <v>263</v>
      </c>
      <c r="D255" t="s">
        <v>267</v>
      </c>
      <c r="E255" s="6">
        <v>0.1187783</v>
      </c>
      <c r="F255" s="6">
        <v>0.116564925</v>
      </c>
      <c r="G255" s="6">
        <v>0.13692797500000001</v>
      </c>
      <c r="H255" s="6">
        <v>0.15286427500000002</v>
      </c>
      <c r="I255" s="6">
        <f t="shared" si="54"/>
        <v>6.1310487500000036E-4</v>
      </c>
      <c r="J255" s="6">
        <v>0.30710999999999999</v>
      </c>
      <c r="K255" s="6">
        <v>7.7000000000000002E-3</v>
      </c>
      <c r="L255" s="6">
        <f t="shared" si="55"/>
        <v>2.4453329631331181E-2</v>
      </c>
      <c r="N255" s="6">
        <v>82.662199130526972</v>
      </c>
      <c r="P255" s="11">
        <f t="shared" si="56"/>
        <v>2.9582239389395364E-4</v>
      </c>
      <c r="Q255" s="6">
        <f t="shared" si="57"/>
        <v>3.5498687267274436</v>
      </c>
      <c r="R255" s="6">
        <f t="shared" si="58"/>
        <v>7.3572585000000039</v>
      </c>
    </row>
    <row r="256" spans="1:18" x14ac:dyDescent="0.25">
      <c r="A256" s="9" t="s">
        <v>322</v>
      </c>
      <c r="B256" s="10" t="s">
        <v>196</v>
      </c>
      <c r="C256" t="s">
        <v>263</v>
      </c>
      <c r="D256" t="s">
        <v>267</v>
      </c>
      <c r="E256" s="6">
        <v>0.1187783</v>
      </c>
      <c r="F256" s="6">
        <v>0.12231970000000002</v>
      </c>
      <c r="G256" s="6">
        <v>0.13781332500000001</v>
      </c>
      <c r="H256" s="6">
        <v>0.15242160000000002</v>
      </c>
      <c r="I256" s="6">
        <f t="shared" si="54"/>
        <v>5.8211762500000016E-4</v>
      </c>
      <c r="J256" s="6">
        <v>0.30710999999999999</v>
      </c>
      <c r="K256" s="6">
        <v>7.7000000000000002E-3</v>
      </c>
      <c r="L256" s="6">
        <f t="shared" si="55"/>
        <v>2.3217421274512991E-2</v>
      </c>
      <c r="N256" s="6">
        <v>84.127507073247401</v>
      </c>
      <c r="P256" s="11">
        <f t="shared" si="56"/>
        <v>2.7597895245247493E-4</v>
      </c>
      <c r="Q256" s="6">
        <f t="shared" si="57"/>
        <v>3.3117474294296994</v>
      </c>
      <c r="R256" s="6">
        <f t="shared" si="58"/>
        <v>6.9854115000000014</v>
      </c>
    </row>
    <row r="257" spans="1:18" x14ac:dyDescent="0.25">
      <c r="A257" s="9" t="s">
        <v>322</v>
      </c>
      <c r="B257" s="10" t="s">
        <v>197</v>
      </c>
      <c r="C257" t="s">
        <v>263</v>
      </c>
      <c r="D257" t="s">
        <v>267</v>
      </c>
      <c r="E257" s="6">
        <v>0.11390887500000001</v>
      </c>
      <c r="F257" s="6">
        <v>0.13117320000000002</v>
      </c>
      <c r="G257" s="6">
        <v>0.13028785000000001</v>
      </c>
      <c r="H257" s="6">
        <v>0.14445345000000001</v>
      </c>
      <c r="I257" s="6">
        <f t="shared" si="54"/>
        <v>4.5374187499999999E-4</v>
      </c>
      <c r="J257" s="6">
        <v>0.30710999999999999</v>
      </c>
      <c r="K257" s="6">
        <v>7.7000000000000002E-3</v>
      </c>
      <c r="L257" s="6">
        <f t="shared" si="55"/>
        <v>1.8097229510551944E-2</v>
      </c>
      <c r="N257" s="6">
        <v>81.830189216915542</v>
      </c>
      <c r="P257" s="11">
        <f t="shared" si="56"/>
        <v>2.2115590448629896E-4</v>
      </c>
      <c r="Q257" s="6">
        <f t="shared" si="57"/>
        <v>2.6538708538355875</v>
      </c>
      <c r="R257" s="6">
        <f t="shared" si="58"/>
        <v>5.4449024999999995</v>
      </c>
    </row>
    <row r="258" spans="1:18" x14ac:dyDescent="0.25">
      <c r="A258" s="9" t="s">
        <v>322</v>
      </c>
      <c r="B258" s="10" t="s">
        <v>198</v>
      </c>
      <c r="C258" t="s">
        <v>263</v>
      </c>
      <c r="D258" t="s">
        <v>267</v>
      </c>
      <c r="E258" s="6">
        <v>0.13973158333333335</v>
      </c>
      <c r="F258" s="6">
        <v>0.13471460000000002</v>
      </c>
      <c r="G258" s="6">
        <v>0.14091205000000004</v>
      </c>
      <c r="H258" s="6">
        <v>0.15020822500000003</v>
      </c>
      <c r="I258" s="6">
        <f t="shared" si="54"/>
        <v>1.8813687500000023E-4</v>
      </c>
      <c r="J258" s="6">
        <v>0.26980999999999999</v>
      </c>
      <c r="K258" s="6">
        <v>7.7000000000000002E-3</v>
      </c>
      <c r="L258" s="6">
        <f t="shared" si="55"/>
        <v>6.5923649667207866E-3</v>
      </c>
      <c r="N258" s="6">
        <v>80.246687384289899</v>
      </c>
      <c r="P258" s="11">
        <f t="shared" si="56"/>
        <v>8.2151241149069429E-5</v>
      </c>
      <c r="Q258" s="6">
        <f t="shared" si="57"/>
        <v>0.98581489378883314</v>
      </c>
      <c r="R258" s="6">
        <f t="shared" si="58"/>
        <v>2.2576425000000029</v>
      </c>
    </row>
    <row r="259" spans="1:18" x14ac:dyDescent="0.25">
      <c r="A259" s="9" t="s">
        <v>322</v>
      </c>
      <c r="B259" s="10" t="s">
        <v>199</v>
      </c>
      <c r="C259" t="s">
        <v>264</v>
      </c>
      <c r="D259" t="s">
        <v>267</v>
      </c>
      <c r="E259" s="6">
        <v>0.12143435</v>
      </c>
      <c r="F259" s="6">
        <v>0.1240904</v>
      </c>
      <c r="G259" s="6">
        <v>0.12763180000000002</v>
      </c>
      <c r="H259" s="6">
        <v>0.13604262500000003</v>
      </c>
      <c r="I259" s="6">
        <f t="shared" si="54"/>
        <v>2.3683112500000054E-4</v>
      </c>
      <c r="J259" s="6">
        <v>0.31470000000000004</v>
      </c>
      <c r="K259" s="6">
        <v>7.7000000000000002E-3</v>
      </c>
      <c r="L259" s="6">
        <f t="shared" si="55"/>
        <v>9.6793188360389838E-3</v>
      </c>
      <c r="N259" s="6">
        <v>81.735781680940633</v>
      </c>
      <c r="P259" s="11">
        <f t="shared" si="56"/>
        <v>1.1842205013494149E-4</v>
      </c>
      <c r="Q259" s="6">
        <f t="shared" si="57"/>
        <v>1.4210646016192978</v>
      </c>
      <c r="R259" s="6">
        <f t="shared" si="58"/>
        <v>2.8419735000000066</v>
      </c>
    </row>
    <row r="260" spans="1:18" x14ac:dyDescent="0.25">
      <c r="A260" s="9" t="s">
        <v>322</v>
      </c>
      <c r="B260" s="10" t="s">
        <v>200</v>
      </c>
      <c r="C260" t="s">
        <v>264</v>
      </c>
      <c r="D260" t="s">
        <v>267</v>
      </c>
      <c r="E260" s="6">
        <v>0.12231970000000002</v>
      </c>
      <c r="F260" s="6">
        <v>0.12674645000000004</v>
      </c>
      <c r="G260" s="6">
        <v>0.14268275000000002</v>
      </c>
      <c r="H260" s="6">
        <v>0.1506509</v>
      </c>
      <c r="I260" s="6">
        <f t="shared" si="54"/>
        <v>5.0464949999999976E-4</v>
      </c>
      <c r="J260" s="6">
        <v>0.31470000000000004</v>
      </c>
      <c r="K260" s="6">
        <v>7.7000000000000002E-3</v>
      </c>
      <c r="L260" s="6">
        <f t="shared" si="55"/>
        <v>2.0625090603896095E-2</v>
      </c>
      <c r="N260" s="6">
        <v>80.986511449583489</v>
      </c>
      <c r="P260" s="11">
        <f t="shared" si="56"/>
        <v>2.5467315772375042E-4</v>
      </c>
      <c r="Q260" s="6">
        <f t="shared" si="57"/>
        <v>3.0560778926850047</v>
      </c>
      <c r="R260" s="6">
        <f t="shared" si="58"/>
        <v>6.055793999999997</v>
      </c>
    </row>
    <row r="261" spans="1:18" x14ac:dyDescent="0.25">
      <c r="A261" s="9" t="s">
        <v>322</v>
      </c>
      <c r="B261" s="10" t="s">
        <v>201</v>
      </c>
      <c r="C261" t="s">
        <v>264</v>
      </c>
      <c r="D261" t="s">
        <v>267</v>
      </c>
      <c r="E261" s="6">
        <v>0.12586110000000003</v>
      </c>
      <c r="F261" s="6">
        <v>0.12231970000000002</v>
      </c>
      <c r="G261" s="6">
        <v>0.13294390000000003</v>
      </c>
      <c r="H261" s="6">
        <v>0.13781332500000001</v>
      </c>
      <c r="I261" s="6">
        <f t="shared" si="54"/>
        <v>2.3240437499999982E-4</v>
      </c>
      <c r="J261" s="6">
        <v>0.31470000000000004</v>
      </c>
      <c r="K261" s="6">
        <v>7.7000000000000002E-3</v>
      </c>
      <c r="L261" s="6">
        <f t="shared" si="55"/>
        <v>9.4983969886363578E-3</v>
      </c>
      <c r="N261" s="6">
        <v>83.902653451573627</v>
      </c>
      <c r="P261" s="11">
        <f t="shared" si="56"/>
        <v>1.1320734920640595E-4</v>
      </c>
      <c r="Q261" s="6">
        <f t="shared" si="57"/>
        <v>1.3584881904768713</v>
      </c>
      <c r="R261" s="6">
        <f t="shared" si="58"/>
        <v>2.7888524999999977</v>
      </c>
    </row>
    <row r="262" spans="1:18" x14ac:dyDescent="0.25">
      <c r="A262" s="9" t="s">
        <v>322</v>
      </c>
      <c r="B262" s="10" t="s">
        <v>202</v>
      </c>
      <c r="C262" t="s">
        <v>264</v>
      </c>
      <c r="D262" t="s">
        <v>267</v>
      </c>
      <c r="E262" s="6">
        <v>0.12497575000000001</v>
      </c>
      <c r="F262" s="6">
        <v>0.13338657500000003</v>
      </c>
      <c r="G262" s="6">
        <v>0.14179739999999999</v>
      </c>
      <c r="H262" s="6">
        <v>0.15906172500000001</v>
      </c>
      <c r="I262" s="6">
        <f t="shared" si="54"/>
        <v>5.5334374999999991E-4</v>
      </c>
      <c r="J262" s="6">
        <v>0.31470000000000004</v>
      </c>
      <c r="K262" s="6">
        <v>7.7000000000000002E-3</v>
      </c>
      <c r="L262" s="6">
        <f t="shared" si="55"/>
        <v>2.2615230925324675E-2</v>
      </c>
      <c r="N262" s="6">
        <v>84.046651394797678</v>
      </c>
      <c r="P262" s="11">
        <f t="shared" si="56"/>
        <v>2.6907949989694071E-4</v>
      </c>
      <c r="Q262" s="6">
        <f t="shared" si="57"/>
        <v>3.2289539987632887</v>
      </c>
      <c r="R262" s="6">
        <f t="shared" si="58"/>
        <v>6.6401249999999985</v>
      </c>
    </row>
    <row r="263" spans="1:18" x14ac:dyDescent="0.25">
      <c r="A263" s="9" t="s">
        <v>322</v>
      </c>
      <c r="B263" s="10" t="s">
        <v>203</v>
      </c>
      <c r="C263" t="s">
        <v>264</v>
      </c>
      <c r="D263" t="s">
        <v>267</v>
      </c>
      <c r="E263" s="6">
        <v>0.1294025</v>
      </c>
      <c r="F263" s="6">
        <v>0.13471460000000002</v>
      </c>
      <c r="G263" s="6">
        <v>0.14710950000000003</v>
      </c>
      <c r="H263" s="6">
        <v>0.14312542500000003</v>
      </c>
      <c r="I263" s="6">
        <f t="shared" si="54"/>
        <v>2.6781837500000042E-4</v>
      </c>
      <c r="J263" s="6">
        <v>0.30710999999999999</v>
      </c>
      <c r="K263" s="6">
        <v>7.7000000000000002E-3</v>
      </c>
      <c r="L263" s="6">
        <f t="shared" si="55"/>
        <v>1.0681779369642872E-2</v>
      </c>
      <c r="N263" s="6">
        <v>80.518617218357861</v>
      </c>
      <c r="P263" s="11">
        <f t="shared" si="56"/>
        <v>1.3266223065747679E-4</v>
      </c>
      <c r="Q263" s="6">
        <f t="shared" si="57"/>
        <v>1.5919467678897212</v>
      </c>
      <c r="R263" s="6">
        <f t="shared" si="58"/>
        <v>3.2138205000000051</v>
      </c>
    </row>
    <row r="264" spans="1:18" x14ac:dyDescent="0.25">
      <c r="A264" s="9" t="s">
        <v>322</v>
      </c>
      <c r="B264" s="10" t="s">
        <v>225</v>
      </c>
      <c r="C264" t="s">
        <v>261</v>
      </c>
      <c r="D264" t="s">
        <v>266</v>
      </c>
      <c r="E264" s="6">
        <v>0.10638340000000002</v>
      </c>
      <c r="F264" s="6">
        <v>0.12143435</v>
      </c>
      <c r="G264" s="6">
        <v>0.14666682500000003</v>
      </c>
      <c r="H264" s="6">
        <v>0.15596300000000005</v>
      </c>
      <c r="I264" s="6">
        <f t="shared" si="54"/>
        <v>8.6985637500000058E-4</v>
      </c>
      <c r="J264" s="6">
        <v>0.42700000000000005</v>
      </c>
      <c r="K264" s="6">
        <v>7.7000000000000002E-3</v>
      </c>
      <c r="L264" s="6">
        <f t="shared" si="55"/>
        <v>4.8237489886363671E-2</v>
      </c>
      <c r="N264" s="6">
        <v>131.11456573783622</v>
      </c>
      <c r="P264" s="11">
        <f t="shared" si="56"/>
        <v>3.6790336462551852E-4</v>
      </c>
      <c r="Q264" s="6">
        <f t="shared" si="57"/>
        <v>4.4148403755062224</v>
      </c>
      <c r="R264" s="6">
        <f t="shared" si="58"/>
        <v>10.438276500000006</v>
      </c>
    </row>
    <row r="265" spans="1:18" x14ac:dyDescent="0.25">
      <c r="A265" s="9" t="s">
        <v>322</v>
      </c>
      <c r="B265" s="10" t="s">
        <v>229</v>
      </c>
      <c r="C265" t="s">
        <v>261</v>
      </c>
      <c r="D265" t="s">
        <v>266</v>
      </c>
      <c r="E265" s="6">
        <v>0.11479422500000001</v>
      </c>
      <c r="F265" s="6">
        <v>0.12851715000000002</v>
      </c>
      <c r="G265" s="6">
        <v>0.14046937500000004</v>
      </c>
      <c r="H265" s="6">
        <v>0.16304580000000002</v>
      </c>
      <c r="I265" s="6">
        <f t="shared" si="54"/>
        <v>7.8353475000000005E-4</v>
      </c>
      <c r="J265" s="6">
        <v>0.42700000000000005</v>
      </c>
      <c r="K265" s="6">
        <v>7.7000000000000002E-3</v>
      </c>
      <c r="L265" s="6">
        <f t="shared" si="55"/>
        <v>4.3450563409090918E-2</v>
      </c>
      <c r="N265" s="6">
        <v>123.10671432826931</v>
      </c>
      <c r="P265" s="11">
        <f t="shared" si="56"/>
        <v>3.5295039467325999E-4</v>
      </c>
      <c r="Q265" s="6">
        <f t="shared" si="57"/>
        <v>4.2354047360791194</v>
      </c>
      <c r="R265" s="6">
        <f t="shared" si="58"/>
        <v>9.4024169999999998</v>
      </c>
    </row>
    <row r="266" spans="1:18" x14ac:dyDescent="0.25">
      <c r="A266" s="9" t="s">
        <v>322</v>
      </c>
      <c r="B266" s="10" t="s">
        <v>230</v>
      </c>
      <c r="C266" t="s">
        <v>261</v>
      </c>
      <c r="D266" t="s">
        <v>266</v>
      </c>
      <c r="E266" s="6">
        <v>0.12010632500000001</v>
      </c>
      <c r="F266" s="6">
        <v>0.13161587500000002</v>
      </c>
      <c r="G266" s="6">
        <v>0.15242160000000002</v>
      </c>
      <c r="H266" s="6">
        <v>0.15109357500000004</v>
      </c>
      <c r="I266" s="6">
        <f t="shared" si="54"/>
        <v>5.6883737500000033E-4</v>
      </c>
      <c r="J266" s="6">
        <v>0.35649999999999998</v>
      </c>
      <c r="K266" s="6">
        <v>7.7000000000000002E-3</v>
      </c>
      <c r="L266" s="6">
        <f t="shared" si="55"/>
        <v>2.633643171266235E-2</v>
      </c>
      <c r="N266" s="6">
        <v>124.63418152187346</v>
      </c>
      <c r="P266" s="11">
        <f t="shared" si="56"/>
        <v>2.1130986211868589E-4</v>
      </c>
      <c r="Q266" s="6">
        <f t="shared" si="57"/>
        <v>2.5357183454242307</v>
      </c>
      <c r="R266" s="6">
        <f t="shared" si="58"/>
        <v>6.8260485000000042</v>
      </c>
    </row>
    <row r="267" spans="1:18" x14ac:dyDescent="0.25">
      <c r="A267" s="9" t="s">
        <v>322</v>
      </c>
      <c r="B267" s="10" t="s">
        <v>231</v>
      </c>
      <c r="C267" t="s">
        <v>261</v>
      </c>
      <c r="D267" t="s">
        <v>266</v>
      </c>
      <c r="E267" s="6">
        <v>0.12320505</v>
      </c>
      <c r="F267" s="6">
        <v>0.12630377500000001</v>
      </c>
      <c r="G267" s="6">
        <v>0.15374962500000003</v>
      </c>
      <c r="H267" s="6">
        <v>0.16614452500000002</v>
      </c>
      <c r="I267" s="6">
        <f t="shared" si="54"/>
        <v>7.8132137500000042E-4</v>
      </c>
      <c r="J267" s="6">
        <v>0.35649999999999998</v>
      </c>
      <c r="K267" s="6">
        <v>7.7000000000000002E-3</v>
      </c>
      <c r="L267" s="6">
        <f t="shared" si="55"/>
        <v>3.6174164959415597E-2</v>
      </c>
      <c r="N267" s="6">
        <v>143.84192060456948</v>
      </c>
      <c r="P267" s="11">
        <f t="shared" si="56"/>
        <v>2.5148555308059784E-4</v>
      </c>
      <c r="Q267" s="6">
        <f t="shared" si="57"/>
        <v>3.017826636967174</v>
      </c>
      <c r="R267" s="6">
        <f t="shared" si="58"/>
        <v>9.3758565000000047</v>
      </c>
    </row>
    <row r="268" spans="1:18" x14ac:dyDescent="0.25">
      <c r="A268" s="9" t="s">
        <v>322</v>
      </c>
      <c r="B268" s="10" t="s">
        <v>232</v>
      </c>
      <c r="C268" t="s">
        <v>261</v>
      </c>
      <c r="D268" t="s">
        <v>266</v>
      </c>
      <c r="E268" s="6">
        <v>0.12231970000000002</v>
      </c>
      <c r="F268" s="6">
        <v>0.13825600000000002</v>
      </c>
      <c r="G268" s="6">
        <v>0.14666682500000003</v>
      </c>
      <c r="H268" s="6">
        <v>0.18650757500000004</v>
      </c>
      <c r="I268" s="6">
        <f t="shared" si="54"/>
        <v>1.0048722500000005E-3</v>
      </c>
      <c r="J268" s="6">
        <v>0.42700000000000005</v>
      </c>
      <c r="K268" s="6">
        <v>7.7000000000000002E-3</v>
      </c>
      <c r="L268" s="6">
        <f t="shared" si="55"/>
        <v>5.572473386363639E-2</v>
      </c>
      <c r="N268" s="6">
        <v>120.16888721379439</v>
      </c>
      <c r="P268" s="11">
        <f t="shared" si="56"/>
        <v>4.6372014550235142E-4</v>
      </c>
      <c r="Q268" s="6">
        <f t="shared" si="57"/>
        <v>5.5646417460282169</v>
      </c>
      <c r="R268" s="6">
        <f t="shared" si="58"/>
        <v>12.058467000000007</v>
      </c>
    </row>
    <row r="269" spans="1:18" x14ac:dyDescent="0.25">
      <c r="A269" s="9" t="s">
        <v>322</v>
      </c>
      <c r="B269" s="10" t="s">
        <v>233</v>
      </c>
      <c r="C269" t="s">
        <v>262</v>
      </c>
      <c r="D269" t="s">
        <v>266</v>
      </c>
      <c r="E269" s="6">
        <v>0.13117320000000002</v>
      </c>
      <c r="F269" s="6">
        <v>0.14091205000000004</v>
      </c>
      <c r="G269" s="6">
        <v>0.14666682500000003</v>
      </c>
      <c r="H269" s="6">
        <v>0.16614452500000002</v>
      </c>
      <c r="I269" s="6">
        <f t="shared" si="54"/>
        <v>5.5334374999999991E-4</v>
      </c>
      <c r="J269" s="6">
        <v>0.41150000000000003</v>
      </c>
      <c r="K269" s="6">
        <v>7.7000000000000002E-3</v>
      </c>
      <c r="L269" s="6">
        <f t="shared" si="55"/>
        <v>2.9571552353896101E-2</v>
      </c>
      <c r="N269" s="6">
        <v>126.08534325799752</v>
      </c>
      <c r="P269" s="11">
        <f t="shared" si="56"/>
        <v>2.3453600228050608E-4</v>
      </c>
      <c r="Q269" s="6">
        <f t="shared" si="57"/>
        <v>2.814432027366073</v>
      </c>
      <c r="R269" s="6">
        <f t="shared" si="58"/>
        <v>6.6401249999999985</v>
      </c>
    </row>
    <row r="270" spans="1:18" x14ac:dyDescent="0.25">
      <c r="A270" s="9" t="s">
        <v>322</v>
      </c>
      <c r="B270" s="10" t="s">
        <v>226</v>
      </c>
      <c r="C270" t="s">
        <v>262</v>
      </c>
      <c r="D270" t="s">
        <v>266</v>
      </c>
      <c r="E270" s="6">
        <v>0.10859677500000002</v>
      </c>
      <c r="F270" s="6">
        <v>0.14888020000000002</v>
      </c>
      <c r="G270" s="6">
        <v>0.14710950000000003</v>
      </c>
      <c r="H270" s="6">
        <v>0.17234197500000001</v>
      </c>
      <c r="I270" s="6">
        <f t="shared" si="54"/>
        <v>9.4732449999999988E-4</v>
      </c>
      <c r="J270" s="6">
        <v>0.41150000000000003</v>
      </c>
      <c r="K270" s="6">
        <v>7.7000000000000002E-3</v>
      </c>
      <c r="L270" s="6">
        <f t="shared" si="55"/>
        <v>5.0626497629870121E-2</v>
      </c>
      <c r="N270" s="6">
        <v>134.28803474968896</v>
      </c>
      <c r="P270" s="11">
        <f t="shared" si="56"/>
        <v>3.7699931884651683E-4</v>
      </c>
      <c r="Q270" s="6">
        <f t="shared" si="57"/>
        <v>4.5239918261582019</v>
      </c>
      <c r="R270" s="6">
        <f t="shared" si="58"/>
        <v>11.367893999999998</v>
      </c>
    </row>
    <row r="271" spans="1:18" x14ac:dyDescent="0.25">
      <c r="A271" s="9" t="s">
        <v>322</v>
      </c>
      <c r="B271" s="10" t="s">
        <v>234</v>
      </c>
      <c r="C271" t="s">
        <v>262</v>
      </c>
      <c r="D271" t="s">
        <v>266</v>
      </c>
      <c r="E271" s="6">
        <v>0.11922097500000001</v>
      </c>
      <c r="F271" s="6">
        <v>0.14578147499999999</v>
      </c>
      <c r="G271" s="6">
        <v>0.15906172500000001</v>
      </c>
      <c r="H271" s="6">
        <v>0.17898210000000003</v>
      </c>
      <c r="I271" s="6">
        <f t="shared" si="54"/>
        <v>9.6281812500000053E-4</v>
      </c>
      <c r="J271" s="6">
        <v>0.35649999999999998</v>
      </c>
      <c r="K271" s="6">
        <v>7.7000000000000002E-3</v>
      </c>
      <c r="L271" s="6">
        <f t="shared" si="55"/>
        <v>4.457722877435067E-2</v>
      </c>
      <c r="N271" s="6">
        <v>133.62820615413929</v>
      </c>
      <c r="P271" s="11">
        <f t="shared" si="56"/>
        <v>3.3359146289018592E-4</v>
      </c>
      <c r="Q271" s="6">
        <f t="shared" si="57"/>
        <v>4.0030975546822312</v>
      </c>
      <c r="R271" s="6">
        <f t="shared" si="58"/>
        <v>11.553817500000006</v>
      </c>
    </row>
    <row r="272" spans="1:18" x14ac:dyDescent="0.25">
      <c r="A272" s="9" t="s">
        <v>322</v>
      </c>
      <c r="B272" s="10" t="s">
        <v>235</v>
      </c>
      <c r="C272" t="s">
        <v>262</v>
      </c>
      <c r="D272" t="s">
        <v>266</v>
      </c>
      <c r="E272" s="6">
        <v>0.11745027499999999</v>
      </c>
      <c r="F272" s="6">
        <v>0.13427192500000001</v>
      </c>
      <c r="G272" s="6">
        <v>0.14091205000000004</v>
      </c>
      <c r="H272" s="6">
        <v>0.16038975000000005</v>
      </c>
      <c r="I272" s="6">
        <f t="shared" si="54"/>
        <v>6.7729275000000103E-4</v>
      </c>
      <c r="J272" s="6">
        <v>0.41150000000000003</v>
      </c>
      <c r="K272" s="6">
        <v>7.7000000000000002E-3</v>
      </c>
      <c r="L272" s="6">
        <f t="shared" si="55"/>
        <v>3.6195580081168889E-2</v>
      </c>
      <c r="N272" s="6">
        <v>138.16463949150199</v>
      </c>
      <c r="P272" s="11">
        <f t="shared" si="56"/>
        <v>2.6197426645762826E-4</v>
      </c>
      <c r="Q272" s="6">
        <f t="shared" si="57"/>
        <v>3.1436911974915391</v>
      </c>
      <c r="R272" s="6">
        <f t="shared" si="58"/>
        <v>8.1275130000000129</v>
      </c>
    </row>
    <row r="273" spans="1:18" x14ac:dyDescent="0.25">
      <c r="A273" s="9" t="s">
        <v>322</v>
      </c>
      <c r="B273" s="10" t="s">
        <v>236</v>
      </c>
      <c r="C273" t="s">
        <v>262</v>
      </c>
      <c r="D273" t="s">
        <v>266</v>
      </c>
      <c r="E273" s="6">
        <v>0.13471460000000002</v>
      </c>
      <c r="F273" s="6">
        <v>0.14179739999999999</v>
      </c>
      <c r="G273" s="6">
        <v>0.15729102500000003</v>
      </c>
      <c r="H273" s="6">
        <v>0.19181967500000002</v>
      </c>
      <c r="I273" s="6">
        <f t="shared" si="54"/>
        <v>9.3404425000000028E-4</v>
      </c>
      <c r="J273" s="6">
        <v>0.41150000000000003</v>
      </c>
      <c r="K273" s="6">
        <v>7.7000000000000002E-3</v>
      </c>
      <c r="L273" s="6">
        <f t="shared" si="55"/>
        <v>4.9916780373376643E-2</v>
      </c>
      <c r="N273" s="6">
        <v>131.58024546755124</v>
      </c>
      <c r="P273" s="11">
        <f t="shared" si="56"/>
        <v>3.7936378820395595E-4</v>
      </c>
      <c r="Q273" s="6">
        <f t="shared" si="57"/>
        <v>4.552365458447472</v>
      </c>
      <c r="R273" s="6">
        <f t="shared" si="58"/>
        <v>11.208531000000004</v>
      </c>
    </row>
    <row r="274" spans="1:18" x14ac:dyDescent="0.25">
      <c r="A274" s="9" t="s">
        <v>322</v>
      </c>
      <c r="B274" s="10" t="s">
        <v>237</v>
      </c>
      <c r="C274" t="s">
        <v>263</v>
      </c>
      <c r="D274" t="s">
        <v>266</v>
      </c>
      <c r="E274" s="6">
        <v>0.12143435000000002</v>
      </c>
      <c r="F274" s="6">
        <v>0.14578147499999999</v>
      </c>
      <c r="G274" s="6">
        <v>0.15330695000000003</v>
      </c>
      <c r="H274" s="6">
        <v>0.17057127500000002</v>
      </c>
      <c r="I274" s="6">
        <f t="shared" si="54"/>
        <v>7.7468125000000013E-4</v>
      </c>
      <c r="J274" s="6">
        <v>0.35649999999999998</v>
      </c>
      <c r="K274" s="6">
        <v>7.7000000000000002E-3</v>
      </c>
      <c r="L274" s="6">
        <f t="shared" si="55"/>
        <v>3.5866735795454546E-2</v>
      </c>
      <c r="N274" s="6">
        <v>121.48933065077769</v>
      </c>
      <c r="P274" s="11">
        <f t="shared" si="56"/>
        <v>2.9522539636467207E-4</v>
      </c>
      <c r="Q274" s="6">
        <f t="shared" si="57"/>
        <v>3.542704756376065</v>
      </c>
      <c r="R274" s="6">
        <f t="shared" si="58"/>
        <v>9.2961750000000016</v>
      </c>
    </row>
    <row r="275" spans="1:18" x14ac:dyDescent="0.25">
      <c r="A275" s="9" t="s">
        <v>322</v>
      </c>
      <c r="B275" s="10" t="s">
        <v>238</v>
      </c>
      <c r="C275" t="s">
        <v>263</v>
      </c>
      <c r="D275" t="s">
        <v>266</v>
      </c>
      <c r="E275" s="6">
        <v>0.13914135000000002</v>
      </c>
      <c r="F275" s="6">
        <v>0.13648530000000003</v>
      </c>
      <c r="G275" s="6">
        <v>0.17676872500000002</v>
      </c>
      <c r="H275" s="6">
        <v>0.17012860000000002</v>
      </c>
      <c r="I275" s="6">
        <f t="shared" si="54"/>
        <v>6.6622587499999986E-4</v>
      </c>
      <c r="J275" s="6">
        <v>0.35649999999999998</v>
      </c>
      <c r="K275" s="6">
        <v>7.7000000000000002E-3</v>
      </c>
      <c r="L275" s="6">
        <f t="shared" si="55"/>
        <v>3.0845392784090899E-2</v>
      </c>
      <c r="N275" s="6">
        <v>124.30893462947782</v>
      </c>
      <c r="P275" s="11">
        <f t="shared" si="56"/>
        <v>2.481349621089619E-4</v>
      </c>
      <c r="Q275" s="6">
        <f t="shared" si="57"/>
        <v>2.9776195453075429</v>
      </c>
      <c r="R275" s="6">
        <f t="shared" si="58"/>
        <v>7.9947104999999983</v>
      </c>
    </row>
    <row r="276" spans="1:18" x14ac:dyDescent="0.25">
      <c r="A276" s="9" t="s">
        <v>322</v>
      </c>
      <c r="B276" s="10" t="s">
        <v>227</v>
      </c>
      <c r="C276" t="s">
        <v>263</v>
      </c>
      <c r="D276" t="s">
        <v>266</v>
      </c>
      <c r="E276" s="6">
        <v>0.14710950000000003</v>
      </c>
      <c r="F276" s="6">
        <v>0.15906172500000001</v>
      </c>
      <c r="G276" s="6">
        <v>0.15861904999999998</v>
      </c>
      <c r="H276" s="6">
        <v>0.16348847500000002</v>
      </c>
      <c r="I276" s="6">
        <f t="shared" si="54"/>
        <v>2.4347124999999969E-4</v>
      </c>
      <c r="J276" s="6">
        <v>0.35649999999999998</v>
      </c>
      <c r="K276" s="6">
        <v>7.7000000000000002E-3</v>
      </c>
      <c r="L276" s="6">
        <f t="shared" si="55"/>
        <v>1.1272402678571413E-2</v>
      </c>
      <c r="N276" s="6">
        <v>127.31344473130792</v>
      </c>
      <c r="P276" s="11">
        <f t="shared" si="56"/>
        <v>8.8540552039586694E-5</v>
      </c>
      <c r="Q276" s="6">
        <f t="shared" si="57"/>
        <v>1.0624866244750404</v>
      </c>
      <c r="R276" s="6">
        <f t="shared" si="58"/>
        <v>2.9216549999999959</v>
      </c>
    </row>
    <row r="277" spans="1:18" x14ac:dyDescent="0.25">
      <c r="A277" s="9" t="s">
        <v>322</v>
      </c>
      <c r="B277" s="10" t="s">
        <v>239</v>
      </c>
      <c r="C277" t="s">
        <v>263</v>
      </c>
      <c r="D277" t="s">
        <v>266</v>
      </c>
      <c r="E277" s="6">
        <v>0.15242160000000002</v>
      </c>
      <c r="F277" s="6">
        <v>0.14710950000000003</v>
      </c>
      <c r="G277" s="6">
        <v>0.16216045000000004</v>
      </c>
      <c r="H277" s="6">
        <v>0.15994707500000002</v>
      </c>
      <c r="I277" s="6">
        <f t="shared" si="54"/>
        <v>1.881368750000001E-4</v>
      </c>
      <c r="J277" s="6">
        <v>0.35649999999999998</v>
      </c>
      <c r="K277" s="6">
        <v>7.7000000000000002E-3</v>
      </c>
      <c r="L277" s="6">
        <f t="shared" si="55"/>
        <v>8.7104929788961085E-3</v>
      </c>
      <c r="N277" s="6">
        <v>121.48886860032309</v>
      </c>
      <c r="P277" s="11">
        <f t="shared" si="56"/>
        <v>7.1697868942644376E-5</v>
      </c>
      <c r="Q277" s="6">
        <f t="shared" si="57"/>
        <v>0.86037442731173253</v>
      </c>
      <c r="R277" s="6">
        <f t="shared" si="58"/>
        <v>2.2576425000000011</v>
      </c>
    </row>
    <row r="278" spans="1:18" x14ac:dyDescent="0.25">
      <c r="A278" s="9" t="s">
        <v>322</v>
      </c>
      <c r="B278" s="10" t="s">
        <v>240</v>
      </c>
      <c r="C278" t="s">
        <v>263</v>
      </c>
      <c r="D278" t="s">
        <v>266</v>
      </c>
      <c r="E278" s="6">
        <v>0.15773370000000003</v>
      </c>
      <c r="F278" s="6">
        <v>0.13604262500000003</v>
      </c>
      <c r="G278" s="6">
        <v>0.15640567500000002</v>
      </c>
      <c r="H278" s="6">
        <v>0.1648165</v>
      </c>
      <c r="I278" s="6">
        <f t="shared" si="54"/>
        <v>2.0805724999999956E-4</v>
      </c>
      <c r="J278" s="6">
        <v>0.35649999999999998</v>
      </c>
      <c r="K278" s="6">
        <v>7.7000000000000002E-3</v>
      </c>
      <c r="L278" s="6">
        <f t="shared" si="55"/>
        <v>9.6327804707791991E-3</v>
      </c>
      <c r="N278" s="12">
        <v>123.65014465297163</v>
      </c>
      <c r="P278" s="11">
        <f t="shared" si="56"/>
        <v>7.7903511539059879E-5</v>
      </c>
      <c r="Q278" s="6">
        <f t="shared" si="57"/>
        <v>0.93484213846871855</v>
      </c>
      <c r="R278" s="6">
        <f t="shared" si="58"/>
        <v>2.4966869999999948</v>
      </c>
    </row>
    <row r="279" spans="1:18" x14ac:dyDescent="0.25">
      <c r="A279" s="9" t="s">
        <v>322</v>
      </c>
      <c r="B279" s="10" t="s">
        <v>241</v>
      </c>
      <c r="C279" t="s">
        <v>264</v>
      </c>
      <c r="D279" t="s">
        <v>266</v>
      </c>
      <c r="E279" s="6">
        <v>0.11567957500000001</v>
      </c>
      <c r="F279" s="6">
        <v>0.12276237500000002</v>
      </c>
      <c r="G279" s="6">
        <v>0.13515727500000002</v>
      </c>
      <c r="H279" s="6">
        <v>0.15994707500000002</v>
      </c>
      <c r="I279" s="6">
        <f t="shared" si="54"/>
        <v>7.259870000000002E-4</v>
      </c>
      <c r="J279" s="6">
        <v>0.35649999999999998</v>
      </c>
      <c r="K279" s="6">
        <v>7.7000000000000002E-3</v>
      </c>
      <c r="L279" s="6">
        <f t="shared" si="55"/>
        <v>3.3612255259740265E-2</v>
      </c>
      <c r="N279" s="6">
        <v>110.83928270716758</v>
      </c>
      <c r="P279" s="11">
        <f t="shared" si="56"/>
        <v>3.0325219036776279E-4</v>
      </c>
      <c r="Q279" s="6">
        <f t="shared" si="57"/>
        <v>3.6390262844131538</v>
      </c>
      <c r="R279" s="6">
        <f t="shared" si="58"/>
        <v>8.7118440000000028</v>
      </c>
    </row>
    <row r="280" spans="1:18" x14ac:dyDescent="0.25">
      <c r="A280" s="9" t="s">
        <v>322</v>
      </c>
      <c r="B280" s="10" t="s">
        <v>242</v>
      </c>
      <c r="C280" t="s">
        <v>264</v>
      </c>
      <c r="D280" t="s">
        <v>266</v>
      </c>
      <c r="E280" s="6">
        <v>0.11479422500000001</v>
      </c>
      <c r="F280" s="6">
        <v>0.12276237500000002</v>
      </c>
      <c r="G280" s="6">
        <v>0.16171777500000001</v>
      </c>
      <c r="H280" s="6">
        <v>0.1612751</v>
      </c>
      <c r="I280" s="6">
        <f t="shared" si="54"/>
        <v>8.9199012499999988E-4</v>
      </c>
      <c r="J280" s="6">
        <v>0.35649999999999998</v>
      </c>
      <c r="K280" s="6">
        <v>7.7000000000000002E-3</v>
      </c>
      <c r="L280" s="6">
        <f t="shared" si="55"/>
        <v>4.1297984358766228E-2</v>
      </c>
      <c r="N280" s="6">
        <v>111.85422842197036</v>
      </c>
      <c r="P280" s="11">
        <f t="shared" si="56"/>
        <v>3.6921254512587109E-4</v>
      </c>
      <c r="Q280" s="6">
        <f t="shared" si="57"/>
        <v>4.4305505415104527</v>
      </c>
      <c r="R280" s="6">
        <f t="shared" si="58"/>
        <v>10.703881499999998</v>
      </c>
    </row>
    <row r="281" spans="1:18" x14ac:dyDescent="0.25">
      <c r="A281" s="9" t="s">
        <v>322</v>
      </c>
      <c r="B281" s="10" t="s">
        <v>243</v>
      </c>
      <c r="C281" t="s">
        <v>264</v>
      </c>
      <c r="D281" t="s">
        <v>266</v>
      </c>
      <c r="E281" s="6">
        <v>0.12497574999999998</v>
      </c>
      <c r="F281" s="6">
        <v>0.13737065000000004</v>
      </c>
      <c r="G281" s="6">
        <v>0.13515727500000002</v>
      </c>
      <c r="H281" s="6">
        <v>0.15994707500000002</v>
      </c>
      <c r="I281" s="6">
        <f t="shared" si="54"/>
        <v>5.1350300000000044E-4</v>
      </c>
      <c r="J281" s="6">
        <v>0.2919000000000001</v>
      </c>
      <c r="K281" s="6">
        <v>7.7000000000000002E-3</v>
      </c>
      <c r="L281" s="6">
        <f t="shared" si="55"/>
        <v>1.9466431909090934E-2</v>
      </c>
      <c r="N281" s="6">
        <v>112.61187497793397</v>
      </c>
      <c r="P281" s="11">
        <f t="shared" si="56"/>
        <v>1.7286304763956142E-4</v>
      </c>
      <c r="Q281" s="6">
        <f t="shared" si="57"/>
        <v>2.0743565716747367</v>
      </c>
      <c r="R281" s="6">
        <f t="shared" si="58"/>
        <v>6.162036000000005</v>
      </c>
    </row>
    <row r="282" spans="1:18" x14ac:dyDescent="0.25">
      <c r="A282" s="9" t="s">
        <v>322</v>
      </c>
      <c r="B282" s="10" t="s">
        <v>228</v>
      </c>
      <c r="C282" t="s">
        <v>264</v>
      </c>
      <c r="D282" t="s">
        <v>266</v>
      </c>
      <c r="E282" s="6">
        <v>0.13338657500000001</v>
      </c>
      <c r="F282" s="6">
        <v>0.1294025</v>
      </c>
      <c r="G282" s="6">
        <v>0.15419230000000003</v>
      </c>
      <c r="H282" s="6">
        <v>0.15242160000000002</v>
      </c>
      <c r="I282" s="6">
        <f t="shared" si="54"/>
        <v>4.0947437500000035E-4</v>
      </c>
      <c r="J282" s="6">
        <v>0.2919000000000001</v>
      </c>
      <c r="K282" s="6">
        <v>7.7000000000000002E-3</v>
      </c>
      <c r="L282" s="6">
        <f t="shared" si="55"/>
        <v>1.5522801306818199E-2</v>
      </c>
      <c r="N282" s="6">
        <v>109.47509972100578</v>
      </c>
      <c r="P282" s="11">
        <f t="shared" si="56"/>
        <v>1.4179298622588718E-4</v>
      </c>
      <c r="Q282" s="6">
        <f t="shared" si="57"/>
        <v>1.7015158347106463</v>
      </c>
      <c r="R282" s="6">
        <f t="shared" si="58"/>
        <v>4.9136925000000042</v>
      </c>
    </row>
    <row r="283" spans="1:18" x14ac:dyDescent="0.25">
      <c r="A283" s="9" t="s">
        <v>322</v>
      </c>
      <c r="B283" s="10" t="s">
        <v>244</v>
      </c>
      <c r="C283" t="s">
        <v>264</v>
      </c>
      <c r="D283" t="s">
        <v>266</v>
      </c>
      <c r="E283" s="6">
        <v>0.13028785000000001</v>
      </c>
      <c r="F283" s="6">
        <v>0.13737065000000001</v>
      </c>
      <c r="G283" s="6">
        <v>0.13781332500000001</v>
      </c>
      <c r="H283" s="6">
        <v>0.17942477500000004</v>
      </c>
      <c r="I283" s="6">
        <f t="shared" si="54"/>
        <v>7.3926725000000035E-4</v>
      </c>
      <c r="J283" s="6">
        <v>0.35649999999999998</v>
      </c>
      <c r="K283" s="6">
        <v>7.7000000000000002E-3</v>
      </c>
      <c r="L283" s="6">
        <f t="shared" si="55"/>
        <v>3.4227113587662353E-2</v>
      </c>
      <c r="N283" s="6">
        <v>143.16463099174484</v>
      </c>
      <c r="P283" s="11">
        <f t="shared" si="56"/>
        <v>2.3907520559065986E-4</v>
      </c>
      <c r="Q283" s="6">
        <f t="shared" si="57"/>
        <v>2.8689024670879184</v>
      </c>
      <c r="R283" s="6">
        <f t="shared" si="58"/>
        <v>8.8712070000000036</v>
      </c>
    </row>
  </sheetData>
  <sortState ref="A3:J42">
    <sortCondition ref="B3:B42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61"/>
  <sheetViews>
    <sheetView tabSelected="1" topLeftCell="A28" workbookViewId="0">
      <selection activeCell="G58" sqref="G58"/>
    </sheetView>
  </sheetViews>
  <sheetFormatPr defaultRowHeight="15" x14ac:dyDescent="0.25"/>
  <cols>
    <col min="1" max="1" width="17.7109375" bestFit="1" customWidth="1"/>
    <col min="10" max="10" width="13.42578125" bestFit="1" customWidth="1"/>
    <col min="12" max="12" width="21" bestFit="1" customWidth="1"/>
    <col min="14" max="14" width="14.85546875" bestFit="1" customWidth="1"/>
    <col min="16" max="16" width="26.5703125" bestFit="1" customWidth="1"/>
    <col min="17" max="17" width="21.140625" bestFit="1" customWidth="1"/>
    <col min="18" max="18" width="17.28515625" bestFit="1" customWidth="1"/>
  </cols>
  <sheetData>
    <row r="1" spans="1:18" s="36" customFormat="1" x14ac:dyDescent="0.25">
      <c r="A1" s="36" t="s">
        <v>251</v>
      </c>
      <c r="B1" s="36" t="s">
        <v>219</v>
      </c>
      <c r="C1" s="36" t="s">
        <v>260</v>
      </c>
      <c r="D1" s="36" t="s">
        <v>342</v>
      </c>
      <c r="E1" s="36">
        <v>0</v>
      </c>
      <c r="F1" s="36">
        <v>20</v>
      </c>
      <c r="G1" s="36">
        <v>40</v>
      </c>
      <c r="H1" s="36">
        <v>60</v>
      </c>
      <c r="I1" s="36" t="s">
        <v>343</v>
      </c>
      <c r="J1" s="37" t="s">
        <v>259</v>
      </c>
      <c r="K1" s="37" t="s">
        <v>258</v>
      </c>
      <c r="L1" s="37" t="s">
        <v>330</v>
      </c>
      <c r="N1" s="38" t="s">
        <v>328</v>
      </c>
      <c r="P1" s="39" t="s">
        <v>331</v>
      </c>
      <c r="Q1" s="37" t="s">
        <v>332</v>
      </c>
      <c r="R1" s="37" t="s">
        <v>333</v>
      </c>
    </row>
    <row r="2" spans="1:18" x14ac:dyDescent="0.25">
      <c r="A2" s="14" t="s">
        <v>222</v>
      </c>
      <c r="B2" s="14" t="s">
        <v>225</v>
      </c>
      <c r="C2" s="14" t="s">
        <v>261</v>
      </c>
      <c r="D2" s="14"/>
      <c r="E2" s="15">
        <v>0.33568904999999999</v>
      </c>
      <c r="F2" s="15"/>
      <c r="G2" s="15">
        <v>0.53179407499999998</v>
      </c>
      <c r="H2" s="15"/>
      <c r="I2">
        <f>SLOPE(E2:H2,E$1:H$1)</f>
        <v>4.9026256250000004E-3</v>
      </c>
      <c r="J2" s="6">
        <v>0.46500000000000008</v>
      </c>
      <c r="K2" s="6">
        <v>7.7000000000000002E-3</v>
      </c>
      <c r="L2" s="6">
        <f>(I2*J2/K2)*60</f>
        <v>17.764059082792212</v>
      </c>
      <c r="N2" s="13">
        <v>128.39227775434142</v>
      </c>
      <c r="P2" s="11">
        <f t="shared" ref="P2:P61" si="0">L2/N2</f>
        <v>0.1383576909257811</v>
      </c>
      <c r="Q2" s="6">
        <f t="shared" ref="Q2:Q61" si="1">P2*12*1000</f>
        <v>1660.2922911093731</v>
      </c>
      <c r="R2" s="6">
        <f t="shared" ref="R2:R61" si="2">I2*12*1000</f>
        <v>58.831507500000008</v>
      </c>
    </row>
    <row r="3" spans="1:18" x14ac:dyDescent="0.25">
      <c r="A3" t="s">
        <v>222</v>
      </c>
      <c r="B3" t="s">
        <v>229</v>
      </c>
      <c r="C3" t="s">
        <v>261</v>
      </c>
      <c r="E3" s="6">
        <v>0.26663175</v>
      </c>
      <c r="F3" s="6"/>
      <c r="G3" s="6">
        <v>0.38482597499999999</v>
      </c>
      <c r="H3" s="6"/>
      <c r="I3">
        <f t="shared" ref="I3:I61" si="3">SLOPE(E3:H3,E$1:H$1)</f>
        <v>2.9548556249999998E-3</v>
      </c>
      <c r="J3" s="6">
        <v>0.46500000000000008</v>
      </c>
      <c r="K3" s="6">
        <v>7.7000000000000002E-3</v>
      </c>
      <c r="L3" s="6">
        <f t="shared" ref="L3:L61" si="4">(I3*J3/K3)*60</f>
        <v>10.706554797077922</v>
      </c>
      <c r="N3" s="13">
        <v>121.17832691358223</v>
      </c>
      <c r="P3" s="11">
        <f t="shared" si="0"/>
        <v>8.8353710352126358E-2</v>
      </c>
      <c r="Q3" s="6">
        <f t="shared" si="1"/>
        <v>1060.2445242255162</v>
      </c>
      <c r="R3" s="6">
        <f t="shared" si="2"/>
        <v>35.458267499999998</v>
      </c>
    </row>
    <row r="4" spans="1:18" x14ac:dyDescent="0.25">
      <c r="A4" t="s">
        <v>222</v>
      </c>
      <c r="B4" t="s">
        <v>230</v>
      </c>
      <c r="C4" t="s">
        <v>261</v>
      </c>
      <c r="E4" s="6">
        <v>0.44060302499999998</v>
      </c>
      <c r="F4" s="6">
        <v>0.58801380000000003</v>
      </c>
      <c r="G4" s="6">
        <v>0.62077174999999996</v>
      </c>
      <c r="H4" s="6"/>
      <c r="I4">
        <f t="shared" si="3"/>
        <v>4.5042181249999999E-3</v>
      </c>
      <c r="J4" s="6">
        <v>0.42600000000000005</v>
      </c>
      <c r="K4" s="6">
        <v>7.7000000000000002E-3</v>
      </c>
      <c r="L4" s="6">
        <f t="shared" si="4"/>
        <v>14.951664321428572</v>
      </c>
      <c r="N4" s="13">
        <v>122.41104449911136</v>
      </c>
      <c r="P4" s="11">
        <f t="shared" si="0"/>
        <v>0.12214309895490773</v>
      </c>
      <c r="Q4" s="6">
        <f t="shared" si="1"/>
        <v>1465.7171874588928</v>
      </c>
      <c r="R4" s="6">
        <f t="shared" si="2"/>
        <v>54.050617499999994</v>
      </c>
    </row>
    <row r="5" spans="1:18" x14ac:dyDescent="0.25">
      <c r="A5" t="s">
        <v>222</v>
      </c>
      <c r="B5" t="s">
        <v>231</v>
      </c>
      <c r="C5" t="s">
        <v>261</v>
      </c>
      <c r="E5" s="6">
        <v>0.89257419999999998</v>
      </c>
      <c r="F5" s="6"/>
      <c r="G5" s="6">
        <v>0.96295952500000004</v>
      </c>
      <c r="H5" s="6"/>
      <c r="I5">
        <f t="shared" si="3"/>
        <v>1.7596331250000013E-3</v>
      </c>
      <c r="J5" s="6">
        <v>0.42600000000000005</v>
      </c>
      <c r="K5" s="6">
        <v>7.7000000000000002E-3</v>
      </c>
      <c r="L5" s="6">
        <f t="shared" si="4"/>
        <v>5.8410678798701348</v>
      </c>
      <c r="N5" s="13">
        <v>142.01052469033482</v>
      </c>
      <c r="P5" s="11">
        <f t="shared" si="0"/>
        <v>4.1131232298500728E-2</v>
      </c>
      <c r="Q5" s="6">
        <f t="shared" si="1"/>
        <v>493.57478758200875</v>
      </c>
      <c r="R5" s="6">
        <f t="shared" si="2"/>
        <v>21.115597500000014</v>
      </c>
    </row>
    <row r="6" spans="1:18" x14ac:dyDescent="0.25">
      <c r="A6" t="s">
        <v>222</v>
      </c>
      <c r="B6" t="s">
        <v>232</v>
      </c>
      <c r="C6" t="s">
        <v>261</v>
      </c>
      <c r="E6" s="6">
        <v>0.22634832499999999</v>
      </c>
      <c r="F6" s="6">
        <v>0.51320172500000005</v>
      </c>
      <c r="G6" s="6">
        <v>0.55702655000000001</v>
      </c>
      <c r="H6" s="6"/>
      <c r="I6">
        <f t="shared" si="3"/>
        <v>8.2669556250000008E-3</v>
      </c>
      <c r="J6" s="6">
        <v>0.46500000000000008</v>
      </c>
      <c r="K6" s="6">
        <v>7.7000000000000002E-3</v>
      </c>
      <c r="L6" s="6">
        <f t="shared" si="4"/>
        <v>29.95429375811689</v>
      </c>
      <c r="N6" s="13">
        <v>119.46419299287608</v>
      </c>
      <c r="P6" s="11">
        <f t="shared" si="0"/>
        <v>0.25073867748726292</v>
      </c>
      <c r="Q6" s="6">
        <f t="shared" si="1"/>
        <v>3008.8641298471553</v>
      </c>
      <c r="R6" s="6">
        <f t="shared" si="2"/>
        <v>99.203467500000002</v>
      </c>
    </row>
    <row r="7" spans="1:18" x14ac:dyDescent="0.25">
      <c r="A7" t="s">
        <v>222</v>
      </c>
      <c r="B7" t="s">
        <v>233</v>
      </c>
      <c r="C7" t="s">
        <v>262</v>
      </c>
      <c r="E7" s="6">
        <v>0.206870625</v>
      </c>
      <c r="F7" s="6">
        <v>0.45875270000000001</v>
      </c>
      <c r="G7" s="6">
        <v>0.47291830000000001</v>
      </c>
      <c r="H7" s="6"/>
      <c r="I7">
        <f t="shared" si="3"/>
        <v>6.6511918750000003E-3</v>
      </c>
      <c r="J7" s="6">
        <v>0.43900000000000006</v>
      </c>
      <c r="K7" s="6">
        <v>7.7000000000000002E-3</v>
      </c>
      <c r="L7" s="6">
        <f t="shared" si="4"/>
        <v>22.752258959415588</v>
      </c>
      <c r="N7" s="13">
        <v>123.93547030581345</v>
      </c>
      <c r="P7" s="11">
        <f t="shared" si="0"/>
        <v>0.18358149529972248</v>
      </c>
      <c r="Q7" s="6">
        <f t="shared" si="1"/>
        <v>2202.9779435966698</v>
      </c>
      <c r="R7" s="6">
        <f t="shared" si="2"/>
        <v>79.814302499999997</v>
      </c>
    </row>
    <row r="8" spans="1:18" x14ac:dyDescent="0.25">
      <c r="A8" t="s">
        <v>222</v>
      </c>
      <c r="B8" t="s">
        <v>226</v>
      </c>
      <c r="C8" t="s">
        <v>262</v>
      </c>
      <c r="E8" s="6">
        <v>0.16304579999999999</v>
      </c>
      <c r="F8" s="6">
        <v>0.41271449999999998</v>
      </c>
      <c r="G8" s="6">
        <v>0.42068264999999999</v>
      </c>
      <c r="H8" s="6"/>
      <c r="I8">
        <f t="shared" si="3"/>
        <v>6.4409212500000004E-3</v>
      </c>
      <c r="J8" s="6">
        <v>0.43900000000000006</v>
      </c>
      <c r="K8" s="6">
        <v>7.7000000000000002E-3</v>
      </c>
      <c r="L8" s="6">
        <f t="shared" si="4"/>
        <v>22.032969574675327</v>
      </c>
      <c r="N8" s="13">
        <v>132.37322794523465</v>
      </c>
      <c r="P8" s="11">
        <f t="shared" si="0"/>
        <v>0.1664458132258495</v>
      </c>
      <c r="Q8" s="6">
        <f t="shared" si="1"/>
        <v>1997.349758710194</v>
      </c>
      <c r="R8" s="6">
        <f t="shared" si="2"/>
        <v>77.291055</v>
      </c>
    </row>
    <row r="9" spans="1:18" x14ac:dyDescent="0.25">
      <c r="A9" t="s">
        <v>222</v>
      </c>
      <c r="B9" t="s">
        <v>234</v>
      </c>
      <c r="C9" t="s">
        <v>262</v>
      </c>
      <c r="E9" s="6">
        <v>0.88726210000000005</v>
      </c>
      <c r="F9" s="6">
        <v>0.917659116666667</v>
      </c>
      <c r="G9" s="6">
        <v>0.97668244999999998</v>
      </c>
      <c r="H9" s="6"/>
      <c r="I9">
        <f t="shared" si="3"/>
        <v>2.2355087499999981E-3</v>
      </c>
      <c r="J9" s="6">
        <v>0.38010000000000005</v>
      </c>
      <c r="K9" s="6">
        <v>7.7000000000000002E-3</v>
      </c>
      <c r="L9" s="6">
        <f t="shared" si="4"/>
        <v>6.6211704613636311</v>
      </c>
      <c r="N9" s="13">
        <v>129.42982411752956</v>
      </c>
      <c r="P9" s="11">
        <f t="shared" si="0"/>
        <v>5.1156451046021942E-2</v>
      </c>
      <c r="Q9" s="6">
        <f t="shared" si="1"/>
        <v>613.87741255226319</v>
      </c>
      <c r="R9" s="6">
        <f t="shared" si="2"/>
        <v>26.826104999999973</v>
      </c>
    </row>
    <row r="10" spans="1:18" x14ac:dyDescent="0.25">
      <c r="A10" t="s">
        <v>222</v>
      </c>
      <c r="B10" t="s">
        <v>235</v>
      </c>
      <c r="C10" t="s">
        <v>262</v>
      </c>
      <c r="E10" s="6">
        <v>0.76773985</v>
      </c>
      <c r="F10" s="6">
        <v>0.81422072499999998</v>
      </c>
      <c r="G10" s="6">
        <v>0.82174619999999998</v>
      </c>
      <c r="H10" s="6"/>
      <c r="I10">
        <f t="shared" si="3"/>
        <v>1.3501587499999996E-3</v>
      </c>
      <c r="J10" s="6">
        <v>0.43900000000000006</v>
      </c>
      <c r="K10" s="6">
        <v>7.7000000000000002E-3</v>
      </c>
      <c r="L10" s="6">
        <f t="shared" si="4"/>
        <v>4.6185949967532451</v>
      </c>
      <c r="N10" s="13">
        <v>135.68728262531738</v>
      </c>
      <c r="P10" s="11">
        <f t="shared" si="0"/>
        <v>3.4038525257425109E-2</v>
      </c>
      <c r="Q10" s="6">
        <f t="shared" si="1"/>
        <v>408.46230308910128</v>
      </c>
      <c r="R10" s="6">
        <f t="shared" si="2"/>
        <v>16.201904999999996</v>
      </c>
    </row>
    <row r="11" spans="1:18" x14ac:dyDescent="0.25">
      <c r="A11" t="s">
        <v>222</v>
      </c>
      <c r="B11" t="s">
        <v>236</v>
      </c>
      <c r="C11" t="s">
        <v>262</v>
      </c>
      <c r="E11" s="6">
        <v>0.37021769999999998</v>
      </c>
      <c r="F11" s="6">
        <v>0.51231637500000005</v>
      </c>
      <c r="G11" s="6">
        <v>0.51585777499999996</v>
      </c>
      <c r="H11" s="6"/>
      <c r="I11">
        <f t="shared" si="3"/>
        <v>3.6410018749999996E-3</v>
      </c>
      <c r="J11" s="6">
        <v>0.43900000000000006</v>
      </c>
      <c r="K11" s="6">
        <v>7.7000000000000002E-3</v>
      </c>
      <c r="L11" s="6">
        <f t="shared" si="4"/>
        <v>12.45506355681818</v>
      </c>
      <c r="N11" s="13">
        <v>130.04030787438694</v>
      </c>
      <c r="P11" s="11">
        <f t="shared" si="0"/>
        <v>9.5778484074716341E-2</v>
      </c>
      <c r="Q11" s="6">
        <f t="shared" si="1"/>
        <v>1149.3418088965961</v>
      </c>
      <c r="R11" s="6">
        <f t="shared" si="2"/>
        <v>43.6920225</v>
      </c>
    </row>
    <row r="12" spans="1:18" x14ac:dyDescent="0.25">
      <c r="A12" t="s">
        <v>222</v>
      </c>
      <c r="B12" t="s">
        <v>237</v>
      </c>
      <c r="C12" t="s">
        <v>263</v>
      </c>
      <c r="E12" s="6">
        <v>0.29983237499999998</v>
      </c>
      <c r="F12" s="6">
        <v>0.3790712</v>
      </c>
      <c r="G12" s="6">
        <v>0.39058074999999998</v>
      </c>
      <c r="H12" s="6"/>
      <c r="I12">
        <f t="shared" si="3"/>
        <v>2.2687093749999996E-3</v>
      </c>
      <c r="J12" s="6">
        <v>0.41890000000000005</v>
      </c>
      <c r="K12" s="6">
        <v>7.7000000000000002E-3</v>
      </c>
      <c r="L12" s="6">
        <f t="shared" si="4"/>
        <v>7.4054209650974014</v>
      </c>
      <c r="N12" s="13">
        <v>120.05428034634865</v>
      </c>
      <c r="P12" s="11">
        <f t="shared" si="0"/>
        <v>6.1683939495811829E-2</v>
      </c>
      <c r="Q12" s="6">
        <f t="shared" si="1"/>
        <v>740.20727394974199</v>
      </c>
      <c r="R12" s="6">
        <f t="shared" si="2"/>
        <v>27.224512499999996</v>
      </c>
    </row>
    <row r="13" spans="1:18" x14ac:dyDescent="0.25">
      <c r="A13" t="s">
        <v>222</v>
      </c>
      <c r="B13" t="s">
        <v>238</v>
      </c>
      <c r="C13" t="s">
        <v>263</v>
      </c>
      <c r="E13" s="6">
        <v>0.61191825</v>
      </c>
      <c r="F13" s="6">
        <v>0.67477810000000005</v>
      </c>
      <c r="G13" s="6">
        <v>0.676106125</v>
      </c>
      <c r="H13" s="6"/>
      <c r="I13">
        <f t="shared" si="3"/>
        <v>1.604696875E-3</v>
      </c>
      <c r="J13" s="6">
        <v>0.35930000000000006</v>
      </c>
      <c r="K13" s="6">
        <v>7.7000000000000002E-3</v>
      </c>
      <c r="L13" s="6">
        <f t="shared" si="4"/>
        <v>4.4927344456168843</v>
      </c>
      <c r="N13" s="13">
        <v>123.23486358438161</v>
      </c>
      <c r="P13" s="11">
        <f t="shared" si="0"/>
        <v>3.6456683725223669E-2</v>
      </c>
      <c r="Q13" s="6">
        <f t="shared" si="1"/>
        <v>437.48020470268398</v>
      </c>
      <c r="R13" s="6">
        <f t="shared" si="2"/>
        <v>19.256362499999998</v>
      </c>
    </row>
    <row r="14" spans="1:18" x14ac:dyDescent="0.25">
      <c r="A14" t="s">
        <v>222</v>
      </c>
      <c r="B14" t="s">
        <v>227</v>
      </c>
      <c r="C14" t="s">
        <v>263</v>
      </c>
      <c r="E14" s="6">
        <v>0.26574639999999999</v>
      </c>
      <c r="F14" s="6">
        <v>0.44635780000000003</v>
      </c>
      <c r="G14" s="6"/>
      <c r="H14" s="6"/>
      <c r="I14">
        <f t="shared" si="3"/>
        <v>9.0305700000000017E-3</v>
      </c>
      <c r="J14" s="6">
        <v>0.35930000000000006</v>
      </c>
      <c r="K14" s="6">
        <v>7.7000000000000002E-3</v>
      </c>
      <c r="L14" s="6">
        <f t="shared" si="4"/>
        <v>25.283250397402604</v>
      </c>
      <c r="N14" s="13">
        <v>125.9423623590916</v>
      </c>
      <c r="P14" s="11">
        <f t="shared" si="0"/>
        <v>0.20075255000628026</v>
      </c>
      <c r="Q14" s="6">
        <f t="shared" si="1"/>
        <v>2409.0306000753631</v>
      </c>
      <c r="R14" s="6">
        <f t="shared" si="2"/>
        <v>108.36684000000002</v>
      </c>
    </row>
    <row r="15" spans="1:18" x14ac:dyDescent="0.25">
      <c r="A15" t="s">
        <v>222</v>
      </c>
      <c r="B15" t="s">
        <v>239</v>
      </c>
      <c r="C15" t="s">
        <v>263</v>
      </c>
      <c r="E15" s="6">
        <v>0.24449799999999999</v>
      </c>
      <c r="F15" s="6">
        <v>0.46539282500000001</v>
      </c>
      <c r="G15" s="6">
        <v>0.48841192500000002</v>
      </c>
      <c r="H15" s="6"/>
      <c r="I15">
        <f t="shared" si="3"/>
        <v>6.0978481250000003E-3</v>
      </c>
      <c r="J15" s="6">
        <v>0.35930000000000006</v>
      </c>
      <c r="K15" s="6">
        <v>7.7000000000000002E-3</v>
      </c>
      <c r="L15" s="6">
        <f t="shared" si="4"/>
        <v>17.07239089334416</v>
      </c>
      <c r="N15" s="13">
        <v>120.41091324946902</v>
      </c>
      <c r="P15" s="11">
        <f t="shared" si="0"/>
        <v>0.1417844149888087</v>
      </c>
      <c r="Q15" s="6">
        <f t="shared" si="1"/>
        <v>1701.4129798657045</v>
      </c>
      <c r="R15" s="6">
        <f t="shared" si="2"/>
        <v>73.174177500000013</v>
      </c>
    </row>
    <row r="16" spans="1:18" x14ac:dyDescent="0.25">
      <c r="A16" t="s">
        <v>222</v>
      </c>
      <c r="B16" t="s">
        <v>240</v>
      </c>
      <c r="C16" t="s">
        <v>263</v>
      </c>
      <c r="E16" s="6">
        <v>0.17366999999999999</v>
      </c>
      <c r="F16" s="6">
        <v>0.42776544999999999</v>
      </c>
      <c r="G16" s="6">
        <v>0.44547245000000002</v>
      </c>
      <c r="H16" s="6"/>
      <c r="I16">
        <f t="shared" si="3"/>
        <v>6.7950612500000005E-3</v>
      </c>
      <c r="J16" s="6">
        <v>0.35930000000000006</v>
      </c>
      <c r="K16" s="6">
        <v>7.7000000000000002E-3</v>
      </c>
      <c r="L16" s="6">
        <f t="shared" si="4"/>
        <v>19.024406549025979</v>
      </c>
      <c r="N16" s="13">
        <v>124.75601208952786</v>
      </c>
      <c r="P16" s="11">
        <f t="shared" si="0"/>
        <v>0.15249290379187191</v>
      </c>
      <c r="Q16" s="6">
        <f t="shared" si="1"/>
        <v>1829.9148455024629</v>
      </c>
      <c r="R16" s="6">
        <f t="shared" si="2"/>
        <v>81.540734999999998</v>
      </c>
    </row>
    <row r="17" spans="1:18" x14ac:dyDescent="0.25">
      <c r="A17" t="s">
        <v>222</v>
      </c>
      <c r="B17" t="s">
        <v>241</v>
      </c>
      <c r="C17" t="s">
        <v>264</v>
      </c>
      <c r="E17" s="6">
        <v>0.85007739999999998</v>
      </c>
      <c r="F17" s="6">
        <v>0.8943449</v>
      </c>
      <c r="G17" s="6">
        <v>0.88593407499999999</v>
      </c>
      <c r="H17" s="6"/>
      <c r="I17">
        <f t="shared" si="3"/>
        <v>8.9641687500000011E-4</v>
      </c>
      <c r="J17" s="6">
        <v>0.38010000000000005</v>
      </c>
      <c r="K17" s="6">
        <v>7.7000000000000002E-3</v>
      </c>
      <c r="L17" s="6">
        <f t="shared" si="4"/>
        <v>2.6550237988636369</v>
      </c>
      <c r="N17" s="13">
        <v>109.88597989251018</v>
      </c>
      <c r="P17" s="11">
        <f t="shared" si="0"/>
        <v>2.4161624635470016E-2</v>
      </c>
      <c r="Q17" s="6">
        <f t="shared" si="1"/>
        <v>289.93949562564018</v>
      </c>
      <c r="R17" s="6">
        <f t="shared" si="2"/>
        <v>10.757002500000002</v>
      </c>
    </row>
    <row r="18" spans="1:18" x14ac:dyDescent="0.25">
      <c r="A18" t="s">
        <v>222</v>
      </c>
      <c r="B18" t="s">
        <v>242</v>
      </c>
      <c r="C18" t="s">
        <v>264</v>
      </c>
      <c r="E18" s="6">
        <v>0.1506509</v>
      </c>
      <c r="F18" s="6">
        <v>0.38084190000000001</v>
      </c>
      <c r="G18" s="6">
        <v>0.39633552500000002</v>
      </c>
      <c r="H18" s="6"/>
      <c r="I18">
        <f t="shared" si="3"/>
        <v>6.1421156250000006E-3</v>
      </c>
      <c r="J18" s="6">
        <v>0.44210000000000005</v>
      </c>
      <c r="K18" s="6">
        <v>7.7000000000000002E-3</v>
      </c>
      <c r="L18" s="6">
        <f t="shared" si="4"/>
        <v>21.159189489448053</v>
      </c>
      <c r="N18" s="13">
        <v>109.98030262203164</v>
      </c>
      <c r="P18" s="11">
        <f t="shared" si="0"/>
        <v>0.1923907189286945</v>
      </c>
      <c r="Q18" s="6">
        <f t="shared" si="1"/>
        <v>2308.6886271443341</v>
      </c>
      <c r="R18" s="6">
        <f t="shared" si="2"/>
        <v>73.705387500000015</v>
      </c>
    </row>
    <row r="19" spans="1:18" x14ac:dyDescent="0.25">
      <c r="A19" t="s">
        <v>222</v>
      </c>
      <c r="B19" t="s">
        <v>243</v>
      </c>
      <c r="C19" t="s">
        <v>264</v>
      </c>
      <c r="E19" s="6">
        <v>0.1754407</v>
      </c>
      <c r="F19" s="6">
        <v>0.44812849999999999</v>
      </c>
      <c r="G19" s="6">
        <v>0.456982</v>
      </c>
      <c r="H19" s="6"/>
      <c r="I19">
        <f t="shared" si="3"/>
        <v>7.0385324999999999E-3</v>
      </c>
      <c r="J19" s="6">
        <v>0.28470000000000006</v>
      </c>
      <c r="K19" s="6">
        <v>7.7000000000000002E-3</v>
      </c>
      <c r="L19" s="6">
        <f t="shared" si="4"/>
        <v>15.61457300844156</v>
      </c>
      <c r="N19" s="13">
        <v>110.96706348471778</v>
      </c>
      <c r="P19" s="11">
        <f t="shared" si="0"/>
        <v>0.14071358219362068</v>
      </c>
      <c r="Q19" s="6">
        <f t="shared" si="1"/>
        <v>1688.5629863234481</v>
      </c>
      <c r="R19" s="6">
        <f t="shared" si="2"/>
        <v>84.462389999999999</v>
      </c>
    </row>
    <row r="20" spans="1:18" x14ac:dyDescent="0.25">
      <c r="A20" t="s">
        <v>222</v>
      </c>
      <c r="B20" t="s">
        <v>228</v>
      </c>
      <c r="C20" t="s">
        <v>264</v>
      </c>
      <c r="E20" s="6">
        <v>0.252023475</v>
      </c>
      <c r="F20" s="6">
        <v>0.45786735000000001</v>
      </c>
      <c r="G20" s="6">
        <v>0.49018262499999998</v>
      </c>
      <c r="H20" s="6"/>
      <c r="I20">
        <f t="shared" si="3"/>
        <v>5.95397875E-3</v>
      </c>
      <c r="J20" s="6">
        <v>0.44190000000000002</v>
      </c>
      <c r="K20" s="6">
        <v>7.7000000000000002E-3</v>
      </c>
      <c r="L20" s="6">
        <f t="shared" si="4"/>
        <v>20.501791243831168</v>
      </c>
      <c r="N20" s="13">
        <v>107.81813543761649</v>
      </c>
      <c r="P20" s="11">
        <f t="shared" si="0"/>
        <v>0.19015160260950248</v>
      </c>
      <c r="Q20" s="6">
        <f t="shared" si="1"/>
        <v>2281.8192313140298</v>
      </c>
      <c r="R20" s="6">
        <f t="shared" si="2"/>
        <v>71.447745000000012</v>
      </c>
    </row>
    <row r="21" spans="1:18" x14ac:dyDescent="0.25">
      <c r="A21" t="s">
        <v>222</v>
      </c>
      <c r="B21" t="s">
        <v>244</v>
      </c>
      <c r="C21" t="s">
        <v>264</v>
      </c>
      <c r="E21" s="6">
        <v>0.21439610000000001</v>
      </c>
      <c r="F21" s="6"/>
      <c r="G21" s="6">
        <v>0.44414442500000001</v>
      </c>
      <c r="H21" s="6"/>
      <c r="I21">
        <f t="shared" si="3"/>
        <v>5.7437081250000001E-3</v>
      </c>
      <c r="J21" s="6">
        <v>0.44190000000000002</v>
      </c>
      <c r="K21" s="6">
        <v>7.7000000000000002E-3</v>
      </c>
      <c r="L21" s="6">
        <f t="shared" si="4"/>
        <v>19.777750289123375</v>
      </c>
      <c r="N21" s="13">
        <v>141.99198590270217</v>
      </c>
      <c r="P21" s="11">
        <f t="shared" si="0"/>
        <v>0.13928779264116903</v>
      </c>
      <c r="Q21" s="6">
        <f t="shared" si="1"/>
        <v>1671.4535116940283</v>
      </c>
      <c r="R21" s="6">
        <f t="shared" si="2"/>
        <v>68.924497500000001</v>
      </c>
    </row>
    <row r="22" spans="1:18" x14ac:dyDescent="0.25">
      <c r="A22" t="s">
        <v>321</v>
      </c>
      <c r="B22" t="s">
        <v>225</v>
      </c>
      <c r="C22" t="s">
        <v>261</v>
      </c>
      <c r="D22" t="s">
        <v>344</v>
      </c>
      <c r="E22">
        <v>0.14000000000000001</v>
      </c>
      <c r="F22">
        <v>0.18</v>
      </c>
      <c r="I22">
        <f t="shared" si="3"/>
        <v>1.9999999999999992E-3</v>
      </c>
      <c r="J22" s="6">
        <v>0.42700000000000005</v>
      </c>
      <c r="K22" s="6">
        <v>7.7000000000000002E-3</v>
      </c>
      <c r="L22" s="6">
        <f t="shared" si="4"/>
        <v>6.6545454545454525</v>
      </c>
      <c r="N22" s="6">
        <v>131.11456573783622</v>
      </c>
      <c r="P22" s="11">
        <f t="shared" si="0"/>
        <v>5.0753670403418237E-2</v>
      </c>
      <c r="Q22" s="6">
        <f t="shared" si="1"/>
        <v>609.04404484101883</v>
      </c>
      <c r="R22" s="6">
        <f t="shared" si="2"/>
        <v>23.999999999999989</v>
      </c>
    </row>
    <row r="23" spans="1:18" x14ac:dyDescent="0.25">
      <c r="A23" t="s">
        <v>321</v>
      </c>
      <c r="B23" t="s">
        <v>229</v>
      </c>
      <c r="C23" t="s">
        <v>261</v>
      </c>
      <c r="D23" t="s">
        <v>344</v>
      </c>
      <c r="E23">
        <v>0.14000000000000001</v>
      </c>
      <c r="F23">
        <v>0.16</v>
      </c>
      <c r="G23">
        <v>0.17</v>
      </c>
      <c r="H23">
        <v>0.18</v>
      </c>
      <c r="I23">
        <f t="shared" si="3"/>
        <v>6.4999999999999964E-4</v>
      </c>
      <c r="J23" s="6">
        <v>0.42700000000000005</v>
      </c>
      <c r="K23" s="6">
        <v>7.7000000000000002E-3</v>
      </c>
      <c r="L23" s="6">
        <f t="shared" si="4"/>
        <v>2.1627272727272722</v>
      </c>
      <c r="N23" s="6">
        <v>123.10671432826931</v>
      </c>
      <c r="P23" s="11">
        <f t="shared" si="0"/>
        <v>1.7567906710273071E-2</v>
      </c>
      <c r="Q23" s="6">
        <f t="shared" si="1"/>
        <v>210.81488052327686</v>
      </c>
      <c r="R23" s="6">
        <f t="shared" si="2"/>
        <v>7.7999999999999963</v>
      </c>
    </row>
    <row r="24" spans="1:18" x14ac:dyDescent="0.25">
      <c r="A24" t="s">
        <v>321</v>
      </c>
      <c r="B24" t="s">
        <v>230</v>
      </c>
      <c r="C24" t="s">
        <v>261</v>
      </c>
      <c r="D24" t="s">
        <v>344</v>
      </c>
      <c r="E24">
        <v>0.13</v>
      </c>
      <c r="F24">
        <v>0.16</v>
      </c>
      <c r="G24">
        <v>0.17</v>
      </c>
      <c r="H24">
        <v>0.18</v>
      </c>
      <c r="I24">
        <f t="shared" si="3"/>
        <v>7.9999999999999982E-4</v>
      </c>
      <c r="J24" s="6">
        <v>0.35649999999999998</v>
      </c>
      <c r="K24" s="6">
        <v>7.7000000000000002E-3</v>
      </c>
      <c r="L24" s="6">
        <f t="shared" si="4"/>
        <v>2.2223376623376621</v>
      </c>
      <c r="N24" s="6">
        <v>124.63418152187346</v>
      </c>
      <c r="P24" s="11">
        <f t="shared" si="0"/>
        <v>1.7830884234174869E-2</v>
      </c>
      <c r="Q24" s="6">
        <f t="shared" si="1"/>
        <v>213.97061081009844</v>
      </c>
      <c r="R24" s="6">
        <f t="shared" si="2"/>
        <v>9.5999999999999979</v>
      </c>
    </row>
    <row r="25" spans="1:18" x14ac:dyDescent="0.25">
      <c r="A25" t="s">
        <v>321</v>
      </c>
      <c r="B25" t="s">
        <v>231</v>
      </c>
      <c r="C25" t="s">
        <v>261</v>
      </c>
      <c r="D25" t="s">
        <v>344</v>
      </c>
      <c r="E25">
        <v>0.14000000000000001</v>
      </c>
      <c r="F25">
        <v>0.16</v>
      </c>
      <c r="H25">
        <v>0.17</v>
      </c>
      <c r="I25">
        <f t="shared" si="3"/>
        <v>4.6428571428571433E-4</v>
      </c>
      <c r="J25" s="6">
        <v>0.35649999999999998</v>
      </c>
      <c r="K25" s="6">
        <v>7.7000000000000002E-3</v>
      </c>
      <c r="L25" s="6">
        <f t="shared" si="4"/>
        <v>1.2897495361781077</v>
      </c>
      <c r="N25" s="6">
        <v>143.84192060456948</v>
      </c>
      <c r="P25" s="11">
        <f t="shared" si="0"/>
        <v>8.9664371190072648E-3</v>
      </c>
      <c r="Q25" s="6">
        <f t="shared" si="1"/>
        <v>107.59724542808719</v>
      </c>
      <c r="R25" s="6">
        <f t="shared" si="2"/>
        <v>5.5714285714285721</v>
      </c>
    </row>
    <row r="26" spans="1:18" x14ac:dyDescent="0.25">
      <c r="A26" t="s">
        <v>321</v>
      </c>
      <c r="B26" t="s">
        <v>232</v>
      </c>
      <c r="C26" t="s">
        <v>261</v>
      </c>
      <c r="D26" t="s">
        <v>344</v>
      </c>
      <c r="E26">
        <v>0.14000000000000001</v>
      </c>
      <c r="F26">
        <v>0.17</v>
      </c>
      <c r="H26">
        <v>0.19</v>
      </c>
      <c r="I26">
        <f t="shared" si="3"/>
        <v>7.8571428571428564E-4</v>
      </c>
      <c r="J26" s="6">
        <v>0.42700000000000005</v>
      </c>
      <c r="K26" s="6">
        <v>7.7000000000000002E-3</v>
      </c>
      <c r="L26" s="6">
        <f t="shared" si="4"/>
        <v>2.6142857142857143</v>
      </c>
      <c r="N26" s="6">
        <v>120.16888721379439</v>
      </c>
      <c r="P26" s="11">
        <f t="shared" si="0"/>
        <v>2.1755096305706791E-2</v>
      </c>
      <c r="Q26" s="6">
        <f t="shared" si="1"/>
        <v>261.06115566848149</v>
      </c>
      <c r="R26" s="6">
        <f t="shared" si="2"/>
        <v>9.4285714285714288</v>
      </c>
    </row>
    <row r="27" spans="1:18" x14ac:dyDescent="0.25">
      <c r="A27" t="s">
        <v>321</v>
      </c>
      <c r="B27" t="s">
        <v>233</v>
      </c>
      <c r="C27" t="s">
        <v>262</v>
      </c>
      <c r="D27" t="s">
        <v>344</v>
      </c>
      <c r="E27">
        <v>0.14000000000000001</v>
      </c>
      <c r="F27">
        <v>0.15</v>
      </c>
      <c r="G27">
        <v>0.17</v>
      </c>
      <c r="I27">
        <f t="shared" si="3"/>
        <v>7.5000000000000002E-4</v>
      </c>
      <c r="J27" s="6">
        <v>0.41150000000000003</v>
      </c>
      <c r="K27" s="6">
        <v>7.7000000000000002E-3</v>
      </c>
      <c r="L27" s="6">
        <f t="shared" si="4"/>
        <v>2.40487012987013</v>
      </c>
      <c r="N27" s="6">
        <v>126.08534325799752</v>
      </c>
      <c r="P27" s="11">
        <f t="shared" si="0"/>
        <v>1.9073351967240575E-2</v>
      </c>
      <c r="Q27" s="6">
        <f t="shared" si="1"/>
        <v>228.88022360688689</v>
      </c>
      <c r="R27" s="6">
        <f t="shared" si="2"/>
        <v>9.0000000000000018</v>
      </c>
    </row>
    <row r="28" spans="1:18" x14ac:dyDescent="0.25">
      <c r="A28" t="s">
        <v>321</v>
      </c>
      <c r="B28" t="s">
        <v>226</v>
      </c>
      <c r="C28" t="s">
        <v>262</v>
      </c>
      <c r="D28" t="s">
        <v>344</v>
      </c>
      <c r="E28">
        <v>0.15</v>
      </c>
      <c r="F28">
        <v>0.17</v>
      </c>
      <c r="H28">
        <v>0.19</v>
      </c>
      <c r="I28">
        <f t="shared" si="3"/>
        <v>6.4285714285714304E-4</v>
      </c>
      <c r="J28" s="6">
        <v>0.41150000000000003</v>
      </c>
      <c r="K28" s="6">
        <v>7.7000000000000002E-3</v>
      </c>
      <c r="L28" s="6">
        <f t="shared" si="4"/>
        <v>2.0613172541743978</v>
      </c>
      <c r="N28" s="6">
        <v>134.28803474968896</v>
      </c>
      <c r="P28" s="11">
        <f t="shared" si="0"/>
        <v>1.534996962325545E-2</v>
      </c>
      <c r="Q28" s="6">
        <f t="shared" si="1"/>
        <v>184.19963547906539</v>
      </c>
      <c r="R28" s="6">
        <f t="shared" si="2"/>
        <v>7.7142857142857171</v>
      </c>
    </row>
    <row r="29" spans="1:18" x14ac:dyDescent="0.25">
      <c r="A29" t="s">
        <v>321</v>
      </c>
      <c r="B29" t="s">
        <v>234</v>
      </c>
      <c r="C29" t="s">
        <v>262</v>
      </c>
      <c r="D29" t="s">
        <v>344</v>
      </c>
      <c r="E29">
        <v>0.14000000000000001</v>
      </c>
      <c r="F29">
        <v>0.16</v>
      </c>
      <c r="G29">
        <v>0.18</v>
      </c>
      <c r="H29">
        <v>0.2</v>
      </c>
      <c r="I29">
        <f t="shared" si="3"/>
        <v>9.999999999999998E-4</v>
      </c>
      <c r="J29" s="6">
        <v>0.35649999999999998</v>
      </c>
      <c r="K29" s="6">
        <v>7.7000000000000002E-3</v>
      </c>
      <c r="L29" s="6">
        <f t="shared" si="4"/>
        <v>2.7779220779220775</v>
      </c>
      <c r="N29" s="6">
        <v>133.62820615413929</v>
      </c>
      <c r="P29" s="11">
        <f t="shared" si="0"/>
        <v>2.0788440987659161E-2</v>
      </c>
      <c r="Q29" s="6">
        <f t="shared" si="1"/>
        <v>249.46129185190992</v>
      </c>
      <c r="R29" s="6">
        <f t="shared" si="2"/>
        <v>11.999999999999996</v>
      </c>
    </row>
    <row r="30" spans="1:18" x14ac:dyDescent="0.25">
      <c r="A30" t="s">
        <v>321</v>
      </c>
      <c r="B30" t="s">
        <v>235</v>
      </c>
      <c r="C30" t="s">
        <v>262</v>
      </c>
      <c r="D30" t="s">
        <v>344</v>
      </c>
      <c r="E30">
        <v>0.15</v>
      </c>
      <c r="F30">
        <v>0.15</v>
      </c>
      <c r="G30">
        <v>0.17</v>
      </c>
      <c r="I30">
        <f t="shared" si="3"/>
        <v>5.0000000000000044E-4</v>
      </c>
      <c r="J30" s="6">
        <v>0.41150000000000003</v>
      </c>
      <c r="K30" s="6">
        <v>7.7000000000000002E-3</v>
      </c>
      <c r="L30" s="6">
        <f t="shared" si="4"/>
        <v>1.6032467532467547</v>
      </c>
      <c r="N30" s="6">
        <v>138.16463949150199</v>
      </c>
      <c r="P30" s="11">
        <f t="shared" si="0"/>
        <v>1.1603886197997605E-2</v>
      </c>
      <c r="Q30" s="6">
        <f t="shared" si="1"/>
        <v>139.24663437597127</v>
      </c>
      <c r="R30" s="6">
        <f t="shared" si="2"/>
        <v>6.0000000000000053</v>
      </c>
    </row>
    <row r="31" spans="1:18" x14ac:dyDescent="0.25">
      <c r="A31" t="s">
        <v>321</v>
      </c>
      <c r="B31" t="s">
        <v>236</v>
      </c>
      <c r="C31" t="s">
        <v>262</v>
      </c>
      <c r="D31" t="s">
        <v>344</v>
      </c>
      <c r="E31">
        <v>0.15</v>
      </c>
      <c r="F31">
        <v>0.16</v>
      </c>
      <c r="G31">
        <v>0.18</v>
      </c>
      <c r="H31">
        <v>0.19</v>
      </c>
      <c r="I31">
        <f t="shared" si="3"/>
        <v>7.000000000000001E-4</v>
      </c>
      <c r="J31" s="6">
        <v>0.41150000000000003</v>
      </c>
      <c r="K31" s="6">
        <v>7.7000000000000002E-3</v>
      </c>
      <c r="L31" s="6">
        <f t="shared" si="4"/>
        <v>2.2445454545454551</v>
      </c>
      <c r="N31" s="6">
        <v>131.58024546755124</v>
      </c>
      <c r="P31" s="11">
        <f t="shared" si="0"/>
        <v>1.7058377164214808E-2</v>
      </c>
      <c r="Q31" s="6">
        <f t="shared" si="1"/>
        <v>204.7005259705777</v>
      </c>
      <c r="R31" s="6">
        <f t="shared" si="2"/>
        <v>8.4</v>
      </c>
    </row>
    <row r="32" spans="1:18" x14ac:dyDescent="0.25">
      <c r="A32" t="s">
        <v>321</v>
      </c>
      <c r="B32" t="s">
        <v>237</v>
      </c>
      <c r="C32" t="s">
        <v>263</v>
      </c>
      <c r="D32" t="s">
        <v>344</v>
      </c>
      <c r="E32">
        <v>0.15</v>
      </c>
      <c r="F32">
        <v>0.17</v>
      </c>
      <c r="G32">
        <v>0.18</v>
      </c>
      <c r="H32">
        <v>0.2</v>
      </c>
      <c r="I32">
        <f t="shared" si="3"/>
        <v>8.0000000000000015E-4</v>
      </c>
      <c r="J32" s="6">
        <v>0.35649999999999998</v>
      </c>
      <c r="K32" s="6">
        <v>7.7000000000000002E-3</v>
      </c>
      <c r="L32" s="6">
        <f t="shared" si="4"/>
        <v>2.2223376623376625</v>
      </c>
      <c r="N32" s="6">
        <v>121.48933065077769</v>
      </c>
      <c r="P32" s="11">
        <f t="shared" si="0"/>
        <v>1.8292451283033195E-2</v>
      </c>
      <c r="Q32" s="6">
        <f t="shared" si="1"/>
        <v>219.50941539639834</v>
      </c>
      <c r="R32" s="6">
        <f t="shared" si="2"/>
        <v>9.6000000000000014</v>
      </c>
    </row>
    <row r="33" spans="1:18" x14ac:dyDescent="0.25">
      <c r="A33" t="s">
        <v>321</v>
      </c>
      <c r="B33" t="s">
        <v>238</v>
      </c>
      <c r="C33" t="s">
        <v>263</v>
      </c>
      <c r="D33" t="s">
        <v>344</v>
      </c>
      <c r="E33">
        <v>0.14000000000000001</v>
      </c>
      <c r="F33">
        <v>0.15</v>
      </c>
      <c r="H33">
        <v>0.16</v>
      </c>
      <c r="I33">
        <f t="shared" si="3"/>
        <v>3.214285714285713E-4</v>
      </c>
      <c r="J33" s="6">
        <v>0.35649999999999998</v>
      </c>
      <c r="K33" s="6">
        <v>7.7000000000000002E-3</v>
      </c>
      <c r="L33" s="6">
        <f t="shared" si="4"/>
        <v>0.89290352504638182</v>
      </c>
      <c r="N33" s="6">
        <v>124.30893462947782</v>
      </c>
      <c r="P33" s="11">
        <f t="shared" si="0"/>
        <v>7.1829392449369797E-3</v>
      </c>
      <c r="Q33" s="6">
        <f t="shared" si="1"/>
        <v>86.195270939243755</v>
      </c>
      <c r="R33" s="6">
        <f t="shared" si="2"/>
        <v>3.8571428571428559</v>
      </c>
    </row>
    <row r="34" spans="1:18" x14ac:dyDescent="0.25">
      <c r="A34" t="s">
        <v>321</v>
      </c>
      <c r="B34" t="s">
        <v>227</v>
      </c>
      <c r="C34" t="s">
        <v>263</v>
      </c>
      <c r="D34" t="s">
        <v>344</v>
      </c>
      <c r="E34">
        <v>0.15</v>
      </c>
      <c r="F34">
        <v>0.16</v>
      </c>
      <c r="H34">
        <v>0.17</v>
      </c>
      <c r="I34">
        <f t="shared" si="3"/>
        <v>3.2142857142857174E-4</v>
      </c>
      <c r="J34" s="6">
        <v>0.35649999999999998</v>
      </c>
      <c r="K34" s="6">
        <v>7.7000000000000002E-3</v>
      </c>
      <c r="L34" s="6">
        <f t="shared" si="4"/>
        <v>0.89290352504638304</v>
      </c>
      <c r="N34" s="6">
        <v>127.31344473130792</v>
      </c>
      <c r="P34" s="11">
        <f t="shared" si="0"/>
        <v>7.0134267981738713E-3</v>
      </c>
      <c r="Q34" s="6">
        <f t="shared" si="1"/>
        <v>84.161121578086465</v>
      </c>
      <c r="R34" s="6">
        <f t="shared" si="2"/>
        <v>3.8571428571428612</v>
      </c>
    </row>
    <row r="35" spans="1:18" x14ac:dyDescent="0.25">
      <c r="A35" t="s">
        <v>321</v>
      </c>
      <c r="B35" t="s">
        <v>239</v>
      </c>
      <c r="C35" t="s">
        <v>263</v>
      </c>
      <c r="D35" t="s">
        <v>344</v>
      </c>
      <c r="E35">
        <v>0.15</v>
      </c>
      <c r="G35">
        <v>0.17</v>
      </c>
      <c r="I35">
        <f t="shared" si="3"/>
        <v>5.0000000000000044E-4</v>
      </c>
      <c r="J35" s="6">
        <v>0.35649999999999998</v>
      </c>
      <c r="K35" s="6">
        <v>7.7000000000000002E-3</v>
      </c>
      <c r="L35" s="6">
        <f t="shared" si="4"/>
        <v>1.3889610389610403</v>
      </c>
      <c r="N35" s="6">
        <v>121.48886860032309</v>
      </c>
      <c r="P35" s="11">
        <f t="shared" si="0"/>
        <v>1.1432825533427894E-2</v>
      </c>
      <c r="Q35" s="6">
        <f t="shared" si="1"/>
        <v>137.19390640113474</v>
      </c>
      <c r="R35" s="6">
        <f t="shared" si="2"/>
        <v>6.0000000000000053</v>
      </c>
    </row>
    <row r="36" spans="1:18" x14ac:dyDescent="0.25">
      <c r="A36" t="s">
        <v>321</v>
      </c>
      <c r="B36" t="s">
        <v>240</v>
      </c>
      <c r="C36" t="s">
        <v>263</v>
      </c>
      <c r="D36" t="s">
        <v>344</v>
      </c>
      <c r="E36">
        <v>0.15</v>
      </c>
      <c r="G36">
        <v>0.16</v>
      </c>
      <c r="H36">
        <v>0.18</v>
      </c>
      <c r="I36">
        <f t="shared" si="3"/>
        <v>4.6428571428571433E-4</v>
      </c>
      <c r="J36" s="6">
        <v>0.35649999999999998</v>
      </c>
      <c r="K36" s="6">
        <v>7.7000000000000002E-3</v>
      </c>
      <c r="L36" s="6">
        <f t="shared" si="4"/>
        <v>1.2897495361781077</v>
      </c>
      <c r="N36" s="6">
        <v>173.76388194166657</v>
      </c>
      <c r="P36" s="11">
        <f t="shared" si="0"/>
        <v>7.4224258906179551E-3</v>
      </c>
      <c r="Q36" s="6">
        <f t="shared" si="1"/>
        <v>89.06911068741546</v>
      </c>
      <c r="R36" s="6">
        <f t="shared" si="2"/>
        <v>5.5714285714285721</v>
      </c>
    </row>
    <row r="37" spans="1:18" x14ac:dyDescent="0.25">
      <c r="A37" t="s">
        <v>321</v>
      </c>
      <c r="B37" t="s">
        <v>241</v>
      </c>
      <c r="C37" t="s">
        <v>264</v>
      </c>
      <c r="D37" t="s">
        <v>345</v>
      </c>
      <c r="E37">
        <v>0.14000000000000001</v>
      </c>
      <c r="F37">
        <v>0.15</v>
      </c>
      <c r="H37">
        <v>0.17</v>
      </c>
      <c r="I37">
        <f t="shared" si="3"/>
        <v>5.0000000000000001E-4</v>
      </c>
      <c r="J37" s="6">
        <v>0.35649999999999998</v>
      </c>
      <c r="K37" s="6">
        <v>7.7000000000000002E-3</v>
      </c>
      <c r="L37" s="6">
        <f t="shared" si="4"/>
        <v>1.388961038961039</v>
      </c>
      <c r="N37" s="6">
        <v>110.83928270716758</v>
      </c>
      <c r="P37" s="11">
        <f t="shared" si="0"/>
        <v>1.2531306636390021E-2</v>
      </c>
      <c r="Q37" s="6">
        <f t="shared" si="1"/>
        <v>150.37567963668025</v>
      </c>
      <c r="R37" s="6">
        <f t="shared" si="2"/>
        <v>6</v>
      </c>
    </row>
    <row r="38" spans="1:18" x14ac:dyDescent="0.25">
      <c r="A38" t="s">
        <v>321</v>
      </c>
      <c r="B38" t="s">
        <v>242</v>
      </c>
      <c r="C38" t="s">
        <v>264</v>
      </c>
      <c r="D38" t="s">
        <v>345</v>
      </c>
      <c r="E38">
        <v>0.15</v>
      </c>
      <c r="G38">
        <v>0.16</v>
      </c>
      <c r="H38">
        <v>0.19</v>
      </c>
      <c r="I38">
        <f t="shared" si="3"/>
        <v>6.0714285714285731E-4</v>
      </c>
      <c r="J38" s="6">
        <v>0.35649999999999998</v>
      </c>
      <c r="K38" s="6">
        <v>7.7000000000000002E-3</v>
      </c>
      <c r="L38" s="6">
        <f t="shared" si="4"/>
        <v>1.6865955473098331</v>
      </c>
      <c r="N38" s="6">
        <v>111.85422842197036</v>
      </c>
      <c r="P38" s="11">
        <f t="shared" si="0"/>
        <v>1.5078513982923801E-2</v>
      </c>
      <c r="Q38" s="6">
        <f t="shared" si="1"/>
        <v>180.94216779508562</v>
      </c>
      <c r="R38" s="6">
        <f t="shared" si="2"/>
        <v>7.2857142857142874</v>
      </c>
    </row>
    <row r="39" spans="1:18" x14ac:dyDescent="0.25">
      <c r="A39" t="s">
        <v>321</v>
      </c>
      <c r="B39" t="s">
        <v>243</v>
      </c>
      <c r="C39" t="s">
        <v>264</v>
      </c>
      <c r="D39" t="s">
        <v>345</v>
      </c>
      <c r="E39">
        <v>0.15</v>
      </c>
      <c r="G39">
        <v>0.17</v>
      </c>
      <c r="H39">
        <v>0.18</v>
      </c>
      <c r="I39">
        <f t="shared" si="3"/>
        <v>5.0000000000000001E-4</v>
      </c>
      <c r="J39" s="6">
        <v>0.2919000000000001</v>
      </c>
      <c r="K39" s="6">
        <v>7.7000000000000002E-3</v>
      </c>
      <c r="L39" s="6">
        <f t="shared" si="4"/>
        <v>1.1372727272727277</v>
      </c>
      <c r="N39" s="6">
        <v>112.61187497793397</v>
      </c>
      <c r="P39" s="11">
        <f t="shared" si="0"/>
        <v>1.009904796892489E-2</v>
      </c>
      <c r="Q39" s="6">
        <f t="shared" si="1"/>
        <v>121.18857562709867</v>
      </c>
      <c r="R39" s="6">
        <f t="shared" si="2"/>
        <v>6</v>
      </c>
    </row>
    <row r="40" spans="1:18" x14ac:dyDescent="0.25">
      <c r="A40" t="s">
        <v>321</v>
      </c>
      <c r="B40" t="s">
        <v>228</v>
      </c>
      <c r="C40" t="s">
        <v>264</v>
      </c>
      <c r="D40" t="s">
        <v>345</v>
      </c>
      <c r="E40">
        <v>0.16</v>
      </c>
      <c r="G40">
        <v>0.18</v>
      </c>
      <c r="I40">
        <f t="shared" si="3"/>
        <v>4.9999999999999979E-4</v>
      </c>
      <c r="J40" s="6">
        <v>0.2919000000000001</v>
      </c>
      <c r="K40" s="6">
        <v>7.7000000000000002E-3</v>
      </c>
      <c r="L40" s="6">
        <f t="shared" si="4"/>
        <v>1.1372727272727272</v>
      </c>
      <c r="N40" s="6">
        <v>109.47509972100578</v>
      </c>
      <c r="P40" s="11">
        <f t="shared" si="0"/>
        <v>1.0388414627353936E-2</v>
      </c>
      <c r="Q40" s="6">
        <f t="shared" si="1"/>
        <v>124.66097552824723</v>
      </c>
      <c r="R40" s="6">
        <f t="shared" si="2"/>
        <v>5.9999999999999973</v>
      </c>
    </row>
    <row r="41" spans="1:18" x14ac:dyDescent="0.25">
      <c r="A41" t="s">
        <v>321</v>
      </c>
      <c r="B41" t="s">
        <v>244</v>
      </c>
      <c r="C41" t="s">
        <v>264</v>
      </c>
      <c r="D41" t="s">
        <v>345</v>
      </c>
      <c r="E41">
        <v>0.16</v>
      </c>
      <c r="G41">
        <v>0.17</v>
      </c>
      <c r="H41">
        <v>0.19</v>
      </c>
      <c r="I41">
        <f t="shared" si="3"/>
        <v>4.6428571428571433E-4</v>
      </c>
      <c r="J41" s="6">
        <v>0.35649999999999998</v>
      </c>
      <c r="K41" s="6">
        <v>7.7000000000000002E-3</v>
      </c>
      <c r="L41" s="6">
        <f t="shared" si="4"/>
        <v>1.2897495361781077</v>
      </c>
      <c r="N41" s="6">
        <v>143.16463099174484</v>
      </c>
      <c r="P41" s="11">
        <f t="shared" si="0"/>
        <v>9.0088559390934849E-3</v>
      </c>
      <c r="Q41" s="6">
        <f t="shared" si="1"/>
        <v>108.10627126912181</v>
      </c>
      <c r="R41" s="6">
        <f t="shared" si="2"/>
        <v>5.5714285714285721</v>
      </c>
    </row>
    <row r="42" spans="1:18" x14ac:dyDescent="0.25">
      <c r="A42" t="s">
        <v>322</v>
      </c>
      <c r="B42" t="s">
        <v>225</v>
      </c>
      <c r="C42" t="s">
        <v>261</v>
      </c>
      <c r="D42" t="s">
        <v>344</v>
      </c>
      <c r="E42">
        <v>0.11</v>
      </c>
      <c r="F42">
        <v>0.12</v>
      </c>
      <c r="G42">
        <v>0.15</v>
      </c>
      <c r="H42">
        <v>0.16</v>
      </c>
      <c r="I42">
        <f t="shared" si="3"/>
        <v>8.9999999999999998E-4</v>
      </c>
      <c r="J42" s="6">
        <v>0.42700000000000005</v>
      </c>
      <c r="K42" s="6">
        <v>7.7000000000000002E-3</v>
      </c>
      <c r="L42" s="6">
        <f t="shared" si="4"/>
        <v>2.9945454545454546</v>
      </c>
      <c r="N42" s="6">
        <v>131.11456573783622</v>
      </c>
      <c r="P42" s="11">
        <f t="shared" si="0"/>
        <v>2.2839151681538213E-2</v>
      </c>
      <c r="Q42" s="6">
        <f t="shared" si="1"/>
        <v>274.06982017845854</v>
      </c>
      <c r="R42" s="6">
        <f t="shared" si="2"/>
        <v>10.8</v>
      </c>
    </row>
    <row r="43" spans="1:18" x14ac:dyDescent="0.25">
      <c r="A43" t="s">
        <v>322</v>
      </c>
      <c r="B43" t="s">
        <v>229</v>
      </c>
      <c r="C43" t="s">
        <v>261</v>
      </c>
      <c r="D43" t="s">
        <v>344</v>
      </c>
      <c r="E43">
        <v>0.11</v>
      </c>
      <c r="F43">
        <v>0.13</v>
      </c>
      <c r="G43">
        <v>0.14000000000000001</v>
      </c>
      <c r="H43">
        <v>0.16</v>
      </c>
      <c r="I43">
        <f t="shared" si="3"/>
        <v>8.0000000000000004E-4</v>
      </c>
      <c r="J43" s="6">
        <v>0.42700000000000005</v>
      </c>
      <c r="K43" s="6">
        <v>7.7000000000000002E-3</v>
      </c>
      <c r="L43" s="6">
        <f t="shared" si="4"/>
        <v>2.6618181818181821</v>
      </c>
      <c r="N43" s="6">
        <v>123.10671432826931</v>
      </c>
      <c r="P43" s="11">
        <f t="shared" si="0"/>
        <v>2.1622039028028402E-2</v>
      </c>
      <c r="Q43" s="6">
        <f t="shared" si="1"/>
        <v>259.46446833634087</v>
      </c>
      <c r="R43" s="6">
        <f t="shared" si="2"/>
        <v>9.6000000000000014</v>
      </c>
    </row>
    <row r="44" spans="1:18" x14ac:dyDescent="0.25">
      <c r="A44" t="s">
        <v>322</v>
      </c>
      <c r="B44" t="s">
        <v>230</v>
      </c>
      <c r="C44" t="s">
        <v>261</v>
      </c>
      <c r="D44" t="s">
        <v>344</v>
      </c>
      <c r="E44">
        <v>0.12</v>
      </c>
      <c r="F44">
        <v>0.13</v>
      </c>
      <c r="G44">
        <v>0.15</v>
      </c>
      <c r="I44">
        <f t="shared" si="3"/>
        <v>7.5000000000000002E-4</v>
      </c>
      <c r="J44" s="6">
        <v>0.35649999999999998</v>
      </c>
      <c r="K44" s="6">
        <v>7.7000000000000002E-3</v>
      </c>
      <c r="L44" s="6">
        <f t="shared" si="4"/>
        <v>2.083441558441558</v>
      </c>
      <c r="N44" s="6">
        <v>124.63418152187346</v>
      </c>
      <c r="P44" s="11">
        <f t="shared" si="0"/>
        <v>1.6716453969538938E-2</v>
      </c>
      <c r="Q44" s="6">
        <f t="shared" si="1"/>
        <v>200.59744763446724</v>
      </c>
      <c r="R44" s="6">
        <f t="shared" si="2"/>
        <v>9.0000000000000018</v>
      </c>
    </row>
    <row r="45" spans="1:18" x14ac:dyDescent="0.25">
      <c r="A45" t="s">
        <v>322</v>
      </c>
      <c r="B45" t="s">
        <v>231</v>
      </c>
      <c r="C45" t="s">
        <v>261</v>
      </c>
      <c r="D45" t="s">
        <v>344</v>
      </c>
      <c r="E45">
        <v>0.12</v>
      </c>
      <c r="F45">
        <v>0.13</v>
      </c>
      <c r="G45">
        <v>0.15</v>
      </c>
      <c r="H45">
        <v>0.17</v>
      </c>
      <c r="I45">
        <f t="shared" si="3"/>
        <v>8.5000000000000017E-4</v>
      </c>
      <c r="J45" s="6">
        <v>0.35649999999999998</v>
      </c>
      <c r="K45" s="6">
        <v>7.7000000000000002E-3</v>
      </c>
      <c r="L45" s="6">
        <f t="shared" si="4"/>
        <v>2.3612337662337666</v>
      </c>
      <c r="N45" s="6">
        <v>143.84192060456948</v>
      </c>
      <c r="P45" s="11">
        <f t="shared" si="0"/>
        <v>1.641547718710561E-2</v>
      </c>
      <c r="Q45" s="6">
        <f t="shared" si="1"/>
        <v>196.98572624526733</v>
      </c>
      <c r="R45" s="6">
        <f t="shared" si="2"/>
        <v>10.200000000000003</v>
      </c>
    </row>
    <row r="46" spans="1:18" x14ac:dyDescent="0.25">
      <c r="A46" t="s">
        <v>322</v>
      </c>
      <c r="B46" t="s">
        <v>232</v>
      </c>
      <c r="C46" t="s">
        <v>261</v>
      </c>
      <c r="D46" t="s">
        <v>344</v>
      </c>
      <c r="E46">
        <v>0.12</v>
      </c>
      <c r="F46">
        <v>0.14000000000000001</v>
      </c>
      <c r="G46">
        <v>0.15</v>
      </c>
      <c r="H46">
        <v>0.19</v>
      </c>
      <c r="I46">
        <f t="shared" si="3"/>
        <v>1.1000000000000001E-3</v>
      </c>
      <c r="J46" s="6">
        <v>0.42700000000000005</v>
      </c>
      <c r="K46" s="6">
        <v>7.7000000000000002E-3</v>
      </c>
      <c r="L46" s="6">
        <f t="shared" si="4"/>
        <v>3.6600000000000006</v>
      </c>
      <c r="N46" s="6">
        <v>120.16888721379439</v>
      </c>
      <c r="P46" s="11">
        <f t="shared" si="0"/>
        <v>3.0457134827989511E-2</v>
      </c>
      <c r="Q46" s="6">
        <f t="shared" si="1"/>
        <v>365.48561793587413</v>
      </c>
      <c r="R46" s="6">
        <f t="shared" si="2"/>
        <v>13.2</v>
      </c>
    </row>
    <row r="47" spans="1:18" x14ac:dyDescent="0.25">
      <c r="A47" t="s">
        <v>322</v>
      </c>
      <c r="B47" t="s">
        <v>233</v>
      </c>
      <c r="C47" t="s">
        <v>262</v>
      </c>
      <c r="D47" t="s">
        <v>344</v>
      </c>
      <c r="E47">
        <v>0.13</v>
      </c>
      <c r="F47">
        <v>0.14000000000000001</v>
      </c>
      <c r="G47">
        <v>0.15</v>
      </c>
      <c r="H47">
        <v>0.17</v>
      </c>
      <c r="I47">
        <f t="shared" si="3"/>
        <v>6.4999999999999997E-4</v>
      </c>
      <c r="J47" s="6">
        <v>0.41150000000000003</v>
      </c>
      <c r="K47" s="6">
        <v>7.7000000000000002E-3</v>
      </c>
      <c r="L47" s="6">
        <f t="shared" si="4"/>
        <v>2.0842207792207788</v>
      </c>
      <c r="N47" s="6">
        <v>126.08534325799752</v>
      </c>
      <c r="P47" s="11">
        <f t="shared" si="0"/>
        <v>1.6530238371608493E-2</v>
      </c>
      <c r="Q47" s="6">
        <f t="shared" si="1"/>
        <v>198.36286045930191</v>
      </c>
      <c r="R47" s="6">
        <f t="shared" si="2"/>
        <v>7.8</v>
      </c>
    </row>
    <row r="48" spans="1:18" x14ac:dyDescent="0.25">
      <c r="A48" t="s">
        <v>322</v>
      </c>
      <c r="B48" t="s">
        <v>226</v>
      </c>
      <c r="C48" t="s">
        <v>262</v>
      </c>
      <c r="D48" t="s">
        <v>344</v>
      </c>
      <c r="E48">
        <v>0.11</v>
      </c>
      <c r="F48">
        <v>0.15</v>
      </c>
      <c r="H48">
        <v>0.17</v>
      </c>
      <c r="I48">
        <f t="shared" si="3"/>
        <v>9.2857142857142878E-4</v>
      </c>
      <c r="J48" s="6">
        <v>0.41150000000000003</v>
      </c>
      <c r="K48" s="6">
        <v>7.7000000000000002E-3</v>
      </c>
      <c r="L48" s="6">
        <f t="shared" si="4"/>
        <v>2.9774582560296849</v>
      </c>
      <c r="N48" s="6">
        <v>134.28803474968896</v>
      </c>
      <c r="P48" s="11">
        <f t="shared" si="0"/>
        <v>2.2172178344702309E-2</v>
      </c>
      <c r="Q48" s="6">
        <f t="shared" si="1"/>
        <v>266.06614013642769</v>
      </c>
      <c r="R48" s="6">
        <f t="shared" si="2"/>
        <v>11.142857142857146</v>
      </c>
    </row>
    <row r="49" spans="1:18" x14ac:dyDescent="0.25">
      <c r="A49" t="s">
        <v>322</v>
      </c>
      <c r="B49" t="s">
        <v>234</v>
      </c>
      <c r="C49" t="s">
        <v>262</v>
      </c>
      <c r="D49" t="s">
        <v>344</v>
      </c>
      <c r="E49">
        <v>0.12</v>
      </c>
      <c r="F49">
        <v>0.15</v>
      </c>
      <c r="G49">
        <v>0.16</v>
      </c>
      <c r="H49">
        <v>0.18</v>
      </c>
      <c r="I49">
        <f t="shared" si="3"/>
        <v>9.5E-4</v>
      </c>
      <c r="J49" s="6">
        <v>0.35649999999999998</v>
      </c>
      <c r="K49" s="6">
        <v>7.7000000000000002E-3</v>
      </c>
      <c r="L49" s="6">
        <f t="shared" si="4"/>
        <v>2.6390259740259738</v>
      </c>
      <c r="N49" s="6">
        <v>133.62820615413929</v>
      </c>
      <c r="P49" s="11">
        <f t="shared" si="0"/>
        <v>1.9749018938276207E-2</v>
      </c>
      <c r="Q49" s="6">
        <f t="shared" si="1"/>
        <v>236.98822725931447</v>
      </c>
      <c r="R49" s="6">
        <f t="shared" si="2"/>
        <v>11.4</v>
      </c>
    </row>
    <row r="50" spans="1:18" x14ac:dyDescent="0.25">
      <c r="A50" t="s">
        <v>322</v>
      </c>
      <c r="B50" t="s">
        <v>235</v>
      </c>
      <c r="C50" t="s">
        <v>262</v>
      </c>
      <c r="D50" t="s">
        <v>344</v>
      </c>
      <c r="E50">
        <v>0.12</v>
      </c>
      <c r="F50">
        <v>0.13</v>
      </c>
      <c r="G50">
        <v>0.14000000000000001</v>
      </c>
      <c r="H50">
        <v>0.16</v>
      </c>
      <c r="I50">
        <f t="shared" si="3"/>
        <v>6.5000000000000019E-4</v>
      </c>
      <c r="J50" s="6">
        <v>0.41150000000000003</v>
      </c>
      <c r="K50" s="6">
        <v>7.7000000000000002E-3</v>
      </c>
      <c r="L50" s="6">
        <f t="shared" si="4"/>
        <v>2.0842207792207796</v>
      </c>
      <c r="N50" s="6">
        <v>138.16463949150199</v>
      </c>
      <c r="P50" s="11">
        <f t="shared" si="0"/>
        <v>1.5085052057396875E-2</v>
      </c>
      <c r="Q50" s="6">
        <f t="shared" si="1"/>
        <v>181.02062468876252</v>
      </c>
      <c r="R50" s="6">
        <f t="shared" si="2"/>
        <v>7.8000000000000025</v>
      </c>
    </row>
    <row r="51" spans="1:18" x14ac:dyDescent="0.25">
      <c r="A51" t="s">
        <v>322</v>
      </c>
      <c r="B51" t="s">
        <v>236</v>
      </c>
      <c r="C51" t="s">
        <v>262</v>
      </c>
      <c r="D51" t="s">
        <v>344</v>
      </c>
      <c r="E51">
        <v>0.13</v>
      </c>
      <c r="F51">
        <v>0.14000000000000001</v>
      </c>
      <c r="G51">
        <v>0.16</v>
      </c>
      <c r="H51">
        <v>0.19</v>
      </c>
      <c r="I51">
        <f t="shared" si="3"/>
        <v>1E-3</v>
      </c>
      <c r="J51" s="6">
        <v>0.41150000000000003</v>
      </c>
      <c r="K51" s="6">
        <v>7.7000000000000002E-3</v>
      </c>
      <c r="L51" s="6">
        <f t="shared" si="4"/>
        <v>3.2064935064935067</v>
      </c>
      <c r="N51" s="6">
        <v>131.58024546755124</v>
      </c>
      <c r="P51" s="11">
        <f t="shared" si="0"/>
        <v>2.4369110234592581E-2</v>
      </c>
      <c r="Q51" s="6">
        <f t="shared" si="1"/>
        <v>292.42932281511099</v>
      </c>
      <c r="R51" s="6">
        <f t="shared" si="2"/>
        <v>12</v>
      </c>
    </row>
    <row r="52" spans="1:18" x14ac:dyDescent="0.25">
      <c r="A52" t="s">
        <v>322</v>
      </c>
      <c r="B52" t="s">
        <v>237</v>
      </c>
      <c r="C52" t="s">
        <v>263</v>
      </c>
      <c r="D52" t="s">
        <v>344</v>
      </c>
      <c r="E52">
        <v>0.12</v>
      </c>
      <c r="F52">
        <v>0.15</v>
      </c>
      <c r="H52">
        <v>0.17</v>
      </c>
      <c r="I52">
        <f t="shared" si="3"/>
        <v>7.8571428571428607E-4</v>
      </c>
      <c r="J52" s="6">
        <v>0.35649999999999998</v>
      </c>
      <c r="K52" s="6">
        <v>7.7000000000000002E-3</v>
      </c>
      <c r="L52" s="6">
        <f t="shared" si="4"/>
        <v>2.1826530612244905</v>
      </c>
      <c r="N52" s="6">
        <v>121.48933065077769</v>
      </c>
      <c r="P52" s="11">
        <f t="shared" si="0"/>
        <v>1.796580036726475E-2</v>
      </c>
      <c r="Q52" s="6">
        <f t="shared" si="1"/>
        <v>215.58960440717701</v>
      </c>
      <c r="R52" s="6">
        <f t="shared" si="2"/>
        <v>9.4285714285714324</v>
      </c>
    </row>
    <row r="53" spans="1:18" x14ac:dyDescent="0.25">
      <c r="A53" t="s">
        <v>322</v>
      </c>
      <c r="B53" t="s">
        <v>238</v>
      </c>
      <c r="C53" t="s">
        <v>263</v>
      </c>
      <c r="D53" t="s">
        <v>344</v>
      </c>
      <c r="E53">
        <v>0.14000000000000001</v>
      </c>
      <c r="G53">
        <v>0.18</v>
      </c>
      <c r="I53">
        <f t="shared" si="3"/>
        <v>9.9999999999999959E-4</v>
      </c>
      <c r="J53" s="6">
        <v>0.35649999999999998</v>
      </c>
      <c r="K53" s="6">
        <v>7.7000000000000002E-3</v>
      </c>
      <c r="L53" s="6">
        <f t="shared" si="4"/>
        <v>2.7779220779220766</v>
      </c>
      <c r="N53" s="6">
        <v>124.30893462947782</v>
      </c>
      <c r="P53" s="11">
        <f t="shared" si="0"/>
        <v>2.2346922095359493E-2</v>
      </c>
      <c r="Q53" s="6">
        <f t="shared" si="1"/>
        <v>268.16306514431392</v>
      </c>
      <c r="R53" s="6">
        <f t="shared" si="2"/>
        <v>11.999999999999995</v>
      </c>
    </row>
    <row r="54" spans="1:18" x14ac:dyDescent="0.25">
      <c r="A54" t="s">
        <v>322</v>
      </c>
      <c r="B54" t="s">
        <v>227</v>
      </c>
      <c r="C54" t="s">
        <v>263</v>
      </c>
      <c r="D54" t="s">
        <v>344</v>
      </c>
      <c r="E54">
        <v>0.15</v>
      </c>
      <c r="F54">
        <v>0.16</v>
      </c>
      <c r="I54">
        <f t="shared" si="3"/>
        <v>5.0000000000000044E-4</v>
      </c>
      <c r="J54" s="6">
        <v>0.35649999999999998</v>
      </c>
      <c r="K54" s="6">
        <v>7.7000000000000002E-3</v>
      </c>
      <c r="L54" s="6">
        <f t="shared" si="4"/>
        <v>1.3889610389610403</v>
      </c>
      <c r="N54" s="6">
        <v>127.31344473130792</v>
      </c>
      <c r="P54" s="11">
        <f t="shared" si="0"/>
        <v>1.0909775019381578E-2</v>
      </c>
      <c r="Q54" s="6">
        <f t="shared" si="1"/>
        <v>130.91730023257895</v>
      </c>
      <c r="R54" s="6">
        <f t="shared" si="2"/>
        <v>6.0000000000000053</v>
      </c>
    </row>
    <row r="55" spans="1:18" x14ac:dyDescent="0.25">
      <c r="A55" t="s">
        <v>322</v>
      </c>
      <c r="B55" t="s">
        <v>239</v>
      </c>
      <c r="C55" t="s">
        <v>263</v>
      </c>
      <c r="D55" t="s">
        <v>344</v>
      </c>
      <c r="E55">
        <v>0.15</v>
      </c>
      <c r="G55">
        <v>0.16</v>
      </c>
      <c r="I55">
        <f t="shared" si="3"/>
        <v>2.5000000000000022E-4</v>
      </c>
      <c r="J55" s="6">
        <v>0.35649999999999998</v>
      </c>
      <c r="K55" s="6">
        <v>7.7000000000000002E-3</v>
      </c>
      <c r="L55" s="6">
        <f t="shared" si="4"/>
        <v>0.69448051948052014</v>
      </c>
      <c r="N55" s="6">
        <v>121.48886860032309</v>
      </c>
      <c r="P55" s="11">
        <f t="shared" si="0"/>
        <v>5.7164127667139472E-3</v>
      </c>
      <c r="Q55" s="6">
        <f t="shared" si="1"/>
        <v>68.59695320056737</v>
      </c>
      <c r="R55" s="6">
        <f t="shared" si="2"/>
        <v>3.0000000000000027</v>
      </c>
    </row>
    <row r="56" spans="1:18" x14ac:dyDescent="0.25">
      <c r="A56" t="s">
        <v>322</v>
      </c>
      <c r="B56" t="s">
        <v>240</v>
      </c>
      <c r="C56" t="s">
        <v>263</v>
      </c>
      <c r="D56" t="s">
        <v>344</v>
      </c>
      <c r="F56">
        <v>0.14000000000000001</v>
      </c>
      <c r="G56">
        <v>0.16</v>
      </c>
      <c r="I56">
        <f t="shared" si="3"/>
        <v>9.9999999999999959E-4</v>
      </c>
      <c r="J56" s="6">
        <v>0.35649999999999998</v>
      </c>
      <c r="K56" s="6">
        <v>7.7000000000000002E-3</v>
      </c>
      <c r="L56" s="6">
        <f t="shared" si="4"/>
        <v>2.7779220779220766</v>
      </c>
      <c r="N56" s="12">
        <v>123.65014465297163</v>
      </c>
      <c r="P56" s="11">
        <f t="shared" si="0"/>
        <v>2.2465983244244557E-2</v>
      </c>
      <c r="Q56" s="6">
        <f t="shared" si="1"/>
        <v>269.59179893093466</v>
      </c>
      <c r="R56" s="6">
        <f t="shared" si="2"/>
        <v>11.999999999999995</v>
      </c>
    </row>
    <row r="57" spans="1:18" x14ac:dyDescent="0.25">
      <c r="A57" t="s">
        <v>322</v>
      </c>
      <c r="B57" t="s">
        <v>241</v>
      </c>
      <c r="C57" t="s">
        <v>264</v>
      </c>
      <c r="D57" t="s">
        <v>345</v>
      </c>
      <c r="E57">
        <v>0.12</v>
      </c>
      <c r="G57">
        <v>0.14000000000000001</v>
      </c>
      <c r="H57">
        <v>0.16</v>
      </c>
      <c r="I57">
        <f t="shared" si="3"/>
        <v>6.4285714285714304E-4</v>
      </c>
      <c r="J57" s="6">
        <v>0.35649999999999998</v>
      </c>
      <c r="K57" s="6">
        <v>7.7000000000000002E-3</v>
      </c>
      <c r="L57" s="6">
        <f t="shared" si="4"/>
        <v>1.7858070500927647</v>
      </c>
      <c r="N57" s="6">
        <v>110.83928270716758</v>
      </c>
      <c r="P57" s="11">
        <f t="shared" si="0"/>
        <v>1.6111679961072888E-2</v>
      </c>
      <c r="Q57" s="6">
        <f t="shared" si="1"/>
        <v>193.34015953287465</v>
      </c>
      <c r="R57" s="6">
        <f t="shared" si="2"/>
        <v>7.7142857142857171</v>
      </c>
    </row>
    <row r="58" spans="1:18" x14ac:dyDescent="0.25">
      <c r="A58" t="s">
        <v>322</v>
      </c>
      <c r="B58" t="s">
        <v>242</v>
      </c>
      <c r="C58" t="s">
        <v>264</v>
      </c>
      <c r="D58" t="s">
        <v>345</v>
      </c>
      <c r="E58">
        <v>0.11</v>
      </c>
      <c r="F58">
        <v>0.12</v>
      </c>
      <c r="H58">
        <v>0.16</v>
      </c>
      <c r="I58">
        <f t="shared" si="3"/>
        <v>8.5714285714285721E-4</v>
      </c>
      <c r="J58" s="6">
        <v>0.35649999999999998</v>
      </c>
      <c r="K58" s="6">
        <v>7.7000000000000002E-3</v>
      </c>
      <c r="L58" s="6">
        <f t="shared" si="4"/>
        <v>2.3810760667903526</v>
      </c>
      <c r="N58" s="6">
        <v>111.85422842197036</v>
      </c>
      <c r="P58" s="11">
        <f t="shared" si="0"/>
        <v>2.1287313858245369E-2</v>
      </c>
      <c r="Q58" s="6">
        <f t="shared" si="1"/>
        <v>255.44776629894446</v>
      </c>
      <c r="R58" s="6">
        <f t="shared" si="2"/>
        <v>10.285714285714286</v>
      </c>
    </row>
    <row r="59" spans="1:18" x14ac:dyDescent="0.25">
      <c r="A59" t="s">
        <v>322</v>
      </c>
      <c r="B59" t="s">
        <v>243</v>
      </c>
      <c r="C59" t="s">
        <v>264</v>
      </c>
      <c r="D59" t="s">
        <v>345</v>
      </c>
      <c r="E59">
        <v>0.12</v>
      </c>
      <c r="F59">
        <v>0.14000000000000001</v>
      </c>
      <c r="H59">
        <v>0.16</v>
      </c>
      <c r="I59">
        <f t="shared" si="3"/>
        <v>6.4285714285714304E-4</v>
      </c>
      <c r="J59" s="6">
        <v>0.2919000000000001</v>
      </c>
      <c r="K59" s="6">
        <v>7.7000000000000002E-3</v>
      </c>
      <c r="L59" s="6">
        <f t="shared" si="4"/>
        <v>1.4622077922077932</v>
      </c>
      <c r="N59" s="6">
        <v>112.61187497793397</v>
      </c>
      <c r="P59" s="11">
        <f t="shared" si="0"/>
        <v>1.2984490245760576E-2</v>
      </c>
      <c r="Q59" s="6">
        <f t="shared" si="1"/>
        <v>155.81388294912691</v>
      </c>
      <c r="R59" s="6">
        <f t="shared" si="2"/>
        <v>7.7142857142857171</v>
      </c>
    </row>
    <row r="60" spans="1:18" x14ac:dyDescent="0.25">
      <c r="A60" t="s">
        <v>322</v>
      </c>
      <c r="B60" t="s">
        <v>228</v>
      </c>
      <c r="C60" t="s">
        <v>264</v>
      </c>
      <c r="D60" t="s">
        <v>345</v>
      </c>
      <c r="E60">
        <v>0.13</v>
      </c>
      <c r="G60">
        <v>0.15</v>
      </c>
      <c r="I60">
        <f t="shared" si="3"/>
        <v>4.9999999999999979E-4</v>
      </c>
      <c r="J60" s="6">
        <v>0.2919000000000001</v>
      </c>
      <c r="K60" s="6">
        <v>7.7000000000000002E-3</v>
      </c>
      <c r="L60" s="6">
        <f t="shared" si="4"/>
        <v>1.1372727272727272</v>
      </c>
      <c r="N60" s="6">
        <v>109.47509972100578</v>
      </c>
      <c r="P60" s="11">
        <f t="shared" si="0"/>
        <v>1.0388414627353936E-2</v>
      </c>
      <c r="Q60" s="6">
        <f t="shared" si="1"/>
        <v>124.66097552824723</v>
      </c>
      <c r="R60" s="6">
        <f t="shared" si="2"/>
        <v>5.9999999999999973</v>
      </c>
    </row>
    <row r="61" spans="1:18" x14ac:dyDescent="0.25">
      <c r="A61" t="s">
        <v>322</v>
      </c>
      <c r="B61" t="s">
        <v>244</v>
      </c>
      <c r="C61" t="s">
        <v>264</v>
      </c>
      <c r="D61" t="s">
        <v>345</v>
      </c>
      <c r="E61">
        <v>0.13</v>
      </c>
      <c r="F61">
        <v>0.14000000000000001</v>
      </c>
      <c r="H61">
        <v>0.18</v>
      </c>
      <c r="I61">
        <f t="shared" si="3"/>
        <v>8.5714285714285688E-4</v>
      </c>
      <c r="J61" s="6">
        <v>0.35649999999999998</v>
      </c>
      <c r="K61" s="6">
        <v>7.7000000000000002E-3</v>
      </c>
      <c r="L61" s="6">
        <f t="shared" si="4"/>
        <v>2.3810760667903517</v>
      </c>
      <c r="N61" s="6">
        <v>143.16463099174484</v>
      </c>
      <c r="P61" s="11">
        <f t="shared" si="0"/>
        <v>1.6631734041403348E-2</v>
      </c>
      <c r="Q61" s="6">
        <f t="shared" si="1"/>
        <v>199.58080849684018</v>
      </c>
      <c r="R61" s="6">
        <f t="shared" si="2"/>
        <v>10.285714285714283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pane ySplit="1" topLeftCell="A2" activePane="bottomLeft" state="frozen"/>
      <selection pane="bottomLeft" activeCell="C36" sqref="C36"/>
    </sheetView>
  </sheetViews>
  <sheetFormatPr defaultRowHeight="15" x14ac:dyDescent="0.25"/>
  <cols>
    <col min="1" max="1" width="8.5703125" style="14" bestFit="1" customWidth="1"/>
    <col min="2" max="2" width="13.28515625" style="14" bestFit="1" customWidth="1"/>
    <col min="3" max="3" width="16.5703125" style="32" bestFit="1" customWidth="1"/>
    <col min="4" max="4" width="14.85546875" style="14" bestFit="1" customWidth="1"/>
    <col min="5" max="6" width="10.5703125" style="14" bestFit="1" customWidth="1"/>
    <col min="7" max="7" width="7" style="14" bestFit="1" customWidth="1"/>
    <col min="8" max="9" width="9.140625" style="14"/>
    <col min="10" max="10" width="16.5703125" style="32" bestFit="1" customWidth="1"/>
    <col min="11" max="12" width="10.5703125" style="14" bestFit="1" customWidth="1"/>
    <col min="13" max="16384" width="9.140625" style="5"/>
  </cols>
  <sheetData>
    <row r="1" spans="1:12" ht="60" x14ac:dyDescent="0.25">
      <c r="A1" s="14" t="s">
        <v>219</v>
      </c>
      <c r="B1" s="30" t="s">
        <v>252</v>
      </c>
      <c r="C1" s="31" t="s">
        <v>253</v>
      </c>
      <c r="D1" s="31" t="s">
        <v>254</v>
      </c>
      <c r="E1" s="30" t="s">
        <v>255</v>
      </c>
      <c r="F1" s="30" t="s">
        <v>256</v>
      </c>
      <c r="G1" s="30" t="s">
        <v>257</v>
      </c>
      <c r="J1" s="31" t="s">
        <v>323</v>
      </c>
      <c r="K1" s="30" t="s">
        <v>255</v>
      </c>
      <c r="L1" s="30" t="s">
        <v>256</v>
      </c>
    </row>
    <row r="2" spans="1:12" x14ac:dyDescent="0.25">
      <c r="A2" s="14" t="s">
        <v>225</v>
      </c>
      <c r="C2" s="32">
        <v>445.7</v>
      </c>
      <c r="D2" s="32">
        <v>910.7</v>
      </c>
      <c r="E2" s="32">
        <f>$D2-C2</f>
        <v>465.00000000000006</v>
      </c>
      <c r="F2" s="14">
        <f>E2/1000</f>
        <v>0.46500000000000008</v>
      </c>
      <c r="G2" s="14">
        <v>7.7000000000000002E-3</v>
      </c>
      <c r="J2" s="32">
        <v>483.7</v>
      </c>
      <c r="K2" s="32">
        <f>$D2-J2</f>
        <v>427.00000000000006</v>
      </c>
      <c r="L2" s="14">
        <f>K2/1000</f>
        <v>0.42700000000000005</v>
      </c>
    </row>
    <row r="3" spans="1:12" x14ac:dyDescent="0.25">
      <c r="A3" s="14" t="s">
        <v>229</v>
      </c>
      <c r="C3" s="32">
        <v>445.7</v>
      </c>
      <c r="D3" s="32">
        <v>910.7</v>
      </c>
      <c r="E3" s="32">
        <f t="shared" ref="E3:E21" si="0">D3-C3</f>
        <v>465.00000000000006</v>
      </c>
      <c r="F3" s="14">
        <f t="shared" ref="F3:F42" si="1">E3/1000</f>
        <v>0.46500000000000008</v>
      </c>
      <c r="G3" s="14">
        <v>7.7000000000000002E-3</v>
      </c>
      <c r="J3" s="32">
        <v>483.7</v>
      </c>
      <c r="K3" s="32">
        <f t="shared" ref="K3:K21" si="2">$D3-J3</f>
        <v>427.00000000000006</v>
      </c>
      <c r="L3" s="14">
        <f t="shared" ref="L3:L21" si="3">K3/1000</f>
        <v>0.42700000000000005</v>
      </c>
    </row>
    <row r="4" spans="1:12" x14ac:dyDescent="0.25">
      <c r="A4" s="14" t="s">
        <v>230</v>
      </c>
      <c r="C4" s="32">
        <v>484.7</v>
      </c>
      <c r="D4" s="32">
        <v>910.7</v>
      </c>
      <c r="E4" s="32">
        <f t="shared" si="0"/>
        <v>426.00000000000006</v>
      </c>
      <c r="F4" s="14">
        <f t="shared" si="1"/>
        <v>0.42600000000000005</v>
      </c>
      <c r="G4" s="14">
        <v>7.7000000000000002E-3</v>
      </c>
      <c r="J4" s="32">
        <v>554.20000000000005</v>
      </c>
      <c r="K4" s="32">
        <f t="shared" si="2"/>
        <v>356.5</v>
      </c>
      <c r="L4" s="14">
        <f t="shared" si="3"/>
        <v>0.35649999999999998</v>
      </c>
    </row>
    <row r="5" spans="1:12" x14ac:dyDescent="0.25">
      <c r="A5" s="14" t="s">
        <v>231</v>
      </c>
      <c r="C5" s="32">
        <v>484.7</v>
      </c>
      <c r="D5" s="32">
        <v>910.7</v>
      </c>
      <c r="E5" s="32">
        <f t="shared" si="0"/>
        <v>426.00000000000006</v>
      </c>
      <c r="F5" s="14">
        <f t="shared" si="1"/>
        <v>0.42600000000000005</v>
      </c>
      <c r="G5" s="14">
        <v>7.7000000000000002E-3</v>
      </c>
      <c r="J5" s="32">
        <v>554.20000000000005</v>
      </c>
      <c r="K5" s="32">
        <f t="shared" si="2"/>
        <v>356.5</v>
      </c>
      <c r="L5" s="14">
        <f t="shared" si="3"/>
        <v>0.35649999999999998</v>
      </c>
    </row>
    <row r="6" spans="1:12" x14ac:dyDescent="0.25">
      <c r="A6" s="14" t="s">
        <v>232</v>
      </c>
      <c r="C6" s="32">
        <v>445.7</v>
      </c>
      <c r="D6" s="32">
        <v>910.7</v>
      </c>
      <c r="E6" s="32">
        <f t="shared" si="0"/>
        <v>465.00000000000006</v>
      </c>
      <c r="F6" s="14">
        <f t="shared" si="1"/>
        <v>0.46500000000000008</v>
      </c>
      <c r="G6" s="14">
        <v>7.7000000000000002E-3</v>
      </c>
      <c r="J6" s="32">
        <v>483.7</v>
      </c>
      <c r="K6" s="32">
        <f t="shared" si="2"/>
        <v>427.00000000000006</v>
      </c>
      <c r="L6" s="14">
        <f t="shared" si="3"/>
        <v>0.42700000000000005</v>
      </c>
    </row>
    <row r="7" spans="1:12" x14ac:dyDescent="0.25">
      <c r="A7" s="14" t="s">
        <v>233</v>
      </c>
      <c r="C7" s="32">
        <v>471.7</v>
      </c>
      <c r="D7" s="32">
        <v>910.7</v>
      </c>
      <c r="E7" s="32">
        <f t="shared" si="0"/>
        <v>439.00000000000006</v>
      </c>
      <c r="F7" s="14">
        <f t="shared" si="1"/>
        <v>0.43900000000000006</v>
      </c>
      <c r="G7" s="14">
        <v>7.7000000000000002E-3</v>
      </c>
      <c r="J7" s="32">
        <v>499.2</v>
      </c>
      <c r="K7" s="32">
        <f t="shared" si="2"/>
        <v>411.50000000000006</v>
      </c>
      <c r="L7" s="14">
        <f t="shared" si="3"/>
        <v>0.41150000000000003</v>
      </c>
    </row>
    <row r="8" spans="1:12" x14ac:dyDescent="0.25">
      <c r="A8" s="14" t="s">
        <v>226</v>
      </c>
      <c r="C8" s="32">
        <v>471.7</v>
      </c>
      <c r="D8" s="32">
        <v>910.7</v>
      </c>
      <c r="E8" s="32">
        <f t="shared" si="0"/>
        <v>439.00000000000006</v>
      </c>
      <c r="F8" s="14">
        <f t="shared" si="1"/>
        <v>0.43900000000000006</v>
      </c>
      <c r="G8" s="14">
        <v>7.7000000000000002E-3</v>
      </c>
      <c r="J8" s="32">
        <v>499.2</v>
      </c>
      <c r="K8" s="32">
        <f t="shared" si="2"/>
        <v>411.50000000000006</v>
      </c>
      <c r="L8" s="14">
        <f t="shared" si="3"/>
        <v>0.41150000000000003</v>
      </c>
    </row>
    <row r="9" spans="1:12" x14ac:dyDescent="0.25">
      <c r="A9" s="14" t="s">
        <v>234</v>
      </c>
      <c r="C9" s="32">
        <v>530.6</v>
      </c>
      <c r="D9" s="32">
        <v>910.7</v>
      </c>
      <c r="E9" s="32">
        <f t="shared" si="0"/>
        <v>380.1</v>
      </c>
      <c r="F9" s="14">
        <f t="shared" si="1"/>
        <v>0.38010000000000005</v>
      </c>
      <c r="G9" s="14">
        <v>7.7000000000000002E-3</v>
      </c>
      <c r="J9" s="32">
        <v>554.20000000000005</v>
      </c>
      <c r="K9" s="32">
        <f t="shared" si="2"/>
        <v>356.5</v>
      </c>
      <c r="L9" s="14">
        <f t="shared" si="3"/>
        <v>0.35649999999999998</v>
      </c>
    </row>
    <row r="10" spans="1:12" x14ac:dyDescent="0.25">
      <c r="A10" s="14" t="s">
        <v>235</v>
      </c>
      <c r="C10" s="32">
        <v>471.7</v>
      </c>
      <c r="D10" s="32">
        <v>910.7</v>
      </c>
      <c r="E10" s="32">
        <f t="shared" si="0"/>
        <v>439.00000000000006</v>
      </c>
      <c r="F10" s="14">
        <f t="shared" si="1"/>
        <v>0.43900000000000006</v>
      </c>
      <c r="G10" s="14">
        <v>7.7000000000000002E-3</v>
      </c>
      <c r="J10" s="32">
        <v>499.2</v>
      </c>
      <c r="K10" s="32">
        <f t="shared" si="2"/>
        <v>411.50000000000006</v>
      </c>
      <c r="L10" s="14">
        <f t="shared" si="3"/>
        <v>0.41150000000000003</v>
      </c>
    </row>
    <row r="11" spans="1:12" x14ac:dyDescent="0.25">
      <c r="A11" s="14" t="s">
        <v>236</v>
      </c>
      <c r="C11" s="32">
        <v>471.7</v>
      </c>
      <c r="D11" s="32">
        <v>910.7</v>
      </c>
      <c r="E11" s="32">
        <f t="shared" si="0"/>
        <v>439.00000000000006</v>
      </c>
      <c r="F11" s="14">
        <f t="shared" si="1"/>
        <v>0.43900000000000006</v>
      </c>
      <c r="G11" s="14">
        <v>7.7000000000000002E-3</v>
      </c>
      <c r="J11" s="32">
        <v>499.2</v>
      </c>
      <c r="K11" s="32">
        <f t="shared" si="2"/>
        <v>411.50000000000006</v>
      </c>
      <c r="L11" s="14">
        <f t="shared" si="3"/>
        <v>0.41150000000000003</v>
      </c>
    </row>
    <row r="12" spans="1:12" x14ac:dyDescent="0.25">
      <c r="A12" s="14" t="s">
        <v>237</v>
      </c>
      <c r="C12" s="32">
        <v>491.8</v>
      </c>
      <c r="D12" s="32">
        <v>910.7</v>
      </c>
      <c r="E12" s="32">
        <f t="shared" si="0"/>
        <v>418.90000000000003</v>
      </c>
      <c r="F12" s="14">
        <f t="shared" si="1"/>
        <v>0.41890000000000005</v>
      </c>
      <c r="G12" s="14">
        <v>7.7000000000000002E-3</v>
      </c>
      <c r="J12" s="32">
        <v>554.20000000000005</v>
      </c>
      <c r="K12" s="32">
        <f t="shared" si="2"/>
        <v>356.5</v>
      </c>
      <c r="L12" s="14">
        <f t="shared" si="3"/>
        <v>0.35649999999999998</v>
      </c>
    </row>
    <row r="13" spans="1:12" x14ac:dyDescent="0.25">
      <c r="A13" s="14" t="s">
        <v>238</v>
      </c>
      <c r="C13" s="32">
        <v>551.4</v>
      </c>
      <c r="D13" s="32">
        <v>910.7</v>
      </c>
      <c r="E13" s="32">
        <f t="shared" si="0"/>
        <v>359.30000000000007</v>
      </c>
      <c r="F13" s="14">
        <f t="shared" si="1"/>
        <v>0.35930000000000006</v>
      </c>
      <c r="G13" s="14">
        <v>7.7000000000000002E-3</v>
      </c>
      <c r="J13" s="32">
        <v>554.20000000000005</v>
      </c>
      <c r="K13" s="32">
        <f t="shared" si="2"/>
        <v>356.5</v>
      </c>
      <c r="L13" s="14">
        <f t="shared" si="3"/>
        <v>0.35649999999999998</v>
      </c>
    </row>
    <row r="14" spans="1:12" x14ac:dyDescent="0.25">
      <c r="A14" s="14" t="s">
        <v>227</v>
      </c>
      <c r="C14" s="32">
        <v>551.4</v>
      </c>
      <c r="D14" s="32">
        <v>910.7</v>
      </c>
      <c r="E14" s="32">
        <f t="shared" si="0"/>
        <v>359.30000000000007</v>
      </c>
      <c r="F14" s="14">
        <f t="shared" si="1"/>
        <v>0.35930000000000006</v>
      </c>
      <c r="G14" s="14">
        <v>7.7000000000000002E-3</v>
      </c>
      <c r="J14" s="32">
        <v>554.20000000000005</v>
      </c>
      <c r="K14" s="32">
        <f t="shared" si="2"/>
        <v>356.5</v>
      </c>
      <c r="L14" s="14">
        <f t="shared" si="3"/>
        <v>0.35649999999999998</v>
      </c>
    </row>
    <row r="15" spans="1:12" x14ac:dyDescent="0.25">
      <c r="A15" s="14" t="s">
        <v>239</v>
      </c>
      <c r="C15" s="32">
        <v>551.4</v>
      </c>
      <c r="D15" s="32">
        <v>910.7</v>
      </c>
      <c r="E15" s="32">
        <f t="shared" si="0"/>
        <v>359.30000000000007</v>
      </c>
      <c r="F15" s="14">
        <f t="shared" si="1"/>
        <v>0.35930000000000006</v>
      </c>
      <c r="G15" s="14">
        <v>7.7000000000000002E-3</v>
      </c>
      <c r="J15" s="32">
        <v>554.20000000000005</v>
      </c>
      <c r="K15" s="32">
        <f t="shared" si="2"/>
        <v>356.5</v>
      </c>
      <c r="L15" s="14">
        <f t="shared" si="3"/>
        <v>0.35649999999999998</v>
      </c>
    </row>
    <row r="16" spans="1:12" x14ac:dyDescent="0.25">
      <c r="A16" s="14" t="s">
        <v>240</v>
      </c>
      <c r="C16" s="32">
        <v>551.4</v>
      </c>
      <c r="D16" s="32">
        <v>910.7</v>
      </c>
      <c r="E16" s="32">
        <f t="shared" si="0"/>
        <v>359.30000000000007</v>
      </c>
      <c r="F16" s="14">
        <f t="shared" si="1"/>
        <v>0.35930000000000006</v>
      </c>
      <c r="G16" s="14">
        <v>7.7000000000000002E-3</v>
      </c>
      <c r="J16" s="32">
        <v>554.20000000000005</v>
      </c>
      <c r="K16" s="32">
        <f t="shared" si="2"/>
        <v>356.5</v>
      </c>
      <c r="L16" s="14">
        <f t="shared" si="3"/>
        <v>0.35649999999999998</v>
      </c>
    </row>
    <row r="17" spans="1:12" x14ac:dyDescent="0.25">
      <c r="A17" s="14" t="s">
        <v>241</v>
      </c>
      <c r="C17" s="32">
        <v>530.6</v>
      </c>
      <c r="D17" s="32">
        <v>910.7</v>
      </c>
      <c r="E17" s="32">
        <f t="shared" si="0"/>
        <v>380.1</v>
      </c>
      <c r="F17" s="14">
        <f t="shared" si="1"/>
        <v>0.38010000000000005</v>
      </c>
      <c r="G17" s="14">
        <v>7.7000000000000002E-3</v>
      </c>
      <c r="J17" s="32">
        <v>554.20000000000005</v>
      </c>
      <c r="K17" s="32">
        <f t="shared" si="2"/>
        <v>356.5</v>
      </c>
      <c r="L17" s="14">
        <f t="shared" si="3"/>
        <v>0.35649999999999998</v>
      </c>
    </row>
    <row r="18" spans="1:12" x14ac:dyDescent="0.25">
      <c r="A18" s="14" t="s">
        <v>242</v>
      </c>
      <c r="C18" s="32">
        <v>468.6</v>
      </c>
      <c r="D18" s="32">
        <v>910.7</v>
      </c>
      <c r="E18" s="32">
        <f t="shared" si="0"/>
        <v>442.1</v>
      </c>
      <c r="F18" s="14">
        <f t="shared" si="1"/>
        <v>0.44210000000000005</v>
      </c>
      <c r="G18" s="14">
        <v>7.7000000000000002E-3</v>
      </c>
      <c r="J18" s="32">
        <v>554.20000000000005</v>
      </c>
      <c r="K18" s="32">
        <f t="shared" si="2"/>
        <v>356.5</v>
      </c>
      <c r="L18" s="14">
        <f t="shared" si="3"/>
        <v>0.35649999999999998</v>
      </c>
    </row>
    <row r="19" spans="1:12" x14ac:dyDescent="0.25">
      <c r="A19" s="14" t="s">
        <v>243</v>
      </c>
      <c r="C19" s="32">
        <v>626</v>
      </c>
      <c r="D19" s="32">
        <v>910.7</v>
      </c>
      <c r="E19" s="32">
        <f t="shared" si="0"/>
        <v>284.70000000000005</v>
      </c>
      <c r="F19" s="14">
        <f t="shared" si="1"/>
        <v>0.28470000000000006</v>
      </c>
      <c r="G19" s="14">
        <v>7.7000000000000002E-3</v>
      </c>
      <c r="J19" s="32">
        <v>618.79999999999995</v>
      </c>
      <c r="K19" s="32">
        <f t="shared" si="2"/>
        <v>291.90000000000009</v>
      </c>
      <c r="L19" s="14">
        <f t="shared" si="3"/>
        <v>0.2919000000000001</v>
      </c>
    </row>
    <row r="20" spans="1:12" x14ac:dyDescent="0.25">
      <c r="A20" s="14" t="s">
        <v>228</v>
      </c>
      <c r="C20" s="32">
        <v>468.8</v>
      </c>
      <c r="D20" s="32">
        <v>910.7</v>
      </c>
      <c r="E20" s="32">
        <f t="shared" si="0"/>
        <v>441.90000000000003</v>
      </c>
      <c r="F20" s="14">
        <f t="shared" si="1"/>
        <v>0.44190000000000002</v>
      </c>
      <c r="G20" s="14">
        <v>7.7000000000000002E-3</v>
      </c>
      <c r="J20" s="32">
        <v>618.79999999999995</v>
      </c>
      <c r="K20" s="32">
        <f t="shared" si="2"/>
        <v>291.90000000000009</v>
      </c>
      <c r="L20" s="14">
        <f t="shared" si="3"/>
        <v>0.2919000000000001</v>
      </c>
    </row>
    <row r="21" spans="1:12" x14ac:dyDescent="0.25">
      <c r="A21" s="14" t="s">
        <v>244</v>
      </c>
      <c r="C21" s="32">
        <v>468.8</v>
      </c>
      <c r="D21" s="32">
        <v>910.7</v>
      </c>
      <c r="E21" s="32">
        <f t="shared" si="0"/>
        <v>441.90000000000003</v>
      </c>
      <c r="F21" s="14">
        <f t="shared" si="1"/>
        <v>0.44190000000000002</v>
      </c>
      <c r="G21" s="14">
        <v>7.7000000000000002E-3</v>
      </c>
      <c r="J21" s="32">
        <v>554.20000000000005</v>
      </c>
      <c r="K21" s="32">
        <f t="shared" si="2"/>
        <v>356.5</v>
      </c>
      <c r="L21" s="14">
        <f t="shared" si="3"/>
        <v>0.35649999999999998</v>
      </c>
    </row>
    <row r="22" spans="1:12" x14ac:dyDescent="0.25">
      <c r="K22" s="32"/>
    </row>
    <row r="23" spans="1:12" x14ac:dyDescent="0.25">
      <c r="A23" s="14" t="s">
        <v>184</v>
      </c>
      <c r="C23" s="32">
        <v>189.49</v>
      </c>
      <c r="D23" s="14">
        <f>743.1-283.8</f>
        <v>459.3</v>
      </c>
      <c r="E23" s="32">
        <f t="shared" ref="E23" si="4">D23-C23</f>
        <v>269.81</v>
      </c>
      <c r="F23" s="14">
        <f t="shared" si="1"/>
        <v>0.26980999999999999</v>
      </c>
      <c r="G23" s="14">
        <v>7.7000000000000002E-3</v>
      </c>
      <c r="J23" s="32">
        <v>189.49</v>
      </c>
      <c r="K23" s="32">
        <f t="shared" ref="K23" si="5">$D23-J23</f>
        <v>269.81</v>
      </c>
      <c r="L23" s="14">
        <f t="shared" ref="L23" si="6">K23/1000</f>
        <v>0.26980999999999999</v>
      </c>
    </row>
    <row r="24" spans="1:12" x14ac:dyDescent="0.25">
      <c r="A24" s="14" t="s">
        <v>185</v>
      </c>
      <c r="C24" s="32">
        <v>152.19</v>
      </c>
      <c r="D24" s="14">
        <f t="shared" ref="D24:D42" si="7">743.1-283.8</f>
        <v>459.3</v>
      </c>
      <c r="E24" s="32">
        <f t="shared" ref="E24:E42" si="8">D24-C24</f>
        <v>307.11</v>
      </c>
      <c r="F24" s="14">
        <f t="shared" si="1"/>
        <v>0.30710999999999999</v>
      </c>
      <c r="G24" s="14">
        <v>7.7000000000000002E-3</v>
      </c>
      <c r="J24" s="32">
        <v>152.19</v>
      </c>
      <c r="K24" s="32">
        <f t="shared" ref="K24:K42" si="9">$D24-J24</f>
        <v>307.11</v>
      </c>
      <c r="L24" s="14">
        <f t="shared" ref="L24:L42" si="10">K24/1000</f>
        <v>0.30710999999999999</v>
      </c>
    </row>
    <row r="25" spans="1:12" x14ac:dyDescent="0.25">
      <c r="A25" s="14" t="s">
        <v>186</v>
      </c>
      <c r="C25" s="32">
        <v>189.49</v>
      </c>
      <c r="D25" s="14">
        <f t="shared" si="7"/>
        <v>459.3</v>
      </c>
      <c r="E25" s="32">
        <f t="shared" si="8"/>
        <v>269.81</v>
      </c>
      <c r="F25" s="14">
        <f t="shared" si="1"/>
        <v>0.26980999999999999</v>
      </c>
      <c r="G25" s="14">
        <v>7.7000000000000002E-3</v>
      </c>
      <c r="J25" s="32">
        <v>189.49</v>
      </c>
      <c r="K25" s="32">
        <f t="shared" si="9"/>
        <v>269.81</v>
      </c>
      <c r="L25" s="14">
        <f t="shared" si="10"/>
        <v>0.26980999999999999</v>
      </c>
    </row>
    <row r="26" spans="1:12" x14ac:dyDescent="0.25">
      <c r="A26" s="14" t="s">
        <v>187</v>
      </c>
      <c r="C26" s="32">
        <v>189.49</v>
      </c>
      <c r="D26" s="14">
        <f t="shared" si="7"/>
        <v>459.3</v>
      </c>
      <c r="E26" s="32">
        <f t="shared" si="8"/>
        <v>269.81</v>
      </c>
      <c r="F26" s="14">
        <f t="shared" si="1"/>
        <v>0.26980999999999999</v>
      </c>
      <c r="G26" s="14">
        <v>7.7000000000000002E-3</v>
      </c>
      <c r="J26" s="32">
        <v>189.49</v>
      </c>
      <c r="K26" s="32">
        <f t="shared" si="9"/>
        <v>269.81</v>
      </c>
      <c r="L26" s="14">
        <f t="shared" si="10"/>
        <v>0.26980999999999999</v>
      </c>
    </row>
    <row r="27" spans="1:12" x14ac:dyDescent="0.25">
      <c r="A27" s="14" t="s">
        <v>188</v>
      </c>
      <c r="C27" s="32">
        <v>189.49</v>
      </c>
      <c r="D27" s="14">
        <f t="shared" si="7"/>
        <v>459.3</v>
      </c>
      <c r="E27" s="32">
        <f t="shared" si="8"/>
        <v>269.81</v>
      </c>
      <c r="F27" s="14">
        <f t="shared" si="1"/>
        <v>0.26980999999999999</v>
      </c>
      <c r="G27" s="14">
        <v>7.7000000000000002E-3</v>
      </c>
      <c r="J27" s="32">
        <v>189.49</v>
      </c>
      <c r="K27" s="32">
        <f t="shared" si="9"/>
        <v>269.81</v>
      </c>
      <c r="L27" s="14">
        <f t="shared" si="10"/>
        <v>0.26980999999999999</v>
      </c>
    </row>
    <row r="28" spans="1:12" x14ac:dyDescent="0.25">
      <c r="A28" s="14" t="s">
        <v>189</v>
      </c>
      <c r="C28" s="32">
        <v>152.19</v>
      </c>
      <c r="D28" s="14">
        <f t="shared" si="7"/>
        <v>459.3</v>
      </c>
      <c r="E28" s="32">
        <f t="shared" si="8"/>
        <v>307.11</v>
      </c>
      <c r="F28" s="14">
        <f t="shared" si="1"/>
        <v>0.30710999999999999</v>
      </c>
      <c r="G28" s="14">
        <v>7.7000000000000002E-3</v>
      </c>
      <c r="J28" s="32">
        <v>152.19</v>
      </c>
      <c r="K28" s="32">
        <f t="shared" si="9"/>
        <v>307.11</v>
      </c>
      <c r="L28" s="14">
        <f t="shared" si="10"/>
        <v>0.30710999999999999</v>
      </c>
    </row>
    <row r="29" spans="1:12" x14ac:dyDescent="0.25">
      <c r="A29" s="14" t="s">
        <v>190</v>
      </c>
      <c r="C29" s="32">
        <v>152.19</v>
      </c>
      <c r="D29" s="14">
        <f t="shared" si="7"/>
        <v>459.3</v>
      </c>
      <c r="E29" s="32">
        <f t="shared" si="8"/>
        <v>307.11</v>
      </c>
      <c r="F29" s="14">
        <f t="shared" si="1"/>
        <v>0.30710999999999999</v>
      </c>
      <c r="G29" s="14">
        <v>7.7000000000000002E-3</v>
      </c>
      <c r="J29" s="32">
        <v>152.19</v>
      </c>
      <c r="K29" s="32">
        <f t="shared" si="9"/>
        <v>307.11</v>
      </c>
      <c r="L29" s="14">
        <f t="shared" si="10"/>
        <v>0.30710999999999999</v>
      </c>
    </row>
    <row r="30" spans="1:12" x14ac:dyDescent="0.25">
      <c r="A30" s="14" t="s">
        <v>191</v>
      </c>
      <c r="C30" s="32">
        <v>189.49</v>
      </c>
      <c r="D30" s="14">
        <f t="shared" si="7"/>
        <v>459.3</v>
      </c>
      <c r="E30" s="32">
        <f t="shared" si="8"/>
        <v>269.81</v>
      </c>
      <c r="F30" s="14">
        <f t="shared" si="1"/>
        <v>0.26980999999999999</v>
      </c>
      <c r="G30" s="14">
        <v>7.7000000000000002E-3</v>
      </c>
      <c r="J30" s="32">
        <v>189.49</v>
      </c>
      <c r="K30" s="32">
        <f t="shared" si="9"/>
        <v>269.81</v>
      </c>
      <c r="L30" s="14">
        <f t="shared" si="10"/>
        <v>0.26980999999999999</v>
      </c>
    </row>
    <row r="31" spans="1:12" x14ac:dyDescent="0.25">
      <c r="A31" s="14" t="s">
        <v>192</v>
      </c>
      <c r="C31" s="32">
        <v>189.49</v>
      </c>
      <c r="D31" s="14">
        <f t="shared" si="7"/>
        <v>459.3</v>
      </c>
      <c r="E31" s="32">
        <f t="shared" si="8"/>
        <v>269.81</v>
      </c>
      <c r="F31" s="14">
        <f t="shared" si="1"/>
        <v>0.26980999999999999</v>
      </c>
      <c r="G31" s="14">
        <v>7.7000000000000002E-3</v>
      </c>
      <c r="J31" s="32">
        <v>189.49</v>
      </c>
      <c r="K31" s="32">
        <f t="shared" si="9"/>
        <v>269.81</v>
      </c>
      <c r="L31" s="14">
        <f t="shared" si="10"/>
        <v>0.26980999999999999</v>
      </c>
    </row>
    <row r="32" spans="1:12" x14ac:dyDescent="0.25">
      <c r="A32" s="14" t="s">
        <v>193</v>
      </c>
      <c r="C32" s="32">
        <v>152.19</v>
      </c>
      <c r="D32" s="14">
        <f t="shared" si="7"/>
        <v>459.3</v>
      </c>
      <c r="E32" s="32">
        <f t="shared" si="8"/>
        <v>307.11</v>
      </c>
      <c r="F32" s="14">
        <f t="shared" si="1"/>
        <v>0.30710999999999999</v>
      </c>
      <c r="G32" s="14">
        <v>7.7000000000000002E-3</v>
      </c>
      <c r="J32" s="32">
        <v>152.19</v>
      </c>
      <c r="K32" s="32">
        <f t="shared" si="9"/>
        <v>307.11</v>
      </c>
      <c r="L32" s="14">
        <f t="shared" si="10"/>
        <v>0.30710999999999999</v>
      </c>
    </row>
    <row r="33" spans="1:12" x14ac:dyDescent="0.25">
      <c r="A33" s="14" t="s">
        <v>194</v>
      </c>
      <c r="C33" s="32">
        <v>152.19</v>
      </c>
      <c r="D33" s="14">
        <f t="shared" si="7"/>
        <v>459.3</v>
      </c>
      <c r="E33" s="32">
        <f t="shared" si="8"/>
        <v>307.11</v>
      </c>
      <c r="F33" s="14">
        <f t="shared" si="1"/>
        <v>0.30710999999999999</v>
      </c>
      <c r="G33" s="14">
        <v>7.7000000000000002E-3</v>
      </c>
      <c r="J33" s="32">
        <v>152.19</v>
      </c>
      <c r="K33" s="32">
        <f t="shared" si="9"/>
        <v>307.11</v>
      </c>
      <c r="L33" s="14">
        <f t="shared" si="10"/>
        <v>0.30710999999999999</v>
      </c>
    </row>
    <row r="34" spans="1:12" x14ac:dyDescent="0.25">
      <c r="A34" s="14" t="s">
        <v>195</v>
      </c>
      <c r="C34" s="32">
        <v>152.19</v>
      </c>
      <c r="D34" s="14">
        <f t="shared" si="7"/>
        <v>459.3</v>
      </c>
      <c r="E34" s="32">
        <f t="shared" si="8"/>
        <v>307.11</v>
      </c>
      <c r="F34" s="14">
        <f t="shared" si="1"/>
        <v>0.30710999999999999</v>
      </c>
      <c r="G34" s="14">
        <v>7.7000000000000002E-3</v>
      </c>
      <c r="J34" s="32">
        <v>152.19</v>
      </c>
      <c r="K34" s="32">
        <f t="shared" si="9"/>
        <v>307.11</v>
      </c>
      <c r="L34" s="14">
        <f t="shared" si="10"/>
        <v>0.30710999999999999</v>
      </c>
    </row>
    <row r="35" spans="1:12" x14ac:dyDescent="0.25">
      <c r="A35" s="14" t="s">
        <v>196</v>
      </c>
      <c r="C35" s="32">
        <v>152.19</v>
      </c>
      <c r="D35" s="14">
        <f t="shared" si="7"/>
        <v>459.3</v>
      </c>
      <c r="E35" s="32">
        <f t="shared" si="8"/>
        <v>307.11</v>
      </c>
      <c r="F35" s="14">
        <f t="shared" si="1"/>
        <v>0.30710999999999999</v>
      </c>
      <c r="G35" s="14">
        <v>7.7000000000000002E-3</v>
      </c>
      <c r="J35" s="32">
        <v>152.19</v>
      </c>
      <c r="K35" s="32">
        <f t="shared" si="9"/>
        <v>307.11</v>
      </c>
      <c r="L35" s="14">
        <f t="shared" si="10"/>
        <v>0.30710999999999999</v>
      </c>
    </row>
    <row r="36" spans="1:12" x14ac:dyDescent="0.25">
      <c r="A36" s="14" t="s">
        <v>197</v>
      </c>
      <c r="C36" s="32">
        <v>152.19</v>
      </c>
      <c r="D36" s="14">
        <f t="shared" si="7"/>
        <v>459.3</v>
      </c>
      <c r="E36" s="32">
        <f t="shared" si="8"/>
        <v>307.11</v>
      </c>
      <c r="F36" s="14">
        <f t="shared" si="1"/>
        <v>0.30710999999999999</v>
      </c>
      <c r="G36" s="14">
        <v>7.7000000000000002E-3</v>
      </c>
      <c r="J36" s="32">
        <v>152.19</v>
      </c>
      <c r="K36" s="32">
        <f t="shared" si="9"/>
        <v>307.11</v>
      </c>
      <c r="L36" s="14">
        <f t="shared" si="10"/>
        <v>0.30710999999999999</v>
      </c>
    </row>
    <row r="37" spans="1:12" x14ac:dyDescent="0.25">
      <c r="A37" s="14" t="s">
        <v>198</v>
      </c>
      <c r="C37" s="32">
        <v>189.49</v>
      </c>
      <c r="D37" s="14">
        <f t="shared" si="7"/>
        <v>459.3</v>
      </c>
      <c r="E37" s="32">
        <f t="shared" si="8"/>
        <v>269.81</v>
      </c>
      <c r="F37" s="14">
        <f t="shared" si="1"/>
        <v>0.26980999999999999</v>
      </c>
      <c r="G37" s="14">
        <v>7.7000000000000002E-3</v>
      </c>
      <c r="J37" s="32">
        <v>189.49</v>
      </c>
      <c r="K37" s="32">
        <f t="shared" si="9"/>
        <v>269.81</v>
      </c>
      <c r="L37" s="14">
        <f t="shared" si="10"/>
        <v>0.26980999999999999</v>
      </c>
    </row>
    <row r="38" spans="1:12" x14ac:dyDescent="0.25">
      <c r="A38" s="14" t="s">
        <v>199</v>
      </c>
      <c r="C38" s="32">
        <v>144.6</v>
      </c>
      <c r="D38" s="14">
        <f t="shared" si="7"/>
        <v>459.3</v>
      </c>
      <c r="E38" s="32">
        <f t="shared" si="8"/>
        <v>314.70000000000005</v>
      </c>
      <c r="F38" s="14">
        <f t="shared" si="1"/>
        <v>0.31470000000000004</v>
      </c>
      <c r="G38" s="14">
        <v>7.7000000000000002E-3</v>
      </c>
      <c r="J38" s="32">
        <v>144.6</v>
      </c>
      <c r="K38" s="32">
        <f t="shared" si="9"/>
        <v>314.70000000000005</v>
      </c>
      <c r="L38" s="14">
        <f t="shared" si="10"/>
        <v>0.31470000000000004</v>
      </c>
    </row>
    <row r="39" spans="1:12" x14ac:dyDescent="0.25">
      <c r="A39" s="14" t="s">
        <v>200</v>
      </c>
      <c r="C39" s="32">
        <v>144.6</v>
      </c>
      <c r="D39" s="14">
        <f t="shared" si="7"/>
        <v>459.3</v>
      </c>
      <c r="E39" s="32">
        <f t="shared" si="8"/>
        <v>314.70000000000005</v>
      </c>
      <c r="F39" s="14">
        <f t="shared" si="1"/>
        <v>0.31470000000000004</v>
      </c>
      <c r="G39" s="14">
        <v>7.7000000000000002E-3</v>
      </c>
      <c r="J39" s="32">
        <v>144.6</v>
      </c>
      <c r="K39" s="32">
        <f t="shared" si="9"/>
        <v>314.70000000000005</v>
      </c>
      <c r="L39" s="14">
        <f t="shared" si="10"/>
        <v>0.31470000000000004</v>
      </c>
    </row>
    <row r="40" spans="1:12" x14ac:dyDescent="0.25">
      <c r="A40" s="14" t="s">
        <v>201</v>
      </c>
      <c r="C40" s="32">
        <v>144.6</v>
      </c>
      <c r="D40" s="14">
        <f t="shared" si="7"/>
        <v>459.3</v>
      </c>
      <c r="E40" s="32">
        <f t="shared" si="8"/>
        <v>314.70000000000005</v>
      </c>
      <c r="F40" s="14">
        <f t="shared" si="1"/>
        <v>0.31470000000000004</v>
      </c>
      <c r="G40" s="14">
        <v>7.7000000000000002E-3</v>
      </c>
      <c r="J40" s="32">
        <v>144.6</v>
      </c>
      <c r="K40" s="32">
        <f t="shared" si="9"/>
        <v>314.70000000000005</v>
      </c>
      <c r="L40" s="14">
        <f t="shared" si="10"/>
        <v>0.31470000000000004</v>
      </c>
    </row>
    <row r="41" spans="1:12" x14ac:dyDescent="0.25">
      <c r="A41" s="14" t="s">
        <v>202</v>
      </c>
      <c r="C41" s="32">
        <v>144.6</v>
      </c>
      <c r="D41" s="14">
        <f t="shared" si="7"/>
        <v>459.3</v>
      </c>
      <c r="E41" s="32">
        <f t="shared" si="8"/>
        <v>314.70000000000005</v>
      </c>
      <c r="F41" s="14">
        <f t="shared" si="1"/>
        <v>0.31470000000000004</v>
      </c>
      <c r="G41" s="14">
        <v>7.7000000000000002E-3</v>
      </c>
      <c r="J41" s="32">
        <v>144.6</v>
      </c>
      <c r="K41" s="32">
        <f t="shared" si="9"/>
        <v>314.70000000000005</v>
      </c>
      <c r="L41" s="14">
        <f t="shared" si="10"/>
        <v>0.31470000000000004</v>
      </c>
    </row>
    <row r="42" spans="1:12" x14ac:dyDescent="0.25">
      <c r="A42" s="14" t="s">
        <v>203</v>
      </c>
      <c r="C42" s="32">
        <v>152.19</v>
      </c>
      <c r="D42" s="14">
        <f t="shared" si="7"/>
        <v>459.3</v>
      </c>
      <c r="E42" s="32">
        <f t="shared" si="8"/>
        <v>307.11</v>
      </c>
      <c r="F42" s="14">
        <f t="shared" si="1"/>
        <v>0.30710999999999999</v>
      </c>
      <c r="G42" s="14">
        <v>7.7000000000000002E-3</v>
      </c>
      <c r="J42" s="32">
        <v>152.19</v>
      </c>
      <c r="K42" s="32">
        <f t="shared" si="9"/>
        <v>307.11</v>
      </c>
      <c r="L42" s="14">
        <f t="shared" si="10"/>
        <v>0.30710999999999999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1"/>
  <sheetViews>
    <sheetView workbookViewId="0">
      <pane ySplit="1" topLeftCell="A2" activePane="bottomLeft" state="frozen"/>
      <selection pane="bottomLeft" activeCell="E9" sqref="E9"/>
    </sheetView>
  </sheetViews>
  <sheetFormatPr defaultColWidth="28.85546875" defaultRowHeight="15" x14ac:dyDescent="0.25"/>
  <cols>
    <col min="1" max="1" width="15.140625" style="14" bestFit="1" customWidth="1"/>
    <col min="2" max="2" width="9.7109375" style="14" bestFit="1" customWidth="1"/>
    <col min="3" max="3" width="8.5703125" style="14" bestFit="1" customWidth="1"/>
    <col min="4" max="4" width="7" style="15" bestFit="1" customWidth="1"/>
    <col min="5" max="5" width="17.5703125" style="15" bestFit="1" customWidth="1"/>
    <col min="6" max="6" width="9.5703125" style="15" bestFit="1" customWidth="1"/>
    <col min="7" max="7" width="9" style="15" bestFit="1" customWidth="1"/>
    <col min="8" max="8" width="12.5703125" style="15" bestFit="1" customWidth="1"/>
  </cols>
  <sheetData>
    <row r="1" spans="1:8" ht="30" x14ac:dyDescent="0.25">
      <c r="A1" s="14" t="s">
        <v>251</v>
      </c>
      <c r="B1" s="14" t="s">
        <v>251</v>
      </c>
      <c r="C1" s="14" t="s">
        <v>219</v>
      </c>
      <c r="D1" s="33" t="s">
        <v>324</v>
      </c>
      <c r="E1" s="33" t="s">
        <v>325</v>
      </c>
      <c r="F1" s="33" t="s">
        <v>326</v>
      </c>
      <c r="G1" s="33" t="s">
        <v>327</v>
      </c>
      <c r="H1" s="33" t="s">
        <v>328</v>
      </c>
    </row>
    <row r="2" spans="1:8" x14ac:dyDescent="0.25">
      <c r="A2" s="14" t="s">
        <v>222</v>
      </c>
      <c r="C2" s="14" t="s">
        <v>225</v>
      </c>
      <c r="D2" s="15">
        <v>429.34</v>
      </c>
      <c r="E2" s="15">
        <v>647.29999999999995</v>
      </c>
      <c r="F2" s="15">
        <f>E2-D2</f>
        <v>217.95999999999998</v>
      </c>
      <c r="G2" s="15">
        <v>182.55383441882302</v>
      </c>
      <c r="H2" s="15">
        <f>F2/((G2/100)+1)</f>
        <v>77.139282306437536</v>
      </c>
    </row>
    <row r="3" spans="1:8" x14ac:dyDescent="0.25">
      <c r="A3" s="14" t="s">
        <v>222</v>
      </c>
      <c r="C3" s="14" t="s">
        <v>229</v>
      </c>
      <c r="D3" s="15">
        <v>425.7</v>
      </c>
      <c r="E3" s="15">
        <v>638.9</v>
      </c>
      <c r="F3" s="15">
        <f t="shared" ref="F3:F66" si="0">E3-D3</f>
        <v>213.2</v>
      </c>
      <c r="G3" s="15">
        <v>182.55383441882302</v>
      </c>
      <c r="H3" s="15">
        <f t="shared" ref="H3:H41" si="1">F3/((G3/100)+1)</f>
        <v>75.454647585485802</v>
      </c>
    </row>
    <row r="4" spans="1:8" x14ac:dyDescent="0.25">
      <c r="A4" s="14" t="s">
        <v>222</v>
      </c>
      <c r="C4" s="14" t="s">
        <v>230</v>
      </c>
      <c r="D4" s="15">
        <v>430.91</v>
      </c>
      <c r="E4" s="15">
        <v>660.3</v>
      </c>
      <c r="F4" s="15">
        <f t="shared" si="0"/>
        <v>229.38999999999993</v>
      </c>
      <c r="G4" s="15">
        <v>182.55383441882302</v>
      </c>
      <c r="H4" s="15">
        <f t="shared" si="1"/>
        <v>81.18452912586578</v>
      </c>
    </row>
    <row r="5" spans="1:8" x14ac:dyDescent="0.25">
      <c r="A5" s="14" t="s">
        <v>222</v>
      </c>
      <c r="C5" s="14" t="s">
        <v>231</v>
      </c>
      <c r="D5" s="15">
        <v>425.08</v>
      </c>
      <c r="E5" s="15">
        <v>649.79999999999995</v>
      </c>
      <c r="F5" s="15">
        <f t="shared" si="0"/>
        <v>224.71999999999997</v>
      </c>
      <c r="G5" s="15">
        <v>182.55383441882302</v>
      </c>
      <c r="H5" s="15">
        <f t="shared" si="1"/>
        <v>79.531746742074887</v>
      </c>
    </row>
    <row r="6" spans="1:8" x14ac:dyDescent="0.25">
      <c r="A6" s="14" t="s">
        <v>222</v>
      </c>
      <c r="C6" s="14" t="s">
        <v>232</v>
      </c>
      <c r="D6" s="15">
        <v>430.86</v>
      </c>
      <c r="E6" s="15">
        <v>659</v>
      </c>
      <c r="F6" s="15">
        <f t="shared" si="0"/>
        <v>228.14</v>
      </c>
      <c r="G6" s="15">
        <v>182.55383441882302</v>
      </c>
      <c r="H6" s="15">
        <f t="shared" si="1"/>
        <v>80.742135554187286</v>
      </c>
    </row>
    <row r="7" spans="1:8" x14ac:dyDescent="0.25">
      <c r="A7" s="14" t="s">
        <v>222</v>
      </c>
      <c r="C7" s="14" t="s">
        <v>233</v>
      </c>
      <c r="D7" s="15">
        <v>430.22</v>
      </c>
      <c r="E7" s="15">
        <v>654.1</v>
      </c>
      <c r="F7" s="15">
        <f t="shared" si="0"/>
        <v>223.88</v>
      </c>
      <c r="G7" s="15">
        <v>181.56445185549146</v>
      </c>
      <c r="H7" s="15">
        <f t="shared" si="1"/>
        <v>79.512878321338277</v>
      </c>
    </row>
    <row r="8" spans="1:8" x14ac:dyDescent="0.25">
      <c r="A8" s="14" t="s">
        <v>222</v>
      </c>
      <c r="C8" s="14" t="s">
        <v>226</v>
      </c>
      <c r="D8" s="15">
        <v>425.38</v>
      </c>
      <c r="E8" s="15">
        <v>671.4</v>
      </c>
      <c r="F8" s="15">
        <f t="shared" si="0"/>
        <v>246.01999999999998</v>
      </c>
      <c r="G8" s="15">
        <v>181.56445185549146</v>
      </c>
      <c r="H8" s="15">
        <f t="shared" si="1"/>
        <v>87.376086852848132</v>
      </c>
    </row>
    <row r="9" spans="1:8" x14ac:dyDescent="0.25">
      <c r="A9" s="14" t="s">
        <v>222</v>
      </c>
      <c r="C9" s="14" t="s">
        <v>234</v>
      </c>
      <c r="D9" s="15">
        <v>425.56</v>
      </c>
      <c r="E9" s="15">
        <v>662.3</v>
      </c>
      <c r="F9" s="15">
        <f t="shared" si="0"/>
        <v>236.73999999999995</v>
      </c>
      <c r="G9" s="15">
        <v>181.56445185549146</v>
      </c>
      <c r="H9" s="15">
        <f t="shared" si="1"/>
        <v>84.080216248854839</v>
      </c>
    </row>
    <row r="10" spans="1:8" x14ac:dyDescent="0.25">
      <c r="A10" s="14" t="s">
        <v>222</v>
      </c>
      <c r="C10" s="14" t="s">
        <v>235</v>
      </c>
      <c r="D10" s="15">
        <v>425.3</v>
      </c>
      <c r="E10" s="15">
        <v>652.29999999999995</v>
      </c>
      <c r="F10" s="15">
        <f t="shared" si="0"/>
        <v>226.99999999999994</v>
      </c>
      <c r="G10" s="15">
        <v>181.56445185549146</v>
      </c>
      <c r="H10" s="15">
        <f t="shared" si="1"/>
        <v>80.620972748542897</v>
      </c>
    </row>
    <row r="11" spans="1:8" x14ac:dyDescent="0.25">
      <c r="A11" s="14" t="s">
        <v>222</v>
      </c>
      <c r="C11" s="14" t="s">
        <v>236</v>
      </c>
      <c r="D11" s="15">
        <v>425.48</v>
      </c>
      <c r="E11" s="15">
        <v>666.3</v>
      </c>
      <c r="F11" s="15">
        <f t="shared" si="0"/>
        <v>240.81999999999994</v>
      </c>
      <c r="G11" s="15">
        <v>181.56445185549146</v>
      </c>
      <c r="H11" s="15">
        <f t="shared" si="1"/>
        <v>85.529262807507052</v>
      </c>
    </row>
    <row r="12" spans="1:8" x14ac:dyDescent="0.25">
      <c r="A12" s="14" t="s">
        <v>222</v>
      </c>
      <c r="C12" s="14" t="s">
        <v>237</v>
      </c>
      <c r="D12" s="15">
        <v>430.73</v>
      </c>
      <c r="E12" s="15">
        <v>658.5</v>
      </c>
      <c r="F12" s="15">
        <f t="shared" si="0"/>
        <v>227.76999999999998</v>
      </c>
      <c r="G12" s="15">
        <v>187.42519034070361</v>
      </c>
      <c r="H12" s="15">
        <f t="shared" si="1"/>
        <v>79.244967961927586</v>
      </c>
    </row>
    <row r="13" spans="1:8" x14ac:dyDescent="0.25">
      <c r="A13" s="14" t="s">
        <v>222</v>
      </c>
      <c r="C13" s="14" t="s">
        <v>238</v>
      </c>
      <c r="D13" s="15">
        <v>425.36</v>
      </c>
      <c r="E13" s="15">
        <v>659.8</v>
      </c>
      <c r="F13" s="15">
        <f t="shared" si="0"/>
        <v>234.43999999999994</v>
      </c>
      <c r="G13" s="15">
        <v>187.42519034070361</v>
      </c>
      <c r="H13" s="15">
        <f t="shared" si="1"/>
        <v>81.565571800475482</v>
      </c>
    </row>
    <row r="14" spans="1:8" x14ac:dyDescent="0.25">
      <c r="A14" s="14" t="s">
        <v>222</v>
      </c>
      <c r="C14" s="14" t="s">
        <v>227</v>
      </c>
      <c r="D14" s="15">
        <v>429.33</v>
      </c>
      <c r="E14" s="15">
        <v>661.3</v>
      </c>
      <c r="F14" s="15">
        <f t="shared" si="0"/>
        <v>231.96999999999997</v>
      </c>
      <c r="G14" s="15">
        <v>187.42519034070361</v>
      </c>
      <c r="H14" s="15">
        <f t="shared" si="1"/>
        <v>80.706217755316075</v>
      </c>
    </row>
    <row r="15" spans="1:8" x14ac:dyDescent="0.25">
      <c r="A15" s="14" t="s">
        <v>222</v>
      </c>
      <c r="C15" s="14" t="s">
        <v>239</v>
      </c>
      <c r="D15" s="15">
        <v>424.89</v>
      </c>
      <c r="E15" s="15">
        <v>660</v>
      </c>
      <c r="F15" s="15">
        <f t="shared" si="0"/>
        <v>235.11</v>
      </c>
      <c r="G15" s="15">
        <v>187.42519034070361</v>
      </c>
      <c r="H15" s="15">
        <f t="shared" si="1"/>
        <v>81.798675934182711</v>
      </c>
    </row>
    <row r="16" spans="1:8" x14ac:dyDescent="0.25">
      <c r="A16" s="14" t="s">
        <v>222</v>
      </c>
      <c r="C16" s="14" t="s">
        <v>240</v>
      </c>
      <c r="D16" s="15">
        <v>425.81</v>
      </c>
      <c r="E16" s="15">
        <v>657.7</v>
      </c>
      <c r="F16" s="15">
        <f t="shared" si="0"/>
        <v>231.89000000000004</v>
      </c>
      <c r="G16" s="15">
        <v>187.42519034070361</v>
      </c>
      <c r="H16" s="15">
        <f t="shared" si="1"/>
        <v>80.678384425918225</v>
      </c>
    </row>
    <row r="17" spans="1:8" x14ac:dyDescent="0.25">
      <c r="A17" s="14" t="s">
        <v>222</v>
      </c>
      <c r="C17" s="14" t="s">
        <v>241</v>
      </c>
      <c r="D17" s="15">
        <v>430.64</v>
      </c>
      <c r="E17" s="15">
        <v>658.7</v>
      </c>
      <c r="F17" s="15">
        <f t="shared" si="0"/>
        <v>228.06000000000006</v>
      </c>
      <c r="G17" s="15">
        <v>176.22701081568025</v>
      </c>
      <c r="H17" s="15">
        <f t="shared" si="1"/>
        <v>82.562526860263887</v>
      </c>
    </row>
    <row r="18" spans="1:8" x14ac:dyDescent="0.25">
      <c r="A18" s="14" t="s">
        <v>222</v>
      </c>
      <c r="C18" s="14" t="s">
        <v>242</v>
      </c>
      <c r="D18" s="15">
        <v>425.7</v>
      </c>
      <c r="E18" s="15">
        <v>655.29999999999995</v>
      </c>
      <c r="F18" s="15">
        <f t="shared" si="0"/>
        <v>229.59999999999997</v>
      </c>
      <c r="G18" s="15">
        <v>176.22701081568025</v>
      </c>
      <c r="H18" s="15">
        <f t="shared" si="1"/>
        <v>83.120039319111555</v>
      </c>
    </row>
    <row r="19" spans="1:8" x14ac:dyDescent="0.25">
      <c r="A19" s="14" t="s">
        <v>222</v>
      </c>
      <c r="C19" s="14" t="s">
        <v>243</v>
      </c>
      <c r="D19" s="15">
        <v>429.44</v>
      </c>
      <c r="E19" s="15">
        <v>665.2</v>
      </c>
      <c r="F19" s="15">
        <f t="shared" si="0"/>
        <v>235.76000000000005</v>
      </c>
      <c r="G19" s="15">
        <v>176.22701081568025</v>
      </c>
      <c r="H19" s="15">
        <f t="shared" si="1"/>
        <v>85.350089154502385</v>
      </c>
    </row>
    <row r="20" spans="1:8" x14ac:dyDescent="0.25">
      <c r="A20" s="14" t="s">
        <v>222</v>
      </c>
      <c r="C20" s="14" t="s">
        <v>228</v>
      </c>
      <c r="D20" s="15">
        <v>425.76</v>
      </c>
      <c r="E20" s="15">
        <v>662.4</v>
      </c>
      <c r="F20" s="15">
        <f t="shared" si="0"/>
        <v>236.64</v>
      </c>
      <c r="G20" s="15">
        <v>176.22701081568025</v>
      </c>
      <c r="H20" s="15">
        <f t="shared" si="1"/>
        <v>85.668667702415334</v>
      </c>
    </row>
    <row r="21" spans="1:8" x14ac:dyDescent="0.25">
      <c r="A21" s="14" t="s">
        <v>222</v>
      </c>
      <c r="C21" s="14" t="s">
        <v>244</v>
      </c>
      <c r="D21" s="15">
        <v>430.84</v>
      </c>
      <c r="E21" s="15">
        <v>667.4</v>
      </c>
      <c r="F21" s="15">
        <f t="shared" si="0"/>
        <v>236.56</v>
      </c>
      <c r="G21" s="15">
        <v>176.22701081568025</v>
      </c>
      <c r="H21" s="15">
        <f t="shared" si="1"/>
        <v>85.639706016241433</v>
      </c>
    </row>
    <row r="22" spans="1:8" x14ac:dyDescent="0.25">
      <c r="A22" s="14" t="s">
        <v>222</v>
      </c>
      <c r="C22" s="14" t="s">
        <v>184</v>
      </c>
      <c r="D22" s="15">
        <v>286.73</v>
      </c>
      <c r="E22" s="15">
        <v>462.75</v>
      </c>
      <c r="F22" s="15">
        <f t="shared" si="0"/>
        <v>176.01999999999998</v>
      </c>
      <c r="G22" s="15">
        <v>37.095472623974118</v>
      </c>
      <c r="H22" s="15">
        <f t="shared" si="1"/>
        <v>128.39227775434142</v>
      </c>
    </row>
    <row r="23" spans="1:8" x14ac:dyDescent="0.25">
      <c r="A23" s="14" t="s">
        <v>222</v>
      </c>
      <c r="C23" s="14" t="s">
        <v>185</v>
      </c>
      <c r="D23" s="15">
        <v>286.52</v>
      </c>
      <c r="E23" s="15">
        <v>452.65</v>
      </c>
      <c r="F23" s="15">
        <f t="shared" si="0"/>
        <v>166.13</v>
      </c>
      <c r="G23" s="15">
        <v>37.095472623974118</v>
      </c>
      <c r="H23" s="15">
        <f t="shared" si="1"/>
        <v>121.17832691358223</v>
      </c>
    </row>
    <row r="24" spans="1:8" x14ac:dyDescent="0.25">
      <c r="A24" s="14" t="s">
        <v>222</v>
      </c>
      <c r="C24" s="14" t="s">
        <v>186</v>
      </c>
      <c r="D24" s="15">
        <v>286.55</v>
      </c>
      <c r="E24" s="15">
        <v>454.37</v>
      </c>
      <c r="F24" s="15">
        <f t="shared" si="0"/>
        <v>167.82</v>
      </c>
      <c r="G24" s="15">
        <v>37.095472623974118</v>
      </c>
      <c r="H24" s="15">
        <f t="shared" si="1"/>
        <v>122.41104449911136</v>
      </c>
    </row>
    <row r="25" spans="1:8" x14ac:dyDescent="0.25">
      <c r="A25" s="14" t="s">
        <v>222</v>
      </c>
      <c r="C25" s="14" t="s">
        <v>187</v>
      </c>
      <c r="D25" s="15">
        <v>287.05</v>
      </c>
      <c r="E25" s="15">
        <v>481.74</v>
      </c>
      <c r="F25" s="15">
        <f t="shared" si="0"/>
        <v>194.69</v>
      </c>
      <c r="G25" s="15">
        <v>37.095472623974118</v>
      </c>
      <c r="H25" s="15">
        <f t="shared" si="1"/>
        <v>142.01052469033482</v>
      </c>
    </row>
    <row r="26" spans="1:8" x14ac:dyDescent="0.25">
      <c r="A26" s="14" t="s">
        <v>222</v>
      </c>
      <c r="C26" s="14" t="s">
        <v>188</v>
      </c>
      <c r="D26" s="15">
        <v>286.58</v>
      </c>
      <c r="E26" s="15">
        <v>450.36</v>
      </c>
      <c r="F26" s="15">
        <f t="shared" si="0"/>
        <v>163.78000000000003</v>
      </c>
      <c r="G26" s="15">
        <v>37.095472623974118</v>
      </c>
      <c r="H26" s="15">
        <f t="shared" si="1"/>
        <v>119.46419299287608</v>
      </c>
    </row>
    <row r="27" spans="1:8" x14ac:dyDescent="0.25">
      <c r="A27" s="14" t="s">
        <v>222</v>
      </c>
      <c r="C27" s="14" t="s">
        <v>189</v>
      </c>
      <c r="D27" s="15">
        <v>286</v>
      </c>
      <c r="E27" s="15">
        <v>456.53</v>
      </c>
      <c r="F27" s="15">
        <f t="shared" si="0"/>
        <v>170.52999999999997</v>
      </c>
      <c r="G27" s="15">
        <v>37.595798506443316</v>
      </c>
      <c r="H27" s="15">
        <f t="shared" si="1"/>
        <v>123.93547030581345</v>
      </c>
    </row>
    <row r="28" spans="1:8" x14ac:dyDescent="0.25">
      <c r="A28" s="14" t="s">
        <v>222</v>
      </c>
      <c r="C28" s="14" t="s">
        <v>190</v>
      </c>
      <c r="D28" s="15">
        <v>286.10000000000002</v>
      </c>
      <c r="E28" s="15">
        <v>468.24</v>
      </c>
      <c r="F28" s="15">
        <f t="shared" si="0"/>
        <v>182.14</v>
      </c>
      <c r="G28" s="15">
        <v>37.595798506443316</v>
      </c>
      <c r="H28" s="15">
        <f t="shared" si="1"/>
        <v>132.37322794523465</v>
      </c>
    </row>
    <row r="29" spans="1:8" x14ac:dyDescent="0.25">
      <c r="A29" s="14" t="s">
        <v>222</v>
      </c>
      <c r="C29" s="14" t="s">
        <v>191</v>
      </c>
      <c r="D29" s="15">
        <v>286.8</v>
      </c>
      <c r="E29" s="15">
        <v>464.89</v>
      </c>
      <c r="F29" s="15">
        <f t="shared" si="0"/>
        <v>178.08999999999997</v>
      </c>
      <c r="G29" s="15">
        <v>37.595798506443316</v>
      </c>
      <c r="H29" s="15">
        <f t="shared" si="1"/>
        <v>129.42982411752956</v>
      </c>
    </row>
    <row r="30" spans="1:8" x14ac:dyDescent="0.25">
      <c r="A30" s="14" t="s">
        <v>222</v>
      </c>
      <c r="C30" s="14" t="s">
        <v>192</v>
      </c>
      <c r="D30" s="15">
        <v>287.06</v>
      </c>
      <c r="E30" s="15">
        <v>473.76</v>
      </c>
      <c r="F30" s="15">
        <f t="shared" si="0"/>
        <v>186.7</v>
      </c>
      <c r="G30" s="15">
        <v>37.595798506443316</v>
      </c>
      <c r="H30" s="15">
        <f t="shared" si="1"/>
        <v>135.68728262531738</v>
      </c>
    </row>
    <row r="31" spans="1:8" x14ac:dyDescent="0.25">
      <c r="A31" s="14" t="s">
        <v>222</v>
      </c>
      <c r="C31" s="14" t="s">
        <v>193</v>
      </c>
      <c r="D31" s="15">
        <v>286.64</v>
      </c>
      <c r="E31" s="15">
        <v>465.57</v>
      </c>
      <c r="F31" s="15">
        <f t="shared" si="0"/>
        <v>178.93</v>
      </c>
      <c r="G31" s="15">
        <v>37.595798506443316</v>
      </c>
      <c r="H31" s="15">
        <f t="shared" si="1"/>
        <v>130.04030787438694</v>
      </c>
    </row>
    <row r="32" spans="1:8" x14ac:dyDescent="0.25">
      <c r="A32" s="14" t="s">
        <v>222</v>
      </c>
      <c r="C32" s="14" t="s">
        <v>194</v>
      </c>
      <c r="D32" s="15">
        <v>286.45999999999998</v>
      </c>
      <c r="E32" s="15">
        <v>451.41</v>
      </c>
      <c r="F32" s="15">
        <f t="shared" si="0"/>
        <v>164.95000000000005</v>
      </c>
      <c r="G32" s="15">
        <v>37.396184062850743</v>
      </c>
      <c r="H32" s="15">
        <f t="shared" si="1"/>
        <v>120.05428034634865</v>
      </c>
    </row>
    <row r="33" spans="1:8" x14ac:dyDescent="0.25">
      <c r="A33" s="14" t="s">
        <v>222</v>
      </c>
      <c r="C33" s="14" t="s">
        <v>195</v>
      </c>
      <c r="D33" s="15">
        <v>284.57</v>
      </c>
      <c r="E33" s="15">
        <v>453.89</v>
      </c>
      <c r="F33" s="15">
        <f t="shared" si="0"/>
        <v>169.32</v>
      </c>
      <c r="G33" s="15">
        <v>37.396184062850743</v>
      </c>
      <c r="H33" s="15">
        <f t="shared" si="1"/>
        <v>123.23486358438161</v>
      </c>
    </row>
    <row r="34" spans="1:8" x14ac:dyDescent="0.25">
      <c r="A34" s="14" t="s">
        <v>222</v>
      </c>
      <c r="C34" s="14" t="s">
        <v>196</v>
      </c>
      <c r="D34" s="15">
        <v>284.05</v>
      </c>
      <c r="E34" s="15">
        <v>457.09</v>
      </c>
      <c r="F34" s="15">
        <f t="shared" si="0"/>
        <v>173.03999999999996</v>
      </c>
      <c r="G34" s="15">
        <v>37.396184062850743</v>
      </c>
      <c r="H34" s="15">
        <f t="shared" si="1"/>
        <v>125.9423623590916</v>
      </c>
    </row>
    <row r="35" spans="1:8" x14ac:dyDescent="0.25">
      <c r="A35" s="14" t="s">
        <v>222</v>
      </c>
      <c r="C35" s="14" t="s">
        <v>197</v>
      </c>
      <c r="D35" s="15">
        <v>284.13</v>
      </c>
      <c r="E35" s="15">
        <v>449.57</v>
      </c>
      <c r="F35" s="15">
        <f t="shared" si="0"/>
        <v>165.44</v>
      </c>
      <c r="G35" s="15">
        <v>37.396184062850743</v>
      </c>
      <c r="H35" s="15">
        <f t="shared" si="1"/>
        <v>120.41091324946902</v>
      </c>
    </row>
    <row r="36" spans="1:8" x14ac:dyDescent="0.25">
      <c r="A36" s="14" t="s">
        <v>222</v>
      </c>
      <c r="C36" s="14" t="s">
        <v>198</v>
      </c>
      <c r="D36" s="15">
        <v>284.52999999999997</v>
      </c>
      <c r="E36" s="15">
        <v>455.94</v>
      </c>
      <c r="F36" s="15">
        <f t="shared" si="0"/>
        <v>171.41000000000003</v>
      </c>
      <c r="G36" s="15">
        <v>37.396184062850743</v>
      </c>
      <c r="H36" s="15">
        <f t="shared" si="1"/>
        <v>124.75601208952786</v>
      </c>
    </row>
    <row r="37" spans="1:8" x14ac:dyDescent="0.25">
      <c r="A37" s="14" t="s">
        <v>222</v>
      </c>
      <c r="C37" s="14" t="s">
        <v>199</v>
      </c>
      <c r="D37" s="15">
        <v>286.23</v>
      </c>
      <c r="E37" s="15">
        <v>437.68</v>
      </c>
      <c r="F37" s="15">
        <f t="shared" si="0"/>
        <v>151.44999999999999</v>
      </c>
      <c r="G37" s="15">
        <v>37.824679861932793</v>
      </c>
      <c r="H37" s="15">
        <f t="shared" si="1"/>
        <v>109.88597989251018</v>
      </c>
    </row>
    <row r="38" spans="1:8" x14ac:dyDescent="0.25">
      <c r="A38" s="14" t="s">
        <v>222</v>
      </c>
      <c r="C38" s="14" t="s">
        <v>200</v>
      </c>
      <c r="D38" s="15">
        <v>285</v>
      </c>
      <c r="E38" s="15">
        <v>436.58</v>
      </c>
      <c r="F38" s="15">
        <f t="shared" si="0"/>
        <v>151.57999999999998</v>
      </c>
      <c r="G38" s="15">
        <v>37.824679861932793</v>
      </c>
      <c r="H38" s="15">
        <f t="shared" si="1"/>
        <v>109.98030262203164</v>
      </c>
    </row>
    <row r="39" spans="1:8" x14ac:dyDescent="0.25">
      <c r="A39" s="14" t="s">
        <v>222</v>
      </c>
      <c r="C39" s="14" t="s">
        <v>201</v>
      </c>
      <c r="D39" s="15">
        <v>285.22000000000003</v>
      </c>
      <c r="E39" s="15">
        <v>438.16</v>
      </c>
      <c r="F39" s="15">
        <f t="shared" si="0"/>
        <v>152.94</v>
      </c>
      <c r="G39" s="15">
        <v>37.824679861932793</v>
      </c>
      <c r="H39" s="15">
        <f t="shared" si="1"/>
        <v>110.96706348471778</v>
      </c>
    </row>
    <row r="40" spans="1:8" x14ac:dyDescent="0.25">
      <c r="A40" s="14" t="s">
        <v>222</v>
      </c>
      <c r="C40" s="14" t="s">
        <v>202</v>
      </c>
      <c r="D40" s="15">
        <v>284.08999999999997</v>
      </c>
      <c r="E40" s="15">
        <v>432.69</v>
      </c>
      <c r="F40" s="15">
        <f t="shared" si="0"/>
        <v>148.60000000000002</v>
      </c>
      <c r="G40" s="15">
        <v>37.824679861932793</v>
      </c>
      <c r="H40" s="15">
        <f t="shared" si="1"/>
        <v>107.81813543761649</v>
      </c>
    </row>
    <row r="41" spans="1:8" x14ac:dyDescent="0.25">
      <c r="A41" s="14" t="s">
        <v>222</v>
      </c>
      <c r="C41" s="14" t="s">
        <v>203</v>
      </c>
      <c r="D41" s="15">
        <v>285.38</v>
      </c>
      <c r="E41" s="15">
        <v>481.08</v>
      </c>
      <c r="F41" s="15">
        <f t="shared" si="0"/>
        <v>195.7</v>
      </c>
      <c r="G41" s="15">
        <v>37.824679861932793</v>
      </c>
      <c r="H41" s="15">
        <f t="shared" si="1"/>
        <v>141.99198590270217</v>
      </c>
    </row>
    <row r="42" spans="1:8" x14ac:dyDescent="0.25">
      <c r="A42" s="14" t="s">
        <v>223</v>
      </c>
      <c r="B42" s="34">
        <v>42854</v>
      </c>
      <c r="C42" s="14" t="s">
        <v>233</v>
      </c>
      <c r="D42" s="15">
        <v>430.22</v>
      </c>
      <c r="E42" s="15">
        <v>651.1</v>
      </c>
      <c r="F42" s="15">
        <f t="shared" si="0"/>
        <v>220.88</v>
      </c>
    </row>
    <row r="43" spans="1:8" x14ac:dyDescent="0.25">
      <c r="A43" s="14" t="s">
        <v>223</v>
      </c>
      <c r="B43" s="34">
        <v>42854</v>
      </c>
      <c r="C43" s="14" t="s">
        <v>226</v>
      </c>
      <c r="D43" s="15">
        <v>425.38</v>
      </c>
      <c r="E43" s="15">
        <v>670</v>
      </c>
      <c r="F43" s="15">
        <f t="shared" si="0"/>
        <v>244.62</v>
      </c>
    </row>
    <row r="44" spans="1:8" x14ac:dyDescent="0.25">
      <c r="A44" s="14" t="s">
        <v>223</v>
      </c>
      <c r="B44" s="34">
        <v>42854</v>
      </c>
      <c r="C44" s="14" t="s">
        <v>234</v>
      </c>
      <c r="D44" s="15">
        <v>425.56</v>
      </c>
      <c r="E44" s="15">
        <v>661</v>
      </c>
      <c r="F44" s="15">
        <f t="shared" si="0"/>
        <v>235.44</v>
      </c>
    </row>
    <row r="45" spans="1:8" x14ac:dyDescent="0.25">
      <c r="A45" s="14" t="s">
        <v>223</v>
      </c>
      <c r="B45" s="34">
        <v>42854</v>
      </c>
      <c r="C45" s="14" t="s">
        <v>235</v>
      </c>
      <c r="D45" s="15">
        <v>425.3</v>
      </c>
      <c r="E45" s="15">
        <v>648.79999999999995</v>
      </c>
      <c r="F45" s="15">
        <f t="shared" si="0"/>
        <v>223.49999999999994</v>
      </c>
    </row>
    <row r="46" spans="1:8" x14ac:dyDescent="0.25">
      <c r="A46" s="14" t="s">
        <v>223</v>
      </c>
      <c r="B46" s="34">
        <v>42854</v>
      </c>
      <c r="C46" s="14" t="s">
        <v>236</v>
      </c>
      <c r="D46" s="15">
        <v>425.48</v>
      </c>
      <c r="E46" s="15">
        <v>664.3</v>
      </c>
      <c r="F46" s="15">
        <f t="shared" si="0"/>
        <v>238.81999999999994</v>
      </c>
    </row>
    <row r="47" spans="1:8" x14ac:dyDescent="0.25">
      <c r="A47" s="14" t="s">
        <v>223</v>
      </c>
      <c r="B47" s="34">
        <v>42854</v>
      </c>
      <c r="C47" s="14" t="s">
        <v>237</v>
      </c>
      <c r="D47" s="15">
        <v>430.73</v>
      </c>
      <c r="E47" s="15">
        <f>662.1-4.98</f>
        <v>657.12</v>
      </c>
      <c r="F47" s="15">
        <f t="shared" si="0"/>
        <v>226.39</v>
      </c>
    </row>
    <row r="48" spans="1:8" x14ac:dyDescent="0.25">
      <c r="A48" s="14" t="s">
        <v>223</v>
      </c>
      <c r="B48" s="34">
        <v>42854</v>
      </c>
      <c r="C48" s="14" t="s">
        <v>238</v>
      </c>
      <c r="D48" s="15">
        <v>425.36</v>
      </c>
      <c r="E48" s="15">
        <v>655.9</v>
      </c>
      <c r="F48" s="15">
        <f t="shared" si="0"/>
        <v>230.53999999999996</v>
      </c>
    </row>
    <row r="49" spans="1:6" x14ac:dyDescent="0.25">
      <c r="A49" s="14" t="s">
        <v>223</v>
      </c>
      <c r="B49" s="34">
        <v>42854</v>
      </c>
      <c r="C49" s="14" t="s">
        <v>227</v>
      </c>
      <c r="D49" s="15">
        <v>429.33</v>
      </c>
      <c r="E49" s="15">
        <v>658.9</v>
      </c>
      <c r="F49" s="15">
        <f t="shared" si="0"/>
        <v>229.57</v>
      </c>
    </row>
    <row r="50" spans="1:6" x14ac:dyDescent="0.25">
      <c r="A50" s="14" t="s">
        <v>223</v>
      </c>
      <c r="B50" s="34">
        <v>42854</v>
      </c>
      <c r="C50" s="14" t="s">
        <v>239</v>
      </c>
      <c r="D50" s="15">
        <v>424.89</v>
      </c>
      <c r="E50" s="15">
        <v>657.5</v>
      </c>
      <c r="F50" s="15">
        <f t="shared" si="0"/>
        <v>232.61</v>
      </c>
    </row>
    <row r="51" spans="1:6" x14ac:dyDescent="0.25">
      <c r="A51" s="14" t="s">
        <v>223</v>
      </c>
      <c r="B51" s="34">
        <v>42854</v>
      </c>
      <c r="C51" s="14" t="s">
        <v>240</v>
      </c>
      <c r="D51" s="15">
        <v>425.81</v>
      </c>
      <c r="E51" s="15">
        <v>656.1</v>
      </c>
      <c r="F51" s="15">
        <f t="shared" si="0"/>
        <v>230.29000000000002</v>
      </c>
    </row>
    <row r="52" spans="1:6" x14ac:dyDescent="0.25">
      <c r="A52" s="14" t="s">
        <v>223</v>
      </c>
      <c r="B52" s="34">
        <v>42857</v>
      </c>
      <c r="C52" s="14" t="s">
        <v>189</v>
      </c>
      <c r="D52" s="15">
        <v>286</v>
      </c>
      <c r="E52" s="15">
        <v>452.17</v>
      </c>
      <c r="F52" s="15">
        <f t="shared" si="0"/>
        <v>166.17000000000002</v>
      </c>
    </row>
    <row r="53" spans="1:6" x14ac:dyDescent="0.25">
      <c r="A53" s="14" t="s">
        <v>223</v>
      </c>
      <c r="B53" s="34">
        <v>42857</v>
      </c>
      <c r="C53" s="14" t="s">
        <v>190</v>
      </c>
      <c r="D53" s="15">
        <v>286.10000000000002</v>
      </c>
      <c r="E53" s="15">
        <v>465.87</v>
      </c>
      <c r="F53" s="15">
        <f t="shared" si="0"/>
        <v>179.76999999999998</v>
      </c>
    </row>
    <row r="54" spans="1:6" x14ac:dyDescent="0.25">
      <c r="A54" s="14" t="s">
        <v>223</v>
      </c>
      <c r="B54" s="34">
        <v>42857</v>
      </c>
      <c r="C54" s="14" t="s">
        <v>191</v>
      </c>
      <c r="D54" s="15">
        <v>286.8</v>
      </c>
      <c r="E54" s="15">
        <v>463.79</v>
      </c>
      <c r="F54" s="15">
        <f t="shared" si="0"/>
        <v>176.99</v>
      </c>
    </row>
    <row r="55" spans="1:6" x14ac:dyDescent="0.25">
      <c r="A55" s="14" t="s">
        <v>223</v>
      </c>
      <c r="B55" s="34">
        <v>42857</v>
      </c>
      <c r="C55" s="14" t="s">
        <v>192</v>
      </c>
      <c r="D55" s="15">
        <v>287.06</v>
      </c>
      <c r="E55" s="15">
        <v>470.01</v>
      </c>
      <c r="F55" s="15">
        <f t="shared" si="0"/>
        <v>182.95</v>
      </c>
    </row>
    <row r="56" spans="1:6" x14ac:dyDescent="0.25">
      <c r="A56" s="14" t="s">
        <v>223</v>
      </c>
      <c r="B56" s="34">
        <v>42857</v>
      </c>
      <c r="C56" s="14" t="s">
        <v>193</v>
      </c>
      <c r="D56" s="15">
        <v>286.64</v>
      </c>
      <c r="E56" s="15">
        <v>462.76</v>
      </c>
      <c r="F56" s="15">
        <f t="shared" si="0"/>
        <v>176.12</v>
      </c>
    </row>
    <row r="57" spans="1:6" x14ac:dyDescent="0.25">
      <c r="A57" s="14" t="s">
        <v>223</v>
      </c>
      <c r="B57" s="34">
        <v>42857</v>
      </c>
      <c r="C57" s="14" t="s">
        <v>194</v>
      </c>
      <c r="D57" s="15">
        <v>286.45999999999998</v>
      </c>
      <c r="E57" s="15">
        <v>448.13</v>
      </c>
      <c r="F57" s="15">
        <f t="shared" si="0"/>
        <v>161.67000000000002</v>
      </c>
    </row>
    <row r="58" spans="1:6" x14ac:dyDescent="0.25">
      <c r="A58" s="14" t="s">
        <v>223</v>
      </c>
      <c r="B58" s="34">
        <v>42857</v>
      </c>
      <c r="C58" s="14" t="s">
        <v>195</v>
      </c>
      <c r="D58" s="15">
        <v>284.57</v>
      </c>
      <c r="E58" s="15">
        <v>448.74</v>
      </c>
      <c r="F58" s="15">
        <f t="shared" si="0"/>
        <v>164.17000000000002</v>
      </c>
    </row>
    <row r="59" spans="1:6" x14ac:dyDescent="0.25">
      <c r="A59" s="14" t="s">
        <v>223</v>
      </c>
      <c r="B59" s="34">
        <v>42857</v>
      </c>
      <c r="C59" s="14" t="s">
        <v>196</v>
      </c>
      <c r="D59" s="15">
        <v>284.05</v>
      </c>
      <c r="E59" s="15">
        <v>455.68</v>
      </c>
      <c r="F59" s="15">
        <f t="shared" si="0"/>
        <v>171.63</v>
      </c>
    </row>
    <row r="60" spans="1:6" x14ac:dyDescent="0.25">
      <c r="A60" s="14" t="s">
        <v>223</v>
      </c>
      <c r="B60" s="34">
        <v>42857</v>
      </c>
      <c r="C60" s="14" t="s">
        <v>197</v>
      </c>
      <c r="D60" s="15">
        <v>284.13</v>
      </c>
      <c r="E60" s="15">
        <v>446.98</v>
      </c>
      <c r="F60" s="15">
        <f t="shared" si="0"/>
        <v>162.85000000000002</v>
      </c>
    </row>
    <row r="61" spans="1:6" x14ac:dyDescent="0.25">
      <c r="A61" s="14" t="s">
        <v>223</v>
      </c>
      <c r="B61" s="34">
        <v>42857</v>
      </c>
      <c r="C61" s="14" t="s">
        <v>198</v>
      </c>
      <c r="D61" s="15">
        <v>284.52999999999997</v>
      </c>
      <c r="E61" s="15">
        <f>458.69-5.01</f>
        <v>453.68</v>
      </c>
      <c r="F61" s="15">
        <f t="shared" si="0"/>
        <v>169.15000000000003</v>
      </c>
    </row>
    <row r="62" spans="1:6" x14ac:dyDescent="0.25">
      <c r="A62" s="14" t="s">
        <v>224</v>
      </c>
      <c r="B62" s="34">
        <v>42864</v>
      </c>
      <c r="C62" s="14" t="s">
        <v>237</v>
      </c>
      <c r="D62" s="15">
        <v>430.73</v>
      </c>
      <c r="E62" s="15">
        <f>655.6-4.98</f>
        <v>650.62</v>
      </c>
      <c r="F62" s="15">
        <f t="shared" si="0"/>
        <v>219.89</v>
      </c>
    </row>
    <row r="63" spans="1:6" x14ac:dyDescent="0.25">
      <c r="A63" s="14" t="s">
        <v>224</v>
      </c>
      <c r="B63" s="34">
        <v>42864</v>
      </c>
      <c r="C63" s="14" t="s">
        <v>238</v>
      </c>
      <c r="D63" s="15">
        <v>425.36</v>
      </c>
      <c r="E63" s="15">
        <v>650.4</v>
      </c>
      <c r="F63" s="15">
        <f t="shared" si="0"/>
        <v>225.03999999999996</v>
      </c>
    </row>
    <row r="64" spans="1:6" x14ac:dyDescent="0.25">
      <c r="A64" s="14" t="s">
        <v>224</v>
      </c>
      <c r="B64" s="34">
        <v>42864</v>
      </c>
      <c r="C64" s="14" t="s">
        <v>227</v>
      </c>
      <c r="D64" s="15">
        <v>429.33</v>
      </c>
      <c r="E64" s="15">
        <v>655</v>
      </c>
      <c r="F64" s="15">
        <f t="shared" si="0"/>
        <v>225.67000000000002</v>
      </c>
    </row>
    <row r="65" spans="1:6" x14ac:dyDescent="0.25">
      <c r="A65" s="14" t="s">
        <v>224</v>
      </c>
      <c r="B65" s="34">
        <v>42864</v>
      </c>
      <c r="C65" s="14" t="s">
        <v>239</v>
      </c>
      <c r="D65" s="15">
        <v>424.89</v>
      </c>
      <c r="E65" s="15">
        <v>652.79999999999995</v>
      </c>
      <c r="F65" s="15">
        <f t="shared" si="0"/>
        <v>227.90999999999997</v>
      </c>
    </row>
    <row r="66" spans="1:6" x14ac:dyDescent="0.25">
      <c r="A66" s="14" t="s">
        <v>224</v>
      </c>
      <c r="B66" s="34">
        <v>42864</v>
      </c>
      <c r="C66" s="14" t="s">
        <v>240</v>
      </c>
      <c r="D66" s="15">
        <v>425.81</v>
      </c>
      <c r="E66" s="15">
        <v>651.4</v>
      </c>
      <c r="F66" s="15">
        <f t="shared" si="0"/>
        <v>225.58999999999997</v>
      </c>
    </row>
    <row r="67" spans="1:6" x14ac:dyDescent="0.25">
      <c r="A67" s="14" t="s">
        <v>224</v>
      </c>
      <c r="B67" s="34">
        <v>42867</v>
      </c>
      <c r="C67" s="14" t="s">
        <v>194</v>
      </c>
      <c r="D67" s="15">
        <v>286.45999999999998</v>
      </c>
      <c r="E67" s="15">
        <v>442.85</v>
      </c>
      <c r="F67" s="15">
        <f t="shared" ref="F67:F130" si="2">E67-D67</f>
        <v>156.39000000000004</v>
      </c>
    </row>
    <row r="68" spans="1:6" x14ac:dyDescent="0.25">
      <c r="A68" s="14" t="s">
        <v>224</v>
      </c>
      <c r="B68" s="34">
        <v>42867</v>
      </c>
      <c r="C68" s="14" t="s">
        <v>195</v>
      </c>
      <c r="D68" s="15">
        <v>284.57</v>
      </c>
      <c r="E68" s="15">
        <v>443.58</v>
      </c>
      <c r="F68" s="15">
        <f t="shared" si="2"/>
        <v>159.01</v>
      </c>
    </row>
    <row r="69" spans="1:6" x14ac:dyDescent="0.25">
      <c r="A69" s="14" t="s">
        <v>224</v>
      </c>
      <c r="B69" s="34">
        <v>42867</v>
      </c>
      <c r="C69" s="14" t="s">
        <v>196</v>
      </c>
      <c r="D69" s="15">
        <v>284.05</v>
      </c>
      <c r="E69" s="15">
        <v>449.71</v>
      </c>
      <c r="F69" s="15">
        <f t="shared" si="2"/>
        <v>165.65999999999997</v>
      </c>
    </row>
    <row r="70" spans="1:6" x14ac:dyDescent="0.25">
      <c r="A70" s="14" t="s">
        <v>224</v>
      </c>
      <c r="B70" s="34">
        <v>42867</v>
      </c>
      <c r="C70" s="14" t="s">
        <v>197</v>
      </c>
      <c r="D70" s="15">
        <v>284.13</v>
      </c>
      <c r="E70" s="15">
        <v>441.59</v>
      </c>
      <c r="F70" s="15">
        <f t="shared" si="2"/>
        <v>157.45999999999998</v>
      </c>
    </row>
    <row r="71" spans="1:6" x14ac:dyDescent="0.25">
      <c r="A71" s="14" t="s">
        <v>224</v>
      </c>
      <c r="B71" s="34">
        <v>42867</v>
      </c>
      <c r="C71" s="14" t="s">
        <v>198</v>
      </c>
      <c r="D71" s="15">
        <v>284.52999999999997</v>
      </c>
      <c r="E71" s="15">
        <f>456.1-5.01</f>
        <v>451.09000000000003</v>
      </c>
      <c r="F71" s="15">
        <f t="shared" si="2"/>
        <v>166.56000000000006</v>
      </c>
    </row>
    <row r="72" spans="1:6" x14ac:dyDescent="0.25">
      <c r="A72" s="14" t="s">
        <v>268</v>
      </c>
      <c r="B72" s="34">
        <v>42874</v>
      </c>
      <c r="C72" s="14" t="s">
        <v>241</v>
      </c>
      <c r="D72" s="15">
        <v>430.64</v>
      </c>
      <c r="E72" s="15">
        <f>653.3-4.74</f>
        <v>648.55999999999995</v>
      </c>
      <c r="F72" s="15">
        <f t="shared" si="2"/>
        <v>217.91999999999996</v>
      </c>
    </row>
    <row r="73" spans="1:6" x14ac:dyDescent="0.25">
      <c r="A73" s="14" t="s">
        <v>268</v>
      </c>
      <c r="B73" s="34">
        <v>42874</v>
      </c>
      <c r="C73" s="14" t="s">
        <v>242</v>
      </c>
      <c r="D73" s="15">
        <v>425.7</v>
      </c>
      <c r="E73" s="15">
        <v>644.29999999999995</v>
      </c>
      <c r="F73" s="15">
        <f t="shared" si="2"/>
        <v>218.59999999999997</v>
      </c>
    </row>
    <row r="74" spans="1:6" x14ac:dyDescent="0.25">
      <c r="A74" s="14" t="s">
        <v>268</v>
      </c>
      <c r="B74" s="34">
        <v>42874</v>
      </c>
      <c r="C74" s="14" t="s">
        <v>243</v>
      </c>
      <c r="D74" s="15">
        <v>429.44</v>
      </c>
      <c r="E74" s="15">
        <v>655.6</v>
      </c>
      <c r="F74" s="15">
        <f t="shared" si="2"/>
        <v>226.16000000000003</v>
      </c>
    </row>
    <row r="75" spans="1:6" x14ac:dyDescent="0.25">
      <c r="A75" s="14" t="s">
        <v>268</v>
      </c>
      <c r="B75" s="34">
        <v>42874</v>
      </c>
      <c r="C75" s="14" t="s">
        <v>228</v>
      </c>
      <c r="D75" s="15">
        <v>425.76</v>
      </c>
      <c r="E75" s="15">
        <v>650.20000000000005</v>
      </c>
      <c r="F75" s="15">
        <f t="shared" si="2"/>
        <v>224.44000000000005</v>
      </c>
    </row>
    <row r="76" spans="1:6" x14ac:dyDescent="0.25">
      <c r="A76" s="14" t="s">
        <v>268</v>
      </c>
      <c r="B76" s="34">
        <v>42874</v>
      </c>
      <c r="C76" s="14" t="s">
        <v>244</v>
      </c>
      <c r="D76" s="15">
        <v>430.84</v>
      </c>
      <c r="E76" s="15">
        <v>654.29999999999995</v>
      </c>
      <c r="F76" s="15">
        <f t="shared" si="2"/>
        <v>223.45999999999998</v>
      </c>
    </row>
    <row r="77" spans="1:6" x14ac:dyDescent="0.25">
      <c r="A77" s="14" t="s">
        <v>268</v>
      </c>
      <c r="B77" s="34">
        <v>42874</v>
      </c>
      <c r="C77" s="14" t="s">
        <v>199</v>
      </c>
      <c r="D77" s="15">
        <v>286.23</v>
      </c>
      <c r="E77" s="15">
        <v>425</v>
      </c>
      <c r="F77" s="15">
        <f t="shared" si="2"/>
        <v>138.76999999999998</v>
      </c>
    </row>
    <row r="78" spans="1:6" x14ac:dyDescent="0.25">
      <c r="A78" s="14" t="s">
        <v>268</v>
      </c>
      <c r="B78" s="34">
        <v>42874</v>
      </c>
      <c r="C78" s="14" t="s">
        <v>200</v>
      </c>
      <c r="D78" s="15">
        <v>285</v>
      </c>
      <c r="E78" s="15">
        <v>426.8</v>
      </c>
      <c r="F78" s="15">
        <f t="shared" si="2"/>
        <v>141.80000000000001</v>
      </c>
    </row>
    <row r="79" spans="1:6" x14ac:dyDescent="0.25">
      <c r="A79" s="14" t="s">
        <v>268</v>
      </c>
      <c r="B79" s="34">
        <v>42874</v>
      </c>
      <c r="C79" s="14" t="s">
        <v>201</v>
      </c>
      <c r="D79" s="15">
        <v>285.22000000000003</v>
      </c>
      <c r="E79" s="15">
        <v>424.6</v>
      </c>
      <c r="F79" s="15">
        <f t="shared" si="2"/>
        <v>139.38</v>
      </c>
    </row>
    <row r="80" spans="1:6" x14ac:dyDescent="0.25">
      <c r="A80" s="14" t="s">
        <v>268</v>
      </c>
      <c r="B80" s="34">
        <v>42874</v>
      </c>
      <c r="C80" s="14" t="s">
        <v>202</v>
      </c>
      <c r="D80" s="15">
        <v>284.08999999999997</v>
      </c>
      <c r="E80" s="15">
        <v>419</v>
      </c>
      <c r="F80" s="15">
        <f t="shared" si="2"/>
        <v>134.91000000000003</v>
      </c>
    </row>
    <row r="81" spans="1:6" x14ac:dyDescent="0.25">
      <c r="A81" s="14" t="s">
        <v>268</v>
      </c>
      <c r="B81" s="34">
        <v>42874</v>
      </c>
      <c r="C81" s="14" t="s">
        <v>203</v>
      </c>
      <c r="D81" s="15">
        <v>285.38</v>
      </c>
      <c r="E81" s="15">
        <f>480.1-4.95</f>
        <v>475.15000000000003</v>
      </c>
      <c r="F81" s="15">
        <f t="shared" si="2"/>
        <v>189.77000000000004</v>
      </c>
    </row>
    <row r="82" spans="1:6" x14ac:dyDescent="0.25">
      <c r="A82" s="14" t="s">
        <v>273</v>
      </c>
      <c r="B82" s="34">
        <v>42881</v>
      </c>
      <c r="C82" s="14" t="s">
        <v>241</v>
      </c>
      <c r="D82" s="15">
        <v>430.64</v>
      </c>
      <c r="E82" s="15">
        <f>647.7-4.74</f>
        <v>642.96</v>
      </c>
      <c r="F82" s="15">
        <f t="shared" si="2"/>
        <v>212.32000000000005</v>
      </c>
    </row>
    <row r="83" spans="1:6" x14ac:dyDescent="0.25">
      <c r="A83" s="14" t="s">
        <v>273</v>
      </c>
      <c r="B83" s="34">
        <v>42881</v>
      </c>
      <c r="C83" s="14" t="s">
        <v>242</v>
      </c>
      <c r="D83" s="15">
        <v>425.7</v>
      </c>
      <c r="E83" s="15">
        <v>636</v>
      </c>
      <c r="F83" s="15">
        <f t="shared" si="2"/>
        <v>210.3</v>
      </c>
    </row>
    <row r="84" spans="1:6" x14ac:dyDescent="0.25">
      <c r="A84" s="14" t="s">
        <v>273</v>
      </c>
      <c r="B84" s="34">
        <v>42881</v>
      </c>
      <c r="C84" s="14" t="s">
        <v>243</v>
      </c>
      <c r="D84" s="15">
        <v>429.44</v>
      </c>
      <c r="E84" s="15">
        <v>647.29999999999995</v>
      </c>
      <c r="F84" s="15">
        <f t="shared" si="2"/>
        <v>217.85999999999996</v>
      </c>
    </row>
    <row r="85" spans="1:6" x14ac:dyDescent="0.25">
      <c r="A85" s="14" t="s">
        <v>273</v>
      </c>
      <c r="B85" s="34">
        <v>42881</v>
      </c>
      <c r="C85" s="14" t="s">
        <v>228</v>
      </c>
      <c r="D85" s="15">
        <v>425.76</v>
      </c>
      <c r="E85" s="15">
        <v>642.79999999999995</v>
      </c>
      <c r="F85" s="15">
        <f t="shared" si="2"/>
        <v>217.03999999999996</v>
      </c>
    </row>
    <row r="86" spans="1:6" x14ac:dyDescent="0.25">
      <c r="A86" s="14" t="s">
        <v>273</v>
      </c>
      <c r="B86" s="34">
        <v>42881</v>
      </c>
      <c r="C86" s="14" t="s">
        <v>244</v>
      </c>
      <c r="D86" s="15">
        <v>430.84</v>
      </c>
      <c r="E86" s="15">
        <v>648</v>
      </c>
      <c r="F86" s="15">
        <f t="shared" si="2"/>
        <v>217.16000000000003</v>
      </c>
    </row>
    <row r="87" spans="1:6" x14ac:dyDescent="0.25">
      <c r="A87" s="14" t="s">
        <v>273</v>
      </c>
      <c r="B87" s="34">
        <v>42881</v>
      </c>
      <c r="C87" s="14" t="s">
        <v>199</v>
      </c>
      <c r="D87" s="15">
        <v>286.23</v>
      </c>
      <c r="E87" s="15">
        <v>420.7</v>
      </c>
      <c r="F87" s="15">
        <f t="shared" si="2"/>
        <v>134.46999999999997</v>
      </c>
    </row>
    <row r="88" spans="1:6" x14ac:dyDescent="0.25">
      <c r="A88" s="14" t="s">
        <v>273</v>
      </c>
      <c r="B88" s="34">
        <v>42881</v>
      </c>
      <c r="C88" s="14" t="s">
        <v>200</v>
      </c>
      <c r="D88" s="15">
        <v>285</v>
      </c>
      <c r="E88" s="15">
        <v>420.6</v>
      </c>
      <c r="F88" s="15">
        <f t="shared" si="2"/>
        <v>135.60000000000002</v>
      </c>
    </row>
    <row r="89" spans="1:6" x14ac:dyDescent="0.25">
      <c r="A89" s="14" t="s">
        <v>273</v>
      </c>
      <c r="B89" s="34">
        <v>42881</v>
      </c>
      <c r="C89" s="14" t="s">
        <v>201</v>
      </c>
      <c r="D89" s="15">
        <v>285.22000000000003</v>
      </c>
      <c r="E89" s="15">
        <v>418.7</v>
      </c>
      <c r="F89" s="15">
        <f t="shared" si="2"/>
        <v>133.47999999999996</v>
      </c>
    </row>
    <row r="90" spans="1:6" x14ac:dyDescent="0.25">
      <c r="A90" s="14" t="s">
        <v>273</v>
      </c>
      <c r="B90" s="34">
        <v>42881</v>
      </c>
      <c r="C90" s="14" t="s">
        <v>202</v>
      </c>
      <c r="D90" s="15">
        <v>284.08999999999997</v>
      </c>
      <c r="E90" s="15">
        <v>411.3</v>
      </c>
      <c r="F90" s="15">
        <f t="shared" si="2"/>
        <v>127.21000000000004</v>
      </c>
    </row>
    <row r="91" spans="1:6" x14ac:dyDescent="0.25">
      <c r="A91" s="14" t="s">
        <v>273</v>
      </c>
      <c r="B91" s="34">
        <v>42881</v>
      </c>
      <c r="C91" s="14" t="s">
        <v>203</v>
      </c>
      <c r="D91" s="15">
        <v>285.38</v>
      </c>
      <c r="E91" s="15">
        <f>475.3-4.95</f>
        <v>470.35</v>
      </c>
      <c r="F91" s="15">
        <f t="shared" si="2"/>
        <v>184.97000000000003</v>
      </c>
    </row>
    <row r="92" spans="1:6" x14ac:dyDescent="0.25">
      <c r="A92" s="14" t="s">
        <v>274</v>
      </c>
      <c r="B92" s="34">
        <v>42887</v>
      </c>
      <c r="C92" s="14" t="s">
        <v>237</v>
      </c>
      <c r="D92" s="15">
        <v>430.73</v>
      </c>
      <c r="E92" s="15">
        <f>647.4-4.98</f>
        <v>642.41999999999996</v>
      </c>
      <c r="F92" s="15">
        <f t="shared" si="2"/>
        <v>211.68999999999994</v>
      </c>
    </row>
    <row r="93" spans="1:6" x14ac:dyDescent="0.25">
      <c r="A93" s="14" t="s">
        <v>274</v>
      </c>
      <c r="B93" s="34">
        <v>42887</v>
      </c>
      <c r="C93" s="14" t="s">
        <v>238</v>
      </c>
      <c r="D93" s="15">
        <v>425.36</v>
      </c>
      <c r="E93" s="15">
        <v>635.79999999999995</v>
      </c>
      <c r="F93" s="15">
        <f t="shared" si="2"/>
        <v>210.43999999999994</v>
      </c>
    </row>
    <row r="94" spans="1:6" x14ac:dyDescent="0.25">
      <c r="A94" s="14" t="s">
        <v>274</v>
      </c>
      <c r="B94" s="34">
        <v>42887</v>
      </c>
      <c r="C94" s="14" t="s">
        <v>227</v>
      </c>
      <c r="D94" s="15">
        <v>429.33</v>
      </c>
      <c r="E94" s="15">
        <v>642.6</v>
      </c>
      <c r="F94" s="15">
        <f t="shared" si="2"/>
        <v>213.27000000000004</v>
      </c>
    </row>
    <row r="95" spans="1:6" x14ac:dyDescent="0.25">
      <c r="A95" s="14" t="s">
        <v>274</v>
      </c>
      <c r="B95" s="34">
        <v>42887</v>
      </c>
      <c r="C95" s="14" t="s">
        <v>239</v>
      </c>
      <c r="D95" s="15">
        <v>424.89</v>
      </c>
      <c r="E95" s="15">
        <v>642.20000000000005</v>
      </c>
      <c r="F95" s="15">
        <f t="shared" si="2"/>
        <v>217.31000000000006</v>
      </c>
    </row>
    <row r="96" spans="1:6" x14ac:dyDescent="0.25">
      <c r="A96" s="14" t="s">
        <v>274</v>
      </c>
      <c r="B96" s="34">
        <v>42887</v>
      </c>
      <c r="C96" s="14" t="s">
        <v>240</v>
      </c>
      <c r="D96" s="15">
        <v>425.81</v>
      </c>
      <c r="E96" s="15">
        <v>638.4</v>
      </c>
      <c r="F96" s="15">
        <f t="shared" si="2"/>
        <v>212.58999999999997</v>
      </c>
    </row>
    <row r="97" spans="1:6" x14ac:dyDescent="0.25">
      <c r="A97" s="14" t="s">
        <v>274</v>
      </c>
      <c r="B97" s="34">
        <v>42887</v>
      </c>
      <c r="C97" s="14" t="s">
        <v>241</v>
      </c>
      <c r="D97" s="15">
        <v>430.64</v>
      </c>
      <c r="E97" s="15">
        <f>642.9-4.74</f>
        <v>638.16</v>
      </c>
      <c r="F97" s="15">
        <f t="shared" si="2"/>
        <v>207.51999999999998</v>
      </c>
    </row>
    <row r="98" spans="1:6" x14ac:dyDescent="0.25">
      <c r="A98" s="14" t="s">
        <v>274</v>
      </c>
      <c r="B98" s="34">
        <v>42887</v>
      </c>
      <c r="C98" s="14" t="s">
        <v>242</v>
      </c>
      <c r="D98" s="15">
        <v>425.7</v>
      </c>
      <c r="E98" s="15">
        <v>631.9</v>
      </c>
      <c r="F98" s="15">
        <f t="shared" si="2"/>
        <v>206.2</v>
      </c>
    </row>
    <row r="99" spans="1:6" x14ac:dyDescent="0.25">
      <c r="A99" s="14" t="s">
        <v>274</v>
      </c>
      <c r="B99" s="34">
        <v>42887</v>
      </c>
      <c r="C99" s="14" t="s">
        <v>243</v>
      </c>
      <c r="D99" s="15">
        <v>429.44</v>
      </c>
      <c r="E99" s="15">
        <v>641.70000000000005</v>
      </c>
      <c r="F99" s="15">
        <f t="shared" si="2"/>
        <v>212.26000000000005</v>
      </c>
    </row>
    <row r="100" spans="1:6" x14ac:dyDescent="0.25">
      <c r="A100" s="14" t="s">
        <v>274</v>
      </c>
      <c r="B100" s="34">
        <v>42887</v>
      </c>
      <c r="C100" s="14" t="s">
        <v>228</v>
      </c>
      <c r="D100" s="15">
        <v>425.76</v>
      </c>
      <c r="E100" s="15">
        <v>635.4</v>
      </c>
      <c r="F100" s="15">
        <f t="shared" si="2"/>
        <v>209.64</v>
      </c>
    </row>
    <row r="101" spans="1:6" x14ac:dyDescent="0.25">
      <c r="A101" s="14" t="s">
        <v>274</v>
      </c>
      <c r="B101" s="34">
        <v>42887</v>
      </c>
      <c r="C101" s="14" t="s">
        <v>244</v>
      </c>
      <c r="D101" s="15">
        <v>430.84</v>
      </c>
      <c r="E101" s="15">
        <v>645</v>
      </c>
      <c r="F101" s="15">
        <f t="shared" si="2"/>
        <v>214.16000000000003</v>
      </c>
    </row>
    <row r="102" spans="1:6" x14ac:dyDescent="0.25">
      <c r="A102" s="14" t="s">
        <v>274</v>
      </c>
      <c r="B102" s="34">
        <v>42890</v>
      </c>
      <c r="C102" s="14" t="s">
        <v>194</v>
      </c>
      <c r="D102" s="15">
        <v>286.45999999999998</v>
      </c>
      <c r="E102" s="15">
        <v>432.62</v>
      </c>
      <c r="F102" s="15">
        <f t="shared" si="2"/>
        <v>146.16000000000003</v>
      </c>
    </row>
    <row r="103" spans="1:6" x14ac:dyDescent="0.25">
      <c r="A103" s="14" t="s">
        <v>274</v>
      </c>
      <c r="B103" s="34">
        <v>42890</v>
      </c>
      <c r="C103" s="14" t="s">
        <v>195</v>
      </c>
      <c r="D103" s="15">
        <v>284.57</v>
      </c>
      <c r="E103" s="15">
        <v>435.55</v>
      </c>
      <c r="F103" s="15">
        <f t="shared" si="2"/>
        <v>150.98000000000002</v>
      </c>
    </row>
    <row r="104" spans="1:6" x14ac:dyDescent="0.25">
      <c r="A104" s="14" t="s">
        <v>274</v>
      </c>
      <c r="B104" s="34">
        <v>42890</v>
      </c>
      <c r="C104" s="14" t="s">
        <v>196</v>
      </c>
      <c r="D104" s="15">
        <v>284.05</v>
      </c>
      <c r="E104" s="15">
        <v>439.96</v>
      </c>
      <c r="F104" s="15">
        <f t="shared" si="2"/>
        <v>155.90999999999997</v>
      </c>
    </row>
    <row r="105" spans="1:6" x14ac:dyDescent="0.25">
      <c r="A105" s="14" t="s">
        <v>274</v>
      </c>
      <c r="B105" s="34">
        <v>42890</v>
      </c>
      <c r="C105" s="14" t="s">
        <v>197</v>
      </c>
      <c r="D105" s="15">
        <v>284.13</v>
      </c>
      <c r="E105" s="15">
        <v>433.16</v>
      </c>
      <c r="F105" s="15">
        <f t="shared" si="2"/>
        <v>149.03000000000003</v>
      </c>
    </row>
    <row r="106" spans="1:6" x14ac:dyDescent="0.25">
      <c r="A106" s="14" t="s">
        <v>274</v>
      </c>
      <c r="B106" s="34">
        <v>42890</v>
      </c>
      <c r="C106" s="14" t="s">
        <v>198</v>
      </c>
      <c r="D106" s="15">
        <v>284.52999999999997</v>
      </c>
      <c r="E106" s="15">
        <f>449.3-5.01</f>
        <v>444.29</v>
      </c>
      <c r="F106" s="15">
        <f t="shared" si="2"/>
        <v>159.76000000000005</v>
      </c>
    </row>
    <row r="107" spans="1:6" x14ac:dyDescent="0.25">
      <c r="A107" s="14" t="s">
        <v>274</v>
      </c>
      <c r="B107" s="34">
        <v>42890</v>
      </c>
      <c r="C107" s="14" t="s">
        <v>199</v>
      </c>
      <c r="D107" s="15">
        <v>286.23</v>
      </c>
      <c r="E107" s="15">
        <v>413.82</v>
      </c>
      <c r="F107" s="15">
        <f t="shared" si="2"/>
        <v>127.58999999999997</v>
      </c>
    </row>
    <row r="108" spans="1:6" x14ac:dyDescent="0.25">
      <c r="A108" s="14" t="s">
        <v>274</v>
      </c>
      <c r="B108" s="34">
        <v>42890</v>
      </c>
      <c r="C108" s="14" t="s">
        <v>200</v>
      </c>
      <c r="D108" s="15">
        <v>285</v>
      </c>
      <c r="E108" s="15">
        <v>409.94</v>
      </c>
      <c r="F108" s="15">
        <f t="shared" si="2"/>
        <v>124.94</v>
      </c>
    </row>
    <row r="109" spans="1:6" x14ac:dyDescent="0.25">
      <c r="A109" s="14" t="s">
        <v>274</v>
      </c>
      <c r="B109" s="34">
        <v>42890</v>
      </c>
      <c r="C109" s="14" t="s">
        <v>201</v>
      </c>
      <c r="D109" s="15">
        <v>285.22000000000003</v>
      </c>
      <c r="E109" s="15">
        <v>411.42</v>
      </c>
      <c r="F109" s="15">
        <f t="shared" si="2"/>
        <v>126.19999999999999</v>
      </c>
    </row>
    <row r="110" spans="1:6" x14ac:dyDescent="0.25">
      <c r="A110" s="14" t="s">
        <v>274</v>
      </c>
      <c r="B110" s="34">
        <v>42890</v>
      </c>
      <c r="C110" s="14" t="s">
        <v>202</v>
      </c>
      <c r="D110" s="15">
        <v>284.08999999999997</v>
      </c>
      <c r="E110" s="15">
        <v>405.63</v>
      </c>
      <c r="F110" s="15">
        <f t="shared" si="2"/>
        <v>121.54000000000002</v>
      </c>
    </row>
    <row r="111" spans="1:6" x14ac:dyDescent="0.25">
      <c r="A111" s="14" t="s">
        <v>274</v>
      </c>
      <c r="B111" s="34">
        <v>42890</v>
      </c>
      <c r="C111" s="14" t="s">
        <v>203</v>
      </c>
      <c r="D111" s="15">
        <v>285.38</v>
      </c>
      <c r="E111" s="15">
        <f>468.8-4.95</f>
        <v>463.85</v>
      </c>
      <c r="F111" s="15">
        <f t="shared" si="2"/>
        <v>178.47000000000003</v>
      </c>
    </row>
    <row r="112" spans="1:6" x14ac:dyDescent="0.25">
      <c r="A112" s="14" t="s">
        <v>275</v>
      </c>
      <c r="B112" s="34">
        <v>42890</v>
      </c>
      <c r="C112" s="14" t="s">
        <v>237</v>
      </c>
      <c r="D112" s="15">
        <v>430.73</v>
      </c>
      <c r="E112" s="15">
        <f>646.2-4.98</f>
        <v>641.22</v>
      </c>
      <c r="F112" s="15">
        <f t="shared" si="2"/>
        <v>210.49</v>
      </c>
    </row>
    <row r="113" spans="1:6" x14ac:dyDescent="0.25">
      <c r="A113" s="14" t="s">
        <v>275</v>
      </c>
      <c r="B113" s="34">
        <v>42890</v>
      </c>
      <c r="C113" s="14" t="s">
        <v>238</v>
      </c>
      <c r="D113" s="15">
        <v>425.36</v>
      </c>
      <c r="E113" s="15">
        <v>634.5</v>
      </c>
      <c r="F113" s="15">
        <f t="shared" si="2"/>
        <v>209.14</v>
      </c>
    </row>
    <row r="114" spans="1:6" x14ac:dyDescent="0.25">
      <c r="A114" s="14" t="s">
        <v>275</v>
      </c>
      <c r="B114" s="34">
        <v>42890</v>
      </c>
      <c r="C114" s="14" t="s">
        <v>227</v>
      </c>
      <c r="D114" s="15">
        <v>429.33</v>
      </c>
      <c r="E114" s="15">
        <v>641.20000000000005</v>
      </c>
      <c r="F114" s="15">
        <f t="shared" si="2"/>
        <v>211.87000000000006</v>
      </c>
    </row>
    <row r="115" spans="1:6" x14ac:dyDescent="0.25">
      <c r="A115" s="14" t="s">
        <v>275</v>
      </c>
      <c r="B115" s="34">
        <v>42890</v>
      </c>
      <c r="C115" s="14" t="s">
        <v>239</v>
      </c>
      <c r="D115" s="15">
        <v>424.89</v>
      </c>
      <c r="E115" s="15">
        <v>640.6</v>
      </c>
      <c r="F115" s="15">
        <f t="shared" si="2"/>
        <v>215.71000000000004</v>
      </c>
    </row>
    <row r="116" spans="1:6" x14ac:dyDescent="0.25">
      <c r="A116" s="14" t="s">
        <v>275</v>
      </c>
      <c r="B116" s="34">
        <v>42890</v>
      </c>
      <c r="C116" s="14" t="s">
        <v>240</v>
      </c>
      <c r="D116" s="15">
        <v>425.81</v>
      </c>
      <c r="E116" s="15">
        <v>636.79999999999995</v>
      </c>
      <c r="F116" s="15">
        <f t="shared" si="2"/>
        <v>210.98999999999995</v>
      </c>
    </row>
    <row r="117" spans="1:6" x14ac:dyDescent="0.25">
      <c r="A117" s="14" t="s">
        <v>275</v>
      </c>
      <c r="B117" s="34">
        <v>42890</v>
      </c>
      <c r="C117" s="14" t="s">
        <v>241</v>
      </c>
      <c r="D117" s="15">
        <v>430.64</v>
      </c>
      <c r="E117" s="15">
        <f>640.7-4.74</f>
        <v>635.96</v>
      </c>
      <c r="F117" s="15">
        <f t="shared" si="2"/>
        <v>205.32000000000005</v>
      </c>
    </row>
    <row r="118" spans="1:6" x14ac:dyDescent="0.25">
      <c r="A118" s="14" t="s">
        <v>275</v>
      </c>
      <c r="B118" s="34">
        <v>42890</v>
      </c>
      <c r="C118" s="14" t="s">
        <v>242</v>
      </c>
      <c r="D118" s="15">
        <v>425.7</v>
      </c>
      <c r="E118" s="15">
        <v>629.4</v>
      </c>
      <c r="F118" s="15">
        <f t="shared" si="2"/>
        <v>203.7</v>
      </c>
    </row>
    <row r="119" spans="1:6" x14ac:dyDescent="0.25">
      <c r="A119" s="14" t="s">
        <v>275</v>
      </c>
      <c r="B119" s="34">
        <v>42890</v>
      </c>
      <c r="C119" s="14" t="s">
        <v>243</v>
      </c>
      <c r="D119" s="15">
        <v>429.44</v>
      </c>
      <c r="E119" s="15">
        <v>639</v>
      </c>
      <c r="F119" s="15">
        <f t="shared" si="2"/>
        <v>209.56</v>
      </c>
    </row>
    <row r="120" spans="1:6" x14ac:dyDescent="0.25">
      <c r="A120" s="14" t="s">
        <v>275</v>
      </c>
      <c r="B120" s="34">
        <v>42890</v>
      </c>
      <c r="C120" s="14" t="s">
        <v>228</v>
      </c>
      <c r="D120" s="15">
        <v>425.76</v>
      </c>
      <c r="E120" s="15">
        <v>632.6</v>
      </c>
      <c r="F120" s="15">
        <f t="shared" si="2"/>
        <v>206.84000000000003</v>
      </c>
    </row>
    <row r="121" spans="1:6" x14ac:dyDescent="0.25">
      <c r="A121" s="14" t="s">
        <v>275</v>
      </c>
      <c r="B121" s="34">
        <v>42890</v>
      </c>
      <c r="C121" s="14" t="s">
        <v>244</v>
      </c>
      <c r="D121" s="15">
        <v>430.84</v>
      </c>
      <c r="E121" s="15">
        <v>642.79999999999995</v>
      </c>
      <c r="F121" s="15">
        <f t="shared" si="2"/>
        <v>211.95999999999998</v>
      </c>
    </row>
    <row r="122" spans="1:6" x14ac:dyDescent="0.25">
      <c r="A122" s="14" t="s">
        <v>275</v>
      </c>
      <c r="B122" s="34">
        <v>42893</v>
      </c>
      <c r="C122" s="14" t="s">
        <v>194</v>
      </c>
      <c r="D122" s="15">
        <v>286.45999999999998</v>
      </c>
      <c r="E122" s="15">
        <v>431.17</v>
      </c>
      <c r="F122" s="15">
        <f t="shared" si="2"/>
        <v>144.71000000000004</v>
      </c>
    </row>
    <row r="123" spans="1:6" x14ac:dyDescent="0.25">
      <c r="A123" s="14" t="s">
        <v>275</v>
      </c>
      <c r="B123" s="34">
        <v>42893</v>
      </c>
      <c r="C123" s="14" t="s">
        <v>195</v>
      </c>
      <c r="D123" s="15">
        <v>284.57</v>
      </c>
      <c r="E123" s="15">
        <v>434.52</v>
      </c>
      <c r="F123" s="15">
        <f t="shared" si="2"/>
        <v>149.94999999999999</v>
      </c>
    </row>
    <row r="124" spans="1:6" x14ac:dyDescent="0.25">
      <c r="A124" s="14" t="s">
        <v>275</v>
      </c>
      <c r="B124" s="34">
        <v>42893</v>
      </c>
      <c r="C124" s="14" t="s">
        <v>196</v>
      </c>
      <c r="D124" s="15">
        <v>284.05</v>
      </c>
      <c r="E124" s="15">
        <v>439.11</v>
      </c>
      <c r="F124" s="15">
        <f t="shared" si="2"/>
        <v>155.06</v>
      </c>
    </row>
    <row r="125" spans="1:6" x14ac:dyDescent="0.25">
      <c r="A125" s="14" t="s">
        <v>275</v>
      </c>
      <c r="B125" s="34">
        <v>42893</v>
      </c>
      <c r="C125" s="14" t="s">
        <v>197</v>
      </c>
      <c r="D125" s="15">
        <v>284.13</v>
      </c>
      <c r="E125" s="15">
        <v>432.22</v>
      </c>
      <c r="F125" s="15">
        <f t="shared" si="2"/>
        <v>148.09000000000003</v>
      </c>
    </row>
    <row r="126" spans="1:6" x14ac:dyDescent="0.25">
      <c r="A126" s="14" t="s">
        <v>275</v>
      </c>
      <c r="B126" s="34">
        <v>42893</v>
      </c>
      <c r="C126" s="14" t="s">
        <v>198</v>
      </c>
      <c r="D126" s="15">
        <v>284.52999999999997</v>
      </c>
      <c r="E126" s="15">
        <f>448.77-5.01</f>
        <v>443.76</v>
      </c>
      <c r="F126" s="15">
        <f t="shared" si="2"/>
        <v>159.23000000000002</v>
      </c>
    </row>
    <row r="127" spans="1:6" x14ac:dyDescent="0.25">
      <c r="A127" s="14" t="s">
        <v>275</v>
      </c>
      <c r="B127" s="34">
        <v>42893</v>
      </c>
      <c r="C127" s="14" t="s">
        <v>199</v>
      </c>
      <c r="D127" s="15">
        <v>286.23</v>
      </c>
      <c r="E127" s="15">
        <v>411.53</v>
      </c>
      <c r="F127" s="15">
        <f t="shared" si="2"/>
        <v>125.29999999999995</v>
      </c>
    </row>
    <row r="128" spans="1:6" x14ac:dyDescent="0.25">
      <c r="A128" s="14" t="s">
        <v>275</v>
      </c>
      <c r="B128" s="34">
        <v>42893</v>
      </c>
      <c r="C128" s="14" t="s">
        <v>200</v>
      </c>
      <c r="D128" s="15">
        <v>285</v>
      </c>
      <c r="E128" s="15">
        <v>407.05</v>
      </c>
      <c r="F128" s="15">
        <f t="shared" si="2"/>
        <v>122.05000000000001</v>
      </c>
    </row>
    <row r="129" spans="1:8" x14ac:dyDescent="0.25">
      <c r="A129" s="14" t="s">
        <v>275</v>
      </c>
      <c r="B129" s="34">
        <v>42893</v>
      </c>
      <c r="C129" s="14" t="s">
        <v>201</v>
      </c>
      <c r="D129" s="15">
        <v>285.22000000000003</v>
      </c>
      <c r="E129" s="15">
        <v>409.28</v>
      </c>
      <c r="F129" s="15">
        <f t="shared" si="2"/>
        <v>124.05999999999995</v>
      </c>
    </row>
    <row r="130" spans="1:8" x14ac:dyDescent="0.25">
      <c r="A130" s="14" t="s">
        <v>275</v>
      </c>
      <c r="B130" s="34">
        <v>42893</v>
      </c>
      <c r="C130" s="14" t="s">
        <v>202</v>
      </c>
      <c r="D130" s="15">
        <v>284.08999999999997</v>
      </c>
      <c r="E130" s="15">
        <v>403.78</v>
      </c>
      <c r="F130" s="15">
        <f t="shared" si="2"/>
        <v>119.69</v>
      </c>
    </row>
    <row r="131" spans="1:8" x14ac:dyDescent="0.25">
      <c r="A131" s="14" t="s">
        <v>275</v>
      </c>
      <c r="B131" s="34">
        <v>42893</v>
      </c>
      <c r="C131" s="14" t="s">
        <v>203</v>
      </c>
      <c r="D131" s="15">
        <v>285.38</v>
      </c>
      <c r="E131" s="15">
        <f>466.89-4.95</f>
        <v>461.94</v>
      </c>
      <c r="F131" s="15">
        <f t="shared" ref="F131:F171" si="3">E131-D131</f>
        <v>176.56</v>
      </c>
    </row>
    <row r="132" spans="1:8" x14ac:dyDescent="0.25">
      <c r="A132" s="14" t="s">
        <v>329</v>
      </c>
      <c r="B132" s="34">
        <v>42895</v>
      </c>
      <c r="C132" s="14" t="s">
        <v>225</v>
      </c>
      <c r="D132" s="15">
        <v>429.34</v>
      </c>
      <c r="E132" s="15">
        <v>637.6</v>
      </c>
      <c r="F132" s="15">
        <f t="shared" si="3"/>
        <v>208.26000000000005</v>
      </c>
      <c r="G132" s="15">
        <v>170.4556412729026</v>
      </c>
      <c r="H132" s="15">
        <f t="shared" ref="H132:H171" si="4">F132/((G132/100)+1)</f>
        <v>77.003385479342171</v>
      </c>
    </row>
    <row r="133" spans="1:8" x14ac:dyDescent="0.25">
      <c r="A133" s="14" t="s">
        <v>329</v>
      </c>
      <c r="B133" s="34">
        <v>42895</v>
      </c>
      <c r="C133" s="14" t="s">
        <v>229</v>
      </c>
      <c r="D133" s="15">
        <v>425.7</v>
      </c>
      <c r="E133" s="15">
        <v>632.29999999999995</v>
      </c>
      <c r="F133" s="15">
        <f t="shared" si="3"/>
        <v>206.59999999999997</v>
      </c>
      <c r="G133" s="15">
        <v>163.68309002433085</v>
      </c>
      <c r="H133" s="15">
        <f t="shared" si="4"/>
        <v>78.35163035329127</v>
      </c>
    </row>
    <row r="134" spans="1:8" x14ac:dyDescent="0.25">
      <c r="A134" s="14" t="s">
        <v>329</v>
      </c>
      <c r="B134" s="34">
        <v>42895</v>
      </c>
      <c r="C134" s="14" t="s">
        <v>230</v>
      </c>
      <c r="D134" s="15">
        <v>430.91</v>
      </c>
      <c r="E134" s="15">
        <v>652</v>
      </c>
      <c r="F134" s="15">
        <f t="shared" si="3"/>
        <v>221.08999999999997</v>
      </c>
      <c r="G134" s="15">
        <v>173.30625204276973</v>
      </c>
      <c r="H134" s="15">
        <f t="shared" si="4"/>
        <v>80.894600232343592</v>
      </c>
    </row>
    <row r="135" spans="1:8" x14ac:dyDescent="0.25">
      <c r="A135" s="14" t="s">
        <v>329</v>
      </c>
      <c r="B135" s="34">
        <v>42895</v>
      </c>
      <c r="C135" s="14" t="s">
        <v>231</v>
      </c>
      <c r="D135" s="15">
        <v>425.08</v>
      </c>
      <c r="E135" s="15">
        <v>636.79999999999995</v>
      </c>
      <c r="F135" s="15">
        <f t="shared" si="3"/>
        <v>211.71999999999997</v>
      </c>
      <c r="G135" s="15">
        <v>161.8400671227572</v>
      </c>
      <c r="H135" s="15">
        <f t="shared" si="4"/>
        <v>80.858518838043338</v>
      </c>
    </row>
    <row r="136" spans="1:8" x14ac:dyDescent="0.25">
      <c r="A136" s="14" t="s">
        <v>329</v>
      </c>
      <c r="B136" s="34">
        <v>42895</v>
      </c>
      <c r="C136" s="14" t="s">
        <v>232</v>
      </c>
      <c r="D136" s="15">
        <v>430.86</v>
      </c>
      <c r="E136" s="15">
        <v>651.4</v>
      </c>
      <c r="F136" s="15">
        <f t="shared" si="3"/>
        <v>220.53999999999996</v>
      </c>
      <c r="G136" s="15">
        <v>164.5068553737284</v>
      </c>
      <c r="H136" s="15">
        <f t="shared" si="4"/>
        <v>83.377801187191707</v>
      </c>
    </row>
    <row r="137" spans="1:8" x14ac:dyDescent="0.25">
      <c r="A137" s="14" t="s">
        <v>329</v>
      </c>
      <c r="B137" s="34">
        <v>42895</v>
      </c>
      <c r="C137" s="14" t="s">
        <v>233</v>
      </c>
      <c r="D137" s="15">
        <v>430.22</v>
      </c>
      <c r="E137" s="15">
        <v>632.70000000000005</v>
      </c>
      <c r="F137" s="15">
        <f t="shared" si="3"/>
        <v>202.48000000000002</v>
      </c>
      <c r="G137" s="15">
        <v>159.93924108678215</v>
      </c>
      <c r="H137" s="15">
        <f t="shared" si="4"/>
        <v>77.895126243136545</v>
      </c>
    </row>
    <row r="138" spans="1:8" x14ac:dyDescent="0.25">
      <c r="A138" s="14" t="s">
        <v>329</v>
      </c>
      <c r="B138" s="34">
        <v>42895</v>
      </c>
      <c r="C138" s="14" t="s">
        <v>226</v>
      </c>
      <c r="D138" s="15">
        <v>425.38</v>
      </c>
      <c r="E138" s="15">
        <v>658.1</v>
      </c>
      <c r="F138" s="15">
        <f t="shared" si="3"/>
        <v>232.72000000000003</v>
      </c>
      <c r="G138" s="15">
        <v>164.39164457907356</v>
      </c>
      <c r="H138" s="15">
        <f t="shared" si="4"/>
        <v>88.020935900037003</v>
      </c>
    </row>
    <row r="139" spans="1:8" x14ac:dyDescent="0.25">
      <c r="A139" s="14" t="s">
        <v>329</v>
      </c>
      <c r="B139" s="34">
        <v>42895</v>
      </c>
      <c r="C139" s="14" t="s">
        <v>234</v>
      </c>
      <c r="D139" s="15">
        <v>425.56</v>
      </c>
      <c r="E139" s="15">
        <v>650.29999999999995</v>
      </c>
      <c r="F139" s="15">
        <f t="shared" si="3"/>
        <v>224.73999999999995</v>
      </c>
      <c r="G139" s="15">
        <v>163.29553344133296</v>
      </c>
      <c r="H139" s="15">
        <f t="shared" si="4"/>
        <v>85.35655620989715</v>
      </c>
    </row>
    <row r="140" spans="1:8" x14ac:dyDescent="0.25">
      <c r="A140" s="14" t="s">
        <v>329</v>
      </c>
      <c r="B140" s="34">
        <v>42895</v>
      </c>
      <c r="C140" s="14" t="s">
        <v>235</v>
      </c>
      <c r="D140" s="15">
        <v>425.3</v>
      </c>
      <c r="E140" s="15">
        <v>633.79999999999995</v>
      </c>
      <c r="F140" s="15">
        <f t="shared" si="3"/>
        <v>208.49999999999994</v>
      </c>
      <c r="G140" s="15">
        <v>166.98932926829258</v>
      </c>
      <c r="H140" s="15">
        <f t="shared" si="4"/>
        <v>78.093008649975744</v>
      </c>
    </row>
    <row r="141" spans="1:8" x14ac:dyDescent="0.25">
      <c r="A141" s="14" t="s">
        <v>329</v>
      </c>
      <c r="B141" s="34">
        <v>42895</v>
      </c>
      <c r="C141" s="14" t="s">
        <v>236</v>
      </c>
      <c r="D141" s="15">
        <v>425.48</v>
      </c>
      <c r="E141" s="15">
        <v>633.29999999999995</v>
      </c>
      <c r="F141" s="15">
        <f t="shared" si="3"/>
        <v>207.81999999999994</v>
      </c>
      <c r="G141" s="15">
        <v>148.16454048424887</v>
      </c>
      <c r="H141" s="15">
        <f t="shared" si="4"/>
        <v>83.742826269408283</v>
      </c>
    </row>
    <row r="142" spans="1:8" x14ac:dyDescent="0.25">
      <c r="A142" s="14" t="s">
        <v>329</v>
      </c>
      <c r="B142" s="34">
        <v>42895</v>
      </c>
      <c r="C142" s="14" t="s">
        <v>237</v>
      </c>
      <c r="D142" s="15">
        <v>430.73</v>
      </c>
      <c r="E142" s="15">
        <f>644.2-4.98</f>
        <v>639.22</v>
      </c>
      <c r="F142" s="15">
        <f t="shared" si="3"/>
        <v>208.49</v>
      </c>
      <c r="G142" s="15">
        <v>160.48900462962965</v>
      </c>
      <c r="H142" s="15">
        <f t="shared" si="4"/>
        <v>80.037927242432644</v>
      </c>
    </row>
    <row r="143" spans="1:8" x14ac:dyDescent="0.25">
      <c r="A143" s="14" t="s">
        <v>329</v>
      </c>
      <c r="B143" s="34">
        <v>42895</v>
      </c>
      <c r="C143" s="14" t="s">
        <v>238</v>
      </c>
      <c r="D143" s="15">
        <v>425.36</v>
      </c>
      <c r="E143" s="15">
        <v>631.6</v>
      </c>
      <c r="F143" s="15">
        <f t="shared" si="3"/>
        <v>206.24</v>
      </c>
      <c r="G143" s="15">
        <v>149.49735449735454</v>
      </c>
      <c r="H143" s="15">
        <f t="shared" si="4"/>
        <v>82.662199130526972</v>
      </c>
    </row>
    <row r="144" spans="1:8" x14ac:dyDescent="0.25">
      <c r="A144" s="14" t="s">
        <v>329</v>
      </c>
      <c r="B144" s="34">
        <v>42895</v>
      </c>
      <c r="C144" s="14" t="s">
        <v>227</v>
      </c>
      <c r="D144" s="15">
        <v>429.33</v>
      </c>
      <c r="E144" s="15">
        <v>638.4</v>
      </c>
      <c r="F144" s="15">
        <f t="shared" si="3"/>
        <v>209.07</v>
      </c>
      <c r="G144" s="15">
        <v>148.515625</v>
      </c>
      <c r="H144" s="15">
        <f t="shared" si="4"/>
        <v>84.127507073247401</v>
      </c>
    </row>
    <row r="145" spans="1:8" x14ac:dyDescent="0.25">
      <c r="A145" s="14" t="s">
        <v>329</v>
      </c>
      <c r="B145" s="34">
        <v>42895</v>
      </c>
      <c r="C145" s="14" t="s">
        <v>239</v>
      </c>
      <c r="D145" s="15">
        <v>424.89</v>
      </c>
      <c r="E145" s="15">
        <v>637.6</v>
      </c>
      <c r="F145" s="15">
        <f t="shared" si="3"/>
        <v>212.71000000000004</v>
      </c>
      <c r="G145" s="15">
        <v>159.94074074074075</v>
      </c>
      <c r="H145" s="15">
        <f t="shared" si="4"/>
        <v>81.830189216915542</v>
      </c>
    </row>
    <row r="146" spans="1:8" x14ac:dyDescent="0.25">
      <c r="A146" s="14" t="s">
        <v>329</v>
      </c>
      <c r="B146" s="34">
        <v>42895</v>
      </c>
      <c r="C146" s="14" t="s">
        <v>240</v>
      </c>
      <c r="D146" s="15">
        <v>425.81</v>
      </c>
      <c r="E146" s="15">
        <v>634.70000000000005</v>
      </c>
      <c r="F146" s="15">
        <f t="shared" si="3"/>
        <v>208.89000000000004</v>
      </c>
      <c r="G146" s="15">
        <v>160.30981067125643</v>
      </c>
      <c r="H146" s="15">
        <f t="shared" si="4"/>
        <v>80.246687384289899</v>
      </c>
    </row>
    <row r="147" spans="1:8" x14ac:dyDescent="0.25">
      <c r="A147" s="14" t="s">
        <v>329</v>
      </c>
      <c r="B147" s="34">
        <v>42895</v>
      </c>
      <c r="C147" s="14" t="s">
        <v>241</v>
      </c>
      <c r="D147" s="15">
        <v>430.64</v>
      </c>
      <c r="E147" s="15">
        <f>637.2-4.74</f>
        <v>632.46</v>
      </c>
      <c r="F147" s="15">
        <f t="shared" si="3"/>
        <v>201.82000000000005</v>
      </c>
      <c r="G147" s="15">
        <v>146.91756272401437</v>
      </c>
      <c r="H147" s="15">
        <f t="shared" si="4"/>
        <v>81.735781680940633</v>
      </c>
    </row>
    <row r="148" spans="1:8" x14ac:dyDescent="0.25">
      <c r="A148" s="14" t="s">
        <v>329</v>
      </c>
      <c r="B148" s="34">
        <v>42895</v>
      </c>
      <c r="C148" s="14" t="s">
        <v>242</v>
      </c>
      <c r="D148" s="15">
        <v>425.7</v>
      </c>
      <c r="E148" s="15">
        <v>627.4</v>
      </c>
      <c r="F148" s="15">
        <f t="shared" si="3"/>
        <v>201.7</v>
      </c>
      <c r="G148" s="15">
        <v>149.05381944444443</v>
      </c>
      <c r="H148" s="15">
        <f t="shared" si="4"/>
        <v>80.986511449583489</v>
      </c>
    </row>
    <row r="149" spans="1:8" x14ac:dyDescent="0.25">
      <c r="A149" s="14" t="s">
        <v>329</v>
      </c>
      <c r="B149" s="34">
        <v>42895</v>
      </c>
      <c r="C149" s="14" t="s">
        <v>243</v>
      </c>
      <c r="D149" s="15">
        <v>429.44</v>
      </c>
      <c r="E149" s="15">
        <v>636</v>
      </c>
      <c r="F149" s="15">
        <f t="shared" si="3"/>
        <v>206.56</v>
      </c>
      <c r="G149" s="15">
        <v>146.1900684931507</v>
      </c>
      <c r="H149" s="15">
        <f t="shared" si="4"/>
        <v>83.902653451573627</v>
      </c>
    </row>
    <row r="150" spans="1:8" x14ac:dyDescent="0.25">
      <c r="A150" s="14" t="s">
        <v>329</v>
      </c>
      <c r="B150" s="34">
        <v>42895</v>
      </c>
      <c r="C150" s="14" t="s">
        <v>228</v>
      </c>
      <c r="D150" s="15">
        <v>425.76</v>
      </c>
      <c r="E150" s="15">
        <v>628.70000000000005</v>
      </c>
      <c r="F150" s="15">
        <f t="shared" si="3"/>
        <v>202.94000000000005</v>
      </c>
      <c r="G150" s="15">
        <v>141.46113691872995</v>
      </c>
      <c r="H150" s="15">
        <f t="shared" si="4"/>
        <v>84.046651394797678</v>
      </c>
    </row>
    <row r="151" spans="1:8" x14ac:dyDescent="0.25">
      <c r="A151" s="14" t="s">
        <v>329</v>
      </c>
      <c r="B151" s="34">
        <v>42895</v>
      </c>
      <c r="C151" s="14" t="s">
        <v>244</v>
      </c>
      <c r="D151" s="15">
        <v>430.84</v>
      </c>
      <c r="E151" s="15">
        <v>637.4</v>
      </c>
      <c r="F151" s="15">
        <f t="shared" si="3"/>
        <v>206.56</v>
      </c>
      <c r="G151" s="15">
        <v>156.53694404591104</v>
      </c>
      <c r="H151" s="15">
        <f t="shared" si="4"/>
        <v>80.518617218357861</v>
      </c>
    </row>
    <row r="152" spans="1:8" x14ac:dyDescent="0.25">
      <c r="A152" s="14" t="s">
        <v>329</v>
      </c>
      <c r="B152" s="34">
        <v>42898</v>
      </c>
      <c r="C152" s="14" t="s">
        <v>184</v>
      </c>
      <c r="D152" s="15">
        <v>286.73</v>
      </c>
      <c r="E152" s="15">
        <v>449.01</v>
      </c>
      <c r="F152" s="15">
        <f t="shared" si="3"/>
        <v>162.27999999999997</v>
      </c>
      <c r="G152" s="15">
        <v>23.769620169035299</v>
      </c>
      <c r="H152" s="15">
        <f t="shared" si="4"/>
        <v>131.11456573783622</v>
      </c>
    </row>
    <row r="153" spans="1:8" x14ac:dyDescent="0.25">
      <c r="A153" s="14" t="s">
        <v>329</v>
      </c>
      <c r="B153" s="34">
        <v>42898</v>
      </c>
      <c r="C153" s="14" t="s">
        <v>185</v>
      </c>
      <c r="D153" s="15">
        <v>286.52</v>
      </c>
      <c r="E153" s="15">
        <v>439.48</v>
      </c>
      <c r="F153" s="15">
        <f t="shared" si="3"/>
        <v>152.96000000000004</v>
      </c>
      <c r="G153" s="15">
        <v>24.24992481898726</v>
      </c>
      <c r="H153" s="15">
        <f t="shared" si="4"/>
        <v>123.10671432826931</v>
      </c>
    </row>
    <row r="154" spans="1:8" x14ac:dyDescent="0.25">
      <c r="A154" s="14" t="s">
        <v>329</v>
      </c>
      <c r="B154" s="34">
        <v>42898</v>
      </c>
      <c r="C154" s="14" t="s">
        <v>186</v>
      </c>
      <c r="D154" s="15">
        <v>286.55</v>
      </c>
      <c r="E154" s="15">
        <v>445.18</v>
      </c>
      <c r="F154" s="15">
        <f t="shared" si="3"/>
        <v>158.63</v>
      </c>
      <c r="G154" s="15">
        <v>27.276480707790615</v>
      </c>
      <c r="H154" s="15">
        <f t="shared" si="4"/>
        <v>124.63418152187346</v>
      </c>
    </row>
    <row r="155" spans="1:8" x14ac:dyDescent="0.25">
      <c r="A155" s="14" t="s">
        <v>329</v>
      </c>
      <c r="B155" s="34">
        <v>42898</v>
      </c>
      <c r="C155" s="14" t="s">
        <v>187</v>
      </c>
      <c r="D155" s="15">
        <v>287.05</v>
      </c>
      <c r="E155" s="15">
        <v>462.59</v>
      </c>
      <c r="F155" s="15">
        <f t="shared" si="3"/>
        <v>175.53999999999996</v>
      </c>
      <c r="G155" s="15">
        <v>22.036746493791966</v>
      </c>
      <c r="H155" s="15">
        <f t="shared" si="4"/>
        <v>143.84192060456948</v>
      </c>
    </row>
    <row r="156" spans="1:8" x14ac:dyDescent="0.25">
      <c r="A156" s="14" t="s">
        <v>329</v>
      </c>
      <c r="B156" s="34">
        <v>42898</v>
      </c>
      <c r="C156" s="14" t="s">
        <v>188</v>
      </c>
      <c r="D156" s="15">
        <v>286.58</v>
      </c>
      <c r="E156" s="15">
        <v>433.51</v>
      </c>
      <c r="F156" s="15">
        <f t="shared" si="3"/>
        <v>146.93</v>
      </c>
      <c r="G156" s="15">
        <v>22.269585253456228</v>
      </c>
      <c r="H156" s="15">
        <f t="shared" si="4"/>
        <v>120.16888721379439</v>
      </c>
    </row>
    <row r="157" spans="1:8" x14ac:dyDescent="0.25">
      <c r="A157" s="14" t="s">
        <v>329</v>
      </c>
      <c r="B157" s="34">
        <v>42898</v>
      </c>
      <c r="C157" s="14" t="s">
        <v>189</v>
      </c>
      <c r="D157" s="15">
        <v>286</v>
      </c>
      <c r="E157" s="15">
        <v>443.32</v>
      </c>
      <c r="F157" s="15">
        <f t="shared" si="3"/>
        <v>157.32</v>
      </c>
      <c r="G157" s="15">
        <v>24.772630929900949</v>
      </c>
      <c r="H157" s="15">
        <f t="shared" si="4"/>
        <v>126.08534325799752</v>
      </c>
    </row>
    <row r="158" spans="1:8" x14ac:dyDescent="0.25">
      <c r="A158" s="14" t="s">
        <v>329</v>
      </c>
      <c r="B158" s="34">
        <v>42898</v>
      </c>
      <c r="C158" s="14" t="s">
        <v>190</v>
      </c>
      <c r="D158" s="15">
        <v>286.10000000000002</v>
      </c>
      <c r="E158" s="15">
        <v>448.96</v>
      </c>
      <c r="F158" s="15">
        <f t="shared" si="3"/>
        <v>162.85999999999996</v>
      </c>
      <c r="G158" s="15">
        <v>21.276627737958009</v>
      </c>
      <c r="H158" s="15">
        <f t="shared" si="4"/>
        <v>134.28803474968896</v>
      </c>
    </row>
    <row r="159" spans="1:8" x14ac:dyDescent="0.25">
      <c r="A159" s="14" t="s">
        <v>329</v>
      </c>
      <c r="B159" s="34">
        <v>42898</v>
      </c>
      <c r="C159" s="14" t="s">
        <v>191</v>
      </c>
      <c r="D159" s="15">
        <v>286.8</v>
      </c>
      <c r="E159" s="15">
        <v>449.98</v>
      </c>
      <c r="F159" s="15">
        <f t="shared" si="3"/>
        <v>163.18</v>
      </c>
      <c r="G159" s="15">
        <v>22.114937180083754</v>
      </c>
      <c r="H159" s="15">
        <f t="shared" si="4"/>
        <v>133.62820615413929</v>
      </c>
    </row>
    <row r="160" spans="1:8" x14ac:dyDescent="0.25">
      <c r="A160" s="14" t="s">
        <v>329</v>
      </c>
      <c r="B160" s="34">
        <v>42898</v>
      </c>
      <c r="C160" s="14" t="s">
        <v>192</v>
      </c>
      <c r="D160" s="15">
        <v>287.06</v>
      </c>
      <c r="E160" s="15">
        <v>461.55</v>
      </c>
      <c r="F160" s="15">
        <f t="shared" si="3"/>
        <v>174.49</v>
      </c>
      <c r="G160" s="15">
        <v>26.291358369398299</v>
      </c>
      <c r="H160" s="15">
        <f t="shared" si="4"/>
        <v>138.16463949150199</v>
      </c>
    </row>
    <row r="161" spans="1:8" x14ac:dyDescent="0.25">
      <c r="A161" s="14" t="s">
        <v>329</v>
      </c>
      <c r="B161" s="34">
        <v>42898</v>
      </c>
      <c r="C161" s="14" t="s">
        <v>193</v>
      </c>
      <c r="D161" s="15">
        <v>286.64</v>
      </c>
      <c r="E161" s="15">
        <v>446.96</v>
      </c>
      <c r="F161" s="15">
        <f t="shared" si="3"/>
        <v>160.32</v>
      </c>
      <c r="G161" s="15">
        <v>21.841997961264013</v>
      </c>
      <c r="H161" s="15">
        <f t="shared" si="4"/>
        <v>131.58024546755124</v>
      </c>
    </row>
    <row r="162" spans="1:8" x14ac:dyDescent="0.25">
      <c r="A162" s="14" t="s">
        <v>329</v>
      </c>
      <c r="B162" s="34">
        <v>42898</v>
      </c>
      <c r="C162" s="14" t="s">
        <v>194</v>
      </c>
      <c r="D162" s="15">
        <v>286.45999999999998</v>
      </c>
      <c r="E162" s="15">
        <v>428.81</v>
      </c>
      <c r="F162" s="15">
        <f t="shared" si="3"/>
        <v>142.35000000000002</v>
      </c>
      <c r="G162" s="15">
        <v>17.170783012367178</v>
      </c>
      <c r="H162" s="15">
        <f t="shared" si="4"/>
        <v>121.48933065077769</v>
      </c>
    </row>
    <row r="163" spans="1:8" x14ac:dyDescent="0.25">
      <c r="A163" s="14" t="s">
        <v>329</v>
      </c>
      <c r="B163" s="34">
        <v>42898</v>
      </c>
      <c r="C163" s="14" t="s">
        <v>195</v>
      </c>
      <c r="D163" s="15">
        <v>284.57</v>
      </c>
      <c r="E163" s="15">
        <v>432.73</v>
      </c>
      <c r="F163" s="15">
        <f t="shared" si="3"/>
        <v>148.16000000000003</v>
      </c>
      <c r="G163" s="15">
        <v>19.186927666634762</v>
      </c>
      <c r="H163" s="15">
        <f t="shared" si="4"/>
        <v>124.30893462947782</v>
      </c>
    </row>
    <row r="164" spans="1:8" x14ac:dyDescent="0.25">
      <c r="A164" s="14" t="s">
        <v>329</v>
      </c>
      <c r="B164" s="34">
        <v>42898</v>
      </c>
      <c r="C164" s="14" t="s">
        <v>196</v>
      </c>
      <c r="D164" s="15">
        <v>284.05</v>
      </c>
      <c r="E164" s="15">
        <v>437.06</v>
      </c>
      <c r="F164" s="15">
        <f t="shared" si="3"/>
        <v>153.01</v>
      </c>
      <c r="G164" s="15">
        <v>20.183693342776209</v>
      </c>
      <c r="H164" s="15">
        <f t="shared" si="4"/>
        <v>127.31344473130792</v>
      </c>
    </row>
    <row r="165" spans="1:8" x14ac:dyDescent="0.25">
      <c r="A165" s="14" t="s">
        <v>329</v>
      </c>
      <c r="B165" s="34">
        <v>42898</v>
      </c>
      <c r="C165" s="14" t="s">
        <v>197</v>
      </c>
      <c r="D165" s="15">
        <v>284.13</v>
      </c>
      <c r="E165" s="15">
        <v>430.73</v>
      </c>
      <c r="F165" s="15">
        <f t="shared" si="3"/>
        <v>146.60000000000002</v>
      </c>
      <c r="G165" s="15">
        <v>20.66949152542373</v>
      </c>
      <c r="H165" s="15">
        <f t="shared" si="4"/>
        <v>121.48886860032309</v>
      </c>
    </row>
    <row r="166" spans="1:8" x14ac:dyDescent="0.25">
      <c r="A166" s="14" t="s">
        <v>329</v>
      </c>
      <c r="B166" s="34">
        <v>42898</v>
      </c>
      <c r="C166" s="14" t="s">
        <v>198</v>
      </c>
      <c r="D166" s="15">
        <v>284.52999999999997</v>
      </c>
      <c r="E166" s="35">
        <f>506.3-5.01</f>
        <v>501.29</v>
      </c>
      <c r="F166" s="35">
        <f t="shared" si="3"/>
        <v>216.76000000000005</v>
      </c>
      <c r="G166" s="15">
        <v>24.743990280308942</v>
      </c>
      <c r="H166" s="35">
        <f>AVERAGE(H162:H165)</f>
        <v>123.65014465297163</v>
      </c>
    </row>
    <row r="167" spans="1:8" x14ac:dyDescent="0.25">
      <c r="A167" s="14" t="s">
        <v>329</v>
      </c>
      <c r="B167" s="34">
        <v>42898</v>
      </c>
      <c r="C167" s="14" t="s">
        <v>199</v>
      </c>
      <c r="D167" s="15">
        <v>286.23</v>
      </c>
      <c r="E167" s="15">
        <v>409.25</v>
      </c>
      <c r="F167" s="15">
        <f t="shared" si="3"/>
        <v>123.01999999999998</v>
      </c>
      <c r="G167" s="15">
        <v>10.989530963506226</v>
      </c>
      <c r="H167" s="15">
        <f t="shared" si="4"/>
        <v>110.83928270716758</v>
      </c>
    </row>
    <row r="168" spans="1:8" x14ac:dyDescent="0.25">
      <c r="A168" s="14" t="s">
        <v>329</v>
      </c>
      <c r="B168" s="34">
        <v>42898</v>
      </c>
      <c r="C168" s="14" t="s">
        <v>200</v>
      </c>
      <c r="D168" s="15">
        <v>285</v>
      </c>
      <c r="E168" s="15">
        <v>405</v>
      </c>
      <c r="F168" s="15">
        <f t="shared" si="3"/>
        <v>120</v>
      </c>
      <c r="G168" s="15">
        <v>7.2824887292590237</v>
      </c>
      <c r="H168" s="15">
        <f t="shared" si="4"/>
        <v>111.85422842197036</v>
      </c>
    </row>
    <row r="169" spans="1:8" x14ac:dyDescent="0.25">
      <c r="A169" s="14" t="s">
        <v>329</v>
      </c>
      <c r="B169" s="34">
        <v>42898</v>
      </c>
      <c r="C169" s="14" t="s">
        <v>201</v>
      </c>
      <c r="D169" s="15">
        <v>285.22000000000003</v>
      </c>
      <c r="E169" s="15">
        <v>407.34</v>
      </c>
      <c r="F169" s="15">
        <f t="shared" si="3"/>
        <v>122.11999999999995</v>
      </c>
      <c r="G169" s="15">
        <v>8.4432703246696388</v>
      </c>
      <c r="H169" s="15">
        <f t="shared" si="4"/>
        <v>112.61187497793397</v>
      </c>
    </row>
    <row r="170" spans="1:8" x14ac:dyDescent="0.25">
      <c r="A170" s="14" t="s">
        <v>329</v>
      </c>
      <c r="B170" s="34">
        <v>42898</v>
      </c>
      <c r="C170" s="14" t="s">
        <v>202</v>
      </c>
      <c r="D170" s="15">
        <v>284.08999999999997</v>
      </c>
      <c r="E170" s="15">
        <v>401.71</v>
      </c>
      <c r="F170" s="15">
        <f t="shared" si="3"/>
        <v>117.62</v>
      </c>
      <c r="G170" s="15">
        <v>7.4399569397527641</v>
      </c>
      <c r="H170" s="15">
        <f t="shared" si="4"/>
        <v>109.47509972100578</v>
      </c>
    </row>
    <row r="171" spans="1:8" x14ac:dyDescent="0.25">
      <c r="A171" s="14" t="s">
        <v>329</v>
      </c>
      <c r="B171" s="34">
        <v>42898</v>
      </c>
      <c r="C171" s="14" t="s">
        <v>203</v>
      </c>
      <c r="D171" s="15">
        <v>285.38</v>
      </c>
      <c r="E171" s="15">
        <v>458.38</v>
      </c>
      <c r="F171" s="15">
        <f t="shared" si="3"/>
        <v>173</v>
      </c>
      <c r="G171" s="15">
        <v>20.839902147322626</v>
      </c>
      <c r="H171" s="15">
        <f t="shared" si="4"/>
        <v>143.16463099174484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Standard curve</vt:lpstr>
      <vt:lpstr>Raw data pre-incub (2)</vt:lpstr>
      <vt:lpstr>Raw data </vt:lpstr>
      <vt:lpstr>CO2 concentrations</vt:lpstr>
      <vt:lpstr>Flux-uncorrected</vt:lpstr>
      <vt:lpstr>Slope and flux-CORRECTED</vt:lpstr>
      <vt:lpstr>Headspace calculations</vt:lpstr>
      <vt:lpstr>Soil 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Kaizad Patel</dc:creator>
  <cp:lastModifiedBy>Kaizad Patel</cp:lastModifiedBy>
  <dcterms:created xsi:type="dcterms:W3CDTF">2017-04-28T16:39:18Z</dcterms:created>
  <dcterms:modified xsi:type="dcterms:W3CDTF">2018-03-06T21:41:20Z</dcterms:modified>
</cp:coreProperties>
</file>