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zad\Google Drive\DATA ANALYSIS RESULTS\LAB STUDY RESULTS\"/>
    </mc:Choice>
  </mc:AlternateContent>
  <bookViews>
    <workbookView xWindow="0" yWindow="0" windowWidth="28800" windowHeight="12210" activeTab="1"/>
  </bookViews>
  <sheets>
    <sheet name="Raw data" sheetId="2" r:id="rId1"/>
    <sheet name="Sheet7" sheetId="1" r:id="rId2"/>
  </sheets>
  <definedNames>
    <definedName name="_xlnm.Print_Area" localSheetId="0">'Raw data'!$A$1:$B$38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H26" i="2"/>
  <c r="G26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H3" i="2"/>
  <c r="G3" i="2"/>
  <c r="J44" i="1" l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M6" i="1" l="1"/>
  <c r="L6" i="1"/>
  <c r="M18" i="1"/>
  <c r="L18" i="1"/>
  <c r="L29" i="1"/>
  <c r="M29" i="1"/>
  <c r="L37" i="1"/>
  <c r="M37" i="1"/>
  <c r="L11" i="1"/>
  <c r="M11" i="1"/>
  <c r="L19" i="1"/>
  <c r="M19" i="1"/>
  <c r="L26" i="1"/>
  <c r="M26" i="1"/>
  <c r="L30" i="1"/>
  <c r="M30" i="1"/>
  <c r="L34" i="1"/>
  <c r="M34" i="1"/>
  <c r="L38" i="1"/>
  <c r="M38" i="1"/>
  <c r="L42" i="1"/>
  <c r="M42" i="1"/>
  <c r="M14" i="1"/>
  <c r="L14" i="1"/>
  <c r="L33" i="1"/>
  <c r="M33" i="1"/>
  <c r="L3" i="1"/>
  <c r="M3" i="1"/>
  <c r="L15" i="1"/>
  <c r="M15" i="1"/>
  <c r="M12" i="1"/>
  <c r="L12" i="1"/>
  <c r="M20" i="1"/>
  <c r="L20" i="1"/>
  <c r="L27" i="1"/>
  <c r="M27" i="1"/>
  <c r="L31" i="1"/>
  <c r="M31" i="1"/>
  <c r="L35" i="1"/>
  <c r="M35" i="1"/>
  <c r="L39" i="1"/>
  <c r="M39" i="1"/>
  <c r="L43" i="1"/>
  <c r="M43" i="1"/>
  <c r="M2" i="1"/>
  <c r="L2" i="1"/>
  <c r="M10" i="1"/>
  <c r="L10" i="1"/>
  <c r="M25" i="1"/>
  <c r="L25" i="1"/>
  <c r="L41" i="1"/>
  <c r="M41" i="1"/>
  <c r="L7" i="1"/>
  <c r="M7" i="1"/>
  <c r="M4" i="1"/>
  <c r="L4" i="1"/>
  <c r="M8" i="1"/>
  <c r="L8" i="1"/>
  <c r="M16" i="1"/>
  <c r="L16" i="1"/>
  <c r="L5" i="1"/>
  <c r="M5" i="1"/>
  <c r="L9" i="1"/>
  <c r="M9" i="1"/>
  <c r="L13" i="1"/>
  <c r="M13" i="1"/>
  <c r="L17" i="1"/>
  <c r="M17" i="1"/>
  <c r="L21" i="1"/>
  <c r="M21" i="1"/>
  <c r="L28" i="1"/>
  <c r="M28" i="1"/>
  <c r="L32" i="1"/>
  <c r="M32" i="1"/>
  <c r="L36" i="1"/>
  <c r="M36" i="1"/>
  <c r="L40" i="1"/>
  <c r="M40" i="1"/>
  <c r="L44" i="1"/>
  <c r="M44" i="1"/>
</calcChain>
</file>

<file path=xl/sharedStrings.xml><?xml version="1.0" encoding="utf-8"?>
<sst xmlns="http://schemas.openxmlformats.org/spreadsheetml/2006/main" count="369" uniqueCount="119">
  <si>
    <t>Sample</t>
  </si>
  <si>
    <t>Hor-Trt</t>
  </si>
  <si>
    <t>Horizon</t>
  </si>
  <si>
    <t>Moisture %</t>
  </si>
  <si>
    <t>Moist Soil g</t>
  </si>
  <si>
    <t>OD soil g</t>
  </si>
  <si>
    <t>K2SO4 mL</t>
  </si>
  <si>
    <t>OTO-101</t>
  </si>
  <si>
    <t>O-0 thaws</t>
  </si>
  <si>
    <t>O</t>
  </si>
  <si>
    <t>0 thaws</t>
  </si>
  <si>
    <t>OTO-102</t>
  </si>
  <si>
    <t>OTO-103</t>
  </si>
  <si>
    <t>OTO-104</t>
  </si>
  <si>
    <t>OTO-105</t>
  </si>
  <si>
    <t>OTO-201</t>
  </si>
  <si>
    <t>O-1 thaw</t>
  </si>
  <si>
    <t>1 thaw</t>
  </si>
  <si>
    <t>OTO-202</t>
  </si>
  <si>
    <t>OTO-203</t>
  </si>
  <si>
    <t>OTO-204</t>
  </si>
  <si>
    <t>OTO-205</t>
  </si>
  <si>
    <t>OTO-301</t>
  </si>
  <si>
    <t>O-10 thaws</t>
  </si>
  <si>
    <t>10 thaws</t>
  </si>
  <si>
    <t>OTO-302</t>
  </si>
  <si>
    <t>OTO-303</t>
  </si>
  <si>
    <t>OTO-304</t>
  </si>
  <si>
    <t>OTO-305</t>
  </si>
  <si>
    <t>OTO-401</t>
  </si>
  <si>
    <t>O-control</t>
  </si>
  <si>
    <t>control</t>
  </si>
  <si>
    <t>OTO-402</t>
  </si>
  <si>
    <t>OTO-403</t>
  </si>
  <si>
    <t>OTO-404</t>
  </si>
  <si>
    <t>OTO-405</t>
  </si>
  <si>
    <t>REP</t>
  </si>
  <si>
    <t>Filter Blank</t>
  </si>
  <si>
    <t>Solution Blank</t>
  </si>
  <si>
    <t>OTB-101</t>
  </si>
  <si>
    <t>B-0 thaws</t>
  </si>
  <si>
    <t>B</t>
  </si>
  <si>
    <t>OTB-102</t>
  </si>
  <si>
    <t>OTB-103</t>
  </si>
  <si>
    <t>OTB-104</t>
  </si>
  <si>
    <t>OTB-105</t>
  </si>
  <si>
    <t>OTB-201</t>
  </si>
  <si>
    <t>B-1 thaw</t>
  </si>
  <si>
    <t>OTB-202</t>
  </si>
  <si>
    <t>OTB-203</t>
  </si>
  <si>
    <t>OTB-204</t>
  </si>
  <si>
    <t>OTB-205</t>
  </si>
  <si>
    <t>OTB-301</t>
  </si>
  <si>
    <t>B-10 thaws</t>
  </si>
  <si>
    <t>OTB-302</t>
  </si>
  <si>
    <t>OTB-303</t>
  </si>
  <si>
    <t>OTB-304</t>
  </si>
  <si>
    <t>OTB-305</t>
  </si>
  <si>
    <t>OTB-401</t>
  </si>
  <si>
    <t>B-control</t>
  </si>
  <si>
    <t>OTB-402</t>
  </si>
  <si>
    <t>OTB-403</t>
  </si>
  <si>
    <t>OTB-404</t>
  </si>
  <si>
    <t>OTB-405</t>
  </si>
  <si>
    <t>FB with filter</t>
  </si>
  <si>
    <t>ID</t>
  </si>
  <si>
    <t>L201</t>
  </si>
  <si>
    <t>Pre-microwave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</si>
  <si>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</si>
  <si>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</si>
  <si>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</si>
  <si>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</si>
  <si>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</si>
  <si>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</si>
  <si>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</si>
  <si>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</si>
  <si>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</si>
  <si>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</si>
  <si>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</si>
  <si>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</si>
  <si>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</si>
  <si>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</si>
  <si>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</si>
  <si>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</si>
  <si>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</si>
  <si>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</si>
  <si>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</si>
  <si>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</si>
  <si>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</si>
  <si>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</si>
  <si>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L247</t>
  </si>
  <si>
    <t>L248</t>
  </si>
  <si>
    <t>L249</t>
  </si>
  <si>
    <t>L250</t>
  </si>
  <si>
    <t>L251</t>
  </si>
  <si>
    <t>L252</t>
  </si>
  <si>
    <t>L253</t>
  </si>
  <si>
    <t>L254</t>
  </si>
  <si>
    <t>L255</t>
  </si>
  <si>
    <t>L256</t>
  </si>
  <si>
    <t>L257</t>
  </si>
  <si>
    <t>L258</t>
  </si>
  <si>
    <t>L259</t>
  </si>
  <si>
    <t>L260</t>
  </si>
  <si>
    <t>L261</t>
  </si>
  <si>
    <t>L262</t>
  </si>
  <si>
    <t>L263</t>
  </si>
  <si>
    <t>L264</t>
  </si>
  <si>
    <t>L265</t>
  </si>
  <si>
    <t>L266</t>
  </si>
  <si>
    <t>L267</t>
  </si>
  <si>
    <t>L268</t>
  </si>
  <si>
    <t>L269</t>
  </si>
  <si>
    <t>NO3-N, mg/L</t>
  </si>
  <si>
    <t>NH4-N, mg/L</t>
  </si>
  <si>
    <t>NH4-N, blank corr</t>
  </si>
  <si>
    <t>NO3-N, blankcorr</t>
  </si>
  <si>
    <t>NH4-N, mg/g</t>
  </si>
  <si>
    <t>NO3-N, mg/g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</si>
</sst>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1" applyAlignment="1">
      <alignment horizontal="left"/>
    </xf>
    <xf numFmtId="0" fontId="1" fillId="0" borderId="0" xfId="1"/>
    <xf numFmtId="0" fontId="3" fillId="0" borderId="0" xfId="1" applyFont="1" applyAlignment="1">
      <alignment horizontal="left" vertical="center"/>
    </xf>
    <xf numFmtId="0" fontId="1" fillId="0" borderId="0" xfId="1" applyAlignment="1">
      <alignment horizontal="left" vertical="center"/>
    </xf>
    <xf numFmtId="164" fontId="1" fillId="0" borderId="0" xfId="1" applyNumberFormat="1" applyAlignment="1">
      <alignment horizontal="left" vertical="center"/>
    </xf>
    <xf numFmtId="0" fontId="2" fillId="0" borderId="0" xfId="1" applyFont="1" applyAlignment="1">
      <alignment horizontal="left"/>
    </xf>
    <xf numFmtId="0" fontId="3" fillId="0" borderId="0" xfId="1" applyFont="1"/>
    <xf numFmtId="164" fontId="1" fillId="0" borderId="0" xfId="1" applyNumberFormat="1"/>
    <xf numFmtId="164" fontId="1" fillId="2" borderId="0" xfId="1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zoomScaleNormal="100" workbookViewId="0">
      <selection activeCell="G1" sqref="G1"/>
    </sheetView>
  </sheetViews>
  <sheetFormatPr defaultRowHeight="15" x14ac:dyDescent="0.25"/>
  <cols>
    <col min="1" max="1" width="5" style="2" bestFit="1" customWidth="1"/>
    <col min="2" max="2" width="16.42578125" style="2" customWidth="1"/>
    <col min="3" max="3" width="14.140625" style="3" customWidth="1"/>
    <col min="5" max="6" width="12.28515625" style="5" customWidth="1"/>
    <col min="7" max="7" width="9.140625" style="3"/>
    <col min="8" max="8" width="11.85546875" style="3" bestFit="1" customWidth="1"/>
    <col min="9" max="16384" width="9.140625" style="3"/>
  </cols>
  <sheetData>
    <row r="1" spans="1:8" x14ac:dyDescent="0.25">
      <c r="A1" s="7" t="s">
        <v>65</v>
      </c>
      <c r="E1" s="4" t="s">
        <v>114</v>
      </c>
      <c r="F1" s="4" t="s">
        <v>113</v>
      </c>
      <c r="G1" s="8" t="s">
        <v>115</v>
      </c>
      <c r="H1" s="8" t="s">
        <v>116</v>
      </c>
    </row>
    <row r="3" spans="1:8" x14ac:dyDescent="0.25">
      <c r="A3" s="2" t="s">
        <v>66</v>
      </c>
      <c r="B3" s="2" t="s">
        <v>7</v>
      </c>
      <c r="C3" s="3" t="s">
        <v>67</v>
      </c>
      <c r="E3" s="6">
        <v>1.962</v>
      </c>
      <c r="F3" s="6">
        <v>3.5000000000000003E-2</v>
      </c>
      <c r="G3" s="9">
        <f>E3-E$24</f>
        <v>1.88</v>
      </c>
      <c r="H3" s="9">
        <f>F3-F$24</f>
        <v>2.8000000000000004E-2</v>
      </c>
    </row>
    <row r="4" spans="1:8" x14ac:dyDescent="0.25">
      <c r="A4" s="2" t="s">
        <v>68</v>
      </c>
      <c r="B4" s="2" t="s">
        <v>11</v>
      </c>
      <c r="C4" s="3" t="s">
        <v>67</v>
      </c>
      <c r="E4" s="6">
        <v>2.024</v>
      </c>
      <c r="F4" s="6">
        <v>3.5000000000000003E-2</v>
      </c>
      <c r="G4" s="9">
        <f t="shared" ref="G4:G23" si="0">E4-E$24</f>
        <v>1.9419999999999999</v>
      </c>
      <c r="H4" s="9">
        <f t="shared" ref="H4:H23" si="1">F4-F$24</f>
        <v>2.8000000000000004E-2</v>
      </c>
    </row>
    <row r="5" spans="1:8" x14ac:dyDescent="0.25">
      <c r="A5" s="2" t="s">
        <v>69</v>
      </c>
      <c r="B5" s="2" t="s">
        <v>12</v>
      </c>
      <c r="C5" s="3" t="s">
        <v>67</v>
      </c>
      <c r="E5" s="6">
        <v>1.6160000000000001</v>
      </c>
      <c r="F5" s="6">
        <v>2.9000000000000001E-2</v>
      </c>
      <c r="G5" s="9">
        <f t="shared" si="0"/>
        <v>1.534</v>
      </c>
      <c r="H5" s="9">
        <f t="shared" si="1"/>
        <v>2.2000000000000002E-2</v>
      </c>
    </row>
    <row r="6" spans="1:8" x14ac:dyDescent="0.25">
      <c r="A6" s="2" t="s">
        <v>70</v>
      </c>
      <c r="B6" s="2" t="s">
        <v>13</v>
      </c>
      <c r="C6" s="3" t="s">
        <v>67</v>
      </c>
      <c r="E6" s="6">
        <v>2.3210000000000002</v>
      </c>
      <c r="F6" s="6">
        <v>3.5999999999999997E-2</v>
      </c>
      <c r="G6" s="9">
        <f t="shared" si="0"/>
        <v>2.2390000000000003</v>
      </c>
      <c r="H6" s="9">
        <f t="shared" si="1"/>
        <v>2.8999999999999998E-2</v>
      </c>
    </row>
    <row r="7" spans="1:8" x14ac:dyDescent="0.25">
      <c r="A7" s="2" t="s">
        <v>71</v>
      </c>
      <c r="B7" s="2" t="s">
        <v>14</v>
      </c>
      <c r="C7" s="3" t="s">
        <v>67</v>
      </c>
      <c r="E7" s="6">
        <v>2.1259999999999999</v>
      </c>
      <c r="F7" s="6">
        <v>3.1E-2</v>
      </c>
      <c r="G7" s="9">
        <f t="shared" si="0"/>
        <v>2.044</v>
      </c>
      <c r="H7" s="9">
        <f t="shared" si="1"/>
        <v>2.4E-2</v>
      </c>
    </row>
    <row r="8" spans="1:8" x14ac:dyDescent="0.25">
      <c r="A8" s="2" t="s">
        <v>72</v>
      </c>
      <c r="B8" s="2" t="s">
        <v>15</v>
      </c>
      <c r="C8" s="3" t="s">
        <v>67</v>
      </c>
      <c r="E8" s="6">
        <v>2.363</v>
      </c>
      <c r="F8" s="6">
        <v>3.1E-2</v>
      </c>
      <c r="G8" s="9">
        <f t="shared" si="0"/>
        <v>2.2810000000000001</v>
      </c>
      <c r="H8" s="9">
        <f t="shared" si="1"/>
        <v>2.4E-2</v>
      </c>
    </row>
    <row r="9" spans="1:8" x14ac:dyDescent="0.25">
      <c r="A9" s="2" t="s">
        <v>73</v>
      </c>
      <c r="B9" s="2" t="s">
        <v>18</v>
      </c>
      <c r="C9" s="3" t="s">
        <v>67</v>
      </c>
      <c r="E9" s="6">
        <v>1.9350000000000001</v>
      </c>
      <c r="F9" s="6">
        <v>2.8000000000000001E-2</v>
      </c>
      <c r="G9" s="9">
        <f t="shared" si="0"/>
        <v>1.853</v>
      </c>
      <c r="H9" s="9">
        <f t="shared" si="1"/>
        <v>2.1000000000000001E-2</v>
      </c>
    </row>
    <row r="10" spans="1:8" x14ac:dyDescent="0.25">
      <c r="A10" s="2" t="s">
        <v>74</v>
      </c>
      <c r="B10" s="2" t="s">
        <v>19</v>
      </c>
      <c r="C10" s="3" t="s">
        <v>67</v>
      </c>
      <c r="E10" s="6">
        <v>1.863</v>
      </c>
      <c r="F10" s="6">
        <v>2.9000000000000001E-2</v>
      </c>
      <c r="G10" s="9">
        <f t="shared" si="0"/>
        <v>1.7809999999999999</v>
      </c>
      <c r="H10" s="9">
        <f t="shared" si="1"/>
        <v>2.2000000000000002E-2</v>
      </c>
    </row>
    <row r="11" spans="1:8" x14ac:dyDescent="0.25">
      <c r="A11" s="2" t="s">
        <v>75</v>
      </c>
      <c r="B11" s="2" t="s">
        <v>20</v>
      </c>
      <c r="C11" s="3" t="s">
        <v>67</v>
      </c>
      <c r="E11" s="6">
        <v>2.6859999999999999</v>
      </c>
      <c r="F11" s="6">
        <v>3.6999999999999998E-2</v>
      </c>
      <c r="G11" s="9">
        <f t="shared" si="0"/>
        <v>2.6040000000000001</v>
      </c>
      <c r="H11" s="9">
        <f t="shared" si="1"/>
        <v>0.03</v>
      </c>
    </row>
    <row r="12" spans="1:8" x14ac:dyDescent="0.25">
      <c r="A12" s="2" t="s">
        <v>76</v>
      </c>
      <c r="B12" s="2" t="s">
        <v>21</v>
      </c>
      <c r="C12" s="3" t="s">
        <v>67</v>
      </c>
      <c r="E12" s="6">
        <v>2.5630000000000002</v>
      </c>
      <c r="F12" s="6">
        <v>4.1000000000000002E-2</v>
      </c>
      <c r="G12" s="9">
        <f t="shared" si="0"/>
        <v>2.4810000000000003</v>
      </c>
      <c r="H12" s="9">
        <f t="shared" si="1"/>
        <v>3.4000000000000002E-2</v>
      </c>
    </row>
    <row r="13" spans="1:8" x14ac:dyDescent="0.25">
      <c r="A13" s="2" t="s">
        <v>77</v>
      </c>
      <c r="B13" s="2" t="s">
        <v>22</v>
      </c>
      <c r="C13" s="3" t="s">
        <v>67</v>
      </c>
      <c r="E13" s="6">
        <v>2.4500000000000002</v>
      </c>
      <c r="F13" s="6">
        <v>3.7999999999999999E-2</v>
      </c>
      <c r="G13" s="9">
        <f t="shared" si="0"/>
        <v>2.3680000000000003</v>
      </c>
      <c r="H13" s="9">
        <f t="shared" si="1"/>
        <v>3.1E-2</v>
      </c>
    </row>
    <row r="14" spans="1:8" x14ac:dyDescent="0.25">
      <c r="A14" s="2" t="s">
        <v>78</v>
      </c>
      <c r="B14" s="2" t="s">
        <v>25</v>
      </c>
      <c r="C14" s="3" t="s">
        <v>67</v>
      </c>
      <c r="E14" s="6">
        <v>2.6920000000000002</v>
      </c>
      <c r="F14" s="6">
        <v>3.9E-2</v>
      </c>
      <c r="G14" s="9">
        <f t="shared" si="0"/>
        <v>2.6100000000000003</v>
      </c>
      <c r="H14" s="9">
        <f t="shared" si="1"/>
        <v>3.2000000000000001E-2</v>
      </c>
    </row>
    <row r="15" spans="1:8" x14ac:dyDescent="0.25">
      <c r="A15" s="2" t="s">
        <v>79</v>
      </c>
      <c r="B15" s="2" t="s">
        <v>26</v>
      </c>
      <c r="C15" s="3" t="s">
        <v>67</v>
      </c>
      <c r="E15" s="6">
        <v>3.0859999999999999</v>
      </c>
      <c r="F15" s="6">
        <v>4.3999999999999997E-2</v>
      </c>
      <c r="G15" s="9">
        <f t="shared" si="0"/>
        <v>3.004</v>
      </c>
      <c r="H15" s="9">
        <f t="shared" si="1"/>
        <v>3.6999999999999998E-2</v>
      </c>
    </row>
    <row r="16" spans="1:8" x14ac:dyDescent="0.25">
      <c r="A16" s="2" t="s">
        <v>80</v>
      </c>
      <c r="B16" s="2" t="s">
        <v>27</v>
      </c>
      <c r="C16" s="3" t="s">
        <v>67</v>
      </c>
      <c r="E16" s="6">
        <v>2.5289999999999999</v>
      </c>
      <c r="F16" s="6">
        <v>3.9E-2</v>
      </c>
      <c r="G16" s="9">
        <f t="shared" si="0"/>
        <v>2.4470000000000001</v>
      </c>
      <c r="H16" s="9">
        <f t="shared" si="1"/>
        <v>3.2000000000000001E-2</v>
      </c>
    </row>
    <row r="17" spans="1:8" x14ac:dyDescent="0.25">
      <c r="A17" s="2" t="s">
        <v>81</v>
      </c>
      <c r="B17" s="2" t="s">
        <v>28</v>
      </c>
      <c r="C17" s="3" t="s">
        <v>67</v>
      </c>
      <c r="E17" s="6">
        <v>2.37</v>
      </c>
      <c r="F17" s="6">
        <v>4.1000000000000002E-2</v>
      </c>
      <c r="G17" s="9">
        <f t="shared" si="0"/>
        <v>2.2880000000000003</v>
      </c>
      <c r="H17" s="9">
        <f t="shared" si="1"/>
        <v>3.4000000000000002E-2</v>
      </c>
    </row>
    <row r="18" spans="1:8" x14ac:dyDescent="0.25">
      <c r="A18" s="2" t="s">
        <v>82</v>
      </c>
      <c r="B18" s="2" t="s">
        <v>29</v>
      </c>
      <c r="C18" s="3" t="s">
        <v>67</v>
      </c>
      <c r="E18" s="6">
        <v>0.375</v>
      </c>
      <c r="F18" s="6">
        <v>0.04</v>
      </c>
      <c r="G18" s="9">
        <f t="shared" si="0"/>
        <v>0.29299999999999998</v>
      </c>
      <c r="H18" s="9">
        <f t="shared" si="1"/>
        <v>3.3000000000000002E-2</v>
      </c>
    </row>
    <row r="19" spans="1:8" x14ac:dyDescent="0.25">
      <c r="A19" s="2" t="s">
        <v>83</v>
      </c>
      <c r="B19" s="2" t="s">
        <v>32</v>
      </c>
      <c r="C19" s="3" t="s">
        <v>67</v>
      </c>
      <c r="E19" s="6">
        <v>0.51700000000000002</v>
      </c>
      <c r="F19" s="6">
        <v>4.7E-2</v>
      </c>
      <c r="G19" s="9">
        <f t="shared" si="0"/>
        <v>0.435</v>
      </c>
      <c r="H19" s="9">
        <f t="shared" si="1"/>
        <v>0.04</v>
      </c>
    </row>
    <row r="20" spans="1:8" x14ac:dyDescent="0.25">
      <c r="A20" s="2" t="s">
        <v>84</v>
      </c>
      <c r="B20" s="2" t="s">
        <v>33</v>
      </c>
      <c r="C20" s="3" t="s">
        <v>67</v>
      </c>
      <c r="E20" s="6">
        <v>0.63300000000000001</v>
      </c>
      <c r="F20" s="6">
        <v>4.1000000000000002E-2</v>
      </c>
      <c r="G20" s="9">
        <f t="shared" si="0"/>
        <v>0.55100000000000005</v>
      </c>
      <c r="H20" s="9">
        <f t="shared" si="1"/>
        <v>3.4000000000000002E-2</v>
      </c>
    </row>
    <row r="21" spans="1:8" x14ac:dyDescent="0.25">
      <c r="A21" s="2" t="s">
        <v>85</v>
      </c>
      <c r="B21" s="2" t="s">
        <v>34</v>
      </c>
      <c r="C21" s="3" t="s">
        <v>67</v>
      </c>
      <c r="E21" s="6">
        <v>0.42699999999999999</v>
      </c>
      <c r="F21" s="6">
        <v>3.7999999999999999E-2</v>
      </c>
      <c r="G21" s="9">
        <f t="shared" si="0"/>
        <v>0.34499999999999997</v>
      </c>
      <c r="H21" s="9">
        <f t="shared" si="1"/>
        <v>3.1E-2</v>
      </c>
    </row>
    <row r="22" spans="1:8" x14ac:dyDescent="0.25">
      <c r="A22" s="2" t="s">
        <v>86</v>
      </c>
      <c r="B22" s="2" t="s">
        <v>35</v>
      </c>
      <c r="C22" s="3" t="s">
        <v>67</v>
      </c>
      <c r="E22" s="6">
        <v>0.42099999999999999</v>
      </c>
      <c r="F22" s="6">
        <v>3.7999999999999999E-2</v>
      </c>
      <c r="G22" s="9">
        <f t="shared" si="0"/>
        <v>0.33899999999999997</v>
      </c>
      <c r="H22" s="9">
        <f t="shared" si="1"/>
        <v>3.1E-2</v>
      </c>
    </row>
    <row r="23" spans="1:8" x14ac:dyDescent="0.25">
      <c r="A23" s="2" t="s">
        <v>87</v>
      </c>
      <c r="B23" s="2" t="s">
        <v>36</v>
      </c>
      <c r="C23" s="3" t="s">
        <v>67</v>
      </c>
      <c r="E23" s="6">
        <v>0.55200000000000005</v>
      </c>
      <c r="F23" s="6">
        <v>0.05</v>
      </c>
      <c r="G23" s="9">
        <f t="shared" si="0"/>
        <v>0.47000000000000003</v>
      </c>
      <c r="H23" s="9">
        <f t="shared" si="1"/>
        <v>4.3000000000000003E-2</v>
      </c>
    </row>
    <row r="24" spans="1:8" x14ac:dyDescent="0.25">
      <c r="A24" s="2" t="s">
        <v>88</v>
      </c>
      <c r="B24" s="2" t="s">
        <v>37</v>
      </c>
      <c r="C24" s="3" t="s">
        <v>67</v>
      </c>
      <c r="E24" s="6">
        <v>8.2000000000000003E-2</v>
      </c>
      <c r="F24" s="6">
        <v>7.0000000000000001E-3</v>
      </c>
      <c r="G24" s="9"/>
      <c r="H24" s="9"/>
    </row>
    <row r="25" spans="1:8" x14ac:dyDescent="0.25">
      <c r="A25" s="2" t="s">
        <v>89</v>
      </c>
      <c r="B25" s="2" t="s">
        <v>38</v>
      </c>
      <c r="C25" s="3" t="s">
        <v>67</v>
      </c>
      <c r="E25" s="6">
        <v>1E-3</v>
      </c>
      <c r="F25" s="6">
        <v>1E-3</v>
      </c>
      <c r="G25" s="9"/>
      <c r="H25" s="9"/>
    </row>
    <row r="26" spans="1:8" x14ac:dyDescent="0.25">
      <c r="A26" s="2" t="s">
        <v>90</v>
      </c>
      <c r="B26" s="2" t="s">
        <v>39</v>
      </c>
      <c r="C26" s="3" t="s">
        <v>67</v>
      </c>
      <c r="E26" s="6">
        <v>0.71499999999999997</v>
      </c>
      <c r="F26" s="6">
        <v>1.7000000000000001E-2</v>
      </c>
      <c r="G26" s="9">
        <f>E26-E$47</f>
        <v>0.56399999999999995</v>
      </c>
      <c r="H26" s="9">
        <f>F26-F$47</f>
        <v>1.1000000000000001E-2</v>
      </c>
    </row>
    <row r="27" spans="1:8" x14ac:dyDescent="0.25">
      <c r="A27" s="2" t="s">
        <v>91</v>
      </c>
      <c r="B27" s="2" t="s">
        <v>42</v>
      </c>
      <c r="C27" s="3" t="s">
        <v>67</v>
      </c>
      <c r="E27" s="6">
        <v>0.63300000000000001</v>
      </c>
      <c r="F27" s="6">
        <v>5.0000000000000001E-3</v>
      </c>
      <c r="G27" s="9">
        <f t="shared" ref="G27:G46" si="2">E27-E$47</f>
        <v>0.48199999999999998</v>
      </c>
      <c r="H27" s="10">
        <v>5.0000000000000001E-3</v>
      </c>
    </row>
    <row r="28" spans="1:8" x14ac:dyDescent="0.25">
      <c r="A28" s="2" t="s">
        <v>92</v>
      </c>
      <c r="B28" s="2" t="s">
        <v>43</v>
      </c>
      <c r="C28" s="3" t="s">
        <v>67</v>
      </c>
      <c r="E28" s="6">
        <v>0.66300000000000003</v>
      </c>
      <c r="F28" s="6">
        <v>1.6E-2</v>
      </c>
      <c r="G28" s="9">
        <f t="shared" si="2"/>
        <v>0.51200000000000001</v>
      </c>
      <c r="H28" s="9">
        <f t="shared" ref="H27:H46" si="3">F28-F$47</f>
        <v>0.01</v>
      </c>
    </row>
    <row r="29" spans="1:8" x14ac:dyDescent="0.25">
      <c r="A29" s="2" t="s">
        <v>93</v>
      </c>
      <c r="B29" s="2" t="s">
        <v>44</v>
      </c>
      <c r="C29" s="3" t="s">
        <v>67</v>
      </c>
      <c r="E29" s="6">
        <v>0.64300000000000002</v>
      </c>
      <c r="F29" s="6">
        <v>2.8000000000000001E-2</v>
      </c>
      <c r="G29" s="9">
        <f t="shared" si="2"/>
        <v>0.49199999999999999</v>
      </c>
      <c r="H29" s="9">
        <f t="shared" si="3"/>
        <v>2.1999999999999999E-2</v>
      </c>
    </row>
    <row r="30" spans="1:8" x14ac:dyDescent="0.25">
      <c r="A30" s="2" t="s">
        <v>94</v>
      </c>
      <c r="B30" s="2" t="s">
        <v>45</v>
      </c>
      <c r="C30" s="3" t="s">
        <v>67</v>
      </c>
      <c r="E30" s="6">
        <v>0.73799999999999999</v>
      </c>
      <c r="F30" s="6">
        <v>1.6E-2</v>
      </c>
      <c r="G30" s="9">
        <f t="shared" si="2"/>
        <v>0.58699999999999997</v>
      </c>
      <c r="H30" s="9">
        <f t="shared" si="3"/>
        <v>0.01</v>
      </c>
    </row>
    <row r="31" spans="1:8" x14ac:dyDescent="0.25">
      <c r="A31" s="2" t="s">
        <v>95</v>
      </c>
      <c r="B31" s="2" t="s">
        <v>46</v>
      </c>
      <c r="C31" s="3" t="s">
        <v>67</v>
      </c>
      <c r="E31" s="6">
        <v>0.751</v>
      </c>
      <c r="F31" s="6">
        <v>7.0000000000000001E-3</v>
      </c>
      <c r="G31" s="9">
        <f t="shared" si="2"/>
        <v>0.6</v>
      </c>
      <c r="H31" s="9">
        <f t="shared" si="3"/>
        <v>1E-3</v>
      </c>
    </row>
    <row r="32" spans="1:8" x14ac:dyDescent="0.25">
      <c r="A32" s="2" t="s">
        <v>96</v>
      </c>
      <c r="B32" s="2" t="s">
        <v>48</v>
      </c>
      <c r="C32" s="3" t="s">
        <v>67</v>
      </c>
      <c r="E32" s="6">
        <v>0.71299999999999997</v>
      </c>
      <c r="F32" s="6">
        <v>1.7000000000000001E-2</v>
      </c>
      <c r="G32" s="9">
        <f t="shared" si="2"/>
        <v>0.56199999999999994</v>
      </c>
      <c r="H32" s="9">
        <f t="shared" si="3"/>
        <v>1.1000000000000001E-2</v>
      </c>
    </row>
    <row r="33" spans="1:8" x14ac:dyDescent="0.25">
      <c r="A33" s="2" t="s">
        <v>97</v>
      </c>
      <c r="B33" s="2" t="s">
        <v>49</v>
      </c>
      <c r="C33" s="3" t="s">
        <v>67</v>
      </c>
      <c r="E33" s="6">
        <v>0.66500000000000004</v>
      </c>
      <c r="F33" s="6">
        <v>7.0000000000000001E-3</v>
      </c>
      <c r="G33" s="9">
        <f t="shared" si="2"/>
        <v>0.51400000000000001</v>
      </c>
      <c r="H33" s="9">
        <f t="shared" si="3"/>
        <v>1E-3</v>
      </c>
    </row>
    <row r="34" spans="1:8" x14ac:dyDescent="0.25">
      <c r="A34" s="2" t="s">
        <v>98</v>
      </c>
      <c r="B34" s="2" t="s">
        <v>50</v>
      </c>
      <c r="C34" s="3" t="s">
        <v>67</v>
      </c>
      <c r="E34" s="6">
        <v>0.66800000000000004</v>
      </c>
      <c r="F34" s="6">
        <v>1.2999999999999999E-2</v>
      </c>
      <c r="G34" s="9">
        <f t="shared" si="2"/>
        <v>0.51700000000000002</v>
      </c>
      <c r="H34" s="9">
        <f t="shared" si="3"/>
        <v>6.9999999999999993E-3</v>
      </c>
    </row>
    <row r="35" spans="1:8" x14ac:dyDescent="0.25">
      <c r="A35" s="2" t="s">
        <v>99</v>
      </c>
      <c r="B35" s="2" t="s">
        <v>51</v>
      </c>
      <c r="C35" s="3" t="s">
        <v>67</v>
      </c>
      <c r="E35" s="6">
        <v>0.49199999999999999</v>
      </c>
      <c r="F35" s="6">
        <v>1.6E-2</v>
      </c>
      <c r="G35" s="9">
        <f t="shared" si="2"/>
        <v>0.34099999999999997</v>
      </c>
      <c r="H35" s="9">
        <f t="shared" si="3"/>
        <v>0.01</v>
      </c>
    </row>
    <row r="36" spans="1:8" x14ac:dyDescent="0.25">
      <c r="A36" s="2" t="s">
        <v>100</v>
      </c>
      <c r="B36" s="2" t="s">
        <v>52</v>
      </c>
      <c r="C36" s="3" t="s">
        <v>67</v>
      </c>
      <c r="E36" s="6">
        <v>0.89100000000000001</v>
      </c>
      <c r="F36" s="6">
        <v>0.02</v>
      </c>
      <c r="G36" s="9">
        <f t="shared" si="2"/>
        <v>0.74</v>
      </c>
      <c r="H36" s="9">
        <f t="shared" si="3"/>
        <v>1.4E-2</v>
      </c>
    </row>
    <row r="37" spans="1:8" x14ac:dyDescent="0.25">
      <c r="A37" s="2" t="s">
        <v>101</v>
      </c>
      <c r="B37" s="2" t="s">
        <v>54</v>
      </c>
      <c r="C37" s="3" t="s">
        <v>67</v>
      </c>
      <c r="E37" s="6">
        <v>0.78800000000000003</v>
      </c>
      <c r="F37" s="6">
        <v>2.5000000000000001E-2</v>
      </c>
      <c r="G37" s="9">
        <f t="shared" si="2"/>
        <v>0.63700000000000001</v>
      </c>
      <c r="H37" s="9">
        <f t="shared" si="3"/>
        <v>1.9000000000000003E-2</v>
      </c>
    </row>
    <row r="38" spans="1:8" x14ac:dyDescent="0.25">
      <c r="A38" s="2" t="s">
        <v>102</v>
      </c>
      <c r="B38" s="2" t="s">
        <v>55</v>
      </c>
      <c r="C38" s="3" t="s">
        <v>67</v>
      </c>
      <c r="E38" s="6">
        <v>0.98</v>
      </c>
      <c r="F38" s="6">
        <v>2.5000000000000001E-2</v>
      </c>
      <c r="G38" s="9">
        <f t="shared" si="2"/>
        <v>0.82899999999999996</v>
      </c>
      <c r="H38" s="9">
        <f t="shared" si="3"/>
        <v>1.9000000000000003E-2</v>
      </c>
    </row>
    <row r="39" spans="1:8" x14ac:dyDescent="0.25">
      <c r="A39" s="2" t="s">
        <v>103</v>
      </c>
      <c r="B39" s="2" t="s">
        <v>56</v>
      </c>
      <c r="C39" s="3" t="s">
        <v>67</v>
      </c>
      <c r="E39" s="6">
        <v>0.90800000000000003</v>
      </c>
      <c r="F39" s="6">
        <v>0.03</v>
      </c>
      <c r="G39" s="9">
        <f t="shared" si="2"/>
        <v>0.75700000000000001</v>
      </c>
      <c r="H39" s="9">
        <f t="shared" si="3"/>
        <v>2.4E-2</v>
      </c>
    </row>
    <row r="40" spans="1:8" x14ac:dyDescent="0.25">
      <c r="A40" s="2" t="s">
        <v>104</v>
      </c>
      <c r="B40" s="2" t="s">
        <v>57</v>
      </c>
      <c r="C40" s="3" t="s">
        <v>67</v>
      </c>
      <c r="E40" s="6">
        <v>0.86599999999999999</v>
      </c>
      <c r="F40" s="6">
        <v>2.9000000000000001E-2</v>
      </c>
      <c r="G40" s="9">
        <f t="shared" si="2"/>
        <v>0.71499999999999997</v>
      </c>
      <c r="H40" s="9">
        <f t="shared" si="3"/>
        <v>2.3E-2</v>
      </c>
    </row>
    <row r="41" spans="1:8" x14ac:dyDescent="0.25">
      <c r="A41" s="2" t="s">
        <v>105</v>
      </c>
      <c r="B41" s="2" t="s">
        <v>58</v>
      </c>
      <c r="C41" s="3" t="s">
        <v>67</v>
      </c>
      <c r="E41" s="6">
        <v>0.30399999999999999</v>
      </c>
      <c r="F41" s="6">
        <v>2.7E-2</v>
      </c>
      <c r="G41" s="9">
        <f t="shared" si="2"/>
        <v>0.153</v>
      </c>
      <c r="H41" s="9">
        <f t="shared" si="3"/>
        <v>2.0999999999999998E-2</v>
      </c>
    </row>
    <row r="42" spans="1:8" x14ac:dyDescent="0.25">
      <c r="A42" s="2" t="s">
        <v>106</v>
      </c>
      <c r="B42" s="2" t="s">
        <v>60</v>
      </c>
      <c r="C42" s="3" t="s">
        <v>67</v>
      </c>
      <c r="E42" s="6">
        <v>0.33100000000000002</v>
      </c>
      <c r="F42" s="6">
        <v>3.1E-2</v>
      </c>
      <c r="G42" s="9">
        <f t="shared" si="2"/>
        <v>0.18000000000000002</v>
      </c>
      <c r="H42" s="9">
        <f t="shared" si="3"/>
        <v>2.5000000000000001E-2</v>
      </c>
    </row>
    <row r="43" spans="1:8" x14ac:dyDescent="0.25">
      <c r="A43" s="2" t="s">
        <v>107</v>
      </c>
      <c r="B43" s="2" t="s">
        <v>61</v>
      </c>
      <c r="C43" s="3" t="s">
        <v>67</v>
      </c>
      <c r="E43" s="6">
        <v>0.34</v>
      </c>
      <c r="F43" s="6">
        <v>2.9000000000000001E-2</v>
      </c>
      <c r="G43" s="9">
        <f t="shared" si="2"/>
        <v>0.18900000000000003</v>
      </c>
      <c r="H43" s="9">
        <f t="shared" si="3"/>
        <v>2.3E-2</v>
      </c>
    </row>
    <row r="44" spans="1:8" x14ac:dyDescent="0.25">
      <c r="A44" s="2" t="s">
        <v>108</v>
      </c>
      <c r="B44" s="2" t="s">
        <v>62</v>
      </c>
      <c r="C44" s="3" t="s">
        <v>67</v>
      </c>
      <c r="E44" s="6">
        <v>0.37</v>
      </c>
      <c r="F44" s="6">
        <v>2.8000000000000001E-2</v>
      </c>
      <c r="G44" s="9">
        <f t="shared" si="2"/>
        <v>0.219</v>
      </c>
      <c r="H44" s="9">
        <f t="shared" si="3"/>
        <v>2.1999999999999999E-2</v>
      </c>
    </row>
    <row r="45" spans="1:8" x14ac:dyDescent="0.25">
      <c r="A45" s="2" t="s">
        <v>109</v>
      </c>
      <c r="B45" s="2" t="s">
        <v>63</v>
      </c>
      <c r="C45" s="3" t="s">
        <v>67</v>
      </c>
      <c r="E45" s="6">
        <v>0.23899999999999999</v>
      </c>
      <c r="F45" s="6">
        <v>2.9000000000000001E-2</v>
      </c>
      <c r="G45" s="9">
        <f t="shared" si="2"/>
        <v>8.7999999999999995E-2</v>
      </c>
      <c r="H45" s="9">
        <f t="shared" si="3"/>
        <v>2.3E-2</v>
      </c>
    </row>
    <row r="46" spans="1:8" x14ac:dyDescent="0.25">
      <c r="A46" s="2" t="s">
        <v>110</v>
      </c>
      <c r="B46" s="2" t="s">
        <v>36</v>
      </c>
      <c r="C46" s="3" t="s">
        <v>67</v>
      </c>
      <c r="E46" s="6">
        <v>0.313</v>
      </c>
      <c r="F46" s="6">
        <v>0.02</v>
      </c>
      <c r="G46" s="9">
        <f t="shared" si="2"/>
        <v>0.16200000000000001</v>
      </c>
      <c r="H46" s="9">
        <f t="shared" si="3"/>
        <v>1.4E-2</v>
      </c>
    </row>
    <row r="47" spans="1:8" x14ac:dyDescent="0.25">
      <c r="A47" s="2" t="s">
        <v>111</v>
      </c>
      <c r="B47" s="2" t="s">
        <v>37</v>
      </c>
      <c r="C47" s="3" t="s">
        <v>67</v>
      </c>
      <c r="E47" s="6">
        <v>0.151</v>
      </c>
      <c r="F47" s="6">
        <v>6.0000000000000001E-3</v>
      </c>
    </row>
    <row r="48" spans="1:8" x14ac:dyDescent="0.25">
      <c r="A48" s="2" t="s">
        <v>112</v>
      </c>
      <c r="B48" s="2" t="s">
        <v>38</v>
      </c>
      <c r="C48" s="3" t="s">
        <v>67</v>
      </c>
      <c r="E48" s="6">
        <v>5.0000000000000001E-3</v>
      </c>
      <c r="F48" s="6">
        <v>0</v>
      </c>
    </row>
  </sheetData>
  <pageMargins left="0.75" right="0.75" top="1" bottom="1" header="0.5" footer="0.5"/>
  <pageSetup scale="9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H14" sqref="H14"/>
    </sheetView>
  </sheetViews>
  <sheetFormatPr defaultRowHeight="15" x14ac:dyDescent="0.25"/>
  <cols>
    <col min="1" max="1" width="14.5703125" bestFit="1" customWidth="1"/>
    <col min="2" max="2" width="13.85546875" customWidth="1"/>
    <col min="3" max="5" width="10.85546875" customWidth="1"/>
    <col min="6" max="6" width="9.140625" style="3"/>
    <col min="7" max="7" width="11.85546875" style="3" customWidth="1"/>
    <col min="8" max="8" width="11" style="1" customWidth="1"/>
    <col min="9" max="9" width="11.140625" customWidth="1"/>
    <col min="10" max="10" width="9.140625" style="1"/>
    <col min="12" max="12" width="9.140625" style="1"/>
  </cols>
  <sheetData>
    <row r="1" spans="1:13" x14ac:dyDescent="0.25">
      <c r="B1" t="s">
        <v>0</v>
      </c>
      <c r="C1" t="s">
        <v>1</v>
      </c>
      <c r="D1" t="s">
        <v>2</v>
      </c>
      <c r="E1" t="s">
        <v>1</v>
      </c>
      <c r="F1" s="8" t="s">
        <v>115</v>
      </c>
      <c r="G1" s="8" t="s">
        <v>116</v>
      </c>
      <c r="H1" s="1" t="s">
        <v>3</v>
      </c>
      <c r="I1" t="s">
        <v>4</v>
      </c>
      <c r="J1" s="1" t="s">
        <v>5</v>
      </c>
      <c r="K1" t="s">
        <v>6</v>
      </c>
      <c r="L1" s="1" t="s">
        <v>117</v>
      </c>
      <c r="M1" t="s">
        <v>118</v>
      </c>
    </row>
    <row r="2" spans="1:13" x14ac:dyDescent="0.25">
      <c r="A2" t="s">
        <v>67</v>
      </c>
      <c r="B2" t="s">
        <v>7</v>
      </c>
      <c r="C2" t="s">
        <v>8</v>
      </c>
      <c r="D2" t="s">
        <v>9</v>
      </c>
      <c r="E2" t="s">
        <v>10</v>
      </c>
      <c r="F2" s="9">
        <v>1.88</v>
      </c>
      <c r="G2" s="9">
        <v>2.8000000000000004E-2</v>
      </c>
      <c r="H2" s="1">
        <v>170.4556412729026</v>
      </c>
      <c r="I2">
        <v>4</v>
      </c>
      <c r="J2" s="1">
        <f>I2/((H2/100)+1)</f>
        <v>1.4789856041360252</v>
      </c>
      <c r="K2">
        <v>75</v>
      </c>
      <c r="L2" s="1">
        <f>F2*75/(1000*$J2)</f>
        <v>9.5335613548698184E-2</v>
      </c>
      <c r="M2" s="1">
        <f>G2*75/(1000*$J2)</f>
        <v>1.4198921166827388E-3</v>
      </c>
    </row>
    <row r="3" spans="1:13" x14ac:dyDescent="0.25">
      <c r="A3" t="s">
        <v>67</v>
      </c>
      <c r="B3" t="s">
        <v>11</v>
      </c>
      <c r="C3" t="s">
        <v>8</v>
      </c>
      <c r="D3" t="s">
        <v>9</v>
      </c>
      <c r="E3" t="s">
        <v>10</v>
      </c>
      <c r="F3" s="9">
        <v>1.9419999999999999</v>
      </c>
      <c r="G3" s="9">
        <v>2.8000000000000004E-2</v>
      </c>
      <c r="H3" s="1">
        <v>163.68309002433085</v>
      </c>
      <c r="I3">
        <v>4</v>
      </c>
      <c r="J3" s="1">
        <f t="shared" ref="J3:J44" si="0">I3/((H3/100)+1)</f>
        <v>1.5169725141005088</v>
      </c>
      <c r="K3">
        <v>75</v>
      </c>
      <c r="L3" s="1">
        <f t="shared" ref="L3:L21" si="1">F3*75/(1000*$J3)</f>
        <v>9.6013605155109483E-2</v>
      </c>
      <c r="M3" s="1">
        <f t="shared" ref="M3:M21" si="2">G3*75/(1000*$J3)</f>
        <v>1.3843362226277371E-3</v>
      </c>
    </row>
    <row r="4" spans="1:13" x14ac:dyDescent="0.25">
      <c r="A4" t="s">
        <v>67</v>
      </c>
      <c r="B4" t="s">
        <v>12</v>
      </c>
      <c r="C4" t="s">
        <v>8</v>
      </c>
      <c r="D4" t="s">
        <v>9</v>
      </c>
      <c r="E4" t="s">
        <v>10</v>
      </c>
      <c r="F4" s="9">
        <v>1.534</v>
      </c>
      <c r="G4" s="9">
        <v>2.2000000000000002E-2</v>
      </c>
      <c r="H4" s="1">
        <v>173.30625204276973</v>
      </c>
      <c r="I4">
        <v>4</v>
      </c>
      <c r="J4" s="1">
        <f t="shared" si="0"/>
        <v>1.4635596405507911</v>
      </c>
      <c r="K4">
        <v>75</v>
      </c>
      <c r="L4" s="1">
        <f t="shared" si="1"/>
        <v>7.8609710743801645E-2</v>
      </c>
      <c r="M4" s="1">
        <f t="shared" si="2"/>
        <v>1.1273882896764252E-3</v>
      </c>
    </row>
    <row r="5" spans="1:13" x14ac:dyDescent="0.25">
      <c r="A5" t="s">
        <v>67</v>
      </c>
      <c r="B5" t="s">
        <v>13</v>
      </c>
      <c r="C5" t="s">
        <v>8</v>
      </c>
      <c r="D5" t="s">
        <v>9</v>
      </c>
      <c r="E5" t="s">
        <v>10</v>
      </c>
      <c r="F5" s="9">
        <v>2.2390000000000003</v>
      </c>
      <c r="G5" s="9">
        <v>2.8999999999999998E-2</v>
      </c>
      <c r="H5" s="1">
        <v>161.8400671227572</v>
      </c>
      <c r="I5">
        <v>4</v>
      </c>
      <c r="J5" s="1">
        <f t="shared" si="0"/>
        <v>1.5276500819581211</v>
      </c>
      <c r="K5">
        <v>75</v>
      </c>
      <c r="L5" s="1">
        <f t="shared" si="1"/>
        <v>0.10992373317897253</v>
      </c>
      <c r="M5" s="1">
        <f t="shared" si="2"/>
        <v>1.4237553649799923E-3</v>
      </c>
    </row>
    <row r="6" spans="1:13" x14ac:dyDescent="0.25">
      <c r="A6" t="s">
        <v>67</v>
      </c>
      <c r="B6" t="s">
        <v>14</v>
      </c>
      <c r="C6" t="s">
        <v>8</v>
      </c>
      <c r="D6" t="s">
        <v>9</v>
      </c>
      <c r="E6" t="s">
        <v>10</v>
      </c>
      <c r="F6" s="9">
        <v>2.044</v>
      </c>
      <c r="G6" s="9">
        <v>2.4E-2</v>
      </c>
      <c r="H6" s="1">
        <v>164.5068553737284</v>
      </c>
      <c r="I6">
        <v>4</v>
      </c>
      <c r="J6" s="1">
        <f t="shared" si="0"/>
        <v>1.5122481397876435</v>
      </c>
      <c r="K6">
        <v>75</v>
      </c>
      <c r="L6" s="1">
        <f t="shared" si="1"/>
        <v>0.10137225232198141</v>
      </c>
      <c r="M6" s="1">
        <f t="shared" si="2"/>
        <v>1.1902808491817776E-3</v>
      </c>
    </row>
    <row r="7" spans="1:13" x14ac:dyDescent="0.25">
      <c r="A7" t="s">
        <v>67</v>
      </c>
      <c r="B7" t="s">
        <v>15</v>
      </c>
      <c r="C7" t="s">
        <v>16</v>
      </c>
      <c r="D7" t="s">
        <v>9</v>
      </c>
      <c r="E7" t="s">
        <v>17</v>
      </c>
      <c r="F7" s="9">
        <v>2.2810000000000001</v>
      </c>
      <c r="G7" s="9">
        <v>2.4E-2</v>
      </c>
      <c r="H7" s="1">
        <v>159.93924108678215</v>
      </c>
      <c r="I7">
        <v>4</v>
      </c>
      <c r="J7" s="1">
        <f t="shared" si="0"/>
        <v>1.5388211426933334</v>
      </c>
      <c r="K7">
        <v>75</v>
      </c>
      <c r="L7" s="1">
        <f t="shared" si="1"/>
        <v>0.11117276417230317</v>
      </c>
      <c r="M7" s="1">
        <f t="shared" si="2"/>
        <v>1.1697265848905198E-3</v>
      </c>
    </row>
    <row r="8" spans="1:13" x14ac:dyDescent="0.25">
      <c r="A8" t="s">
        <v>67</v>
      </c>
      <c r="B8" t="s">
        <v>18</v>
      </c>
      <c r="C8" t="s">
        <v>16</v>
      </c>
      <c r="D8" t="s">
        <v>9</v>
      </c>
      <c r="E8" t="s">
        <v>17</v>
      </c>
      <c r="F8" s="9">
        <v>1.853</v>
      </c>
      <c r="G8" s="9">
        <v>2.1000000000000001E-2</v>
      </c>
      <c r="H8" s="1">
        <v>164.39164457907356</v>
      </c>
      <c r="I8">
        <v>4</v>
      </c>
      <c r="J8" s="1">
        <f t="shared" si="0"/>
        <v>1.5129071141292025</v>
      </c>
      <c r="K8">
        <v>75</v>
      </c>
      <c r="L8" s="1">
        <f t="shared" si="1"/>
        <v>9.1859572013441873E-2</v>
      </c>
      <c r="M8" s="1">
        <f t="shared" si="2"/>
        <v>1.0410421005301023E-3</v>
      </c>
    </row>
    <row r="9" spans="1:13" x14ac:dyDescent="0.25">
      <c r="A9" t="s">
        <v>67</v>
      </c>
      <c r="B9" t="s">
        <v>19</v>
      </c>
      <c r="C9" t="s">
        <v>16</v>
      </c>
      <c r="D9" t="s">
        <v>9</v>
      </c>
      <c r="E9" t="s">
        <v>17</v>
      </c>
      <c r="F9" s="9">
        <v>1.7809999999999999</v>
      </c>
      <c r="G9" s="9">
        <v>2.2000000000000002E-2</v>
      </c>
      <c r="H9" s="1">
        <v>163.29553344133296</v>
      </c>
      <c r="I9">
        <v>4</v>
      </c>
      <c r="J9" s="1">
        <f t="shared" si="0"/>
        <v>1.5192054144326275</v>
      </c>
      <c r="K9">
        <v>75</v>
      </c>
      <c r="L9" s="1">
        <f t="shared" si="1"/>
        <v>8.7924252198565117E-2</v>
      </c>
      <c r="M9" s="1">
        <f t="shared" si="2"/>
        <v>1.0860940754454985E-3</v>
      </c>
    </row>
    <row r="10" spans="1:13" x14ac:dyDescent="0.25">
      <c r="A10" t="s">
        <v>67</v>
      </c>
      <c r="B10" t="s">
        <v>20</v>
      </c>
      <c r="C10" t="s">
        <v>16</v>
      </c>
      <c r="D10" t="s">
        <v>9</v>
      </c>
      <c r="E10" t="s">
        <v>17</v>
      </c>
      <c r="F10" s="9">
        <v>2.6040000000000001</v>
      </c>
      <c r="G10" s="9">
        <v>0.03</v>
      </c>
      <c r="H10" s="1">
        <v>166.98932926829258</v>
      </c>
      <c r="I10">
        <v>4</v>
      </c>
      <c r="J10" s="1">
        <f t="shared" si="0"/>
        <v>1.4981872163064893</v>
      </c>
      <c r="K10">
        <v>75</v>
      </c>
      <c r="L10" s="1">
        <f t="shared" si="1"/>
        <v>0.13035754001524388</v>
      </c>
      <c r="M10" s="1">
        <f t="shared" si="2"/>
        <v>1.5018149771341459E-3</v>
      </c>
    </row>
    <row r="11" spans="1:13" x14ac:dyDescent="0.25">
      <c r="A11" t="s">
        <v>67</v>
      </c>
      <c r="B11" t="s">
        <v>21</v>
      </c>
      <c r="C11" t="s">
        <v>16</v>
      </c>
      <c r="D11" t="s">
        <v>9</v>
      </c>
      <c r="E11" t="s">
        <v>17</v>
      </c>
      <c r="F11" s="9">
        <v>2.4810000000000003</v>
      </c>
      <c r="G11" s="9">
        <v>3.4000000000000002E-2</v>
      </c>
      <c r="H11" s="1">
        <v>148.16454048424887</v>
      </c>
      <c r="I11">
        <v>4</v>
      </c>
      <c r="J11" s="1">
        <f t="shared" si="0"/>
        <v>1.6118338229122955</v>
      </c>
      <c r="K11">
        <v>75</v>
      </c>
      <c r="L11" s="1">
        <f t="shared" si="1"/>
        <v>0.11544304217651653</v>
      </c>
      <c r="M11" s="1">
        <f t="shared" si="2"/>
        <v>1.5820489455870867E-3</v>
      </c>
    </row>
    <row r="12" spans="1:13" x14ac:dyDescent="0.25">
      <c r="A12" t="s">
        <v>67</v>
      </c>
      <c r="B12" t="s">
        <v>22</v>
      </c>
      <c r="C12" t="s">
        <v>23</v>
      </c>
      <c r="D12" t="s">
        <v>9</v>
      </c>
      <c r="E12" t="s">
        <v>24</v>
      </c>
      <c r="F12" s="9">
        <v>2.3680000000000003</v>
      </c>
      <c r="G12" s="9">
        <v>3.1E-2</v>
      </c>
      <c r="H12" s="1">
        <v>160.48900462962965</v>
      </c>
      <c r="I12">
        <v>4</v>
      </c>
      <c r="J12" s="1">
        <f t="shared" si="0"/>
        <v>1.535573451818939</v>
      </c>
      <c r="K12">
        <v>75</v>
      </c>
      <c r="L12" s="1">
        <f t="shared" si="1"/>
        <v>0.11565711805555558</v>
      </c>
      <c r="M12" s="1">
        <f t="shared" si="2"/>
        <v>1.5140923394097224E-3</v>
      </c>
    </row>
    <row r="13" spans="1:13" x14ac:dyDescent="0.25">
      <c r="A13" t="s">
        <v>67</v>
      </c>
      <c r="B13" t="s">
        <v>25</v>
      </c>
      <c r="C13" t="s">
        <v>23</v>
      </c>
      <c r="D13" t="s">
        <v>9</v>
      </c>
      <c r="E13" t="s">
        <v>24</v>
      </c>
      <c r="F13" s="9">
        <v>2.6100000000000003</v>
      </c>
      <c r="G13" s="9">
        <v>3.2000000000000001E-2</v>
      </c>
      <c r="H13" s="1">
        <v>149.49735449735454</v>
      </c>
      <c r="I13">
        <v>4</v>
      </c>
      <c r="J13" s="1">
        <f t="shared" si="0"/>
        <v>1.6032234121514153</v>
      </c>
      <c r="K13">
        <v>75</v>
      </c>
      <c r="L13" s="1">
        <f t="shared" si="1"/>
        <v>0.12209776785714289</v>
      </c>
      <c r="M13" s="1">
        <f t="shared" si="2"/>
        <v>1.4969841269841272E-3</v>
      </c>
    </row>
    <row r="14" spans="1:13" x14ac:dyDescent="0.25">
      <c r="A14" t="s">
        <v>67</v>
      </c>
      <c r="B14" t="s">
        <v>26</v>
      </c>
      <c r="C14" t="s">
        <v>23</v>
      </c>
      <c r="D14" t="s">
        <v>9</v>
      </c>
      <c r="E14" t="s">
        <v>24</v>
      </c>
      <c r="F14" s="9">
        <v>3.004</v>
      </c>
      <c r="G14" s="9">
        <v>3.6999999999999998E-2</v>
      </c>
      <c r="H14" s="1">
        <v>148.515625</v>
      </c>
      <c r="I14">
        <v>4</v>
      </c>
      <c r="J14" s="1">
        <f t="shared" si="0"/>
        <v>1.6095567431625273</v>
      </c>
      <c r="K14">
        <v>75</v>
      </c>
      <c r="L14" s="1">
        <f t="shared" si="1"/>
        <v>0.13997642578125002</v>
      </c>
      <c r="M14" s="1">
        <f t="shared" si="2"/>
        <v>1.7240771484375002E-3</v>
      </c>
    </row>
    <row r="15" spans="1:13" x14ac:dyDescent="0.25">
      <c r="A15" t="s">
        <v>67</v>
      </c>
      <c r="B15" t="s">
        <v>27</v>
      </c>
      <c r="C15" t="s">
        <v>23</v>
      </c>
      <c r="D15" t="s">
        <v>9</v>
      </c>
      <c r="E15" t="s">
        <v>24</v>
      </c>
      <c r="F15" s="9">
        <v>2.4470000000000001</v>
      </c>
      <c r="G15" s="9">
        <v>3.2000000000000001E-2</v>
      </c>
      <c r="H15" s="1">
        <v>159.94074074074075</v>
      </c>
      <c r="I15">
        <v>4</v>
      </c>
      <c r="J15" s="1">
        <f t="shared" si="0"/>
        <v>1.5388122649036817</v>
      </c>
      <c r="K15">
        <v>75</v>
      </c>
      <c r="L15" s="1">
        <f t="shared" si="1"/>
        <v>0.11926406111111111</v>
      </c>
      <c r="M15" s="1">
        <f t="shared" si="2"/>
        <v>1.5596444444444444E-3</v>
      </c>
    </row>
    <row r="16" spans="1:13" x14ac:dyDescent="0.25">
      <c r="A16" t="s">
        <v>67</v>
      </c>
      <c r="B16" t="s">
        <v>28</v>
      </c>
      <c r="C16" t="s">
        <v>23</v>
      </c>
      <c r="D16" t="s">
        <v>9</v>
      </c>
      <c r="E16" t="s">
        <v>24</v>
      </c>
      <c r="F16" s="9">
        <v>2.2880000000000003</v>
      </c>
      <c r="G16" s="9">
        <v>3.4000000000000002E-2</v>
      </c>
      <c r="H16" s="1">
        <v>160.30981067125643</v>
      </c>
      <c r="I16">
        <v>4</v>
      </c>
      <c r="J16" s="1">
        <f t="shared" si="0"/>
        <v>1.5366305210261837</v>
      </c>
      <c r="K16">
        <v>75</v>
      </c>
      <c r="L16" s="1">
        <f t="shared" si="1"/>
        <v>0.11167290877796902</v>
      </c>
      <c r="M16" s="1">
        <f t="shared" si="2"/>
        <v>1.6594750430292599E-3</v>
      </c>
    </row>
    <row r="17" spans="1:13" x14ac:dyDescent="0.25">
      <c r="A17" t="s">
        <v>67</v>
      </c>
      <c r="B17" t="s">
        <v>29</v>
      </c>
      <c r="C17" t="s">
        <v>30</v>
      </c>
      <c r="D17" t="s">
        <v>9</v>
      </c>
      <c r="E17" t="s">
        <v>31</v>
      </c>
      <c r="F17" s="9">
        <v>0.29299999999999998</v>
      </c>
      <c r="G17" s="9">
        <v>3.3000000000000002E-2</v>
      </c>
      <c r="H17" s="1">
        <v>146.91756272401437</v>
      </c>
      <c r="I17">
        <v>4</v>
      </c>
      <c r="J17" s="1">
        <f t="shared" si="0"/>
        <v>1.6199738713891709</v>
      </c>
      <c r="K17">
        <v>75</v>
      </c>
      <c r="L17" s="1">
        <f t="shared" si="1"/>
        <v>1.3565033602150538E-2</v>
      </c>
      <c r="M17" s="1">
        <f t="shared" si="2"/>
        <v>1.527802419354839E-3</v>
      </c>
    </row>
    <row r="18" spans="1:13" x14ac:dyDescent="0.25">
      <c r="A18" t="s">
        <v>67</v>
      </c>
      <c r="B18" t="s">
        <v>32</v>
      </c>
      <c r="C18" t="s">
        <v>30</v>
      </c>
      <c r="D18" t="s">
        <v>9</v>
      </c>
      <c r="E18" t="s">
        <v>31</v>
      </c>
      <c r="F18" s="9">
        <v>0.435</v>
      </c>
      <c r="G18" s="9">
        <v>0.04</v>
      </c>
      <c r="H18" s="1">
        <v>149.05381944444443</v>
      </c>
      <c r="I18">
        <v>4</v>
      </c>
      <c r="J18" s="1">
        <f t="shared" si="0"/>
        <v>1.6060785612212889</v>
      </c>
      <c r="K18">
        <v>75</v>
      </c>
      <c r="L18" s="1">
        <f t="shared" si="1"/>
        <v>2.0313452148437498E-2</v>
      </c>
      <c r="M18" s="1">
        <f t="shared" si="2"/>
        <v>1.8679036458333332E-3</v>
      </c>
    </row>
    <row r="19" spans="1:13" x14ac:dyDescent="0.25">
      <c r="A19" t="s">
        <v>67</v>
      </c>
      <c r="B19" t="s">
        <v>33</v>
      </c>
      <c r="C19" t="s">
        <v>30</v>
      </c>
      <c r="D19" t="s">
        <v>9</v>
      </c>
      <c r="E19" t="s">
        <v>31</v>
      </c>
      <c r="F19" s="9">
        <v>0.55100000000000005</v>
      </c>
      <c r="G19" s="9">
        <v>3.4000000000000002E-2</v>
      </c>
      <c r="H19" s="1">
        <v>146.1900684931507</v>
      </c>
      <c r="I19">
        <v>4</v>
      </c>
      <c r="J19" s="1">
        <f t="shared" si="0"/>
        <v>1.6247609111458876</v>
      </c>
      <c r="K19">
        <v>75</v>
      </c>
      <c r="L19" s="1">
        <f t="shared" si="1"/>
        <v>2.5434511451198634E-2</v>
      </c>
      <c r="M19" s="1">
        <f t="shared" si="2"/>
        <v>1.5694616866438358E-3</v>
      </c>
    </row>
    <row r="20" spans="1:13" x14ac:dyDescent="0.25">
      <c r="A20" t="s">
        <v>67</v>
      </c>
      <c r="B20" t="s">
        <v>34</v>
      </c>
      <c r="C20" t="s">
        <v>30</v>
      </c>
      <c r="D20" t="s">
        <v>9</v>
      </c>
      <c r="E20" t="s">
        <v>31</v>
      </c>
      <c r="F20" s="9">
        <v>0.34499999999999997</v>
      </c>
      <c r="G20" s="9">
        <v>3.1E-2</v>
      </c>
      <c r="H20" s="1">
        <v>141.46113691872995</v>
      </c>
      <c r="I20">
        <v>4</v>
      </c>
      <c r="J20" s="1">
        <f t="shared" si="0"/>
        <v>1.6565812830353337</v>
      </c>
      <c r="K20">
        <v>75</v>
      </c>
      <c r="L20" s="1">
        <f t="shared" si="1"/>
        <v>1.5619517294430341E-2</v>
      </c>
      <c r="M20" s="1">
        <f t="shared" si="2"/>
        <v>1.4034928583401178E-3</v>
      </c>
    </row>
    <row r="21" spans="1:13" x14ac:dyDescent="0.25">
      <c r="A21" t="s">
        <v>67</v>
      </c>
      <c r="B21" t="s">
        <v>35</v>
      </c>
      <c r="C21" t="s">
        <v>30</v>
      </c>
      <c r="D21" t="s">
        <v>9</v>
      </c>
      <c r="E21" t="s">
        <v>31</v>
      </c>
      <c r="F21" s="9">
        <v>0.33899999999999997</v>
      </c>
      <c r="G21" s="9">
        <v>3.1E-2</v>
      </c>
      <c r="H21" s="1">
        <v>156.53694404591104</v>
      </c>
      <c r="I21">
        <v>4</v>
      </c>
      <c r="J21" s="1">
        <f t="shared" si="0"/>
        <v>1.5592296130588277</v>
      </c>
      <c r="K21">
        <v>75</v>
      </c>
      <c r="L21" s="1">
        <f t="shared" si="1"/>
        <v>1.630612950591822E-2</v>
      </c>
      <c r="M21" s="1">
        <f t="shared" si="2"/>
        <v>1.491120987266858E-3</v>
      </c>
    </row>
    <row r="22" spans="1:13" x14ac:dyDescent="0.25">
      <c r="A22" t="s">
        <v>67</v>
      </c>
      <c r="B22" t="s">
        <v>36</v>
      </c>
      <c r="F22" s="9">
        <v>0.47000000000000003</v>
      </c>
      <c r="G22" s="9">
        <v>4.3000000000000003E-2</v>
      </c>
    </row>
    <row r="23" spans="1:13" x14ac:dyDescent="0.25">
      <c r="A23" t="s">
        <v>67</v>
      </c>
      <c r="B23" t="s">
        <v>37</v>
      </c>
      <c r="F23" s="9"/>
      <c r="G23" s="9"/>
    </row>
    <row r="24" spans="1:13" x14ac:dyDescent="0.25">
      <c r="A24" t="s">
        <v>67</v>
      </c>
      <c r="B24" t="s">
        <v>38</v>
      </c>
      <c r="F24" s="9"/>
      <c r="G24" s="9"/>
    </row>
    <row r="25" spans="1:13" x14ac:dyDescent="0.25">
      <c r="A25" t="s">
        <v>67</v>
      </c>
      <c r="B25" t="s">
        <v>39</v>
      </c>
      <c r="C25" t="s">
        <v>40</v>
      </c>
      <c r="D25" t="s">
        <v>41</v>
      </c>
      <c r="E25" t="s">
        <v>10</v>
      </c>
      <c r="F25" s="9">
        <v>0.56399999999999995</v>
      </c>
      <c r="G25" s="9">
        <v>1.1000000000000001E-2</v>
      </c>
      <c r="H25" s="1">
        <v>23.769620169035299</v>
      </c>
      <c r="I25">
        <v>7.5</v>
      </c>
      <c r="J25" s="1">
        <f t="shared" si="0"/>
        <v>6.0596453231068015</v>
      </c>
      <c r="K25">
        <v>75</v>
      </c>
      <c r="L25" s="1">
        <f t="shared" ref="L25" si="3">F25*75/(1000*$J25)</f>
        <v>6.9806065775335898E-3</v>
      </c>
      <c r="M25" s="1">
        <f t="shared" ref="M25" si="4">G25*75/(1000*$J25)</f>
        <v>1.3614658218593883E-4</v>
      </c>
    </row>
    <row r="26" spans="1:13" x14ac:dyDescent="0.25">
      <c r="A26" t="s">
        <v>67</v>
      </c>
      <c r="B26" t="s">
        <v>42</v>
      </c>
      <c r="C26" t="s">
        <v>40</v>
      </c>
      <c r="D26" t="s">
        <v>41</v>
      </c>
      <c r="E26" t="s">
        <v>10</v>
      </c>
      <c r="F26" s="9">
        <v>0.48199999999999998</v>
      </c>
      <c r="G26" s="10">
        <v>5.0000000000000001E-3</v>
      </c>
      <c r="H26" s="1">
        <v>24.24992481898726</v>
      </c>
      <c r="I26">
        <v>7.5</v>
      </c>
      <c r="J26" s="1">
        <f t="shared" si="0"/>
        <v>6.0362209562109017</v>
      </c>
      <c r="K26">
        <v>75</v>
      </c>
      <c r="L26" s="1">
        <f t="shared" ref="L26:L44" si="5">F26*75/(1000*$J26)</f>
        <v>5.9888463762751863E-3</v>
      </c>
      <c r="M26" s="1">
        <f t="shared" ref="M26:M44" si="6">G26*75/(1000*$J26)</f>
        <v>6.2124962409493628E-5</v>
      </c>
    </row>
    <row r="27" spans="1:13" x14ac:dyDescent="0.25">
      <c r="A27" t="s">
        <v>67</v>
      </c>
      <c r="B27" t="s">
        <v>43</v>
      </c>
      <c r="C27" t="s">
        <v>40</v>
      </c>
      <c r="D27" t="s">
        <v>41</v>
      </c>
      <c r="E27" t="s">
        <v>10</v>
      </c>
      <c r="F27" s="9">
        <v>0.51200000000000001</v>
      </c>
      <c r="G27" s="9">
        <v>0.01</v>
      </c>
      <c r="H27" s="1">
        <v>27.276480707790615</v>
      </c>
      <c r="I27">
        <v>7.5</v>
      </c>
      <c r="J27" s="1">
        <f t="shared" si="0"/>
        <v>5.8926833601087498</v>
      </c>
      <c r="K27">
        <v>75</v>
      </c>
      <c r="L27" s="1">
        <f t="shared" si="5"/>
        <v>6.516555812238878E-3</v>
      </c>
      <c r="M27" s="1">
        <f t="shared" si="6"/>
        <v>1.2727648070779061E-4</v>
      </c>
    </row>
    <row r="28" spans="1:13" x14ac:dyDescent="0.25">
      <c r="A28" t="s">
        <v>67</v>
      </c>
      <c r="B28" t="s">
        <v>44</v>
      </c>
      <c r="C28" t="s">
        <v>40</v>
      </c>
      <c r="D28" t="s">
        <v>41</v>
      </c>
      <c r="E28" t="s">
        <v>10</v>
      </c>
      <c r="F28" s="9">
        <v>0.49199999999999999</v>
      </c>
      <c r="G28" s="9">
        <v>2.1999999999999999E-2</v>
      </c>
      <c r="H28" s="1">
        <v>22.036746493791966</v>
      </c>
      <c r="I28">
        <v>7.5</v>
      </c>
      <c r="J28" s="1">
        <f t="shared" si="0"/>
        <v>6.1456898970848313</v>
      </c>
      <c r="K28">
        <v>75</v>
      </c>
      <c r="L28" s="1">
        <f t="shared" si="5"/>
        <v>6.0042079274945639E-3</v>
      </c>
      <c r="M28" s="1">
        <f t="shared" si="6"/>
        <v>2.6848084228634232E-4</v>
      </c>
    </row>
    <row r="29" spans="1:13" x14ac:dyDescent="0.25">
      <c r="A29" t="s">
        <v>67</v>
      </c>
      <c r="B29" t="s">
        <v>45</v>
      </c>
      <c r="C29" t="s">
        <v>40</v>
      </c>
      <c r="D29" t="s">
        <v>41</v>
      </c>
      <c r="E29" t="s">
        <v>10</v>
      </c>
      <c r="F29" s="9">
        <v>0.58699999999999997</v>
      </c>
      <c r="G29" s="9">
        <v>0.01</v>
      </c>
      <c r="H29" s="1">
        <v>22.269585253456228</v>
      </c>
      <c r="I29">
        <v>7.5</v>
      </c>
      <c r="J29" s="1">
        <f t="shared" si="0"/>
        <v>6.1339866201827942</v>
      </c>
      <c r="K29">
        <v>75</v>
      </c>
      <c r="L29" s="1">
        <f t="shared" si="5"/>
        <v>7.1772246543778803E-3</v>
      </c>
      <c r="M29" s="1">
        <f t="shared" si="6"/>
        <v>1.2226958525345623E-4</v>
      </c>
    </row>
    <row r="30" spans="1:13" x14ac:dyDescent="0.25">
      <c r="A30" t="s">
        <v>67</v>
      </c>
      <c r="B30" t="s">
        <v>46</v>
      </c>
      <c r="C30" t="s">
        <v>47</v>
      </c>
      <c r="D30" t="s">
        <v>41</v>
      </c>
      <c r="E30" t="s">
        <v>17</v>
      </c>
      <c r="F30" s="9">
        <v>0.6</v>
      </c>
      <c r="G30" s="9">
        <v>1E-3</v>
      </c>
      <c r="H30" s="1">
        <v>24.772630929900949</v>
      </c>
      <c r="I30">
        <v>7.5</v>
      </c>
      <c r="J30" s="1">
        <f t="shared" si="0"/>
        <v>6.0109336030700575</v>
      </c>
      <c r="K30">
        <v>75</v>
      </c>
      <c r="L30" s="1">
        <f t="shared" si="5"/>
        <v>7.4863578557940562E-3</v>
      </c>
      <c r="M30" s="1">
        <f t="shared" si="6"/>
        <v>1.2477263092990093E-5</v>
      </c>
    </row>
    <row r="31" spans="1:13" x14ac:dyDescent="0.25">
      <c r="A31" t="s">
        <v>67</v>
      </c>
      <c r="B31" t="s">
        <v>48</v>
      </c>
      <c r="C31" t="s">
        <v>47</v>
      </c>
      <c r="D31" t="s">
        <v>41</v>
      </c>
      <c r="E31" t="s">
        <v>17</v>
      </c>
      <c r="F31" s="9">
        <v>0.56199999999999994</v>
      </c>
      <c r="G31" s="9">
        <v>1.1000000000000001E-2</v>
      </c>
      <c r="H31" s="1">
        <v>21.276627737958009</v>
      </c>
      <c r="I31">
        <v>7.5</v>
      </c>
      <c r="J31" s="1">
        <f t="shared" si="0"/>
        <v>6.1842088948954164</v>
      </c>
      <c r="K31">
        <v>75</v>
      </c>
      <c r="L31" s="1">
        <f t="shared" si="5"/>
        <v>6.8157464788732389E-3</v>
      </c>
      <c r="M31" s="1">
        <f t="shared" si="6"/>
        <v>1.3340429051175381E-4</v>
      </c>
    </row>
    <row r="32" spans="1:13" x14ac:dyDescent="0.25">
      <c r="A32" t="s">
        <v>67</v>
      </c>
      <c r="B32" t="s">
        <v>49</v>
      </c>
      <c r="C32" t="s">
        <v>47</v>
      </c>
      <c r="D32" t="s">
        <v>41</v>
      </c>
      <c r="E32" t="s">
        <v>17</v>
      </c>
      <c r="F32" s="9">
        <v>0.51400000000000001</v>
      </c>
      <c r="G32" s="9">
        <v>1E-3</v>
      </c>
      <c r="H32" s="1">
        <v>22.114937180083754</v>
      </c>
      <c r="I32">
        <v>7.5</v>
      </c>
      <c r="J32" s="1">
        <f t="shared" si="0"/>
        <v>6.1417547870820242</v>
      </c>
      <c r="K32">
        <v>75</v>
      </c>
      <c r="L32" s="1">
        <f t="shared" si="5"/>
        <v>6.276707771056305E-3</v>
      </c>
      <c r="M32" s="1">
        <f t="shared" si="6"/>
        <v>1.2211493718008373E-5</v>
      </c>
    </row>
    <row r="33" spans="1:13" x14ac:dyDescent="0.25">
      <c r="A33" t="s">
        <v>67</v>
      </c>
      <c r="B33" t="s">
        <v>50</v>
      </c>
      <c r="C33" t="s">
        <v>47</v>
      </c>
      <c r="D33" t="s">
        <v>41</v>
      </c>
      <c r="E33" t="s">
        <v>17</v>
      </c>
      <c r="F33" s="9">
        <v>0.51700000000000002</v>
      </c>
      <c r="G33" s="9">
        <v>6.9999999999999993E-3</v>
      </c>
      <c r="H33" s="1">
        <v>26.291358369398299</v>
      </c>
      <c r="I33">
        <v>7.5</v>
      </c>
      <c r="J33" s="1">
        <f t="shared" si="0"/>
        <v>5.9386486113030257</v>
      </c>
      <c r="K33">
        <v>75</v>
      </c>
      <c r="L33" s="1">
        <f t="shared" si="5"/>
        <v>6.5292632276978922E-3</v>
      </c>
      <c r="M33" s="1">
        <f t="shared" si="6"/>
        <v>8.8403950858578792E-5</v>
      </c>
    </row>
    <row r="34" spans="1:13" x14ac:dyDescent="0.25">
      <c r="A34" t="s">
        <v>67</v>
      </c>
      <c r="B34" t="s">
        <v>51</v>
      </c>
      <c r="C34" t="s">
        <v>47</v>
      </c>
      <c r="D34" t="s">
        <v>41</v>
      </c>
      <c r="E34" t="s">
        <v>17</v>
      </c>
      <c r="F34" s="9">
        <v>0.34099999999999997</v>
      </c>
      <c r="G34" s="9">
        <v>0.01</v>
      </c>
      <c r="H34" s="1">
        <v>21.841997961264013</v>
      </c>
      <c r="I34">
        <v>7.5</v>
      </c>
      <c r="J34" s="1">
        <f t="shared" si="0"/>
        <v>6.1555129803308031</v>
      </c>
      <c r="K34">
        <v>75</v>
      </c>
      <c r="L34" s="1">
        <f t="shared" si="5"/>
        <v>4.154812130479104E-3</v>
      </c>
      <c r="M34" s="1">
        <f t="shared" si="6"/>
        <v>1.2184199796126404E-4</v>
      </c>
    </row>
    <row r="35" spans="1:13" x14ac:dyDescent="0.25">
      <c r="A35" t="s">
        <v>67</v>
      </c>
      <c r="B35" t="s">
        <v>52</v>
      </c>
      <c r="C35" t="s">
        <v>53</v>
      </c>
      <c r="D35" t="s">
        <v>41</v>
      </c>
      <c r="E35" t="s">
        <v>24</v>
      </c>
      <c r="F35" s="9">
        <v>0.74</v>
      </c>
      <c r="G35" s="9">
        <v>1.4E-2</v>
      </c>
      <c r="H35" s="1">
        <v>17.170783012367178</v>
      </c>
      <c r="I35">
        <v>7.5</v>
      </c>
      <c r="J35" s="1">
        <f t="shared" si="0"/>
        <v>6.4009131006732174</v>
      </c>
      <c r="K35">
        <v>75</v>
      </c>
      <c r="L35" s="1">
        <f t="shared" si="5"/>
        <v>8.6706379429151714E-3</v>
      </c>
      <c r="M35" s="1">
        <f t="shared" si="6"/>
        <v>1.6403909621731406E-4</v>
      </c>
    </row>
    <row r="36" spans="1:13" x14ac:dyDescent="0.25">
      <c r="A36" t="s">
        <v>67</v>
      </c>
      <c r="B36" t="s">
        <v>54</v>
      </c>
      <c r="C36" t="s">
        <v>53</v>
      </c>
      <c r="D36" t="s">
        <v>41</v>
      </c>
      <c r="E36" t="s">
        <v>24</v>
      </c>
      <c r="F36" s="9">
        <v>0.63700000000000001</v>
      </c>
      <c r="G36" s="9">
        <v>1.9000000000000003E-2</v>
      </c>
      <c r="H36" s="1">
        <v>19.186927666634762</v>
      </c>
      <c r="I36">
        <v>7.5</v>
      </c>
      <c r="J36" s="1">
        <f t="shared" si="0"/>
        <v>6.292636404704937</v>
      </c>
      <c r="K36">
        <v>75</v>
      </c>
      <c r="L36" s="1">
        <f t="shared" si="5"/>
        <v>7.5922072923646344E-3</v>
      </c>
      <c r="M36" s="1">
        <f t="shared" si="6"/>
        <v>2.2645516256660609E-4</v>
      </c>
    </row>
    <row r="37" spans="1:13" x14ac:dyDescent="0.25">
      <c r="A37" t="s">
        <v>67</v>
      </c>
      <c r="B37" t="s">
        <v>55</v>
      </c>
      <c r="C37" t="s">
        <v>53</v>
      </c>
      <c r="D37" t="s">
        <v>41</v>
      </c>
      <c r="E37" t="s">
        <v>24</v>
      </c>
      <c r="F37" s="9">
        <v>0.82899999999999996</v>
      </c>
      <c r="G37" s="9">
        <v>1.9000000000000003E-2</v>
      </c>
      <c r="H37" s="1">
        <v>20.183693342776209</v>
      </c>
      <c r="I37">
        <v>7.5</v>
      </c>
      <c r="J37" s="1">
        <f t="shared" si="0"/>
        <v>6.2404472615176099</v>
      </c>
      <c r="K37">
        <v>75</v>
      </c>
      <c r="L37" s="1">
        <f t="shared" si="5"/>
        <v>9.9632281781161479E-3</v>
      </c>
      <c r="M37" s="1">
        <f t="shared" si="6"/>
        <v>2.2834901735127483E-4</v>
      </c>
    </row>
    <row r="38" spans="1:13" x14ac:dyDescent="0.25">
      <c r="A38" t="s">
        <v>67</v>
      </c>
      <c r="B38" t="s">
        <v>56</v>
      </c>
      <c r="C38" t="s">
        <v>53</v>
      </c>
      <c r="D38" t="s">
        <v>41</v>
      </c>
      <c r="E38" t="s">
        <v>24</v>
      </c>
      <c r="F38" s="9">
        <v>0.75700000000000001</v>
      </c>
      <c r="G38" s="9">
        <v>2.4E-2</v>
      </c>
      <c r="H38" s="1">
        <v>20.66949152542373</v>
      </c>
      <c r="I38">
        <v>7.5</v>
      </c>
      <c r="J38" s="1">
        <f t="shared" si="0"/>
        <v>6.215324109839174</v>
      </c>
      <c r="K38">
        <v>75</v>
      </c>
      <c r="L38" s="1">
        <f t="shared" si="5"/>
        <v>9.1346805084745776E-3</v>
      </c>
      <c r="M38" s="1">
        <f t="shared" si="6"/>
        <v>2.8960677966101699E-4</v>
      </c>
    </row>
    <row r="39" spans="1:13" x14ac:dyDescent="0.25">
      <c r="A39" t="s">
        <v>67</v>
      </c>
      <c r="B39" t="s">
        <v>57</v>
      </c>
      <c r="C39" t="s">
        <v>53</v>
      </c>
      <c r="D39" t="s">
        <v>41</v>
      </c>
      <c r="E39" t="s">
        <v>24</v>
      </c>
      <c r="F39" s="9">
        <v>0.71499999999999997</v>
      </c>
      <c r="G39" s="9">
        <v>2.3E-2</v>
      </c>
      <c r="H39" s="1">
        <v>24.743990280308942</v>
      </c>
      <c r="I39">
        <v>7.5</v>
      </c>
      <c r="J39" s="1">
        <f t="shared" si="0"/>
        <v>6.0123136859314403</v>
      </c>
      <c r="K39">
        <v>75</v>
      </c>
      <c r="L39" s="1">
        <f t="shared" si="5"/>
        <v>8.9191953050420901E-3</v>
      </c>
      <c r="M39" s="1">
        <f t="shared" si="6"/>
        <v>2.8691117764471056E-4</v>
      </c>
    </row>
    <row r="40" spans="1:13" x14ac:dyDescent="0.25">
      <c r="A40" t="s">
        <v>67</v>
      </c>
      <c r="B40" t="s">
        <v>58</v>
      </c>
      <c r="C40" t="s">
        <v>59</v>
      </c>
      <c r="D40" t="s">
        <v>41</v>
      </c>
      <c r="E40" t="s">
        <v>31</v>
      </c>
      <c r="F40" s="9">
        <v>0.153</v>
      </c>
      <c r="G40" s="9">
        <v>2.0999999999999998E-2</v>
      </c>
      <c r="H40" s="1">
        <v>10.989530963506226</v>
      </c>
      <c r="I40">
        <v>7.5</v>
      </c>
      <c r="J40" s="1">
        <f t="shared" si="0"/>
        <v>6.7573940847322147</v>
      </c>
      <c r="K40">
        <v>75</v>
      </c>
      <c r="L40" s="1">
        <f t="shared" si="5"/>
        <v>1.6981398237416454E-3</v>
      </c>
      <c r="M40" s="1">
        <f t="shared" si="6"/>
        <v>2.3307801502336304E-4</v>
      </c>
    </row>
    <row r="41" spans="1:13" x14ac:dyDescent="0.25">
      <c r="A41" t="s">
        <v>67</v>
      </c>
      <c r="B41" t="s">
        <v>60</v>
      </c>
      <c r="C41" t="s">
        <v>59</v>
      </c>
      <c r="D41" t="s">
        <v>41</v>
      </c>
      <c r="E41" t="s">
        <v>31</v>
      </c>
      <c r="F41" s="9">
        <v>0.18000000000000002</v>
      </c>
      <c r="G41" s="9">
        <v>2.5000000000000001E-2</v>
      </c>
      <c r="H41" s="1">
        <v>7.2824887292590237</v>
      </c>
      <c r="I41">
        <v>7.5</v>
      </c>
      <c r="J41" s="1">
        <f t="shared" si="0"/>
        <v>6.9908892763731476</v>
      </c>
      <c r="K41">
        <v>75</v>
      </c>
      <c r="L41" s="1">
        <f t="shared" si="5"/>
        <v>1.9310847971266629E-3</v>
      </c>
      <c r="M41" s="1">
        <f t="shared" si="6"/>
        <v>2.6820622182314758E-4</v>
      </c>
    </row>
    <row r="42" spans="1:13" x14ac:dyDescent="0.25">
      <c r="A42" t="s">
        <v>67</v>
      </c>
      <c r="B42" t="s">
        <v>61</v>
      </c>
      <c r="C42" t="s">
        <v>59</v>
      </c>
      <c r="D42" t="s">
        <v>41</v>
      </c>
      <c r="E42" t="s">
        <v>31</v>
      </c>
      <c r="F42" s="9">
        <v>0.18900000000000003</v>
      </c>
      <c r="G42" s="9">
        <v>2.3E-2</v>
      </c>
      <c r="H42" s="1">
        <v>8.4432703246696388</v>
      </c>
      <c r="I42">
        <v>7.5</v>
      </c>
      <c r="J42" s="1">
        <f t="shared" si="0"/>
        <v>6.9160584861980432</v>
      </c>
      <c r="K42">
        <v>75</v>
      </c>
      <c r="L42" s="1">
        <f t="shared" si="5"/>
        <v>2.049577809136257E-3</v>
      </c>
      <c r="M42" s="1">
        <f t="shared" si="6"/>
        <v>2.4941952174674018E-4</v>
      </c>
    </row>
    <row r="43" spans="1:13" x14ac:dyDescent="0.25">
      <c r="A43" t="s">
        <v>67</v>
      </c>
      <c r="B43" t="s">
        <v>62</v>
      </c>
      <c r="C43" t="s">
        <v>59</v>
      </c>
      <c r="D43" t="s">
        <v>41</v>
      </c>
      <c r="E43" t="s">
        <v>31</v>
      </c>
      <c r="F43" s="9">
        <v>0.219</v>
      </c>
      <c r="G43" s="9">
        <v>2.1999999999999999E-2</v>
      </c>
      <c r="H43" s="1">
        <v>7.4399569397527641</v>
      </c>
      <c r="I43">
        <v>7.5</v>
      </c>
      <c r="J43" s="1">
        <f t="shared" si="0"/>
        <v>6.9806431551398003</v>
      </c>
      <c r="K43">
        <v>75</v>
      </c>
      <c r="L43" s="1">
        <f t="shared" si="5"/>
        <v>2.3529350569805856E-3</v>
      </c>
      <c r="M43" s="1">
        <f t="shared" si="6"/>
        <v>2.3636790526745607E-4</v>
      </c>
    </row>
    <row r="44" spans="1:13" x14ac:dyDescent="0.25">
      <c r="A44" t="s">
        <v>67</v>
      </c>
      <c r="B44" t="s">
        <v>63</v>
      </c>
      <c r="C44" t="s">
        <v>59</v>
      </c>
      <c r="D44" t="s">
        <v>41</v>
      </c>
      <c r="E44" t="s">
        <v>31</v>
      </c>
      <c r="F44" s="9">
        <v>8.7999999999999995E-2</v>
      </c>
      <c r="G44" s="9">
        <v>2.3E-2</v>
      </c>
      <c r="H44" s="1">
        <v>20.839902147322626</v>
      </c>
      <c r="I44">
        <v>7.5</v>
      </c>
      <c r="J44" s="1">
        <f t="shared" si="0"/>
        <v>6.2065591470409611</v>
      </c>
      <c r="K44">
        <v>75</v>
      </c>
      <c r="L44" s="1">
        <f t="shared" si="5"/>
        <v>1.0633911388964392E-3</v>
      </c>
      <c r="M44" s="1">
        <f t="shared" si="6"/>
        <v>2.7793177493884208E-4</v>
      </c>
    </row>
    <row r="45" spans="1:13" x14ac:dyDescent="0.25">
      <c r="A45" t="s">
        <v>67</v>
      </c>
      <c r="B45" t="s">
        <v>36</v>
      </c>
      <c r="F45" s="9">
        <v>0.16200000000000001</v>
      </c>
      <c r="G45" s="9">
        <v>1.4E-2</v>
      </c>
    </row>
    <row r="46" spans="1:13" x14ac:dyDescent="0.25">
      <c r="A46" t="s">
        <v>67</v>
      </c>
      <c r="B46" t="s">
        <v>37</v>
      </c>
    </row>
    <row r="47" spans="1:13" x14ac:dyDescent="0.25">
      <c r="A47" t="s">
        <v>67</v>
      </c>
      <c r="B47" t="s">
        <v>38</v>
      </c>
    </row>
    <row r="48" spans="1:13" x14ac:dyDescent="0.25">
      <c r="A48" t="s">
        <v>67</v>
      </c>
      <c r="B48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data</vt:lpstr>
      <vt:lpstr>Sheet7</vt:lpstr>
      <vt:lpstr>'Raw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Kaizad Patel</dc:creator>
  <cp:lastModifiedBy>Kaizad Patel</cp:lastModifiedBy>
  <dcterms:created xsi:type="dcterms:W3CDTF">2017-07-27T23:39:54Z</dcterms:created>
  <dcterms:modified xsi:type="dcterms:W3CDTF">2017-07-28T00:06:20Z</dcterms:modified>
</cp:coreProperties>
</file>