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Kaizad\Google Drive\DATA ANALYSIS RESULTS\LAB STUDY RESULTS\"/>
    </mc:Choice>
  </mc:AlternateContent>
  <bookViews>
    <workbookView xWindow="0" yWindow="0" windowWidth="20490" windowHeight="7755" activeTab="3"/>
  </bookViews>
  <sheets>
    <sheet name="README" sheetId="4" r:id="rId1"/>
    <sheet name="Crucible Weights" sheetId="2" r:id="rId2"/>
    <sheet name="LOI" sheetId="1" r:id="rId3"/>
    <sheet name="Wt of OM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2" i="5" l="1"/>
  <c r="J82" i="5" s="1"/>
  <c r="L82" i="5" s="1"/>
  <c r="H81" i="5"/>
  <c r="J81" i="5" s="1"/>
  <c r="L81" i="5" s="1"/>
  <c r="H80" i="5"/>
  <c r="J80" i="5" s="1"/>
  <c r="L80" i="5" s="1"/>
  <c r="H79" i="5"/>
  <c r="J79" i="5" s="1"/>
  <c r="L79" i="5" s="1"/>
  <c r="H78" i="5"/>
  <c r="J78" i="5" s="1"/>
  <c r="L78" i="5" s="1"/>
  <c r="G77" i="5"/>
  <c r="H77" i="5" s="1"/>
  <c r="H76" i="5"/>
  <c r="J76" i="5" s="1"/>
  <c r="L76" i="5" s="1"/>
  <c r="H75" i="5"/>
  <c r="J75" i="5" s="1"/>
  <c r="L75" i="5" s="1"/>
  <c r="H74" i="5"/>
  <c r="J74" i="5" s="1"/>
  <c r="L74" i="5" s="1"/>
  <c r="H73" i="5"/>
  <c r="J73" i="5" s="1"/>
  <c r="L73" i="5" s="1"/>
  <c r="H72" i="5"/>
  <c r="J72" i="5" s="1"/>
  <c r="L72" i="5" s="1"/>
  <c r="H71" i="5"/>
  <c r="J71" i="5" s="1"/>
  <c r="L71" i="5" s="1"/>
  <c r="H70" i="5"/>
  <c r="J70" i="5" s="1"/>
  <c r="L70" i="5" s="1"/>
  <c r="H69" i="5"/>
  <c r="J69" i="5" s="1"/>
  <c r="L69" i="5" s="1"/>
  <c r="H68" i="5"/>
  <c r="J68" i="5" s="1"/>
  <c r="L68" i="5" s="1"/>
  <c r="H67" i="5"/>
  <c r="J67" i="5" s="1"/>
  <c r="L67" i="5" s="1"/>
  <c r="H66" i="5"/>
  <c r="J66" i="5" s="1"/>
  <c r="L66" i="5" s="1"/>
  <c r="H65" i="5"/>
  <c r="J65" i="5" s="1"/>
  <c r="L65" i="5" s="1"/>
  <c r="H64" i="5"/>
  <c r="J64" i="5" s="1"/>
  <c r="L64" i="5" s="1"/>
  <c r="H63" i="5"/>
  <c r="J63" i="5" s="1"/>
  <c r="L63" i="5" s="1"/>
  <c r="H62" i="5"/>
  <c r="J62" i="5" s="1"/>
  <c r="L62" i="5" s="1"/>
  <c r="H61" i="5"/>
  <c r="J61" i="5" s="1"/>
  <c r="L61" i="5" s="1"/>
  <c r="H60" i="5"/>
  <c r="J60" i="5" s="1"/>
  <c r="L60" i="5" s="1"/>
  <c r="H59" i="5"/>
  <c r="J59" i="5" s="1"/>
  <c r="L59" i="5" s="1"/>
  <c r="G58" i="5"/>
  <c r="H58" i="5" s="1"/>
  <c r="J58" i="5" s="1"/>
  <c r="L58" i="5" s="1"/>
  <c r="H57" i="5"/>
  <c r="J57" i="5" s="1"/>
  <c r="L57" i="5" s="1"/>
  <c r="H56" i="5"/>
  <c r="J56" i="5" s="1"/>
  <c r="L56" i="5" s="1"/>
  <c r="H55" i="5"/>
  <c r="J55" i="5" s="1"/>
  <c r="L55" i="5" s="1"/>
  <c r="H54" i="5"/>
  <c r="J54" i="5" s="1"/>
  <c r="L54" i="5" s="1"/>
  <c r="G53" i="5"/>
  <c r="H53" i="5" s="1"/>
  <c r="J53" i="5" s="1"/>
  <c r="L53" i="5" s="1"/>
  <c r="H52" i="5"/>
  <c r="J52" i="5" s="1"/>
  <c r="L52" i="5" s="1"/>
  <c r="H51" i="5"/>
  <c r="J51" i="5" s="1"/>
  <c r="L51" i="5" s="1"/>
  <c r="H50" i="5"/>
  <c r="J50" i="5" s="1"/>
  <c r="L50" i="5" s="1"/>
  <c r="H49" i="5"/>
  <c r="J49" i="5" s="1"/>
  <c r="L49" i="5" s="1"/>
  <c r="H48" i="5"/>
  <c r="J48" i="5" s="1"/>
  <c r="L48" i="5" s="1"/>
  <c r="H47" i="5"/>
  <c r="J47" i="5" s="1"/>
  <c r="L47" i="5" s="1"/>
  <c r="H46" i="5"/>
  <c r="J46" i="5" s="1"/>
  <c r="L46" i="5" s="1"/>
  <c r="H45" i="5"/>
  <c r="J45" i="5" s="1"/>
  <c r="L45" i="5" s="1"/>
  <c r="H44" i="5"/>
  <c r="J44" i="5" s="1"/>
  <c r="L44" i="5" s="1"/>
  <c r="H43" i="5"/>
  <c r="J43" i="5" s="1"/>
  <c r="L43" i="5" s="1"/>
  <c r="H41" i="5"/>
  <c r="J41" i="5" s="1"/>
  <c r="L41" i="5" s="1"/>
  <c r="H40" i="5"/>
  <c r="J40" i="5" s="1"/>
  <c r="L40" i="5" s="1"/>
  <c r="H39" i="5"/>
  <c r="J39" i="5" s="1"/>
  <c r="L39" i="5" s="1"/>
  <c r="H38" i="5"/>
  <c r="J38" i="5" s="1"/>
  <c r="L38" i="5" s="1"/>
  <c r="H37" i="5"/>
  <c r="J37" i="5" s="1"/>
  <c r="L37" i="5" s="1"/>
  <c r="H36" i="5"/>
  <c r="J36" i="5" s="1"/>
  <c r="L36" i="5" s="1"/>
  <c r="H35" i="5"/>
  <c r="J35" i="5" s="1"/>
  <c r="L35" i="5" s="1"/>
  <c r="H34" i="5"/>
  <c r="J34" i="5" s="1"/>
  <c r="L34" i="5" s="1"/>
  <c r="H33" i="5"/>
  <c r="J33" i="5" s="1"/>
  <c r="L33" i="5" s="1"/>
  <c r="H32" i="5"/>
  <c r="J32" i="5" s="1"/>
  <c r="L32" i="5" s="1"/>
  <c r="H31" i="5"/>
  <c r="J31" i="5" s="1"/>
  <c r="L31" i="5" s="1"/>
  <c r="H30" i="5"/>
  <c r="J30" i="5" s="1"/>
  <c r="L30" i="5" s="1"/>
  <c r="H29" i="5"/>
  <c r="J29" i="5" s="1"/>
  <c r="L29" i="5" s="1"/>
  <c r="H28" i="5"/>
  <c r="J28" i="5" s="1"/>
  <c r="L28" i="5" s="1"/>
  <c r="H27" i="5"/>
  <c r="J27" i="5" s="1"/>
  <c r="L27" i="5" s="1"/>
  <c r="H26" i="5"/>
  <c r="J26" i="5" s="1"/>
  <c r="L26" i="5" s="1"/>
  <c r="H25" i="5"/>
  <c r="J25" i="5" s="1"/>
  <c r="L25" i="5" s="1"/>
  <c r="H24" i="5"/>
  <c r="J24" i="5" s="1"/>
  <c r="L24" i="5" s="1"/>
  <c r="H23" i="5"/>
  <c r="J23" i="5" s="1"/>
  <c r="L23" i="5" s="1"/>
  <c r="H22" i="5"/>
  <c r="J22" i="5" s="1"/>
  <c r="L22" i="5" s="1"/>
  <c r="H21" i="5"/>
  <c r="J21" i="5" s="1"/>
  <c r="L21" i="5" s="1"/>
  <c r="H20" i="5"/>
  <c r="J20" i="5" s="1"/>
  <c r="L20" i="5" s="1"/>
  <c r="H19" i="5"/>
  <c r="J19" i="5" s="1"/>
  <c r="L19" i="5" s="1"/>
  <c r="H18" i="5"/>
  <c r="J18" i="5" s="1"/>
  <c r="L18" i="5" s="1"/>
  <c r="H17" i="5"/>
  <c r="J17" i="5" s="1"/>
  <c r="L17" i="5" s="1"/>
  <c r="H16" i="5"/>
  <c r="J16" i="5" s="1"/>
  <c r="L16" i="5" s="1"/>
  <c r="H15" i="5"/>
  <c r="J15" i="5" s="1"/>
  <c r="L15" i="5" s="1"/>
  <c r="H14" i="5"/>
  <c r="J14" i="5" s="1"/>
  <c r="L14" i="5" s="1"/>
  <c r="H13" i="5"/>
  <c r="J13" i="5" s="1"/>
  <c r="L13" i="5" s="1"/>
  <c r="H12" i="5"/>
  <c r="J12" i="5" s="1"/>
  <c r="L12" i="5" s="1"/>
  <c r="H11" i="5"/>
  <c r="J11" i="5" s="1"/>
  <c r="L11" i="5" s="1"/>
  <c r="H10" i="5"/>
  <c r="J10" i="5" s="1"/>
  <c r="L10" i="5" s="1"/>
  <c r="H9" i="5"/>
  <c r="J9" i="5" s="1"/>
  <c r="L9" i="5" s="1"/>
  <c r="H8" i="5"/>
  <c r="J8" i="5" s="1"/>
  <c r="L8" i="5" s="1"/>
  <c r="H7" i="5"/>
  <c r="J7" i="5" s="1"/>
  <c r="L7" i="5" s="1"/>
  <c r="H6" i="5"/>
  <c r="J6" i="5" s="1"/>
  <c r="L6" i="5" s="1"/>
  <c r="H5" i="5"/>
  <c r="J5" i="5" s="1"/>
  <c r="L5" i="5" s="1"/>
  <c r="H4" i="5"/>
  <c r="J4" i="5" s="1"/>
  <c r="L4" i="5" s="1"/>
  <c r="H3" i="5"/>
  <c r="J3" i="5" s="1"/>
  <c r="L3" i="5" s="1"/>
  <c r="H2" i="5"/>
  <c r="J2" i="5" s="1"/>
  <c r="L2" i="5" s="1"/>
  <c r="J77" i="5" l="1"/>
  <c r="L77" i="5" s="1"/>
  <c r="I49" i="1" l="1"/>
  <c r="I48" i="1"/>
  <c r="L48" i="1" s="1"/>
  <c r="L53" i="1"/>
  <c r="L54" i="1"/>
  <c r="L55" i="1"/>
  <c r="L56" i="1"/>
  <c r="L57" i="1"/>
  <c r="L58" i="1"/>
  <c r="L59" i="1"/>
  <c r="K59" i="1"/>
  <c r="K58" i="1"/>
  <c r="K57" i="1"/>
  <c r="K56" i="1"/>
  <c r="K55" i="1"/>
  <c r="K54" i="1"/>
  <c r="K53" i="1"/>
  <c r="K52" i="1"/>
  <c r="L52" i="1" s="1"/>
  <c r="I53" i="1"/>
  <c r="K51" i="1"/>
  <c r="L51" i="1" s="1"/>
  <c r="L50" i="1"/>
  <c r="K50" i="1"/>
  <c r="K49" i="1"/>
  <c r="K48" i="1"/>
  <c r="K47" i="1"/>
  <c r="L47" i="1" s="1"/>
  <c r="L46" i="1"/>
  <c r="K46" i="1"/>
  <c r="K45" i="1"/>
  <c r="L45" i="1" s="1"/>
  <c r="L44" i="1"/>
  <c r="K44" i="1"/>
  <c r="L49" i="1" l="1"/>
  <c r="L35" i="1" l="1"/>
  <c r="K35" i="1" l="1"/>
  <c r="I7" i="1"/>
  <c r="K33" i="1" l="1"/>
  <c r="L33" i="1" s="1"/>
  <c r="K23" i="1"/>
  <c r="L23" i="1" s="1"/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2" i="1"/>
  <c r="L2" i="1" s="1"/>
  <c r="K37" i="1" l="1"/>
  <c r="L37" i="1" s="1"/>
  <c r="K38" i="1"/>
  <c r="L38" i="1" s="1"/>
  <c r="K39" i="1"/>
  <c r="L39" i="1" s="1"/>
  <c r="K40" i="1"/>
  <c r="L40" i="1" s="1"/>
  <c r="K41" i="1"/>
  <c r="L41" i="1" s="1"/>
  <c r="K11" i="1"/>
  <c r="L11" i="1" s="1"/>
  <c r="K12" i="1"/>
  <c r="L12" i="1" s="1"/>
  <c r="K13" i="1"/>
  <c r="L13" i="1" s="1"/>
  <c r="K14" i="1"/>
  <c r="K16" i="1"/>
  <c r="K17" i="1"/>
  <c r="L17" i="1" s="1"/>
  <c r="K18" i="1"/>
  <c r="L18" i="1" s="1"/>
  <c r="K19" i="1"/>
  <c r="K15" i="1"/>
  <c r="K20" i="1"/>
  <c r="L20" i="1" s="1"/>
  <c r="K21" i="1"/>
  <c r="L21" i="1" s="1"/>
  <c r="K22" i="1"/>
  <c r="K25" i="1"/>
  <c r="L25" i="1" s="1"/>
  <c r="K26" i="1"/>
  <c r="L26" i="1" s="1"/>
  <c r="K27" i="1"/>
  <c r="K28" i="1"/>
  <c r="K24" i="1"/>
  <c r="L24" i="1" s="1"/>
  <c r="K34" i="1"/>
  <c r="L34" i="1" s="1"/>
  <c r="K36" i="1"/>
  <c r="L36" i="1" s="1"/>
  <c r="K29" i="1"/>
  <c r="L29" i="1" s="1"/>
  <c r="K30" i="1"/>
  <c r="L30" i="1" s="1"/>
  <c r="K31" i="1"/>
  <c r="L31" i="1" s="1"/>
  <c r="K32" i="1"/>
  <c r="L32" i="1" s="1"/>
  <c r="L15" i="1" l="1"/>
  <c r="L16" i="1"/>
  <c r="L28" i="1"/>
  <c r="L19" i="1"/>
  <c r="L14" i="1"/>
  <c r="L27" i="1"/>
  <c r="L22" i="1"/>
</calcChain>
</file>

<file path=xl/comments1.xml><?xml version="1.0" encoding="utf-8"?>
<comments xmlns="http://schemas.openxmlformats.org/spreadsheetml/2006/main">
  <authors>
    <author>Kaizad Patel</author>
  </authors>
  <commentList>
    <comment ref="H77" authorId="0" shapeId="0">
      <text>
        <r>
          <rPr>
            <b/>
            <sz val="9"/>
            <color indexed="81"/>
            <rFont val="Tahoma"/>
            <charset val="1"/>
          </rPr>
          <t>Kaizad Patel:</t>
        </r>
        <r>
          <rPr>
            <sz val="9"/>
            <color indexed="81"/>
            <rFont val="Tahoma"/>
            <charset val="1"/>
          </rPr>
          <t xml:space="preserve">
this number does not make sense</t>
        </r>
      </text>
    </comment>
  </commentList>
</comments>
</file>

<file path=xl/sharedStrings.xml><?xml version="1.0" encoding="utf-8"?>
<sst xmlns="http://schemas.openxmlformats.org/spreadsheetml/2006/main" count="923" uniqueCount="246">
  <si>
    <t>Sample</t>
  </si>
  <si>
    <t>Tray #</t>
  </si>
  <si>
    <t>Crucible #</t>
  </si>
  <si>
    <t>Crucible
g</t>
  </si>
  <si>
    <t>Soil added
g</t>
  </si>
  <si>
    <t>Crucible+Soil
g</t>
  </si>
  <si>
    <t>Soil
g</t>
  </si>
  <si>
    <t>II</t>
  </si>
  <si>
    <t>JJ</t>
  </si>
  <si>
    <t>KK</t>
  </si>
  <si>
    <t>LL</t>
  </si>
  <si>
    <t>MM</t>
  </si>
  <si>
    <t>NN</t>
  </si>
  <si>
    <t>OO</t>
  </si>
  <si>
    <t>PP</t>
  </si>
  <si>
    <t xml:space="preserve">Collection
</t>
  </si>
  <si>
    <t>AA</t>
  </si>
  <si>
    <t>BB</t>
  </si>
  <si>
    <t>CC</t>
  </si>
  <si>
    <t>DD</t>
  </si>
  <si>
    <t>EE</t>
  </si>
  <si>
    <t>FF</t>
  </si>
  <si>
    <t>GG</t>
  </si>
  <si>
    <t>HH</t>
  </si>
  <si>
    <t>UU</t>
  </si>
  <si>
    <t>VV</t>
  </si>
  <si>
    <t>WW</t>
  </si>
  <si>
    <t>XX</t>
  </si>
  <si>
    <t>YY</t>
  </si>
  <si>
    <t>ZZ</t>
  </si>
  <si>
    <t>A</t>
  </si>
  <si>
    <t>B</t>
  </si>
  <si>
    <t>C</t>
  </si>
  <si>
    <t>D</t>
  </si>
  <si>
    <t>G</t>
  </si>
  <si>
    <t>J</t>
  </si>
  <si>
    <t>QQ</t>
  </si>
  <si>
    <t>RR</t>
  </si>
  <si>
    <t>SS</t>
  </si>
  <si>
    <t>TT</t>
  </si>
  <si>
    <t>E</t>
  </si>
  <si>
    <t>F</t>
  </si>
  <si>
    <t>H</t>
  </si>
  <si>
    <t>I</t>
  </si>
  <si>
    <t>K</t>
  </si>
  <si>
    <t>L</t>
  </si>
  <si>
    <t>M</t>
  </si>
  <si>
    <t>N</t>
  </si>
  <si>
    <t>O</t>
  </si>
  <si>
    <t>P</t>
  </si>
  <si>
    <t>Q</t>
  </si>
  <si>
    <t>Crucible</t>
  </si>
  <si>
    <t>%LOI</t>
  </si>
  <si>
    <t xml:space="preserve">Plot Type
</t>
  </si>
  <si>
    <t>Total organic carbon by loss on ignition (LOI)</t>
  </si>
  <si>
    <t>Site: Dwight Demeritt Forewst, Old Town ME</t>
  </si>
  <si>
    <t>Wt. (g)</t>
  </si>
  <si>
    <t>BD</t>
  </si>
  <si>
    <t>BE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</si>
  <si>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</si>
  <si>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</si>
  <si>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</si>
  <si>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</si>
  <si>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</si>
  <si>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</si>
  <si>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</si>
  <si>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</si>
  <si>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</si>
  <si>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</si>
  <si>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</si>
  <si>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CG</t>
  </si>
  <si>
    <t>CH</t>
  </si>
  <si>
    <t>CJ</t>
  </si>
  <si>
    <t>CK</t>
  </si>
  <si>
    <t>CL</t>
  </si>
  <si>
    <t>CM</t>
  </si>
  <si>
    <t>CN</t>
  </si>
  <si>
    <t>CI</t>
  </si>
  <si>
    <t>BA</t>
  </si>
  <si>
    <t>BV</t>
  </si>
  <si>
    <t>BF</t>
  </si>
  <si>
    <t>BR</t>
  </si>
  <si>
    <t>BS</t>
  </si>
  <si>
    <t>BT</t>
  </si>
  <si>
    <t>BU</t>
  </si>
  <si>
    <t>BC</t>
  </si>
  <si>
    <t>BW</t>
  </si>
  <si>
    <t>BX</t>
  </si>
  <si>
    <t>BY</t>
  </si>
  <si>
    <t>BZ</t>
  </si>
  <si>
    <t>CA</t>
  </si>
  <si>
    <t>CB</t>
  </si>
  <si>
    <t>CD</t>
  </si>
  <si>
    <t>CE</t>
  </si>
  <si>
    <t>CF</t>
  </si>
  <si>
    <t>CO</t>
  </si>
  <si>
    <t>CP</t>
  </si>
  <si>
    <t>CR</t>
  </si>
  <si>
    <t>CS</t>
  </si>
  <si>
    <t>CT</t>
  </si>
  <si>
    <t>CU</t>
  </si>
  <si>
    <t>CV</t>
  </si>
  <si>
    <t>CQ</t>
  </si>
  <si>
    <t>CW</t>
  </si>
  <si>
    <t>CX</t>
  </si>
  <si>
    <t>CY</t>
  </si>
  <si>
    <t>CZ</t>
  </si>
  <si>
    <t>2016 WEIGHTS</t>
  </si>
  <si>
    <t>Crucible Oven Dry Weights</t>
  </si>
  <si>
    <t>LABEL</t>
  </si>
  <si>
    <t>Wt OD</t>
  </si>
  <si>
    <t>Date/init</t>
  </si>
  <si>
    <t>former label2013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</si>
  <si>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</si>
  <si>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</si>
  <si>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</si>
  <si>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</si>
  <si>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</si>
  <si>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</si>
  <si>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</si>
  <si>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</si>
  <si>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</si>
  <si>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</si>
  <si>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</si>
  <si>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</si>
  <si>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</si>
  <si>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</si>
  <si>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</si>
  <si>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</si>
  <si>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</si>
  <si>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</si>
  <si>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</si>
  <si>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</si>
  <si>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</si>
  <si>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</si>
  <si>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</si>
  <si>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</si>
  <si>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</si>
  <si>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</si>
  <si>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</si>
  <si>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</si>
  <si>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</si>
  <si>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</si>
  <si>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</si>
  <si>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</si>
  <si>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</si>
  <si>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</si>
  <si>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DA</t>
  </si>
  <si>
    <t>DB</t>
  </si>
  <si>
    <t>DC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</si>
  <si>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</si>
  <si>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</si>
  <si>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</si>
  <si>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</si>
  <si>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</si>
  <si>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</si>
  <si>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</si>
  <si>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</si>
  <si>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</si>
  <si>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</si>
  <si>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</si>
  <si>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</si>
  <si>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</si>
  <si>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</si>
  <si>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</si>
  <si>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</si>
  <si>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</si>
  <si>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</si>
  <si>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</si>
  <si>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</si>
  <si>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</si>
  <si>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</si>
  <si>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</si>
  <si>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Wide</t>
  </si>
  <si>
    <t>EB</t>
  </si>
  <si>
    <t>notused</t>
  </si>
  <si>
    <t>EC</t>
  </si>
  <si>
    <t>ED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</si>
  <si>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</si>
  <si>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</si>
  <si>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</si>
  <si>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</si>
  <si>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</si>
  <si>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</si>
  <si>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</si>
  <si>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</si>
  <si>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</si>
  <si>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Final</t>
  </si>
  <si>
    <t>OTO-101</t>
  </si>
  <si>
    <t>OTO-102</t>
  </si>
  <si>
    <t>OTO-103</t>
  </si>
  <si>
    <t>OTO-104</t>
  </si>
  <si>
    <t>OTO-105</t>
  </si>
  <si>
    <t>OTO-201</t>
  </si>
  <si>
    <t>OTO-202</t>
  </si>
  <si>
    <t>OTO-203</t>
  </si>
  <si>
    <t>OTO-204</t>
  </si>
  <si>
    <t>OTO-205</t>
  </si>
  <si>
    <t>OTO-301</t>
  </si>
  <si>
    <t>OTO-302</t>
  </si>
  <si>
    <t>OTO-303</t>
  </si>
  <si>
    <t>OTO-304</t>
  </si>
  <si>
    <t>OTO-305</t>
  </si>
  <si>
    <t>OTO-401</t>
  </si>
  <si>
    <t>OTO-402</t>
  </si>
  <si>
    <t>OTO-403</t>
  </si>
  <si>
    <t>OTO-404</t>
  </si>
  <si>
    <t>OTO-405</t>
  </si>
  <si>
    <t>OTB-101</t>
  </si>
  <si>
    <t>OTB-102</t>
  </si>
  <si>
    <t>OTB-103</t>
  </si>
  <si>
    <t>OTB-104</t>
  </si>
  <si>
    <t>OTB-105</t>
  </si>
  <si>
    <t>OTB-201</t>
  </si>
  <si>
    <t>OTB-202</t>
  </si>
  <si>
    <t>OTB-203</t>
  </si>
  <si>
    <t>OTB-204</t>
  </si>
  <si>
    <t>OTB-205</t>
  </si>
  <si>
    <t>OTB-301</t>
  </si>
  <si>
    <t>OTB-302</t>
  </si>
  <si>
    <t>OTB-303</t>
  </si>
  <si>
    <t>OTB-304</t>
  </si>
  <si>
    <t>OTB-305</t>
  </si>
  <si>
    <t>OTB-401</t>
  </si>
  <si>
    <t>OTB-402</t>
  </si>
  <si>
    <t>OTB-403</t>
  </si>
  <si>
    <t>OTB-404</t>
  </si>
  <si>
    <t>OTB-405</t>
  </si>
  <si>
    <t>0 thaws</t>
  </si>
  <si>
    <t>1 thaw</t>
  </si>
  <si>
    <t>10 thaws</t>
  </si>
  <si>
    <t>positive control</t>
  </si>
  <si>
    <t>Horizon</t>
  </si>
  <si>
    <t>Initial</t>
  </si>
  <si>
    <t>Date</t>
  </si>
  <si>
    <t>Wt. jar
g</t>
  </si>
  <si>
    <t>Wt. jar + moist soil
g</t>
  </si>
  <si>
    <t>Moist soil
g</t>
  </si>
  <si>
    <t>Moisture
%</t>
  </si>
  <si>
    <t>Oven dry soil
g</t>
  </si>
  <si>
    <t>Pre-incub</t>
  </si>
  <si>
    <t>Post-incubation</t>
  </si>
  <si>
    <t>LOI
%</t>
  </si>
  <si>
    <t>OM
g</t>
  </si>
  <si>
    <t>Plot Type</t>
  </si>
  <si>
    <t>Positive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</si>
</sst>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1"/>
      <name val="Georgia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39">
    <xf numFmtId="0" fontId="0" fillId="0" borderId="0" xfId="0"/>
    <xf numFmtId="0" fontId="1" fillId="0" borderId="0" xfId="0" applyFont="1" applyBorder="1"/>
    <xf numFmtId="2" fontId="1" fillId="0" borderId="0" xfId="0" applyNumberFormat="1" applyFont="1" applyBorder="1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0" fontId="1" fillId="3" borderId="0" xfId="0" applyFont="1" applyFill="1"/>
    <xf numFmtId="2" fontId="1" fillId="3" borderId="0" xfId="0" applyNumberFormat="1" applyFont="1" applyFill="1"/>
    <xf numFmtId="0" fontId="1" fillId="0" borderId="2" xfId="0" applyFont="1" applyBorder="1"/>
    <xf numFmtId="14" fontId="1" fillId="0" borderId="0" xfId="0" applyNumberFormat="1" applyFont="1" applyBorder="1"/>
    <xf numFmtId="0" fontId="1" fillId="0" borderId="0" xfId="0" applyFont="1" applyFill="1" applyBorder="1"/>
    <xf numFmtId="0" fontId="3" fillId="0" borderId="0" xfId="0" applyFont="1" applyBorder="1"/>
    <xf numFmtId="0" fontId="0" fillId="0" borderId="0" xfId="0" applyFont="1" applyFill="1" applyBorder="1" applyAlignment="1">
      <alignment vertical="center"/>
    </xf>
    <xf numFmtId="2" fontId="6" fillId="0" borderId="0" xfId="1" applyNumberFormat="1" applyFont="1" applyFill="1" applyBorder="1" applyAlignment="1">
      <alignment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vertical="top" wrapText="1"/>
    </xf>
    <xf numFmtId="2" fontId="4" fillId="0" borderId="0" xfId="0" applyNumberFormat="1" applyFont="1" applyBorder="1" applyAlignment="1">
      <alignment vertical="top" wrapText="1"/>
    </xf>
    <xf numFmtId="2" fontId="4" fillId="0" borderId="0" xfId="0" applyNumberFormat="1" applyFont="1" applyBorder="1" applyAlignment="1">
      <alignment wrapText="1"/>
    </xf>
    <xf numFmtId="2" fontId="0" fillId="2" borderId="0" xfId="0" applyNumberFormat="1" applyFont="1" applyFill="1" applyBorder="1"/>
    <xf numFmtId="0" fontId="0" fillId="0" borderId="0" xfId="0" applyFont="1" applyBorder="1"/>
    <xf numFmtId="2" fontId="0" fillId="0" borderId="0" xfId="0" applyNumberFormat="1" applyFont="1" applyBorder="1"/>
    <xf numFmtId="0" fontId="4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/>
    <xf numFmtId="14" fontId="0" fillId="0" borderId="0" xfId="0" applyNumberFormat="1" applyFont="1"/>
    <xf numFmtId="0" fontId="0" fillId="4" borderId="0" xfId="0" applyFont="1" applyFill="1"/>
    <xf numFmtId="2" fontId="0" fillId="4" borderId="0" xfId="0" applyNumberFormat="1" applyFont="1" applyFill="1"/>
    <xf numFmtId="49" fontId="4" fillId="0" borderId="0" xfId="0" applyNumberFormat="1" applyFont="1" applyFill="1" applyBorder="1"/>
    <xf numFmtId="0" fontId="8" fillId="0" borderId="0" xfId="0" applyFont="1" applyFill="1" applyBorder="1"/>
    <xf numFmtId="49" fontId="8" fillId="0" borderId="0" xfId="0" applyNumberFormat="1" applyFont="1" applyFill="1" applyBorder="1"/>
    <xf numFmtId="0" fontId="0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4" sqref="A4:A8"/>
    </sheetView>
  </sheetViews>
  <sheetFormatPr defaultRowHeight="14.25" x14ac:dyDescent="0.2"/>
  <cols>
    <col min="1" max="1" width="11.28515625" style="3" bestFit="1" customWidth="1"/>
    <col min="2" max="16384" width="9.140625" style="3"/>
  </cols>
  <sheetData>
    <row r="1" spans="1:1" x14ac:dyDescent="0.2">
      <c r="A1" s="3" t="s">
        <v>54</v>
      </c>
    </row>
    <row r="2" spans="1:1" x14ac:dyDescent="0.2">
      <c r="A2" s="3" t="s">
        <v>55</v>
      </c>
    </row>
    <row r="8" spans="1:1" x14ac:dyDescent="0.2">
      <c r="A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workbookViewId="0">
      <pane ySplit="4" topLeftCell="A35" activePane="bottomLeft" state="frozen"/>
      <selection pane="bottomLeft" activeCell="I38" sqref="I38:J45"/>
    </sheetView>
  </sheetViews>
  <sheetFormatPr defaultRowHeight="14.25" x14ac:dyDescent="0.2"/>
  <cols>
    <col min="1" max="1" width="9.140625" style="3"/>
    <col min="2" max="2" width="9.140625" style="5"/>
    <col min="3" max="4" width="9.140625" style="3"/>
    <col min="5" max="5" width="9.140625" style="5"/>
    <col min="6" max="6" width="9.140625" style="11"/>
    <col min="7" max="11" width="9.140625" style="1"/>
    <col min="12" max="12" width="14.7109375" style="1" bestFit="1" customWidth="1"/>
    <col min="13" max="16384" width="9.140625" style="3"/>
  </cols>
  <sheetData>
    <row r="1" spans="1:12" x14ac:dyDescent="0.2">
      <c r="I1" s="27" t="s">
        <v>107</v>
      </c>
      <c r="J1" s="27"/>
      <c r="K1" s="27"/>
      <c r="L1" s="12">
        <v>42485</v>
      </c>
    </row>
    <row r="3" spans="1:12" x14ac:dyDescent="0.2">
      <c r="I3" s="1" t="s">
        <v>108</v>
      </c>
    </row>
    <row r="4" spans="1:12" x14ac:dyDescent="0.2">
      <c r="A4" s="3" t="s">
        <v>51</v>
      </c>
      <c r="B4" s="5" t="s">
        <v>56</v>
      </c>
      <c r="I4" s="1" t="s">
        <v>109</v>
      </c>
      <c r="J4" s="1" t="s">
        <v>110</v>
      </c>
      <c r="K4" s="1" t="s">
        <v>111</v>
      </c>
      <c r="L4" s="13" t="s">
        <v>112</v>
      </c>
    </row>
    <row r="5" spans="1:12" x14ac:dyDescent="0.2">
      <c r="A5" s="4" t="s">
        <v>16</v>
      </c>
      <c r="B5" s="5">
        <v>10.41</v>
      </c>
      <c r="I5" s="1" t="s">
        <v>113</v>
      </c>
      <c r="J5" s="1">
        <v>16.64</v>
      </c>
    </row>
    <row r="6" spans="1:12" x14ac:dyDescent="0.2">
      <c r="A6" s="4" t="s">
        <v>17</v>
      </c>
      <c r="B6" s="5">
        <v>10.47</v>
      </c>
      <c r="I6" s="1" t="s">
        <v>114</v>
      </c>
      <c r="J6" s="1">
        <v>16.78</v>
      </c>
    </row>
    <row r="7" spans="1:12" x14ac:dyDescent="0.2">
      <c r="A7" s="4" t="s">
        <v>18</v>
      </c>
      <c r="B7" s="5">
        <v>10.16</v>
      </c>
      <c r="I7" s="1" t="s">
        <v>115</v>
      </c>
      <c r="J7" s="1">
        <v>18.190000000000001</v>
      </c>
    </row>
    <row r="8" spans="1:12" x14ac:dyDescent="0.2">
      <c r="A8" s="3" t="s">
        <v>19</v>
      </c>
      <c r="B8" s="5">
        <v>10.33</v>
      </c>
      <c r="I8" s="1" t="s">
        <v>116</v>
      </c>
      <c r="J8" s="1">
        <v>16.899999999999999</v>
      </c>
    </row>
    <row r="9" spans="1:12" x14ac:dyDescent="0.2">
      <c r="A9" s="3" t="s">
        <v>20</v>
      </c>
      <c r="B9" s="5">
        <v>10.33</v>
      </c>
      <c r="I9" s="1" t="s">
        <v>117</v>
      </c>
      <c r="J9" s="1">
        <v>16.440000000000001</v>
      </c>
    </row>
    <row r="10" spans="1:12" x14ac:dyDescent="0.2">
      <c r="A10" s="3" t="s">
        <v>21</v>
      </c>
      <c r="B10" s="5">
        <v>12.64</v>
      </c>
      <c r="I10" s="1" t="s">
        <v>118</v>
      </c>
      <c r="J10" s="1">
        <v>16.489999999999998</v>
      </c>
    </row>
    <row r="11" spans="1:12" x14ac:dyDescent="0.2">
      <c r="A11" s="3" t="s">
        <v>22</v>
      </c>
      <c r="B11" s="5">
        <v>10.6</v>
      </c>
      <c r="I11" s="1" t="s">
        <v>119</v>
      </c>
      <c r="J11" s="1">
        <v>17.510000000000002</v>
      </c>
    </row>
    <row r="12" spans="1:12" x14ac:dyDescent="0.2">
      <c r="A12" s="3" t="s">
        <v>23</v>
      </c>
      <c r="B12" s="5">
        <v>11.22</v>
      </c>
      <c r="I12" s="1" t="s">
        <v>120</v>
      </c>
      <c r="J12" s="1">
        <v>17.13</v>
      </c>
    </row>
    <row r="13" spans="1:12" x14ac:dyDescent="0.2">
      <c r="A13" s="3" t="s">
        <v>7</v>
      </c>
      <c r="B13" s="5">
        <v>13.97</v>
      </c>
      <c r="I13" s="1" t="s">
        <v>121</v>
      </c>
      <c r="J13" s="1">
        <v>17.510000000000002</v>
      </c>
    </row>
    <row r="14" spans="1:12" x14ac:dyDescent="0.2">
      <c r="A14" s="3" t="s">
        <v>8</v>
      </c>
      <c r="B14" s="5">
        <v>11.07</v>
      </c>
      <c r="I14" s="1" t="s">
        <v>122</v>
      </c>
      <c r="J14" s="1">
        <v>16.7</v>
      </c>
    </row>
    <row r="15" spans="1:12" x14ac:dyDescent="0.2">
      <c r="A15" s="3" t="s">
        <v>9</v>
      </c>
      <c r="B15" s="5">
        <v>11.25</v>
      </c>
      <c r="I15" s="1" t="s">
        <v>123</v>
      </c>
      <c r="J15" s="1">
        <v>16.14</v>
      </c>
    </row>
    <row r="16" spans="1:12" x14ac:dyDescent="0.2">
      <c r="A16" s="3" t="s">
        <v>10</v>
      </c>
      <c r="B16" s="5">
        <v>11.14</v>
      </c>
      <c r="I16" s="1" t="s">
        <v>124</v>
      </c>
      <c r="J16" s="1">
        <v>16.59</v>
      </c>
    </row>
    <row r="17" spans="1:10" x14ac:dyDescent="0.2">
      <c r="A17" s="3" t="s">
        <v>11</v>
      </c>
      <c r="B17" s="5">
        <v>11.4</v>
      </c>
      <c r="I17" s="1" t="s">
        <v>125</v>
      </c>
      <c r="J17" s="1">
        <v>16.45</v>
      </c>
    </row>
    <row r="18" spans="1:10" x14ac:dyDescent="0.2">
      <c r="A18" s="3" t="s">
        <v>12</v>
      </c>
      <c r="B18" s="5">
        <v>9.39</v>
      </c>
      <c r="I18" s="1" t="s">
        <v>126</v>
      </c>
      <c r="J18" s="1">
        <v>16.97</v>
      </c>
    </row>
    <row r="19" spans="1:10" x14ac:dyDescent="0.2">
      <c r="A19" s="3" t="s">
        <v>13</v>
      </c>
      <c r="B19" s="5">
        <v>11.41</v>
      </c>
      <c r="I19" s="1" t="s">
        <v>127</v>
      </c>
      <c r="J19" s="1">
        <v>16.72</v>
      </c>
    </row>
    <row r="20" spans="1:10" x14ac:dyDescent="0.2">
      <c r="A20" s="3" t="s">
        <v>14</v>
      </c>
      <c r="B20" s="5">
        <v>11.52</v>
      </c>
      <c r="I20" s="1" t="s">
        <v>128</v>
      </c>
      <c r="J20" s="1">
        <v>16.22</v>
      </c>
    </row>
    <row r="21" spans="1:10" x14ac:dyDescent="0.2">
      <c r="A21" s="3" t="s">
        <v>36</v>
      </c>
      <c r="B21" s="5">
        <v>10.47</v>
      </c>
      <c r="I21" s="1" t="s">
        <v>129</v>
      </c>
      <c r="J21" s="1">
        <v>17.18</v>
      </c>
    </row>
    <row r="22" spans="1:10" x14ac:dyDescent="0.2">
      <c r="A22" s="3" t="s">
        <v>37</v>
      </c>
      <c r="B22" s="5">
        <v>10.89</v>
      </c>
      <c r="I22" s="1" t="s">
        <v>130</v>
      </c>
      <c r="J22" s="1">
        <v>16.579999999999998</v>
      </c>
    </row>
    <row r="23" spans="1:10" x14ac:dyDescent="0.2">
      <c r="A23" s="3" t="s">
        <v>38</v>
      </c>
      <c r="B23" s="5">
        <v>11.52</v>
      </c>
      <c r="I23" s="1" t="s">
        <v>131</v>
      </c>
      <c r="J23" s="1">
        <v>10.07</v>
      </c>
    </row>
    <row r="24" spans="1:10" x14ac:dyDescent="0.2">
      <c r="A24" s="3" t="s">
        <v>39</v>
      </c>
      <c r="B24" s="5">
        <v>11.38</v>
      </c>
      <c r="I24" s="1" t="s">
        <v>132</v>
      </c>
      <c r="J24" s="1">
        <v>10.87</v>
      </c>
    </row>
    <row r="25" spans="1:10" x14ac:dyDescent="0.2">
      <c r="A25" s="3" t="s">
        <v>24</v>
      </c>
      <c r="B25" s="5">
        <v>11.86</v>
      </c>
      <c r="I25" s="1" t="s">
        <v>133</v>
      </c>
      <c r="J25" s="1">
        <v>13.16</v>
      </c>
    </row>
    <row r="26" spans="1:10" x14ac:dyDescent="0.2">
      <c r="A26" s="3" t="s">
        <v>25</v>
      </c>
      <c r="B26" s="5">
        <v>14.93</v>
      </c>
      <c r="I26" s="1" t="s">
        <v>134</v>
      </c>
      <c r="J26" s="1">
        <v>10.18</v>
      </c>
    </row>
    <row r="27" spans="1:10" x14ac:dyDescent="0.2">
      <c r="A27" s="3" t="s">
        <v>26</v>
      </c>
      <c r="B27" s="5">
        <v>11.16</v>
      </c>
      <c r="I27" s="1" t="s">
        <v>135</v>
      </c>
      <c r="J27" s="1">
        <v>10.19</v>
      </c>
    </row>
    <row r="28" spans="1:10" x14ac:dyDescent="0.2">
      <c r="A28" s="3" t="s">
        <v>27</v>
      </c>
      <c r="B28" s="5">
        <v>10.74</v>
      </c>
      <c r="I28" s="1" t="s">
        <v>136</v>
      </c>
      <c r="J28" s="1">
        <v>10.84</v>
      </c>
    </row>
    <row r="29" spans="1:10" x14ac:dyDescent="0.2">
      <c r="A29" s="3" t="s">
        <v>28</v>
      </c>
      <c r="B29" s="5">
        <v>11.73</v>
      </c>
      <c r="I29" s="1" t="s">
        <v>137</v>
      </c>
      <c r="J29" s="1">
        <v>10.31</v>
      </c>
    </row>
    <row r="30" spans="1:10" x14ac:dyDescent="0.2">
      <c r="A30" s="3" t="s">
        <v>29</v>
      </c>
      <c r="B30" s="5">
        <v>10.33</v>
      </c>
      <c r="I30" s="1" t="s">
        <v>30</v>
      </c>
      <c r="J30" s="1">
        <v>11.05</v>
      </c>
    </row>
    <row r="31" spans="1:10" x14ac:dyDescent="0.2">
      <c r="A31" s="3" t="s">
        <v>30</v>
      </c>
      <c r="B31" s="5">
        <v>10.130000000000001</v>
      </c>
      <c r="I31" s="14" t="s">
        <v>31</v>
      </c>
      <c r="J31" s="1">
        <v>11.67</v>
      </c>
    </row>
    <row r="32" spans="1:10" x14ac:dyDescent="0.2">
      <c r="A32" s="3" t="s">
        <v>31</v>
      </c>
      <c r="B32" s="5">
        <v>10.210000000000001</v>
      </c>
      <c r="I32" s="1" t="s">
        <v>32</v>
      </c>
      <c r="J32" s="1">
        <v>11.4</v>
      </c>
    </row>
    <row r="33" spans="1:10" x14ac:dyDescent="0.2">
      <c r="A33" s="3" t="s">
        <v>32</v>
      </c>
      <c r="B33" s="5">
        <v>10.7</v>
      </c>
      <c r="I33" s="1" t="s">
        <v>33</v>
      </c>
      <c r="J33" s="1">
        <v>13.64</v>
      </c>
    </row>
    <row r="34" spans="1:10" x14ac:dyDescent="0.2">
      <c r="A34" s="3" t="s">
        <v>33</v>
      </c>
      <c r="B34" s="5">
        <v>10.220000000000001</v>
      </c>
      <c r="I34" s="1" t="s">
        <v>40</v>
      </c>
      <c r="J34" s="1">
        <v>17.079999999999998</v>
      </c>
    </row>
    <row r="35" spans="1:10" x14ac:dyDescent="0.2">
      <c r="A35" s="3" t="s">
        <v>40</v>
      </c>
      <c r="B35" s="5">
        <v>10.4</v>
      </c>
      <c r="I35" s="1" t="s">
        <v>41</v>
      </c>
      <c r="J35" s="1">
        <v>10.69</v>
      </c>
    </row>
    <row r="36" spans="1:10" x14ac:dyDescent="0.2">
      <c r="A36" s="3" t="s">
        <v>41</v>
      </c>
      <c r="B36" s="5">
        <v>10.52</v>
      </c>
      <c r="I36" s="1" t="s">
        <v>34</v>
      </c>
      <c r="J36" s="1">
        <v>15.79</v>
      </c>
    </row>
    <row r="37" spans="1:10" x14ac:dyDescent="0.2">
      <c r="A37" s="3" t="s">
        <v>34</v>
      </c>
      <c r="B37" s="5">
        <v>10.039999999999999</v>
      </c>
      <c r="I37" s="1" t="s">
        <v>42</v>
      </c>
      <c r="J37" s="1">
        <v>14.92</v>
      </c>
    </row>
    <row r="38" spans="1:10" x14ac:dyDescent="0.2">
      <c r="A38" s="3" t="s">
        <v>42</v>
      </c>
      <c r="B38" s="5">
        <v>10.27</v>
      </c>
      <c r="I38" s="1" t="s">
        <v>43</v>
      </c>
      <c r="J38" s="1">
        <v>11.23</v>
      </c>
    </row>
    <row r="39" spans="1:10" x14ac:dyDescent="0.2">
      <c r="A39" s="3" t="s">
        <v>43</v>
      </c>
      <c r="B39" s="5">
        <v>10.19</v>
      </c>
      <c r="I39" s="1" t="s">
        <v>35</v>
      </c>
      <c r="J39" s="1">
        <v>10.87</v>
      </c>
    </row>
    <row r="40" spans="1:10" x14ac:dyDescent="0.2">
      <c r="A40" s="3" t="s">
        <v>35</v>
      </c>
      <c r="B40" s="5">
        <v>10.32</v>
      </c>
      <c r="I40" s="1" t="s">
        <v>44</v>
      </c>
      <c r="J40" s="1">
        <v>12.98</v>
      </c>
    </row>
    <row r="41" spans="1:10" x14ac:dyDescent="0.2">
      <c r="A41" s="3" t="s">
        <v>44</v>
      </c>
      <c r="B41" s="5">
        <v>10.15</v>
      </c>
      <c r="I41" s="1" t="s">
        <v>45</v>
      </c>
      <c r="J41" s="1">
        <v>16.7</v>
      </c>
    </row>
    <row r="42" spans="1:10" x14ac:dyDescent="0.2">
      <c r="A42" s="3" t="s">
        <v>45</v>
      </c>
      <c r="B42" s="5">
        <v>11.98</v>
      </c>
      <c r="I42" s="1" t="s">
        <v>46</v>
      </c>
      <c r="J42" s="1">
        <v>16.489999999999998</v>
      </c>
    </row>
    <row r="43" spans="1:10" x14ac:dyDescent="0.2">
      <c r="A43" s="3" t="s">
        <v>46</v>
      </c>
      <c r="B43" s="5">
        <v>13.92</v>
      </c>
      <c r="I43" s="1" t="s">
        <v>47</v>
      </c>
      <c r="J43" s="1">
        <v>9.7899999999999991</v>
      </c>
    </row>
    <row r="44" spans="1:10" x14ac:dyDescent="0.2">
      <c r="A44" s="3" t="s">
        <v>47</v>
      </c>
      <c r="B44" s="5">
        <v>15.18</v>
      </c>
      <c r="I44" s="1" t="s">
        <v>48</v>
      </c>
      <c r="J44" s="1">
        <v>12.01</v>
      </c>
    </row>
    <row r="45" spans="1:10" x14ac:dyDescent="0.2">
      <c r="A45" s="3" t="s">
        <v>48</v>
      </c>
      <c r="B45" s="5">
        <v>11.23</v>
      </c>
      <c r="I45" s="1" t="s">
        <v>49</v>
      </c>
      <c r="J45" s="1">
        <v>11.82</v>
      </c>
    </row>
    <row r="46" spans="1:10" x14ac:dyDescent="0.2">
      <c r="A46" s="3" t="s">
        <v>49</v>
      </c>
      <c r="B46" s="5">
        <v>13.42</v>
      </c>
      <c r="I46" s="1" t="s">
        <v>50</v>
      </c>
      <c r="J46" s="1">
        <v>15.63</v>
      </c>
    </row>
    <row r="47" spans="1:10" x14ac:dyDescent="0.2">
      <c r="A47" s="3" t="s">
        <v>50</v>
      </c>
      <c r="B47" s="5">
        <v>10.93</v>
      </c>
      <c r="I47" s="1" t="s">
        <v>138</v>
      </c>
      <c r="J47" s="1">
        <v>9.94</v>
      </c>
    </row>
    <row r="48" spans="1:10" x14ac:dyDescent="0.2">
      <c r="D48" s="3" t="s">
        <v>78</v>
      </c>
      <c r="E48" s="5">
        <v>11.72</v>
      </c>
      <c r="I48" s="1" t="s">
        <v>139</v>
      </c>
      <c r="J48" s="1">
        <v>16.079999999999998</v>
      </c>
    </row>
    <row r="49" spans="1:10" x14ac:dyDescent="0.2">
      <c r="D49" s="3" t="s">
        <v>85</v>
      </c>
      <c r="E49" s="5">
        <v>11.26</v>
      </c>
      <c r="I49" s="1" t="s">
        <v>140</v>
      </c>
      <c r="J49" s="1">
        <v>9.5</v>
      </c>
    </row>
    <row r="50" spans="1:10" x14ac:dyDescent="0.2">
      <c r="D50" s="3" t="s">
        <v>57</v>
      </c>
      <c r="E50" s="5">
        <v>11.39</v>
      </c>
      <c r="I50" s="1" t="s">
        <v>141</v>
      </c>
      <c r="J50" s="1">
        <v>10.47</v>
      </c>
    </row>
    <row r="51" spans="1:10" x14ac:dyDescent="0.2">
      <c r="A51" s="3" t="s">
        <v>78</v>
      </c>
      <c r="B51" s="5">
        <v>11.79</v>
      </c>
      <c r="D51" s="3" t="s">
        <v>58</v>
      </c>
      <c r="E51" s="5">
        <v>12.06</v>
      </c>
      <c r="I51" s="1" t="s">
        <v>142</v>
      </c>
      <c r="J51" s="1">
        <v>9.7799999999999994</v>
      </c>
    </row>
    <row r="52" spans="1:10" x14ac:dyDescent="0.2">
      <c r="D52" s="3" t="s">
        <v>80</v>
      </c>
      <c r="E52" s="5">
        <v>14.6</v>
      </c>
      <c r="I52" s="1" t="s">
        <v>143</v>
      </c>
      <c r="J52" s="1">
        <v>13.39</v>
      </c>
    </row>
    <row r="53" spans="1:10" x14ac:dyDescent="0.2">
      <c r="A53" s="3" t="s">
        <v>57</v>
      </c>
      <c r="B53" s="5">
        <v>11.46</v>
      </c>
      <c r="D53" s="3" t="s">
        <v>59</v>
      </c>
      <c r="E53" s="5">
        <v>11.3</v>
      </c>
      <c r="I53" s="1" t="s">
        <v>144</v>
      </c>
      <c r="J53" s="1">
        <v>11.46</v>
      </c>
    </row>
    <row r="54" spans="1:10" x14ac:dyDescent="0.2">
      <c r="A54" s="3" t="s">
        <v>58</v>
      </c>
      <c r="B54" s="5">
        <v>12.14</v>
      </c>
      <c r="D54" s="3" t="s">
        <v>60</v>
      </c>
      <c r="E54" s="5">
        <v>12.22</v>
      </c>
      <c r="I54" s="1" t="s">
        <v>145</v>
      </c>
      <c r="J54" s="1">
        <v>10.81</v>
      </c>
    </row>
    <row r="55" spans="1:10" x14ac:dyDescent="0.2">
      <c r="A55" s="3" t="s">
        <v>80</v>
      </c>
      <c r="B55" s="5">
        <v>14.71</v>
      </c>
      <c r="D55" s="3" t="s">
        <v>61</v>
      </c>
      <c r="E55" s="5">
        <v>10.44</v>
      </c>
      <c r="I55" s="1" t="s">
        <v>146</v>
      </c>
      <c r="J55" s="1">
        <v>12.06</v>
      </c>
    </row>
    <row r="56" spans="1:10" x14ac:dyDescent="0.2">
      <c r="A56" s="3" t="s">
        <v>59</v>
      </c>
      <c r="B56" s="5">
        <v>11.11</v>
      </c>
      <c r="D56" s="3" t="s">
        <v>62</v>
      </c>
      <c r="E56" s="5">
        <v>12.13</v>
      </c>
      <c r="I56" s="1" t="s">
        <v>16</v>
      </c>
      <c r="J56" s="1">
        <v>10.42</v>
      </c>
    </row>
    <row r="57" spans="1:10" x14ac:dyDescent="0.2">
      <c r="A57" s="3" t="s">
        <v>60</v>
      </c>
      <c r="B57" s="5">
        <v>12.28</v>
      </c>
      <c r="D57" s="7" t="s">
        <v>63</v>
      </c>
      <c r="E57" s="8">
        <v>10.34</v>
      </c>
      <c r="I57" s="1" t="s">
        <v>17</v>
      </c>
      <c r="J57" s="1">
        <v>10.45</v>
      </c>
    </row>
    <row r="58" spans="1:10" x14ac:dyDescent="0.2">
      <c r="A58" s="3" t="s">
        <v>61</v>
      </c>
      <c r="B58" s="5">
        <v>10.54</v>
      </c>
      <c r="D58" s="3" t="s">
        <v>64</v>
      </c>
      <c r="E58" s="5">
        <v>11.06</v>
      </c>
      <c r="I58" s="1" t="s">
        <v>18</v>
      </c>
      <c r="J58" s="1">
        <v>10.130000000000001</v>
      </c>
    </row>
    <row r="59" spans="1:10" x14ac:dyDescent="0.2">
      <c r="A59" s="3" t="s">
        <v>62</v>
      </c>
      <c r="B59" s="5">
        <v>12.18</v>
      </c>
      <c r="D59" s="3" t="s">
        <v>65</v>
      </c>
      <c r="E59" s="5">
        <v>11.38</v>
      </c>
      <c r="I59" s="1" t="s">
        <v>19</v>
      </c>
      <c r="J59" s="1">
        <v>10.35</v>
      </c>
    </row>
    <row r="60" spans="1:10" x14ac:dyDescent="0.2">
      <c r="A60" s="1" t="s">
        <v>63</v>
      </c>
      <c r="B60" s="2">
        <v>10.45</v>
      </c>
      <c r="D60" s="9" t="s">
        <v>66</v>
      </c>
      <c r="E60" s="10">
        <v>10.79</v>
      </c>
      <c r="I60" s="1" t="s">
        <v>20</v>
      </c>
      <c r="J60" s="1">
        <v>10.31</v>
      </c>
    </row>
    <row r="61" spans="1:10" x14ac:dyDescent="0.2">
      <c r="A61" s="7" t="s">
        <v>64</v>
      </c>
      <c r="B61" s="8">
        <v>11.12</v>
      </c>
      <c r="D61" s="3" t="s">
        <v>67</v>
      </c>
      <c r="E61" s="5">
        <v>12.02</v>
      </c>
      <c r="I61" s="1" t="s">
        <v>21</v>
      </c>
      <c r="J61" s="1">
        <v>12.64</v>
      </c>
    </row>
    <row r="62" spans="1:10" x14ac:dyDescent="0.2">
      <c r="A62" s="3" t="s">
        <v>65</v>
      </c>
      <c r="B62" s="5">
        <v>11.41</v>
      </c>
      <c r="D62" s="3" t="s">
        <v>68</v>
      </c>
      <c r="E62" s="5">
        <v>14.25</v>
      </c>
      <c r="I62" s="1" t="s">
        <v>22</v>
      </c>
      <c r="J62" s="1">
        <v>10.6</v>
      </c>
    </row>
    <row r="63" spans="1:10" x14ac:dyDescent="0.2">
      <c r="A63" s="3" t="s">
        <v>66</v>
      </c>
      <c r="B63" s="5">
        <v>10.54</v>
      </c>
      <c r="D63" s="3" t="s">
        <v>69</v>
      </c>
      <c r="E63" s="5">
        <v>10.58</v>
      </c>
      <c r="I63" s="1" t="s">
        <v>23</v>
      </c>
      <c r="J63" s="1">
        <v>10.28</v>
      </c>
    </row>
    <row r="64" spans="1:10" x14ac:dyDescent="0.2">
      <c r="A64" s="3" t="s">
        <v>67</v>
      </c>
      <c r="B64" s="5">
        <v>12.07</v>
      </c>
      <c r="D64" s="3" t="s">
        <v>81</v>
      </c>
      <c r="E64" s="5">
        <v>11.39</v>
      </c>
      <c r="I64" s="1" t="s">
        <v>7</v>
      </c>
      <c r="J64" s="1">
        <v>13.96</v>
      </c>
    </row>
    <row r="65" spans="1:12" x14ac:dyDescent="0.2">
      <c r="A65" s="3" t="s">
        <v>68</v>
      </c>
      <c r="B65" s="5">
        <v>14.18</v>
      </c>
      <c r="D65" s="3" t="s">
        <v>82</v>
      </c>
      <c r="E65" s="5">
        <v>10.59</v>
      </c>
      <c r="I65" s="1" t="s">
        <v>8</v>
      </c>
      <c r="J65" s="1">
        <v>11.05</v>
      </c>
    </row>
    <row r="66" spans="1:12" x14ac:dyDescent="0.2">
      <c r="D66" s="3" t="s">
        <v>83</v>
      </c>
      <c r="E66" s="5">
        <v>11.73</v>
      </c>
      <c r="I66" s="1" t="s">
        <v>9</v>
      </c>
      <c r="J66" s="1">
        <v>11.24</v>
      </c>
    </row>
    <row r="67" spans="1:12" x14ac:dyDescent="0.2">
      <c r="A67" s="3" t="s">
        <v>81</v>
      </c>
      <c r="B67" s="5">
        <v>11.42</v>
      </c>
      <c r="D67" s="7" t="s">
        <v>84</v>
      </c>
      <c r="E67" s="8">
        <v>10</v>
      </c>
      <c r="I67" s="1" t="s">
        <v>10</v>
      </c>
      <c r="J67" s="1">
        <v>11.22</v>
      </c>
    </row>
    <row r="68" spans="1:12" x14ac:dyDescent="0.2">
      <c r="A68" s="3" t="s">
        <v>82</v>
      </c>
      <c r="B68" s="5">
        <v>10.61</v>
      </c>
      <c r="D68" s="3" t="s">
        <v>79</v>
      </c>
      <c r="E68" s="5">
        <v>14.57</v>
      </c>
      <c r="I68" s="1" t="s">
        <v>11</v>
      </c>
      <c r="J68" s="1">
        <v>11.42</v>
      </c>
    </row>
    <row r="69" spans="1:12" x14ac:dyDescent="0.2">
      <c r="A69" s="3" t="s">
        <v>83</v>
      </c>
      <c r="B69" s="5">
        <v>11.75</v>
      </c>
      <c r="D69" s="3" t="s">
        <v>86</v>
      </c>
      <c r="E69" s="5">
        <v>10.47</v>
      </c>
      <c r="I69" s="1" t="s">
        <v>12</v>
      </c>
      <c r="J69" s="1">
        <v>9.3800000000000008</v>
      </c>
    </row>
    <row r="70" spans="1:12" x14ac:dyDescent="0.2">
      <c r="A70" s="3" t="s">
        <v>84</v>
      </c>
      <c r="B70" s="5">
        <v>10.039999999999999</v>
      </c>
      <c r="D70" s="3" t="s">
        <v>87</v>
      </c>
      <c r="E70" s="5">
        <v>14.36</v>
      </c>
      <c r="I70" s="1" t="s">
        <v>13</v>
      </c>
      <c r="J70" s="1">
        <v>11.41</v>
      </c>
    </row>
    <row r="71" spans="1:12" x14ac:dyDescent="0.2">
      <c r="A71" s="3" t="s">
        <v>79</v>
      </c>
      <c r="B71" s="5">
        <v>11.28</v>
      </c>
      <c r="D71" s="3" t="s">
        <v>88</v>
      </c>
      <c r="E71" s="5">
        <v>11.94</v>
      </c>
      <c r="I71" s="1" t="s">
        <v>14</v>
      </c>
      <c r="J71" s="1">
        <v>11.52</v>
      </c>
    </row>
    <row r="72" spans="1:12" x14ac:dyDescent="0.2">
      <c r="A72" s="7" t="s">
        <v>79</v>
      </c>
      <c r="B72" s="8">
        <v>14.67</v>
      </c>
      <c r="D72" s="3" t="s">
        <v>89</v>
      </c>
      <c r="E72" s="5">
        <v>11.13</v>
      </c>
      <c r="I72" s="1" t="s">
        <v>36</v>
      </c>
      <c r="J72" s="1">
        <v>10.48</v>
      </c>
    </row>
    <row r="73" spans="1:12" x14ac:dyDescent="0.2">
      <c r="D73" s="3" t="s">
        <v>90</v>
      </c>
      <c r="E73" s="5">
        <v>10.73</v>
      </c>
      <c r="I73" s="1" t="s">
        <v>37</v>
      </c>
      <c r="J73" s="1">
        <v>10.88</v>
      </c>
    </row>
    <row r="74" spans="1:12" x14ac:dyDescent="0.2">
      <c r="D74" s="3" t="s">
        <v>91</v>
      </c>
      <c r="E74" s="5">
        <v>10.3</v>
      </c>
      <c r="I74" s="1" t="s">
        <v>38</v>
      </c>
      <c r="J74" s="1">
        <v>11.53</v>
      </c>
    </row>
    <row r="75" spans="1:12" x14ac:dyDescent="0.2">
      <c r="D75" s="3" t="s">
        <v>92</v>
      </c>
      <c r="E75" s="5">
        <v>11.47</v>
      </c>
      <c r="I75" s="1" t="s">
        <v>39</v>
      </c>
      <c r="J75" s="1">
        <v>11.39</v>
      </c>
    </row>
    <row r="76" spans="1:12" x14ac:dyDescent="0.2">
      <c r="D76" s="3" t="s">
        <v>93</v>
      </c>
      <c r="E76" s="5">
        <v>10.81</v>
      </c>
      <c r="I76" s="1" t="s">
        <v>24</v>
      </c>
      <c r="J76" s="1">
        <v>14.99</v>
      </c>
      <c r="L76" s="1" t="s">
        <v>22</v>
      </c>
    </row>
    <row r="77" spans="1:12" x14ac:dyDescent="0.2">
      <c r="D77" s="7" t="s">
        <v>94</v>
      </c>
      <c r="E77" s="8">
        <v>10.29</v>
      </c>
      <c r="I77" s="1" t="s">
        <v>25</v>
      </c>
      <c r="J77" s="1">
        <v>14.93</v>
      </c>
    </row>
    <row r="78" spans="1:12" x14ac:dyDescent="0.2">
      <c r="D78" s="3" t="s">
        <v>70</v>
      </c>
      <c r="E78" s="5">
        <v>9.8699999999999992</v>
      </c>
      <c r="I78" s="1" t="s">
        <v>26</v>
      </c>
      <c r="J78" s="1">
        <v>11.18</v>
      </c>
    </row>
    <row r="79" spans="1:12" x14ac:dyDescent="0.2">
      <c r="D79" s="3" t="s">
        <v>71</v>
      </c>
      <c r="E79" s="5">
        <v>10.8</v>
      </c>
      <c r="I79" s="1" t="s">
        <v>27</v>
      </c>
      <c r="J79" s="1">
        <v>10.72</v>
      </c>
    </row>
    <row r="80" spans="1:12" x14ac:dyDescent="0.2">
      <c r="D80" s="3" t="s">
        <v>77</v>
      </c>
      <c r="E80" s="5">
        <v>11.49</v>
      </c>
      <c r="I80" s="1" t="s">
        <v>28</v>
      </c>
      <c r="J80" s="1">
        <v>11.72</v>
      </c>
    </row>
    <row r="81" spans="4:10" x14ac:dyDescent="0.2">
      <c r="D81" s="3" t="s">
        <v>72</v>
      </c>
      <c r="E81" s="5">
        <v>11.42</v>
      </c>
      <c r="I81" s="1" t="s">
        <v>29</v>
      </c>
      <c r="J81" s="1">
        <v>10.33</v>
      </c>
    </row>
    <row r="82" spans="4:10" x14ac:dyDescent="0.2">
      <c r="D82" s="3" t="s">
        <v>73</v>
      </c>
      <c r="E82" s="5">
        <v>11.03</v>
      </c>
      <c r="I82" s="1" t="s">
        <v>78</v>
      </c>
      <c r="J82" s="1">
        <v>11.78</v>
      </c>
    </row>
    <row r="83" spans="4:10" x14ac:dyDescent="0.2">
      <c r="D83" s="3" t="s">
        <v>74</v>
      </c>
      <c r="E83" s="5">
        <v>11.44</v>
      </c>
      <c r="I83" s="1" t="s">
        <v>85</v>
      </c>
      <c r="J83" s="1">
        <v>11.14</v>
      </c>
    </row>
    <row r="84" spans="4:10" x14ac:dyDescent="0.2">
      <c r="D84" s="3" t="s">
        <v>75</v>
      </c>
      <c r="E84" s="5">
        <v>9.69</v>
      </c>
      <c r="I84" s="1" t="s">
        <v>57</v>
      </c>
      <c r="J84" s="1">
        <v>11.44</v>
      </c>
    </row>
    <row r="85" spans="4:10" x14ac:dyDescent="0.2">
      <c r="D85" s="3" t="s">
        <v>76</v>
      </c>
      <c r="E85" s="5">
        <v>15.48</v>
      </c>
      <c r="I85" s="1" t="s">
        <v>58</v>
      </c>
      <c r="J85" s="1">
        <v>12.14</v>
      </c>
    </row>
    <row r="86" spans="4:10" x14ac:dyDescent="0.2">
      <c r="D86" s="3" t="s">
        <v>95</v>
      </c>
      <c r="E86" s="5">
        <v>15.4</v>
      </c>
      <c r="I86" s="1" t="s">
        <v>80</v>
      </c>
      <c r="J86" s="1">
        <v>14.7</v>
      </c>
    </row>
    <row r="87" spans="4:10" x14ac:dyDescent="0.2">
      <c r="D87" s="3" t="s">
        <v>96</v>
      </c>
      <c r="E87" s="5">
        <v>16.09</v>
      </c>
      <c r="I87" s="1" t="s">
        <v>59</v>
      </c>
      <c r="J87" s="1">
        <v>11.12</v>
      </c>
    </row>
    <row r="88" spans="4:10" x14ac:dyDescent="0.2">
      <c r="D88" s="3" t="s">
        <v>102</v>
      </c>
      <c r="E88" s="5">
        <v>14.39</v>
      </c>
      <c r="I88" s="1" t="s">
        <v>60</v>
      </c>
      <c r="J88" s="1">
        <v>12.29</v>
      </c>
    </row>
    <row r="89" spans="4:10" x14ac:dyDescent="0.2">
      <c r="D89" s="3" t="s">
        <v>97</v>
      </c>
      <c r="E89" s="5">
        <v>13.93</v>
      </c>
      <c r="I89" s="1" t="s">
        <v>61</v>
      </c>
      <c r="J89" s="1">
        <v>10.52</v>
      </c>
    </row>
    <row r="90" spans="4:10" x14ac:dyDescent="0.2">
      <c r="D90" s="3" t="s">
        <v>98</v>
      </c>
      <c r="E90" s="5">
        <v>13.97</v>
      </c>
      <c r="I90" s="1" t="s">
        <v>62</v>
      </c>
      <c r="J90" s="1">
        <v>12.19</v>
      </c>
    </row>
    <row r="91" spans="4:10" x14ac:dyDescent="0.2">
      <c r="D91" s="3" t="s">
        <v>99</v>
      </c>
      <c r="E91" s="5">
        <v>14.63</v>
      </c>
      <c r="I91" s="1" t="s">
        <v>63</v>
      </c>
      <c r="J91" s="1">
        <v>10.44</v>
      </c>
    </row>
    <row r="92" spans="4:10" x14ac:dyDescent="0.2">
      <c r="D92" s="3" t="s">
        <v>100</v>
      </c>
      <c r="E92" s="5">
        <v>15.44</v>
      </c>
      <c r="I92" s="1" t="s">
        <v>64</v>
      </c>
      <c r="J92" s="1">
        <v>11.09</v>
      </c>
    </row>
    <row r="93" spans="4:10" x14ac:dyDescent="0.2">
      <c r="D93" s="3" t="s">
        <v>101</v>
      </c>
      <c r="E93" s="5">
        <v>15.8</v>
      </c>
      <c r="I93" s="1" t="s">
        <v>65</v>
      </c>
      <c r="J93" s="1">
        <v>11.41</v>
      </c>
    </row>
    <row r="94" spans="4:10" x14ac:dyDescent="0.2">
      <c r="D94" s="3" t="s">
        <v>103</v>
      </c>
      <c r="E94" s="5">
        <v>13.32</v>
      </c>
      <c r="I94" s="1" t="s">
        <v>66</v>
      </c>
      <c r="J94" s="1">
        <v>10.55</v>
      </c>
    </row>
    <row r="95" spans="4:10" x14ac:dyDescent="0.2">
      <c r="D95" s="3" t="s">
        <v>104</v>
      </c>
      <c r="E95" s="5">
        <v>14.98</v>
      </c>
      <c r="I95" s="1" t="s">
        <v>67</v>
      </c>
      <c r="J95" s="1">
        <v>12.1</v>
      </c>
    </row>
    <row r="96" spans="4:10" x14ac:dyDescent="0.2">
      <c r="D96" s="3" t="s">
        <v>105</v>
      </c>
      <c r="E96" s="5">
        <v>15</v>
      </c>
      <c r="I96" s="1" t="s">
        <v>68</v>
      </c>
      <c r="J96" s="1">
        <v>14.24</v>
      </c>
    </row>
    <row r="97" spans="4:10" x14ac:dyDescent="0.2">
      <c r="D97" s="3" t="s">
        <v>106</v>
      </c>
      <c r="E97" s="5">
        <v>16.75</v>
      </c>
      <c r="I97" s="1" t="s">
        <v>69</v>
      </c>
      <c r="J97" s="1">
        <v>10.56</v>
      </c>
    </row>
    <row r="98" spans="4:10" x14ac:dyDescent="0.2">
      <c r="I98" s="1" t="s">
        <v>81</v>
      </c>
      <c r="J98" s="1">
        <v>11.39</v>
      </c>
    </row>
    <row r="99" spans="4:10" x14ac:dyDescent="0.2">
      <c r="I99" s="1" t="s">
        <v>82</v>
      </c>
      <c r="J99" s="1">
        <v>10.6</v>
      </c>
    </row>
    <row r="100" spans="4:10" x14ac:dyDescent="0.2">
      <c r="I100" s="1" t="s">
        <v>83</v>
      </c>
      <c r="J100" s="1">
        <v>11.77</v>
      </c>
    </row>
    <row r="101" spans="4:10" x14ac:dyDescent="0.2">
      <c r="I101" s="1" t="s">
        <v>84</v>
      </c>
      <c r="J101" s="1">
        <v>10.050000000000001</v>
      </c>
    </row>
    <row r="102" spans="4:10" x14ac:dyDescent="0.2">
      <c r="I102" s="1" t="s">
        <v>79</v>
      </c>
      <c r="J102" s="1">
        <v>14.68</v>
      </c>
    </row>
    <row r="103" spans="4:10" x14ac:dyDescent="0.2">
      <c r="I103" s="1" t="s">
        <v>86</v>
      </c>
      <c r="J103" s="1">
        <v>15</v>
      </c>
    </row>
    <row r="104" spans="4:10" x14ac:dyDescent="0.2">
      <c r="I104" s="1" t="s">
        <v>87</v>
      </c>
      <c r="J104" s="1">
        <v>14.48</v>
      </c>
    </row>
    <row r="105" spans="4:10" x14ac:dyDescent="0.2">
      <c r="I105" s="1" t="s">
        <v>88</v>
      </c>
      <c r="J105" s="1">
        <v>12.02</v>
      </c>
    </row>
    <row r="106" spans="4:10" x14ac:dyDescent="0.2">
      <c r="I106" s="1" t="s">
        <v>89</v>
      </c>
      <c r="J106" s="1">
        <v>11.21</v>
      </c>
    </row>
    <row r="107" spans="4:10" x14ac:dyDescent="0.2">
      <c r="I107" s="1" t="s">
        <v>90</v>
      </c>
      <c r="J107" s="1">
        <v>10.8</v>
      </c>
    </row>
    <row r="108" spans="4:10" x14ac:dyDescent="0.2">
      <c r="I108" s="1" t="s">
        <v>91</v>
      </c>
      <c r="J108" s="1">
        <v>10.38</v>
      </c>
    </row>
    <row r="109" spans="4:10" x14ac:dyDescent="0.2">
      <c r="I109" s="1" t="s">
        <v>92</v>
      </c>
      <c r="J109" s="1">
        <v>11.54</v>
      </c>
    </row>
    <row r="110" spans="4:10" x14ac:dyDescent="0.2">
      <c r="I110" s="1" t="s">
        <v>93</v>
      </c>
      <c r="J110" s="1">
        <v>10.89</v>
      </c>
    </row>
    <row r="111" spans="4:10" x14ac:dyDescent="0.2">
      <c r="I111" s="1" t="s">
        <v>94</v>
      </c>
      <c r="J111" s="1">
        <v>10.38</v>
      </c>
    </row>
    <row r="112" spans="4:10" x14ac:dyDescent="0.2">
      <c r="I112" s="1" t="s">
        <v>70</v>
      </c>
      <c r="J112" s="1">
        <v>9.8699999999999992</v>
      </c>
    </row>
    <row r="113" spans="9:10" x14ac:dyDescent="0.2">
      <c r="I113" s="1" t="s">
        <v>71</v>
      </c>
      <c r="J113" s="1">
        <v>10.81</v>
      </c>
    </row>
    <row r="114" spans="9:10" x14ac:dyDescent="0.2">
      <c r="I114" s="1" t="s">
        <v>77</v>
      </c>
      <c r="J114" s="1">
        <v>11.48</v>
      </c>
    </row>
    <row r="115" spans="9:10" x14ac:dyDescent="0.2">
      <c r="I115" s="1" t="s">
        <v>72</v>
      </c>
      <c r="J115" s="1">
        <v>11.42</v>
      </c>
    </row>
    <row r="116" spans="9:10" x14ac:dyDescent="0.2">
      <c r="I116" s="1" t="s">
        <v>73</v>
      </c>
      <c r="J116" s="1">
        <v>11.02</v>
      </c>
    </row>
    <row r="117" spans="9:10" x14ac:dyDescent="0.2">
      <c r="I117" s="1" t="s">
        <v>74</v>
      </c>
      <c r="J117" s="1">
        <v>11.43</v>
      </c>
    </row>
    <row r="118" spans="9:10" x14ac:dyDescent="0.2">
      <c r="I118" s="1" t="s">
        <v>75</v>
      </c>
      <c r="J118" s="1">
        <v>9.69</v>
      </c>
    </row>
    <row r="119" spans="9:10" x14ac:dyDescent="0.2">
      <c r="I119" s="1" t="s">
        <v>76</v>
      </c>
      <c r="J119" s="1">
        <v>15.49</v>
      </c>
    </row>
    <row r="120" spans="9:10" x14ac:dyDescent="0.2">
      <c r="I120" s="1" t="s">
        <v>95</v>
      </c>
      <c r="J120" s="1">
        <v>15.4</v>
      </c>
    </row>
    <row r="121" spans="9:10" x14ac:dyDescent="0.2">
      <c r="I121" s="1" t="s">
        <v>96</v>
      </c>
      <c r="J121" s="1">
        <v>16.100000000000001</v>
      </c>
    </row>
    <row r="122" spans="9:10" x14ac:dyDescent="0.2">
      <c r="I122" s="1" t="s">
        <v>102</v>
      </c>
      <c r="J122" s="1">
        <v>14.85</v>
      </c>
    </row>
    <row r="123" spans="9:10" x14ac:dyDescent="0.2">
      <c r="I123" s="13" t="s">
        <v>97</v>
      </c>
      <c r="J123" s="1">
        <v>13.92</v>
      </c>
    </row>
    <row r="124" spans="9:10" x14ac:dyDescent="0.2">
      <c r="I124" s="13" t="s">
        <v>98</v>
      </c>
      <c r="J124" s="1">
        <v>13.98</v>
      </c>
    </row>
    <row r="125" spans="9:10" x14ac:dyDescent="0.2">
      <c r="I125" s="13" t="s">
        <v>99</v>
      </c>
      <c r="J125" s="1">
        <v>14.62</v>
      </c>
    </row>
    <row r="126" spans="9:10" x14ac:dyDescent="0.2">
      <c r="I126" s="13" t="s">
        <v>100</v>
      </c>
      <c r="J126" s="1">
        <v>15.42</v>
      </c>
    </row>
    <row r="127" spans="9:10" x14ac:dyDescent="0.2">
      <c r="I127" s="1" t="s">
        <v>101</v>
      </c>
      <c r="J127" s="1">
        <v>15.81</v>
      </c>
    </row>
    <row r="128" spans="9:10" x14ac:dyDescent="0.2">
      <c r="I128" s="1" t="s">
        <v>103</v>
      </c>
      <c r="J128" s="1">
        <v>13.31</v>
      </c>
    </row>
    <row r="129" spans="9:10" x14ac:dyDescent="0.2">
      <c r="I129" s="1" t="s">
        <v>104</v>
      </c>
      <c r="J129" s="1">
        <v>14.99</v>
      </c>
    </row>
    <row r="130" spans="9:10" x14ac:dyDescent="0.2">
      <c r="I130" s="1" t="s">
        <v>105</v>
      </c>
      <c r="J130" s="1">
        <v>15</v>
      </c>
    </row>
    <row r="131" spans="9:10" x14ac:dyDescent="0.2">
      <c r="I131" s="1" t="s">
        <v>106</v>
      </c>
      <c r="J131" s="1">
        <v>16.78</v>
      </c>
    </row>
    <row r="132" spans="9:10" x14ac:dyDescent="0.2">
      <c r="I132" s="1" t="s">
        <v>147</v>
      </c>
      <c r="J132" s="1">
        <v>15.21</v>
      </c>
    </row>
    <row r="133" spans="9:10" x14ac:dyDescent="0.2">
      <c r="I133" s="1" t="s">
        <v>148</v>
      </c>
      <c r="J133" s="1">
        <v>16.739999999999998</v>
      </c>
    </row>
    <row r="134" spans="9:10" x14ac:dyDescent="0.2">
      <c r="I134" s="1" t="s">
        <v>149</v>
      </c>
      <c r="J134" s="1">
        <v>15.41</v>
      </c>
    </row>
    <row r="135" spans="9:10" x14ac:dyDescent="0.2">
      <c r="I135" s="1" t="s">
        <v>150</v>
      </c>
      <c r="J135" s="1">
        <v>15.08</v>
      </c>
    </row>
    <row r="136" spans="9:10" x14ac:dyDescent="0.2">
      <c r="I136" s="1" t="s">
        <v>151</v>
      </c>
      <c r="J136" s="1">
        <v>13.2</v>
      </c>
    </row>
    <row r="137" spans="9:10" x14ac:dyDescent="0.2">
      <c r="I137" s="1" t="s">
        <v>152</v>
      </c>
      <c r="J137" s="1">
        <v>14.66</v>
      </c>
    </row>
    <row r="138" spans="9:10" x14ac:dyDescent="0.2">
      <c r="I138" s="1" t="s">
        <v>153</v>
      </c>
      <c r="J138" s="1">
        <v>15.75</v>
      </c>
    </row>
    <row r="139" spans="9:10" x14ac:dyDescent="0.2">
      <c r="I139" s="1" t="s">
        <v>154</v>
      </c>
      <c r="J139" s="1">
        <v>17.170000000000002</v>
      </c>
    </row>
    <row r="140" spans="9:10" x14ac:dyDescent="0.2">
      <c r="I140" s="1" t="s">
        <v>155</v>
      </c>
      <c r="J140" s="1">
        <v>15.2</v>
      </c>
    </row>
    <row r="141" spans="9:10" x14ac:dyDescent="0.2">
      <c r="I141" s="1" t="s">
        <v>156</v>
      </c>
      <c r="J141" s="1">
        <v>13.71</v>
      </c>
    </row>
    <row r="142" spans="9:10" x14ac:dyDescent="0.2">
      <c r="I142" s="1" t="s">
        <v>157</v>
      </c>
      <c r="J142" s="1">
        <v>13.98</v>
      </c>
    </row>
    <row r="143" spans="9:10" x14ac:dyDescent="0.2">
      <c r="I143" s="1" t="s">
        <v>158</v>
      </c>
      <c r="J143" s="1">
        <v>14.46</v>
      </c>
    </row>
    <row r="144" spans="9:10" x14ac:dyDescent="0.2">
      <c r="I144" s="1" t="s">
        <v>159</v>
      </c>
      <c r="J144" s="1">
        <v>17.059999999999999</v>
      </c>
    </row>
    <row r="145" spans="9:12" x14ac:dyDescent="0.2">
      <c r="I145" s="1" t="s">
        <v>160</v>
      </c>
      <c r="J145" s="1">
        <v>15.68</v>
      </c>
    </row>
    <row r="146" spans="9:12" x14ac:dyDescent="0.2">
      <c r="I146" s="1" t="s">
        <v>161</v>
      </c>
      <c r="J146" s="1">
        <v>14.52</v>
      </c>
    </row>
    <row r="147" spans="9:12" x14ac:dyDescent="0.2">
      <c r="I147" s="1" t="s">
        <v>162</v>
      </c>
      <c r="J147" s="1">
        <v>14.22</v>
      </c>
    </row>
    <row r="148" spans="9:12" x14ac:dyDescent="0.2">
      <c r="I148" s="1" t="s">
        <v>163</v>
      </c>
      <c r="J148" s="1">
        <v>9.89</v>
      </c>
    </row>
    <row r="149" spans="9:12" x14ac:dyDescent="0.2">
      <c r="I149" s="1" t="s">
        <v>164</v>
      </c>
      <c r="J149" s="1">
        <v>16.739999999999998</v>
      </c>
    </row>
    <row r="150" spans="9:12" x14ac:dyDescent="0.2">
      <c r="I150" s="1" t="s">
        <v>165</v>
      </c>
      <c r="J150" s="1">
        <v>10.039999999999999</v>
      </c>
    </row>
    <row r="151" spans="9:12" x14ac:dyDescent="0.2">
      <c r="I151" s="1" t="s">
        <v>166</v>
      </c>
      <c r="J151" s="1">
        <v>9.7799999999999994</v>
      </c>
    </row>
    <row r="152" spans="9:12" x14ac:dyDescent="0.2">
      <c r="I152" s="1" t="s">
        <v>167</v>
      </c>
      <c r="J152" s="1">
        <v>9.61</v>
      </c>
    </row>
    <row r="153" spans="9:12" x14ac:dyDescent="0.2">
      <c r="I153" s="1" t="s">
        <v>168</v>
      </c>
      <c r="J153" s="1">
        <v>7.94</v>
      </c>
    </row>
    <row r="154" spans="9:12" x14ac:dyDescent="0.2">
      <c r="I154" s="1" t="s">
        <v>169</v>
      </c>
      <c r="J154" s="1">
        <v>10.91</v>
      </c>
    </row>
    <row r="155" spans="9:12" x14ac:dyDescent="0.2">
      <c r="I155" s="1" t="s">
        <v>170</v>
      </c>
      <c r="J155" s="1">
        <v>10.6</v>
      </c>
    </row>
    <row r="156" spans="9:12" x14ac:dyDescent="0.2">
      <c r="I156" s="1" t="s">
        <v>171</v>
      </c>
      <c r="J156" s="1">
        <v>9.61</v>
      </c>
    </row>
    <row r="157" spans="9:12" x14ac:dyDescent="0.2">
      <c r="I157" s="13" t="s">
        <v>172</v>
      </c>
      <c r="J157" s="13">
        <v>10.119999999999999</v>
      </c>
      <c r="K157" s="1" t="s">
        <v>173</v>
      </c>
      <c r="L157" s="1" t="s">
        <v>30</v>
      </c>
    </row>
    <row r="158" spans="9:12" x14ac:dyDescent="0.2">
      <c r="I158" s="13" t="s">
        <v>174</v>
      </c>
      <c r="J158" s="13">
        <v>11.6</v>
      </c>
      <c r="K158" s="1" t="s">
        <v>175</v>
      </c>
      <c r="L158" s="1" t="s">
        <v>17</v>
      </c>
    </row>
    <row r="159" spans="9:12" x14ac:dyDescent="0.2">
      <c r="I159" s="13" t="s">
        <v>176</v>
      </c>
      <c r="J159" s="13">
        <v>10.69</v>
      </c>
      <c r="K159" s="1" t="s">
        <v>173</v>
      </c>
      <c r="L159" s="1" t="s">
        <v>32</v>
      </c>
    </row>
    <row r="160" spans="9:12" x14ac:dyDescent="0.2">
      <c r="I160" s="13" t="s">
        <v>177</v>
      </c>
      <c r="J160" s="13">
        <v>10.23</v>
      </c>
      <c r="K160" s="1" t="s">
        <v>173</v>
      </c>
      <c r="L160" s="1" t="s">
        <v>33</v>
      </c>
    </row>
    <row r="161" spans="9:12" x14ac:dyDescent="0.2">
      <c r="I161" s="13" t="s">
        <v>178</v>
      </c>
      <c r="J161" s="13">
        <v>10.52</v>
      </c>
      <c r="K161" s="1" t="s">
        <v>173</v>
      </c>
      <c r="L161" s="1" t="s">
        <v>41</v>
      </c>
    </row>
    <row r="162" spans="9:12" x14ac:dyDescent="0.2">
      <c r="I162" s="13" t="s">
        <v>179</v>
      </c>
      <c r="J162" s="13">
        <v>10.050000000000001</v>
      </c>
      <c r="K162" s="1" t="s">
        <v>173</v>
      </c>
      <c r="L162" s="1" t="s">
        <v>34</v>
      </c>
    </row>
    <row r="163" spans="9:12" x14ac:dyDescent="0.2">
      <c r="I163" s="13" t="s">
        <v>180</v>
      </c>
      <c r="J163" s="13">
        <v>14.64</v>
      </c>
      <c r="K163" s="1" t="s">
        <v>175</v>
      </c>
      <c r="L163" s="1" t="s">
        <v>21</v>
      </c>
    </row>
    <row r="164" spans="9:12" x14ac:dyDescent="0.2">
      <c r="I164" s="13" t="s">
        <v>181</v>
      </c>
      <c r="J164" s="13">
        <v>10.199999999999999</v>
      </c>
      <c r="K164" s="1" t="s">
        <v>173</v>
      </c>
      <c r="L164" s="1" t="s">
        <v>43</v>
      </c>
    </row>
    <row r="165" spans="9:12" x14ac:dyDescent="0.2">
      <c r="I165" s="13" t="s">
        <v>182</v>
      </c>
      <c r="J165" s="13">
        <v>10.34</v>
      </c>
      <c r="K165" s="1" t="s">
        <v>173</v>
      </c>
      <c r="L165" s="1" t="s">
        <v>35</v>
      </c>
    </row>
    <row r="166" spans="9:12" x14ac:dyDescent="0.2">
      <c r="I166" s="13" t="s">
        <v>183</v>
      </c>
      <c r="J166" s="13">
        <v>10.16</v>
      </c>
      <c r="K166" s="1" t="s">
        <v>173</v>
      </c>
      <c r="L166" s="1" t="s">
        <v>44</v>
      </c>
    </row>
    <row r="167" spans="9:12" x14ac:dyDescent="0.2">
      <c r="I167" s="13" t="s">
        <v>184</v>
      </c>
      <c r="J167" s="13">
        <v>11.65</v>
      </c>
      <c r="K167" s="1" t="s">
        <v>175</v>
      </c>
      <c r="L167" s="1" t="s">
        <v>19</v>
      </c>
    </row>
    <row r="168" spans="9:12" x14ac:dyDescent="0.2">
      <c r="I168" s="13" t="s">
        <v>185</v>
      </c>
      <c r="J168" s="13">
        <v>11.37</v>
      </c>
      <c r="K168" s="1" t="s">
        <v>175</v>
      </c>
      <c r="L168" s="1" t="s">
        <v>18</v>
      </c>
    </row>
    <row r="169" spans="9:12" x14ac:dyDescent="0.2">
      <c r="I169" s="13" t="s">
        <v>186</v>
      </c>
      <c r="J169" s="13">
        <v>11.31</v>
      </c>
      <c r="K169" s="1" t="s">
        <v>175</v>
      </c>
      <c r="L169" s="1" t="s">
        <v>85</v>
      </c>
    </row>
  </sheetData>
  <sortState ref="D48:E77">
    <sortCondition ref="D48"/>
  </sortState>
  <mergeCells count="1"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ySplit="1" topLeftCell="A2" activePane="bottomLeft" state="frozen"/>
      <selection pane="bottomLeft" activeCell="L2" sqref="L2:L41"/>
    </sheetView>
  </sheetViews>
  <sheetFormatPr defaultRowHeight="15" x14ac:dyDescent="0.25"/>
  <cols>
    <col min="1" max="1" width="10" style="23" bestFit="1" customWidth="1"/>
    <col min="2" max="2" width="8.5703125" style="23" bestFit="1" customWidth="1"/>
    <col min="3" max="3" width="7.85546875" style="23" bestFit="1" customWidth="1"/>
    <col min="4" max="4" width="15" style="23" bestFit="1" customWidth="1"/>
    <col min="5" max="5" width="6.140625" style="23" bestFit="1" customWidth="1"/>
    <col min="6" max="6" width="9.7109375" style="23" bestFit="1" customWidth="1"/>
    <col min="7" max="7" width="8.28515625" style="24" bestFit="1" customWidth="1"/>
    <col min="8" max="8" width="12.5703125" style="24" bestFit="1" customWidth="1"/>
    <col min="9" max="9" width="10.28515625" style="24" bestFit="1" customWidth="1"/>
    <col min="10" max="10" width="12.5703125" style="24" bestFit="1" customWidth="1"/>
    <col min="11" max="11" width="4.5703125" style="24" bestFit="1" customWidth="1"/>
    <col min="12" max="12" width="5.5703125" style="22" bestFit="1" customWidth="1"/>
    <col min="13" max="16384" width="9.140625" style="23"/>
  </cols>
  <sheetData>
    <row r="1" spans="1:12" ht="30" x14ac:dyDescent="0.25">
      <c r="A1" s="17" t="s">
        <v>15</v>
      </c>
      <c r="B1" s="18" t="s">
        <v>0</v>
      </c>
      <c r="C1" s="18" t="s">
        <v>232</v>
      </c>
      <c r="D1" s="19" t="s">
        <v>53</v>
      </c>
      <c r="E1" s="18" t="s">
        <v>1</v>
      </c>
      <c r="F1" s="19" t="s">
        <v>2</v>
      </c>
      <c r="G1" s="20" t="s">
        <v>3</v>
      </c>
      <c r="H1" s="20" t="s">
        <v>5</v>
      </c>
      <c r="I1" s="20" t="s">
        <v>4</v>
      </c>
      <c r="J1" s="20" t="s">
        <v>5</v>
      </c>
      <c r="K1" s="21" t="s">
        <v>6</v>
      </c>
      <c r="L1" s="22" t="s">
        <v>52</v>
      </c>
    </row>
    <row r="2" spans="1:12" x14ac:dyDescent="0.25">
      <c r="A2" s="23" t="s">
        <v>187</v>
      </c>
      <c r="B2" s="15" t="s">
        <v>188</v>
      </c>
      <c r="C2" s="15" t="s">
        <v>48</v>
      </c>
      <c r="D2" s="15" t="s">
        <v>228</v>
      </c>
      <c r="F2" s="23" t="s">
        <v>147</v>
      </c>
      <c r="G2" s="23">
        <v>15.21</v>
      </c>
      <c r="I2" s="24">
        <v>2.35</v>
      </c>
      <c r="J2" s="24">
        <v>15.77</v>
      </c>
      <c r="K2" s="24">
        <f>J2-G2</f>
        <v>0.55999999999999872</v>
      </c>
      <c r="L2" s="22">
        <f>(1-(K2/I2))*100</f>
        <v>76.170212765957501</v>
      </c>
    </row>
    <row r="3" spans="1:12" x14ac:dyDescent="0.25">
      <c r="A3" s="23" t="s">
        <v>187</v>
      </c>
      <c r="B3" s="15" t="s">
        <v>189</v>
      </c>
      <c r="C3" s="15" t="s">
        <v>48</v>
      </c>
      <c r="D3" s="15" t="s">
        <v>228</v>
      </c>
      <c r="F3" s="23" t="s">
        <v>148</v>
      </c>
      <c r="G3" s="23">
        <v>16.739999999999998</v>
      </c>
      <c r="I3" s="24">
        <v>2.33</v>
      </c>
      <c r="J3" s="24">
        <v>17.399999999999999</v>
      </c>
      <c r="K3" s="24">
        <f t="shared" ref="K3:K10" si="0">J3-G3</f>
        <v>0.66000000000000014</v>
      </c>
      <c r="L3" s="22">
        <f t="shared" ref="L3:L10" si="1">(1-(K3/I3))*100</f>
        <v>71.673819742489258</v>
      </c>
    </row>
    <row r="4" spans="1:12" x14ac:dyDescent="0.25">
      <c r="A4" s="23" t="s">
        <v>187</v>
      </c>
      <c r="B4" s="15" t="s">
        <v>190</v>
      </c>
      <c r="C4" s="15" t="s">
        <v>48</v>
      </c>
      <c r="D4" s="15" t="s">
        <v>228</v>
      </c>
      <c r="F4" s="23" t="s">
        <v>149</v>
      </c>
      <c r="G4" s="23">
        <v>15.41</v>
      </c>
      <c r="I4" s="24">
        <v>2.2000000000000002</v>
      </c>
      <c r="J4" s="24">
        <v>15.88</v>
      </c>
      <c r="K4" s="24">
        <f t="shared" si="0"/>
        <v>0.47000000000000064</v>
      </c>
      <c r="L4" s="22">
        <f t="shared" si="1"/>
        <v>78.636363636363612</v>
      </c>
    </row>
    <row r="5" spans="1:12" x14ac:dyDescent="0.25">
      <c r="A5" s="23" t="s">
        <v>187</v>
      </c>
      <c r="B5" s="15" t="s">
        <v>191</v>
      </c>
      <c r="C5" s="15" t="s">
        <v>48</v>
      </c>
      <c r="D5" s="15" t="s">
        <v>228</v>
      </c>
      <c r="F5" s="23" t="s">
        <v>150</v>
      </c>
      <c r="G5" s="23">
        <v>15.08</v>
      </c>
      <c r="I5" s="24">
        <v>2.2799999999999998</v>
      </c>
      <c r="J5" s="24">
        <v>15.62</v>
      </c>
      <c r="K5" s="24">
        <f t="shared" si="0"/>
        <v>0.53999999999999915</v>
      </c>
      <c r="L5" s="22">
        <f t="shared" si="1"/>
        <v>76.315789473684248</v>
      </c>
    </row>
    <row r="6" spans="1:12" x14ac:dyDescent="0.25">
      <c r="A6" s="23" t="s">
        <v>187</v>
      </c>
      <c r="B6" s="15" t="s">
        <v>192</v>
      </c>
      <c r="C6" s="15" t="s">
        <v>48</v>
      </c>
      <c r="D6" s="15" t="s">
        <v>228</v>
      </c>
      <c r="F6" s="23" t="s">
        <v>151</v>
      </c>
      <c r="G6" s="23">
        <v>13.2</v>
      </c>
      <c r="I6" s="24">
        <v>2.274</v>
      </c>
      <c r="J6" s="24">
        <v>14.03</v>
      </c>
      <c r="K6" s="24">
        <f t="shared" si="0"/>
        <v>0.83000000000000007</v>
      </c>
      <c r="L6" s="22">
        <f t="shared" si="1"/>
        <v>63.500439753737901</v>
      </c>
    </row>
    <row r="7" spans="1:12" x14ac:dyDescent="0.25">
      <c r="A7" s="23" t="s">
        <v>187</v>
      </c>
      <c r="B7" s="16" t="s">
        <v>193</v>
      </c>
      <c r="C7" s="15" t="s">
        <v>48</v>
      </c>
      <c r="D7" s="16" t="s">
        <v>229</v>
      </c>
      <c r="F7" s="23" t="s">
        <v>152</v>
      </c>
      <c r="G7" s="23">
        <v>14.66</v>
      </c>
      <c r="H7" s="24">
        <v>16.7</v>
      </c>
      <c r="I7" s="24">
        <f>H7-G7</f>
        <v>2.0399999999999991</v>
      </c>
      <c r="J7" s="24">
        <v>15.14</v>
      </c>
      <c r="K7" s="24">
        <f t="shared" si="0"/>
        <v>0.48000000000000043</v>
      </c>
      <c r="L7" s="22">
        <f t="shared" si="1"/>
        <v>76.470588235294088</v>
      </c>
    </row>
    <row r="8" spans="1:12" x14ac:dyDescent="0.25">
      <c r="A8" s="23" t="s">
        <v>187</v>
      </c>
      <c r="B8" s="16" t="s">
        <v>194</v>
      </c>
      <c r="C8" s="15" t="s">
        <v>48</v>
      </c>
      <c r="D8" s="16" t="s">
        <v>229</v>
      </c>
      <c r="F8" s="23" t="s">
        <v>153</v>
      </c>
      <c r="G8" s="23">
        <v>15.75</v>
      </c>
      <c r="I8" s="24">
        <v>2.35</v>
      </c>
      <c r="J8" s="24">
        <v>16.329999999999998</v>
      </c>
      <c r="K8" s="24">
        <f t="shared" si="0"/>
        <v>0.57999999999999829</v>
      </c>
      <c r="L8" s="22">
        <f t="shared" si="1"/>
        <v>75.319148936170293</v>
      </c>
    </row>
    <row r="9" spans="1:12" x14ac:dyDescent="0.25">
      <c r="A9" s="23" t="s">
        <v>187</v>
      </c>
      <c r="B9" s="16" t="s">
        <v>195</v>
      </c>
      <c r="C9" s="15" t="s">
        <v>48</v>
      </c>
      <c r="D9" s="16" t="s">
        <v>229</v>
      </c>
      <c r="F9" s="23" t="s">
        <v>154</v>
      </c>
      <c r="G9" s="23">
        <v>17.170000000000002</v>
      </c>
      <c r="I9" s="24">
        <v>2.33</v>
      </c>
      <c r="J9" s="24">
        <v>17.739999999999998</v>
      </c>
      <c r="K9" s="24">
        <f t="shared" si="0"/>
        <v>0.56999999999999673</v>
      </c>
      <c r="L9" s="22">
        <f t="shared" si="1"/>
        <v>75.536480686695413</v>
      </c>
    </row>
    <row r="10" spans="1:12" x14ac:dyDescent="0.25">
      <c r="A10" s="23" t="s">
        <v>187</v>
      </c>
      <c r="B10" s="16" t="s">
        <v>196</v>
      </c>
      <c r="C10" s="15" t="s">
        <v>48</v>
      </c>
      <c r="D10" s="16" t="s">
        <v>229</v>
      </c>
      <c r="F10" s="23" t="s">
        <v>155</v>
      </c>
      <c r="G10" s="23">
        <v>15.2</v>
      </c>
      <c r="I10" s="24">
        <v>2.38</v>
      </c>
      <c r="J10" s="24">
        <v>15.84</v>
      </c>
      <c r="K10" s="24">
        <f t="shared" si="0"/>
        <v>0.64000000000000057</v>
      </c>
      <c r="L10" s="22">
        <f t="shared" si="1"/>
        <v>73.109243697478959</v>
      </c>
    </row>
    <row r="11" spans="1:12" s="25" customFormat="1" x14ac:dyDescent="0.25">
      <c r="A11" s="23" t="s">
        <v>187</v>
      </c>
      <c r="B11" s="16" t="s">
        <v>197</v>
      </c>
      <c r="C11" s="15" t="s">
        <v>48</v>
      </c>
      <c r="D11" s="16" t="s">
        <v>229</v>
      </c>
      <c r="E11" s="23"/>
      <c r="F11" s="23" t="s">
        <v>156</v>
      </c>
      <c r="G11" s="23">
        <v>13.71</v>
      </c>
      <c r="H11" s="24"/>
      <c r="I11" s="24">
        <v>2.66</v>
      </c>
      <c r="J11" s="24">
        <v>14.34</v>
      </c>
      <c r="K11" s="24">
        <f t="shared" ref="K11:K23" si="2">J11-G11</f>
        <v>0.62999999999999901</v>
      </c>
      <c r="L11" s="22">
        <f t="shared" ref="L11:L23" si="3">(1-(K11/I11))*100</f>
        <v>76.315789473684248</v>
      </c>
    </row>
    <row r="12" spans="1:12" s="25" customFormat="1" x14ac:dyDescent="0.25">
      <c r="A12" s="23" t="s">
        <v>187</v>
      </c>
      <c r="B12" s="15" t="s">
        <v>198</v>
      </c>
      <c r="C12" s="15" t="s">
        <v>48</v>
      </c>
      <c r="D12" s="15" t="s">
        <v>230</v>
      </c>
      <c r="E12" s="23"/>
      <c r="F12" s="23" t="s">
        <v>157</v>
      </c>
      <c r="G12" s="23">
        <v>13.98</v>
      </c>
      <c r="H12" s="24"/>
      <c r="I12" s="24">
        <v>2.31</v>
      </c>
      <c r="J12" s="24">
        <v>14.59</v>
      </c>
      <c r="K12" s="24">
        <f t="shared" si="2"/>
        <v>0.60999999999999943</v>
      </c>
      <c r="L12" s="22">
        <f t="shared" si="3"/>
        <v>73.593073593073612</v>
      </c>
    </row>
    <row r="13" spans="1:12" x14ac:dyDescent="0.25">
      <c r="A13" s="23" t="s">
        <v>187</v>
      </c>
      <c r="B13" s="15" t="s">
        <v>199</v>
      </c>
      <c r="C13" s="15" t="s">
        <v>48</v>
      </c>
      <c r="D13" s="15" t="s">
        <v>230</v>
      </c>
      <c r="F13" s="23" t="s">
        <v>158</v>
      </c>
      <c r="G13" s="23">
        <v>14.46</v>
      </c>
      <c r="I13" s="24">
        <v>2.57</v>
      </c>
      <c r="J13" s="24">
        <v>15.14</v>
      </c>
      <c r="K13" s="24">
        <f t="shared" si="2"/>
        <v>0.67999999999999972</v>
      </c>
      <c r="L13" s="22">
        <f t="shared" si="3"/>
        <v>73.540856031128413</v>
      </c>
    </row>
    <row r="14" spans="1:12" x14ac:dyDescent="0.25">
      <c r="A14" s="23" t="s">
        <v>187</v>
      </c>
      <c r="B14" s="15" t="s">
        <v>200</v>
      </c>
      <c r="C14" s="15" t="s">
        <v>48</v>
      </c>
      <c r="D14" s="15" t="s">
        <v>230</v>
      </c>
      <c r="F14" s="23" t="s">
        <v>159</v>
      </c>
      <c r="G14" s="23">
        <v>17.059999999999999</v>
      </c>
      <c r="I14" s="24">
        <v>2.52</v>
      </c>
      <c r="J14" s="24">
        <v>17.82</v>
      </c>
      <c r="K14" s="24">
        <f t="shared" si="2"/>
        <v>0.76000000000000156</v>
      </c>
      <c r="L14" s="22">
        <f t="shared" si="3"/>
        <v>69.841269841269778</v>
      </c>
    </row>
    <row r="15" spans="1:12" x14ac:dyDescent="0.25">
      <c r="A15" s="23" t="s">
        <v>187</v>
      </c>
      <c r="B15" s="15" t="s">
        <v>201</v>
      </c>
      <c r="C15" s="15" t="s">
        <v>48</v>
      </c>
      <c r="D15" s="15" t="s">
        <v>230</v>
      </c>
      <c r="F15" s="23" t="s">
        <v>160</v>
      </c>
      <c r="G15" s="23">
        <v>15.68</v>
      </c>
      <c r="I15" s="24">
        <v>2.33</v>
      </c>
      <c r="J15" s="24">
        <v>16.3</v>
      </c>
      <c r="K15" s="24">
        <f t="shared" si="2"/>
        <v>0.62000000000000099</v>
      </c>
      <c r="L15" s="22">
        <f t="shared" si="3"/>
        <v>73.390557939914117</v>
      </c>
    </row>
    <row r="16" spans="1:12" x14ac:dyDescent="0.25">
      <c r="A16" s="23" t="s">
        <v>187</v>
      </c>
      <c r="B16" s="15" t="s">
        <v>202</v>
      </c>
      <c r="C16" s="15" t="s">
        <v>48</v>
      </c>
      <c r="D16" s="15" t="s">
        <v>230</v>
      </c>
      <c r="F16" s="23" t="s">
        <v>161</v>
      </c>
      <c r="G16" s="23">
        <v>14.52</v>
      </c>
      <c r="I16" s="24">
        <v>3.02</v>
      </c>
      <c r="J16" s="24">
        <v>15.28</v>
      </c>
      <c r="K16" s="24">
        <f t="shared" si="2"/>
        <v>0.75999999999999979</v>
      </c>
      <c r="L16" s="22">
        <f t="shared" si="3"/>
        <v>74.83443708609272</v>
      </c>
    </row>
    <row r="17" spans="1:12" x14ac:dyDescent="0.25">
      <c r="A17" s="23" t="s">
        <v>187</v>
      </c>
      <c r="B17" s="16" t="s">
        <v>203</v>
      </c>
      <c r="C17" s="15" t="s">
        <v>48</v>
      </c>
      <c r="D17" s="16" t="s">
        <v>231</v>
      </c>
      <c r="F17" s="23" t="s">
        <v>162</v>
      </c>
      <c r="G17" s="23">
        <v>14.22</v>
      </c>
      <c r="I17" s="24">
        <v>2.91</v>
      </c>
      <c r="J17" s="24">
        <v>15.05</v>
      </c>
      <c r="K17" s="24">
        <f t="shared" si="2"/>
        <v>0.83000000000000007</v>
      </c>
      <c r="L17" s="22">
        <f t="shared" si="3"/>
        <v>71.477663230240552</v>
      </c>
    </row>
    <row r="18" spans="1:12" x14ac:dyDescent="0.25">
      <c r="A18" s="23" t="s">
        <v>187</v>
      </c>
      <c r="B18" s="16" t="s">
        <v>204</v>
      </c>
      <c r="C18" s="15" t="s">
        <v>48</v>
      </c>
      <c r="D18" s="16" t="s">
        <v>231</v>
      </c>
      <c r="F18" s="23" t="s">
        <v>163</v>
      </c>
      <c r="G18" s="23">
        <v>9.89</v>
      </c>
      <c r="I18" s="24">
        <v>2.63</v>
      </c>
      <c r="J18" s="24">
        <v>10.52</v>
      </c>
      <c r="K18" s="24">
        <f t="shared" si="2"/>
        <v>0.62999999999999901</v>
      </c>
      <c r="L18" s="22">
        <f t="shared" si="3"/>
        <v>76.045627376425898</v>
      </c>
    </row>
    <row r="19" spans="1:12" x14ac:dyDescent="0.25">
      <c r="A19" s="23" t="s">
        <v>187</v>
      </c>
      <c r="B19" s="16" t="s">
        <v>205</v>
      </c>
      <c r="C19" s="15" t="s">
        <v>48</v>
      </c>
      <c r="D19" s="16" t="s">
        <v>231</v>
      </c>
      <c r="F19" s="23" t="s">
        <v>164</v>
      </c>
      <c r="G19" s="23">
        <v>16.739999999999998</v>
      </c>
      <c r="I19" s="24">
        <v>3.01</v>
      </c>
      <c r="J19" s="24">
        <v>17.48</v>
      </c>
      <c r="K19" s="24">
        <f t="shared" si="2"/>
        <v>0.74000000000000199</v>
      </c>
      <c r="L19" s="22">
        <f t="shared" si="3"/>
        <v>75.415282392026512</v>
      </c>
    </row>
    <row r="20" spans="1:12" x14ac:dyDescent="0.25">
      <c r="A20" s="23" t="s">
        <v>187</v>
      </c>
      <c r="B20" s="16" t="s">
        <v>206</v>
      </c>
      <c r="C20" s="15" t="s">
        <v>48</v>
      </c>
      <c r="D20" s="16" t="s">
        <v>231</v>
      </c>
      <c r="F20" s="23" t="s">
        <v>165</v>
      </c>
      <c r="G20" s="23">
        <v>10.039999999999999</v>
      </c>
      <c r="I20" s="24">
        <v>2.88</v>
      </c>
      <c r="J20" s="24">
        <v>10.8</v>
      </c>
      <c r="K20" s="24">
        <f t="shared" si="2"/>
        <v>0.76000000000000156</v>
      </c>
      <c r="L20" s="22">
        <f t="shared" si="3"/>
        <v>73.611111111111043</v>
      </c>
    </row>
    <row r="21" spans="1:12" x14ac:dyDescent="0.25">
      <c r="A21" s="23" t="s">
        <v>187</v>
      </c>
      <c r="B21" s="16" t="s">
        <v>207</v>
      </c>
      <c r="C21" s="15" t="s">
        <v>48</v>
      </c>
      <c r="D21" s="16" t="s">
        <v>231</v>
      </c>
      <c r="F21" s="23" t="s">
        <v>166</v>
      </c>
      <c r="G21" s="23">
        <v>9.7799999999999994</v>
      </c>
      <c r="I21" s="24">
        <v>3</v>
      </c>
      <c r="J21" s="24">
        <v>10.54</v>
      </c>
      <c r="K21" s="24">
        <f t="shared" si="2"/>
        <v>0.75999999999999979</v>
      </c>
      <c r="L21" s="22">
        <f t="shared" si="3"/>
        <v>74.666666666666686</v>
      </c>
    </row>
    <row r="22" spans="1:12" x14ac:dyDescent="0.25">
      <c r="A22" s="23" t="s">
        <v>187</v>
      </c>
      <c r="B22" s="15" t="s">
        <v>208</v>
      </c>
      <c r="C22" s="15" t="s">
        <v>31</v>
      </c>
      <c r="D22" s="15" t="s">
        <v>228</v>
      </c>
      <c r="F22" s="23" t="s">
        <v>17</v>
      </c>
      <c r="G22" s="23">
        <v>10.45</v>
      </c>
      <c r="I22" s="24">
        <v>3.21</v>
      </c>
      <c r="J22" s="24">
        <v>13.4</v>
      </c>
      <c r="K22" s="24">
        <f t="shared" si="2"/>
        <v>2.9500000000000011</v>
      </c>
      <c r="L22" s="22">
        <f t="shared" si="3"/>
        <v>8.0996884735202173</v>
      </c>
    </row>
    <row r="23" spans="1:12" x14ac:dyDescent="0.25">
      <c r="A23" s="23" t="s">
        <v>187</v>
      </c>
      <c r="B23" s="15" t="s">
        <v>209</v>
      </c>
      <c r="C23" s="15" t="s">
        <v>31</v>
      </c>
      <c r="D23" s="15" t="s">
        <v>228</v>
      </c>
      <c r="F23" s="23" t="s">
        <v>18</v>
      </c>
      <c r="G23" s="23">
        <v>10.130000000000001</v>
      </c>
      <c r="I23" s="24">
        <v>3.24</v>
      </c>
      <c r="J23" s="24">
        <v>13.12</v>
      </c>
      <c r="K23" s="24">
        <f t="shared" si="2"/>
        <v>2.9899999999999984</v>
      </c>
      <c r="L23" s="22">
        <f t="shared" si="3"/>
        <v>7.7160493827161059</v>
      </c>
    </row>
    <row r="24" spans="1:12" x14ac:dyDescent="0.25">
      <c r="A24" s="23" t="s">
        <v>187</v>
      </c>
      <c r="B24" s="15" t="s">
        <v>210</v>
      </c>
      <c r="C24" s="15" t="s">
        <v>31</v>
      </c>
      <c r="D24" s="15" t="s">
        <v>228</v>
      </c>
      <c r="F24" s="23" t="s">
        <v>19</v>
      </c>
      <c r="G24" s="23">
        <v>10.35</v>
      </c>
      <c r="I24" s="24">
        <v>3.07</v>
      </c>
      <c r="J24" s="24">
        <v>13.14</v>
      </c>
      <c r="K24" s="24">
        <f t="shared" ref="K24:K33" si="4">J24-G24</f>
        <v>2.7900000000000009</v>
      </c>
      <c r="L24" s="22">
        <f t="shared" ref="L24:L33" si="5">(1-(K24/I24))*100</f>
        <v>9.1205211726383961</v>
      </c>
    </row>
    <row r="25" spans="1:12" x14ac:dyDescent="0.25">
      <c r="A25" s="23" t="s">
        <v>187</v>
      </c>
      <c r="B25" s="15" t="s">
        <v>211</v>
      </c>
      <c r="C25" s="15" t="s">
        <v>31</v>
      </c>
      <c r="D25" s="15" t="s">
        <v>228</v>
      </c>
      <c r="F25" s="23" t="s">
        <v>20</v>
      </c>
      <c r="G25" s="23">
        <v>10.31</v>
      </c>
      <c r="I25" s="24">
        <v>3.23</v>
      </c>
      <c r="J25" s="24">
        <v>13.28</v>
      </c>
      <c r="K25" s="24">
        <f t="shared" si="4"/>
        <v>2.9699999999999989</v>
      </c>
      <c r="L25" s="22">
        <f t="shared" si="5"/>
        <v>8.0495356037152082</v>
      </c>
    </row>
    <row r="26" spans="1:12" x14ac:dyDescent="0.25">
      <c r="A26" s="23" t="s">
        <v>187</v>
      </c>
      <c r="B26" s="15" t="s">
        <v>212</v>
      </c>
      <c r="C26" s="15" t="s">
        <v>31</v>
      </c>
      <c r="D26" s="15" t="s">
        <v>228</v>
      </c>
      <c r="F26" s="23" t="s">
        <v>21</v>
      </c>
      <c r="G26" s="23">
        <v>12.64</v>
      </c>
      <c r="I26" s="24">
        <v>3.01</v>
      </c>
      <c r="J26" s="24">
        <v>15.42</v>
      </c>
      <c r="K26" s="24">
        <f t="shared" si="4"/>
        <v>2.7799999999999994</v>
      </c>
      <c r="L26" s="22">
        <f t="shared" si="5"/>
        <v>7.6411960132890533</v>
      </c>
    </row>
    <row r="27" spans="1:12" x14ac:dyDescent="0.25">
      <c r="A27" s="23" t="s">
        <v>187</v>
      </c>
      <c r="B27" s="16" t="s">
        <v>213</v>
      </c>
      <c r="C27" s="15" t="s">
        <v>31</v>
      </c>
      <c r="D27" s="16" t="s">
        <v>229</v>
      </c>
      <c r="F27" s="23" t="s">
        <v>22</v>
      </c>
      <c r="G27" s="23">
        <v>10.6</v>
      </c>
      <c r="I27" s="24">
        <v>3.01</v>
      </c>
      <c r="J27" s="24">
        <v>13.35</v>
      </c>
      <c r="K27" s="24">
        <f t="shared" si="4"/>
        <v>2.75</v>
      </c>
      <c r="L27" s="22">
        <f t="shared" si="5"/>
        <v>8.6378737541528139</v>
      </c>
    </row>
    <row r="28" spans="1:12" x14ac:dyDescent="0.25">
      <c r="A28" s="23" t="s">
        <v>187</v>
      </c>
      <c r="B28" s="16" t="s">
        <v>214</v>
      </c>
      <c r="C28" s="15" t="s">
        <v>31</v>
      </c>
      <c r="D28" s="16" t="s">
        <v>229</v>
      </c>
      <c r="F28" s="23" t="s">
        <v>23</v>
      </c>
      <c r="G28" s="23">
        <v>10.28</v>
      </c>
      <c r="I28" s="24">
        <v>3.01</v>
      </c>
      <c r="J28" s="24">
        <v>13.06</v>
      </c>
      <c r="K28" s="24">
        <f t="shared" si="4"/>
        <v>2.7800000000000011</v>
      </c>
      <c r="L28" s="22">
        <f t="shared" si="5"/>
        <v>7.6411960132889973</v>
      </c>
    </row>
    <row r="29" spans="1:12" x14ac:dyDescent="0.25">
      <c r="A29" s="23" t="s">
        <v>187</v>
      </c>
      <c r="B29" s="16" t="s">
        <v>215</v>
      </c>
      <c r="C29" s="15" t="s">
        <v>31</v>
      </c>
      <c r="D29" s="16" t="s">
        <v>229</v>
      </c>
      <c r="F29" s="23" t="s">
        <v>7</v>
      </c>
      <c r="G29" s="23">
        <v>13.96</v>
      </c>
      <c r="I29" s="24">
        <v>3</v>
      </c>
      <c r="J29" s="24">
        <v>16.71</v>
      </c>
      <c r="K29" s="24">
        <f t="shared" si="4"/>
        <v>2.75</v>
      </c>
      <c r="L29" s="22">
        <f t="shared" si="5"/>
        <v>8.3333333333333375</v>
      </c>
    </row>
    <row r="30" spans="1:12" x14ac:dyDescent="0.25">
      <c r="A30" s="23" t="s">
        <v>187</v>
      </c>
      <c r="B30" s="16" t="s">
        <v>216</v>
      </c>
      <c r="C30" s="15" t="s">
        <v>31</v>
      </c>
      <c r="D30" s="16" t="s">
        <v>229</v>
      </c>
      <c r="F30" s="23" t="s">
        <v>8</v>
      </c>
      <c r="G30" s="23">
        <v>11.05</v>
      </c>
      <c r="I30" s="24">
        <v>3</v>
      </c>
      <c r="J30" s="24">
        <v>13.82</v>
      </c>
      <c r="K30" s="24">
        <f t="shared" si="4"/>
        <v>2.7699999999999996</v>
      </c>
      <c r="L30" s="22">
        <f t="shared" si="5"/>
        <v>7.6666666666666767</v>
      </c>
    </row>
    <row r="31" spans="1:12" x14ac:dyDescent="0.25">
      <c r="A31" s="23" t="s">
        <v>187</v>
      </c>
      <c r="B31" s="16" t="s">
        <v>217</v>
      </c>
      <c r="C31" s="15" t="s">
        <v>31</v>
      </c>
      <c r="D31" s="16" t="s">
        <v>229</v>
      </c>
      <c r="F31" s="23" t="s">
        <v>9</v>
      </c>
      <c r="G31" s="23">
        <v>11.24</v>
      </c>
      <c r="I31" s="24">
        <v>3.01</v>
      </c>
      <c r="J31" s="24">
        <v>14.02</v>
      </c>
      <c r="K31" s="24">
        <f t="shared" si="4"/>
        <v>2.7799999999999994</v>
      </c>
      <c r="L31" s="22">
        <f t="shared" si="5"/>
        <v>7.6411960132890533</v>
      </c>
    </row>
    <row r="32" spans="1:12" x14ac:dyDescent="0.25">
      <c r="A32" s="23" t="s">
        <v>187</v>
      </c>
      <c r="B32" s="15" t="s">
        <v>218</v>
      </c>
      <c r="C32" s="15" t="s">
        <v>31</v>
      </c>
      <c r="D32" s="15" t="s">
        <v>230</v>
      </c>
      <c r="F32" s="23" t="s">
        <v>10</v>
      </c>
      <c r="G32" s="23">
        <v>11.22</v>
      </c>
      <c r="I32" s="24">
        <v>3.02</v>
      </c>
      <c r="J32" s="24">
        <v>14.02</v>
      </c>
      <c r="K32" s="24">
        <f t="shared" si="4"/>
        <v>2.7999999999999989</v>
      </c>
      <c r="L32" s="22">
        <f t="shared" si="5"/>
        <v>7.284768211920567</v>
      </c>
    </row>
    <row r="33" spans="1:12" x14ac:dyDescent="0.25">
      <c r="A33" s="23" t="s">
        <v>187</v>
      </c>
      <c r="B33" s="15" t="s">
        <v>219</v>
      </c>
      <c r="C33" s="15" t="s">
        <v>31</v>
      </c>
      <c r="D33" s="15" t="s">
        <v>230</v>
      </c>
      <c r="F33" s="23" t="s">
        <v>11</v>
      </c>
      <c r="G33" s="23">
        <v>11.42</v>
      </c>
      <c r="I33" s="24">
        <v>3.02</v>
      </c>
      <c r="J33" s="24">
        <v>14.18</v>
      </c>
      <c r="K33" s="24">
        <f t="shared" si="4"/>
        <v>2.76</v>
      </c>
      <c r="L33" s="22">
        <f t="shared" si="5"/>
        <v>8.6092715231788191</v>
      </c>
    </row>
    <row r="34" spans="1:12" x14ac:dyDescent="0.25">
      <c r="A34" s="23" t="s">
        <v>187</v>
      </c>
      <c r="B34" s="15" t="s">
        <v>220</v>
      </c>
      <c r="C34" s="15" t="s">
        <v>31</v>
      </c>
      <c r="D34" s="15" t="s">
        <v>230</v>
      </c>
      <c r="F34" s="23" t="s">
        <v>12</v>
      </c>
      <c r="G34" s="23">
        <v>9.3800000000000008</v>
      </c>
      <c r="I34" s="24">
        <v>3.02</v>
      </c>
      <c r="J34" s="24">
        <v>11.81</v>
      </c>
      <c r="K34" s="24">
        <f t="shared" ref="K34:K41" si="6">J34-G34</f>
        <v>2.4299999999999997</v>
      </c>
      <c r="L34" s="22">
        <f t="shared" ref="L34:L41" si="7">(1-(K34/I34))*100</f>
        <v>19.536423841059612</v>
      </c>
    </row>
    <row r="35" spans="1:12" x14ac:dyDescent="0.25">
      <c r="A35" s="23" t="s">
        <v>187</v>
      </c>
      <c r="B35" s="15" t="s">
        <v>221</v>
      </c>
      <c r="C35" s="15" t="s">
        <v>31</v>
      </c>
      <c r="D35" s="15" t="s">
        <v>230</v>
      </c>
      <c r="F35" s="23" t="s">
        <v>13</v>
      </c>
      <c r="G35" s="23">
        <v>11.41</v>
      </c>
      <c r="I35" s="24">
        <v>3</v>
      </c>
      <c r="J35" s="24">
        <v>14.14</v>
      </c>
      <c r="K35" s="24">
        <f t="shared" si="6"/>
        <v>2.7300000000000004</v>
      </c>
      <c r="L35" s="22">
        <f t="shared" si="7"/>
        <v>8.9999999999999858</v>
      </c>
    </row>
    <row r="36" spans="1:12" x14ac:dyDescent="0.25">
      <c r="A36" s="23" t="s">
        <v>187</v>
      </c>
      <c r="B36" s="15" t="s">
        <v>222</v>
      </c>
      <c r="C36" s="15" t="s">
        <v>31</v>
      </c>
      <c r="D36" s="15" t="s">
        <v>230</v>
      </c>
      <c r="F36" s="23" t="s">
        <v>14</v>
      </c>
      <c r="G36" s="23">
        <v>11.52</v>
      </c>
      <c r="I36" s="24">
        <v>3.02</v>
      </c>
      <c r="J36" s="24">
        <v>14.29</v>
      </c>
      <c r="K36" s="24">
        <f t="shared" si="6"/>
        <v>2.7699999999999996</v>
      </c>
      <c r="L36" s="22">
        <f t="shared" si="7"/>
        <v>8.2781456953642589</v>
      </c>
    </row>
    <row r="37" spans="1:12" x14ac:dyDescent="0.25">
      <c r="A37" s="23" t="s">
        <v>187</v>
      </c>
      <c r="B37" s="16" t="s">
        <v>223</v>
      </c>
      <c r="C37" s="15" t="s">
        <v>31</v>
      </c>
      <c r="D37" s="16" t="s">
        <v>231</v>
      </c>
      <c r="F37" s="23" t="s">
        <v>36</v>
      </c>
      <c r="G37" s="23">
        <v>10.48</v>
      </c>
      <c r="I37" s="24">
        <v>3.01</v>
      </c>
      <c r="J37" s="24">
        <v>13.22</v>
      </c>
      <c r="K37" s="24">
        <f t="shared" si="6"/>
        <v>2.74</v>
      </c>
      <c r="L37" s="22">
        <f t="shared" si="7"/>
        <v>8.9700996677740683</v>
      </c>
    </row>
    <row r="38" spans="1:12" x14ac:dyDescent="0.25">
      <c r="A38" s="23" t="s">
        <v>187</v>
      </c>
      <c r="B38" s="16" t="s">
        <v>224</v>
      </c>
      <c r="C38" s="15" t="s">
        <v>31</v>
      </c>
      <c r="D38" s="16" t="s">
        <v>231</v>
      </c>
      <c r="F38" s="23" t="s">
        <v>37</v>
      </c>
      <c r="G38" s="23">
        <v>10.88</v>
      </c>
      <c r="I38" s="24">
        <v>3</v>
      </c>
      <c r="J38" s="24">
        <v>13.63</v>
      </c>
      <c r="K38" s="24">
        <f t="shared" si="6"/>
        <v>2.75</v>
      </c>
      <c r="L38" s="22">
        <f t="shared" si="7"/>
        <v>8.3333333333333375</v>
      </c>
    </row>
    <row r="39" spans="1:12" x14ac:dyDescent="0.25">
      <c r="A39" s="23" t="s">
        <v>187</v>
      </c>
      <c r="B39" s="16" t="s">
        <v>225</v>
      </c>
      <c r="C39" s="15" t="s">
        <v>31</v>
      </c>
      <c r="D39" s="16" t="s">
        <v>231</v>
      </c>
      <c r="F39" s="23" t="s">
        <v>38</v>
      </c>
      <c r="G39" s="23">
        <v>11.53</v>
      </c>
      <c r="I39" s="24">
        <v>3</v>
      </c>
      <c r="J39" s="24">
        <v>14.31</v>
      </c>
      <c r="K39" s="24">
        <f t="shared" si="6"/>
        <v>2.7800000000000011</v>
      </c>
      <c r="L39" s="22">
        <f t="shared" si="7"/>
        <v>7.3333333333332913</v>
      </c>
    </row>
    <row r="40" spans="1:12" x14ac:dyDescent="0.25">
      <c r="A40" s="23" t="s">
        <v>187</v>
      </c>
      <c r="B40" s="16" t="s">
        <v>226</v>
      </c>
      <c r="C40" s="15" t="s">
        <v>31</v>
      </c>
      <c r="D40" s="16" t="s">
        <v>231</v>
      </c>
      <c r="F40" s="23" t="s">
        <v>39</v>
      </c>
      <c r="G40" s="23">
        <v>11.39</v>
      </c>
      <c r="I40" s="24">
        <v>3.01</v>
      </c>
      <c r="J40" s="24">
        <v>14.16</v>
      </c>
      <c r="K40" s="24">
        <f t="shared" si="6"/>
        <v>2.7699999999999996</v>
      </c>
      <c r="L40" s="22">
        <f t="shared" si="7"/>
        <v>7.9734219269103068</v>
      </c>
    </row>
    <row r="41" spans="1:12" x14ac:dyDescent="0.25">
      <c r="A41" s="23" t="s">
        <v>187</v>
      </c>
      <c r="B41" s="16" t="s">
        <v>227</v>
      </c>
      <c r="C41" s="15" t="s">
        <v>31</v>
      </c>
      <c r="D41" s="16" t="s">
        <v>231</v>
      </c>
      <c r="F41" s="23" t="s">
        <v>24</v>
      </c>
      <c r="G41" s="23">
        <v>14.99</v>
      </c>
      <c r="I41" s="24">
        <v>3.02</v>
      </c>
      <c r="J41" s="24">
        <v>17.739999999999998</v>
      </c>
      <c r="K41" s="24">
        <f t="shared" si="6"/>
        <v>2.7499999999999982</v>
      </c>
      <c r="L41" s="22">
        <f t="shared" si="7"/>
        <v>8.9403973509934342</v>
      </c>
    </row>
    <row r="44" spans="1:12" x14ac:dyDescent="0.25">
      <c r="A44" s="23" t="s">
        <v>233</v>
      </c>
      <c r="C44" s="15" t="s">
        <v>48</v>
      </c>
      <c r="D44" s="15" t="s">
        <v>228</v>
      </c>
      <c r="F44" s="23" t="s">
        <v>30</v>
      </c>
      <c r="G44" s="23">
        <v>11.05</v>
      </c>
      <c r="I44" s="24">
        <v>3.33</v>
      </c>
      <c r="J44" s="24">
        <v>11.94</v>
      </c>
      <c r="K44" s="24">
        <f t="shared" ref="K44:K59" si="8">J44-G44</f>
        <v>0.88999999999999879</v>
      </c>
      <c r="L44" s="22">
        <f t="shared" ref="L44:L59" si="9">(1-(K44/I44))*100</f>
        <v>73.273273273273304</v>
      </c>
    </row>
    <row r="45" spans="1:12" x14ac:dyDescent="0.25">
      <c r="A45" s="23" t="s">
        <v>233</v>
      </c>
      <c r="C45" s="15" t="s">
        <v>48</v>
      </c>
      <c r="D45" s="15" t="s">
        <v>228</v>
      </c>
      <c r="F45" s="26" t="s">
        <v>31</v>
      </c>
      <c r="G45" s="23">
        <v>11.67</v>
      </c>
      <c r="I45" s="24">
        <v>3.27</v>
      </c>
      <c r="J45" s="24">
        <v>12.54</v>
      </c>
      <c r="K45" s="24">
        <f t="shared" si="8"/>
        <v>0.86999999999999922</v>
      </c>
      <c r="L45" s="22">
        <f t="shared" si="9"/>
        <v>73.394495412844066</v>
      </c>
    </row>
    <row r="46" spans="1:12" x14ac:dyDescent="0.25">
      <c r="A46" s="23" t="s">
        <v>233</v>
      </c>
      <c r="C46" s="15" t="s">
        <v>48</v>
      </c>
      <c r="D46" s="16" t="s">
        <v>229</v>
      </c>
      <c r="F46" s="23" t="s">
        <v>32</v>
      </c>
      <c r="G46" s="23">
        <v>11.4</v>
      </c>
      <c r="I46" s="24">
        <v>3.26</v>
      </c>
      <c r="J46" s="24">
        <v>12.27</v>
      </c>
      <c r="K46" s="24">
        <f t="shared" si="8"/>
        <v>0.86999999999999922</v>
      </c>
      <c r="L46" s="22">
        <f t="shared" si="9"/>
        <v>73.312883435582847</v>
      </c>
    </row>
    <row r="47" spans="1:12" x14ac:dyDescent="0.25">
      <c r="A47" s="23" t="s">
        <v>233</v>
      </c>
      <c r="C47" s="15" t="s">
        <v>48</v>
      </c>
      <c r="D47" s="16" t="s">
        <v>229</v>
      </c>
      <c r="F47" s="23" t="s">
        <v>33</v>
      </c>
      <c r="G47" s="23">
        <v>13.64</v>
      </c>
      <c r="I47" s="24">
        <v>2.74</v>
      </c>
      <c r="J47" s="24">
        <v>14.34</v>
      </c>
      <c r="K47" s="24">
        <f t="shared" si="8"/>
        <v>0.69999999999999929</v>
      </c>
      <c r="L47" s="22">
        <f t="shared" si="9"/>
        <v>74.452554744525571</v>
      </c>
    </row>
    <row r="48" spans="1:12" x14ac:dyDescent="0.25">
      <c r="A48" s="23" t="s">
        <v>233</v>
      </c>
      <c r="C48" s="15" t="s">
        <v>48</v>
      </c>
      <c r="D48" s="15" t="s">
        <v>230</v>
      </c>
      <c r="F48" s="23" t="s">
        <v>40</v>
      </c>
      <c r="G48" s="23">
        <v>17.079999999999998</v>
      </c>
      <c r="H48" s="24">
        <v>19.670000000000002</v>
      </c>
      <c r="I48" s="24">
        <f>H48-G48</f>
        <v>2.5900000000000034</v>
      </c>
      <c r="J48" s="24">
        <v>17.71</v>
      </c>
      <c r="K48" s="24">
        <f t="shared" si="8"/>
        <v>0.63000000000000256</v>
      </c>
      <c r="L48" s="22">
        <f t="shared" si="9"/>
        <v>75.67567567567562</v>
      </c>
    </row>
    <row r="49" spans="1:12" x14ac:dyDescent="0.25">
      <c r="A49" s="23" t="s">
        <v>233</v>
      </c>
      <c r="C49" s="15" t="s">
        <v>48</v>
      </c>
      <c r="D49" s="15" t="s">
        <v>230</v>
      </c>
      <c r="F49" s="23" t="s">
        <v>41</v>
      </c>
      <c r="G49" s="23">
        <v>10.69</v>
      </c>
      <c r="H49" s="24">
        <v>13.32</v>
      </c>
      <c r="I49" s="24">
        <f>H49-G49</f>
        <v>2.6300000000000008</v>
      </c>
      <c r="J49" s="24">
        <v>11.34</v>
      </c>
      <c r="K49" s="24">
        <f t="shared" si="8"/>
        <v>0.65000000000000036</v>
      </c>
      <c r="L49" s="22">
        <f t="shared" si="9"/>
        <v>75.285171102661593</v>
      </c>
    </row>
    <row r="50" spans="1:12" x14ac:dyDescent="0.25">
      <c r="A50" s="23" t="s">
        <v>233</v>
      </c>
      <c r="C50" s="15" t="s">
        <v>48</v>
      </c>
      <c r="D50" s="16" t="s">
        <v>231</v>
      </c>
      <c r="F50" s="23" t="s">
        <v>34</v>
      </c>
      <c r="G50" s="23">
        <v>15.79</v>
      </c>
      <c r="I50" s="24">
        <v>2.02</v>
      </c>
      <c r="J50" s="24">
        <v>16.28</v>
      </c>
      <c r="K50" s="24">
        <f t="shared" si="8"/>
        <v>0.49000000000000199</v>
      </c>
      <c r="L50" s="22">
        <f t="shared" si="9"/>
        <v>75.742574257425645</v>
      </c>
    </row>
    <row r="51" spans="1:12" x14ac:dyDescent="0.25">
      <c r="A51" s="23" t="s">
        <v>233</v>
      </c>
      <c r="C51" s="15" t="s">
        <v>48</v>
      </c>
      <c r="D51" s="16" t="s">
        <v>231</v>
      </c>
      <c r="F51" s="23" t="s">
        <v>42</v>
      </c>
      <c r="G51" s="23">
        <v>14.96</v>
      </c>
      <c r="I51" s="24">
        <v>2.29</v>
      </c>
      <c r="J51" s="24">
        <v>15.62</v>
      </c>
      <c r="K51" s="24">
        <f t="shared" si="8"/>
        <v>0.65999999999999837</v>
      </c>
      <c r="L51" s="22">
        <f t="shared" si="9"/>
        <v>71.179039301310112</v>
      </c>
    </row>
    <row r="52" spans="1:12" x14ac:dyDescent="0.25">
      <c r="A52" s="23" t="s">
        <v>233</v>
      </c>
      <c r="C52" s="15" t="s">
        <v>31</v>
      </c>
      <c r="D52" s="15" t="s">
        <v>228</v>
      </c>
      <c r="F52" s="23" t="s">
        <v>43</v>
      </c>
      <c r="G52" s="23">
        <v>11.23</v>
      </c>
      <c r="I52" s="24">
        <v>3.89</v>
      </c>
      <c r="J52" s="24">
        <v>14.78</v>
      </c>
      <c r="K52" s="24">
        <f t="shared" si="8"/>
        <v>3.5499999999999989</v>
      </c>
      <c r="L52" s="22">
        <f t="shared" si="9"/>
        <v>8.7403598971722669</v>
      </c>
    </row>
    <row r="53" spans="1:12" x14ac:dyDescent="0.25">
      <c r="A53" s="23" t="s">
        <v>233</v>
      </c>
      <c r="C53" s="15" t="s">
        <v>31</v>
      </c>
      <c r="D53" s="15" t="s">
        <v>228</v>
      </c>
      <c r="F53" s="23" t="s">
        <v>35</v>
      </c>
      <c r="G53" s="23">
        <v>10.87</v>
      </c>
      <c r="H53" s="24">
        <v>15.36</v>
      </c>
      <c r="I53" s="24">
        <f>H53-G53</f>
        <v>4.49</v>
      </c>
      <c r="J53" s="24">
        <v>14.93</v>
      </c>
      <c r="K53" s="24">
        <f t="shared" si="8"/>
        <v>4.0600000000000005</v>
      </c>
      <c r="L53" s="22">
        <f t="shared" si="9"/>
        <v>9.5768374164810659</v>
      </c>
    </row>
    <row r="54" spans="1:12" x14ac:dyDescent="0.25">
      <c r="A54" s="23" t="s">
        <v>233</v>
      </c>
      <c r="C54" s="15" t="s">
        <v>31</v>
      </c>
      <c r="D54" s="16" t="s">
        <v>229</v>
      </c>
      <c r="F54" s="23" t="s">
        <v>44</v>
      </c>
      <c r="G54" s="23">
        <v>12.98</v>
      </c>
      <c r="I54" s="24">
        <v>3.78</v>
      </c>
      <c r="J54" s="24">
        <v>16.420000000000002</v>
      </c>
      <c r="K54" s="24">
        <f t="shared" si="8"/>
        <v>3.4400000000000013</v>
      </c>
      <c r="L54" s="22">
        <f t="shared" si="9"/>
        <v>8.9947089947089545</v>
      </c>
    </row>
    <row r="55" spans="1:12" x14ac:dyDescent="0.25">
      <c r="A55" s="23" t="s">
        <v>233</v>
      </c>
      <c r="C55" s="15" t="s">
        <v>31</v>
      </c>
      <c r="D55" s="16" t="s">
        <v>229</v>
      </c>
      <c r="F55" s="23" t="s">
        <v>45</v>
      </c>
      <c r="G55" s="23">
        <v>16.7</v>
      </c>
      <c r="I55" s="24">
        <v>3.97</v>
      </c>
      <c r="J55" s="24">
        <v>20.29</v>
      </c>
      <c r="K55" s="24">
        <f t="shared" si="8"/>
        <v>3.59</v>
      </c>
      <c r="L55" s="22">
        <f t="shared" si="9"/>
        <v>9.5717884130982469</v>
      </c>
    </row>
    <row r="56" spans="1:12" x14ac:dyDescent="0.25">
      <c r="A56" s="23" t="s">
        <v>233</v>
      </c>
      <c r="C56" s="15" t="s">
        <v>31</v>
      </c>
      <c r="D56" s="15" t="s">
        <v>230</v>
      </c>
      <c r="F56" s="23" t="s">
        <v>46</v>
      </c>
      <c r="G56" s="23">
        <v>16.489999999999998</v>
      </c>
      <c r="I56" s="24">
        <v>3.85</v>
      </c>
      <c r="J56" s="24">
        <v>19.98</v>
      </c>
      <c r="K56" s="24">
        <f t="shared" si="8"/>
        <v>3.490000000000002</v>
      </c>
      <c r="L56" s="22">
        <f t="shared" si="9"/>
        <v>9.3506493506492987</v>
      </c>
    </row>
    <row r="57" spans="1:12" x14ac:dyDescent="0.25">
      <c r="A57" s="23" t="s">
        <v>233</v>
      </c>
      <c r="C57" s="15" t="s">
        <v>31</v>
      </c>
      <c r="D57" s="15" t="s">
        <v>230</v>
      </c>
      <c r="F57" s="23" t="s">
        <v>47</v>
      </c>
      <c r="G57" s="23">
        <v>9.7899999999999991</v>
      </c>
      <c r="I57" s="24">
        <v>3.87</v>
      </c>
      <c r="J57" s="24">
        <v>13.3</v>
      </c>
      <c r="K57" s="24">
        <f t="shared" si="8"/>
        <v>3.5100000000000016</v>
      </c>
      <c r="L57" s="22">
        <f t="shared" si="9"/>
        <v>9.3023255813953103</v>
      </c>
    </row>
    <row r="58" spans="1:12" x14ac:dyDescent="0.25">
      <c r="A58" s="23" t="s">
        <v>233</v>
      </c>
      <c r="C58" s="15" t="s">
        <v>31</v>
      </c>
      <c r="D58" s="16" t="s">
        <v>231</v>
      </c>
      <c r="F58" s="23" t="s">
        <v>48</v>
      </c>
      <c r="G58" s="23">
        <v>12.01</v>
      </c>
      <c r="I58" s="24">
        <v>3.24</v>
      </c>
      <c r="J58" s="24">
        <v>14.96</v>
      </c>
      <c r="K58" s="24">
        <f t="shared" si="8"/>
        <v>2.9500000000000011</v>
      </c>
      <c r="L58" s="22">
        <f t="shared" si="9"/>
        <v>8.9506172839505904</v>
      </c>
    </row>
    <row r="59" spans="1:12" x14ac:dyDescent="0.25">
      <c r="A59" s="23" t="s">
        <v>233</v>
      </c>
      <c r="C59" s="15" t="s">
        <v>31</v>
      </c>
      <c r="D59" s="16" t="s">
        <v>231</v>
      </c>
      <c r="F59" s="23" t="s">
        <v>49</v>
      </c>
      <c r="G59" s="23">
        <v>11.82</v>
      </c>
      <c r="I59" s="24">
        <v>3.72</v>
      </c>
      <c r="J59" s="24">
        <v>15.2</v>
      </c>
      <c r="K59" s="24">
        <f t="shared" si="8"/>
        <v>3.379999999999999</v>
      </c>
      <c r="L59" s="22">
        <f t="shared" si="9"/>
        <v>9.1397849462365954</v>
      </c>
    </row>
  </sheetData>
  <sortState ref="B70:B85">
    <sortCondition ref="B70:B85"/>
  </sortState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2"/>
  <sheetViews>
    <sheetView tabSelected="1" topLeftCell="A64" workbookViewId="0">
      <selection activeCell="L43" sqref="L43:L82"/>
    </sheetView>
  </sheetViews>
  <sheetFormatPr defaultRowHeight="15" x14ac:dyDescent="0.25"/>
  <cols>
    <col min="1" max="1" width="15.140625" style="28" customWidth="1"/>
    <col min="2" max="2" width="9.7109375" style="28" customWidth="1"/>
    <col min="3" max="3" width="10.7109375" style="28" customWidth="1"/>
    <col min="4" max="5" width="15" style="37" customWidth="1"/>
    <col min="6" max="8" width="9.140625" style="28"/>
    <col min="9" max="12" width="9.140625" style="31"/>
    <col min="13" max="16384" width="9.140625" style="28"/>
  </cols>
  <sheetData>
    <row r="1" spans="1:12" ht="60" x14ac:dyDescent="0.25">
      <c r="A1" s="28" t="s">
        <v>234</v>
      </c>
      <c r="B1" s="28" t="s">
        <v>234</v>
      </c>
      <c r="C1" s="28" t="s">
        <v>0</v>
      </c>
      <c r="D1" s="35" t="s">
        <v>244</v>
      </c>
      <c r="E1" s="35" t="s">
        <v>232</v>
      </c>
      <c r="F1" s="29" t="s">
        <v>235</v>
      </c>
      <c r="G1" s="29" t="s">
        <v>236</v>
      </c>
      <c r="H1" s="29" t="s">
        <v>237</v>
      </c>
      <c r="I1" s="30" t="s">
        <v>238</v>
      </c>
      <c r="J1" s="30" t="s">
        <v>239</v>
      </c>
      <c r="K1" s="30" t="s">
        <v>242</v>
      </c>
      <c r="L1" s="30" t="s">
        <v>243</v>
      </c>
    </row>
    <row r="2" spans="1:12" x14ac:dyDescent="0.25">
      <c r="A2" s="28" t="s">
        <v>240</v>
      </c>
      <c r="C2" s="28" t="s">
        <v>188</v>
      </c>
      <c r="D2" s="36" t="s">
        <v>228</v>
      </c>
      <c r="E2" s="38" t="s">
        <v>48</v>
      </c>
      <c r="F2" s="28">
        <v>429.34</v>
      </c>
      <c r="G2" s="28">
        <v>647.29999999999995</v>
      </c>
      <c r="H2" s="28">
        <f>G2-F2</f>
        <v>217.95999999999998</v>
      </c>
      <c r="I2" s="31">
        <v>182.55383441882302</v>
      </c>
      <c r="J2" s="31">
        <f>H2/((I2/100)+1)</f>
        <v>77.139282306437536</v>
      </c>
      <c r="K2" s="31">
        <v>73.33</v>
      </c>
      <c r="L2" s="31">
        <f>(K2/100)*J2</f>
        <v>56.56623571531064</v>
      </c>
    </row>
    <row r="3" spans="1:12" x14ac:dyDescent="0.25">
      <c r="A3" s="28" t="s">
        <v>240</v>
      </c>
      <c r="C3" s="28" t="s">
        <v>189</v>
      </c>
      <c r="D3" s="36" t="s">
        <v>228</v>
      </c>
      <c r="E3" s="38" t="s">
        <v>48</v>
      </c>
      <c r="F3" s="28">
        <v>425.7</v>
      </c>
      <c r="G3" s="28">
        <v>638.9</v>
      </c>
      <c r="H3" s="28">
        <f t="shared" ref="H3:H41" si="0">G3-F3</f>
        <v>213.2</v>
      </c>
      <c r="I3" s="31">
        <v>182.55383441882302</v>
      </c>
      <c r="J3" s="31">
        <f t="shared" ref="J3:J41" si="1">H3/((I3/100)+1)</f>
        <v>75.454647585485802</v>
      </c>
      <c r="K3" s="31">
        <v>73.33</v>
      </c>
      <c r="L3" s="31">
        <f t="shared" ref="L3:L66" si="2">(K3/100)*J3</f>
        <v>55.330893074436737</v>
      </c>
    </row>
    <row r="4" spans="1:12" x14ac:dyDescent="0.25">
      <c r="A4" s="28" t="s">
        <v>240</v>
      </c>
      <c r="C4" s="28" t="s">
        <v>190</v>
      </c>
      <c r="D4" s="36" t="s">
        <v>228</v>
      </c>
      <c r="E4" s="38" t="s">
        <v>48</v>
      </c>
      <c r="F4" s="28">
        <v>430.91</v>
      </c>
      <c r="G4" s="28">
        <v>660.3</v>
      </c>
      <c r="H4" s="28">
        <f t="shared" si="0"/>
        <v>229.38999999999993</v>
      </c>
      <c r="I4" s="31">
        <v>182.55383441882302</v>
      </c>
      <c r="J4" s="31">
        <f t="shared" si="1"/>
        <v>81.18452912586578</v>
      </c>
      <c r="K4" s="31">
        <v>73.33</v>
      </c>
      <c r="L4" s="31">
        <f t="shared" si="2"/>
        <v>59.532615207997374</v>
      </c>
    </row>
    <row r="5" spans="1:12" x14ac:dyDescent="0.25">
      <c r="A5" s="28" t="s">
        <v>240</v>
      </c>
      <c r="C5" s="28" t="s">
        <v>191</v>
      </c>
      <c r="D5" s="36" t="s">
        <v>228</v>
      </c>
      <c r="E5" s="38" t="s">
        <v>48</v>
      </c>
      <c r="F5" s="28">
        <v>425.08</v>
      </c>
      <c r="G5" s="28">
        <v>649.79999999999995</v>
      </c>
      <c r="H5" s="28">
        <f t="shared" si="0"/>
        <v>224.71999999999997</v>
      </c>
      <c r="I5" s="31">
        <v>182.55383441882302</v>
      </c>
      <c r="J5" s="31">
        <f t="shared" si="1"/>
        <v>79.531746742074887</v>
      </c>
      <c r="K5" s="31">
        <v>73.33</v>
      </c>
      <c r="L5" s="31">
        <f t="shared" si="2"/>
        <v>58.320629885963513</v>
      </c>
    </row>
    <row r="6" spans="1:12" x14ac:dyDescent="0.25">
      <c r="A6" s="28" t="s">
        <v>240</v>
      </c>
      <c r="C6" s="28" t="s">
        <v>192</v>
      </c>
      <c r="D6" s="36" t="s">
        <v>228</v>
      </c>
      <c r="E6" s="38" t="s">
        <v>48</v>
      </c>
      <c r="F6" s="28">
        <v>430.86</v>
      </c>
      <c r="G6" s="28">
        <v>659</v>
      </c>
      <c r="H6" s="28">
        <f t="shared" si="0"/>
        <v>228.14</v>
      </c>
      <c r="I6" s="31">
        <v>182.55383441882302</v>
      </c>
      <c r="J6" s="31">
        <f t="shared" si="1"/>
        <v>80.742135554187286</v>
      </c>
      <c r="K6" s="31">
        <v>73.33</v>
      </c>
      <c r="L6" s="31">
        <f t="shared" si="2"/>
        <v>59.208208001885531</v>
      </c>
    </row>
    <row r="7" spans="1:12" x14ac:dyDescent="0.25">
      <c r="A7" s="28" t="s">
        <v>240</v>
      </c>
      <c r="C7" s="28" t="s">
        <v>193</v>
      </c>
      <c r="D7" s="37" t="s">
        <v>229</v>
      </c>
      <c r="E7" s="38" t="s">
        <v>48</v>
      </c>
      <c r="F7" s="28">
        <v>430.22</v>
      </c>
      <c r="G7" s="28">
        <v>654.1</v>
      </c>
      <c r="H7" s="28">
        <f t="shared" si="0"/>
        <v>223.88</v>
      </c>
      <c r="I7" s="31">
        <v>181.56445185549146</v>
      </c>
      <c r="J7" s="31">
        <f t="shared" si="1"/>
        <v>79.512878321338277</v>
      </c>
      <c r="K7" s="31">
        <v>73.88</v>
      </c>
      <c r="L7" s="31">
        <f t="shared" si="2"/>
        <v>58.74411450380471</v>
      </c>
    </row>
    <row r="8" spans="1:12" x14ac:dyDescent="0.25">
      <c r="A8" s="28" t="s">
        <v>240</v>
      </c>
      <c r="C8" s="28" t="s">
        <v>194</v>
      </c>
      <c r="D8" s="37" t="s">
        <v>229</v>
      </c>
      <c r="E8" s="38" t="s">
        <v>48</v>
      </c>
      <c r="F8" s="28">
        <v>425.38</v>
      </c>
      <c r="G8" s="28">
        <v>671.4</v>
      </c>
      <c r="H8" s="28">
        <f t="shared" si="0"/>
        <v>246.01999999999998</v>
      </c>
      <c r="I8" s="31">
        <v>181.56445185549146</v>
      </c>
      <c r="J8" s="31">
        <f t="shared" si="1"/>
        <v>87.376086852848132</v>
      </c>
      <c r="K8" s="31">
        <v>73.88</v>
      </c>
      <c r="L8" s="31">
        <f t="shared" si="2"/>
        <v>64.553452966884194</v>
      </c>
    </row>
    <row r="9" spans="1:12" x14ac:dyDescent="0.25">
      <c r="A9" s="28" t="s">
        <v>240</v>
      </c>
      <c r="C9" s="28" t="s">
        <v>195</v>
      </c>
      <c r="D9" s="37" t="s">
        <v>229</v>
      </c>
      <c r="E9" s="38" t="s">
        <v>48</v>
      </c>
      <c r="F9" s="28">
        <v>425.56</v>
      </c>
      <c r="G9" s="28">
        <v>662.3</v>
      </c>
      <c r="H9" s="28">
        <f t="shared" si="0"/>
        <v>236.73999999999995</v>
      </c>
      <c r="I9" s="31">
        <v>181.56445185549146</v>
      </c>
      <c r="J9" s="31">
        <f t="shared" si="1"/>
        <v>84.080216248854839</v>
      </c>
      <c r="K9" s="31">
        <v>73.88</v>
      </c>
      <c r="L9" s="31">
        <f t="shared" si="2"/>
        <v>62.118463764653946</v>
      </c>
    </row>
    <row r="10" spans="1:12" x14ac:dyDescent="0.25">
      <c r="A10" s="28" t="s">
        <v>240</v>
      </c>
      <c r="C10" s="28" t="s">
        <v>196</v>
      </c>
      <c r="D10" s="37" t="s">
        <v>229</v>
      </c>
      <c r="E10" s="38" t="s">
        <v>48</v>
      </c>
      <c r="F10" s="28">
        <v>425.3</v>
      </c>
      <c r="G10" s="28">
        <v>652.29999999999995</v>
      </c>
      <c r="H10" s="28">
        <f t="shared" si="0"/>
        <v>226.99999999999994</v>
      </c>
      <c r="I10" s="31">
        <v>181.56445185549146</v>
      </c>
      <c r="J10" s="31">
        <f t="shared" si="1"/>
        <v>80.620972748542897</v>
      </c>
      <c r="K10" s="31">
        <v>73.88</v>
      </c>
      <c r="L10" s="31">
        <f t="shared" si="2"/>
        <v>59.562774666623483</v>
      </c>
    </row>
    <row r="11" spans="1:12" x14ac:dyDescent="0.25">
      <c r="A11" s="28" t="s">
        <v>240</v>
      </c>
      <c r="C11" s="28" t="s">
        <v>197</v>
      </c>
      <c r="D11" s="37" t="s">
        <v>229</v>
      </c>
      <c r="E11" s="38" t="s">
        <v>48</v>
      </c>
      <c r="F11" s="28">
        <v>425.48</v>
      </c>
      <c r="G11" s="28">
        <v>666.3</v>
      </c>
      <c r="H11" s="28">
        <f t="shared" si="0"/>
        <v>240.81999999999994</v>
      </c>
      <c r="I11" s="31">
        <v>181.56445185549146</v>
      </c>
      <c r="J11" s="31">
        <f t="shared" si="1"/>
        <v>85.529262807507052</v>
      </c>
      <c r="K11" s="31">
        <v>73.88</v>
      </c>
      <c r="L11" s="31">
        <f t="shared" si="2"/>
        <v>63.189019362186201</v>
      </c>
    </row>
    <row r="12" spans="1:12" x14ac:dyDescent="0.25">
      <c r="A12" s="28" t="s">
        <v>240</v>
      </c>
      <c r="C12" s="28" t="s">
        <v>198</v>
      </c>
      <c r="D12" s="37" t="s">
        <v>230</v>
      </c>
      <c r="E12" s="38" t="s">
        <v>48</v>
      </c>
      <c r="F12" s="28">
        <v>430.73</v>
      </c>
      <c r="G12" s="28">
        <v>658.5</v>
      </c>
      <c r="H12" s="28">
        <f t="shared" si="0"/>
        <v>227.76999999999998</v>
      </c>
      <c r="I12" s="31">
        <v>187.42519034070361</v>
      </c>
      <c r="J12" s="31">
        <f t="shared" si="1"/>
        <v>79.244967961927586</v>
      </c>
      <c r="K12" s="31">
        <v>75.48</v>
      </c>
      <c r="L12" s="31">
        <f t="shared" si="2"/>
        <v>59.814101817662944</v>
      </c>
    </row>
    <row r="13" spans="1:12" x14ac:dyDescent="0.25">
      <c r="A13" s="28" t="s">
        <v>240</v>
      </c>
      <c r="C13" s="28" t="s">
        <v>199</v>
      </c>
      <c r="D13" s="37" t="s">
        <v>230</v>
      </c>
      <c r="E13" s="38" t="s">
        <v>48</v>
      </c>
      <c r="F13" s="28">
        <v>425.36</v>
      </c>
      <c r="G13" s="28">
        <v>659.8</v>
      </c>
      <c r="H13" s="28">
        <f t="shared" si="0"/>
        <v>234.43999999999994</v>
      </c>
      <c r="I13" s="31">
        <v>187.42519034070361</v>
      </c>
      <c r="J13" s="31">
        <f t="shared" si="1"/>
        <v>81.565571800475482</v>
      </c>
      <c r="K13" s="31">
        <v>75.48</v>
      </c>
      <c r="L13" s="31">
        <f t="shared" si="2"/>
        <v>61.565693594998898</v>
      </c>
    </row>
    <row r="14" spans="1:12" x14ac:dyDescent="0.25">
      <c r="A14" s="28" t="s">
        <v>240</v>
      </c>
      <c r="C14" s="28" t="s">
        <v>200</v>
      </c>
      <c r="D14" s="37" t="s">
        <v>230</v>
      </c>
      <c r="E14" s="38" t="s">
        <v>48</v>
      </c>
      <c r="F14" s="28">
        <v>429.33</v>
      </c>
      <c r="G14" s="28">
        <v>661.3</v>
      </c>
      <c r="H14" s="28">
        <f t="shared" si="0"/>
        <v>231.96999999999997</v>
      </c>
      <c r="I14" s="31">
        <v>187.42519034070361</v>
      </c>
      <c r="J14" s="31">
        <f t="shared" si="1"/>
        <v>80.706217755316075</v>
      </c>
      <c r="K14" s="31">
        <v>75.48</v>
      </c>
      <c r="L14" s="31">
        <f t="shared" si="2"/>
        <v>60.917053161712573</v>
      </c>
    </row>
    <row r="15" spans="1:12" x14ac:dyDescent="0.25">
      <c r="A15" s="28" t="s">
        <v>240</v>
      </c>
      <c r="C15" s="28" t="s">
        <v>201</v>
      </c>
      <c r="D15" s="37" t="s">
        <v>230</v>
      </c>
      <c r="E15" s="38" t="s">
        <v>48</v>
      </c>
      <c r="F15" s="28">
        <v>424.89</v>
      </c>
      <c r="G15" s="28">
        <v>660</v>
      </c>
      <c r="H15" s="28">
        <f t="shared" si="0"/>
        <v>235.11</v>
      </c>
      <c r="I15" s="31">
        <v>187.42519034070361</v>
      </c>
      <c r="J15" s="31">
        <f t="shared" si="1"/>
        <v>81.798675934182711</v>
      </c>
      <c r="K15" s="31">
        <v>75.48</v>
      </c>
      <c r="L15" s="31">
        <f t="shared" si="2"/>
        <v>61.741640595121112</v>
      </c>
    </row>
    <row r="16" spans="1:12" x14ac:dyDescent="0.25">
      <c r="A16" s="28" t="s">
        <v>240</v>
      </c>
      <c r="C16" s="28" t="s">
        <v>202</v>
      </c>
      <c r="D16" s="37" t="s">
        <v>230</v>
      </c>
      <c r="E16" s="38" t="s">
        <v>48</v>
      </c>
      <c r="F16" s="28">
        <v>425.81</v>
      </c>
      <c r="G16" s="28">
        <v>657.7</v>
      </c>
      <c r="H16" s="28">
        <f t="shared" si="0"/>
        <v>231.89000000000004</v>
      </c>
      <c r="I16" s="31">
        <v>187.42519034070361</v>
      </c>
      <c r="J16" s="31">
        <f t="shared" si="1"/>
        <v>80.678384425918225</v>
      </c>
      <c r="K16" s="31">
        <v>75.48</v>
      </c>
      <c r="L16" s="31">
        <f t="shared" si="2"/>
        <v>60.896044564683081</v>
      </c>
    </row>
    <row r="17" spans="1:12" x14ac:dyDescent="0.25">
      <c r="A17" s="28" t="s">
        <v>240</v>
      </c>
      <c r="C17" s="28" t="s">
        <v>203</v>
      </c>
      <c r="D17" s="37" t="s">
        <v>245</v>
      </c>
      <c r="E17" s="38" t="s">
        <v>48</v>
      </c>
      <c r="F17" s="28">
        <v>430.64</v>
      </c>
      <c r="G17" s="28">
        <v>658.7</v>
      </c>
      <c r="H17" s="28">
        <f t="shared" si="0"/>
        <v>228.06000000000006</v>
      </c>
      <c r="I17" s="31">
        <v>176.22701081568025</v>
      </c>
      <c r="J17" s="31">
        <f t="shared" si="1"/>
        <v>82.562526860263887</v>
      </c>
      <c r="K17" s="31">
        <v>73.459999999999994</v>
      </c>
      <c r="L17" s="31">
        <f t="shared" si="2"/>
        <v>60.650432231549843</v>
      </c>
    </row>
    <row r="18" spans="1:12" x14ac:dyDescent="0.25">
      <c r="A18" s="28" t="s">
        <v>240</v>
      </c>
      <c r="C18" s="28" t="s">
        <v>204</v>
      </c>
      <c r="D18" s="37" t="s">
        <v>245</v>
      </c>
      <c r="E18" s="38" t="s">
        <v>48</v>
      </c>
      <c r="F18" s="28">
        <v>425.7</v>
      </c>
      <c r="G18" s="28">
        <v>655.29999999999995</v>
      </c>
      <c r="H18" s="28">
        <f t="shared" si="0"/>
        <v>229.59999999999997</v>
      </c>
      <c r="I18" s="31">
        <v>176.22701081568025</v>
      </c>
      <c r="J18" s="31">
        <f t="shared" si="1"/>
        <v>83.120039319111555</v>
      </c>
      <c r="K18" s="31">
        <v>73.459999999999994</v>
      </c>
      <c r="L18" s="31">
        <f t="shared" si="2"/>
        <v>61.059980883819343</v>
      </c>
    </row>
    <row r="19" spans="1:12" x14ac:dyDescent="0.25">
      <c r="A19" s="28" t="s">
        <v>240</v>
      </c>
      <c r="C19" s="28" t="s">
        <v>205</v>
      </c>
      <c r="D19" s="37" t="s">
        <v>245</v>
      </c>
      <c r="E19" s="38" t="s">
        <v>48</v>
      </c>
      <c r="F19" s="28">
        <v>429.44</v>
      </c>
      <c r="G19" s="28">
        <v>665.2</v>
      </c>
      <c r="H19" s="28">
        <f t="shared" si="0"/>
        <v>235.76000000000005</v>
      </c>
      <c r="I19" s="31">
        <v>176.22701081568025</v>
      </c>
      <c r="J19" s="31">
        <f t="shared" si="1"/>
        <v>85.350089154502385</v>
      </c>
      <c r="K19" s="31">
        <v>73.459999999999994</v>
      </c>
      <c r="L19" s="31">
        <f t="shared" si="2"/>
        <v>62.698175492897448</v>
      </c>
    </row>
    <row r="20" spans="1:12" x14ac:dyDescent="0.25">
      <c r="A20" s="28" t="s">
        <v>240</v>
      </c>
      <c r="C20" s="28" t="s">
        <v>206</v>
      </c>
      <c r="D20" s="37" t="s">
        <v>245</v>
      </c>
      <c r="E20" s="38" t="s">
        <v>48</v>
      </c>
      <c r="F20" s="28">
        <v>425.76</v>
      </c>
      <c r="G20" s="28">
        <v>662.4</v>
      </c>
      <c r="H20" s="28">
        <f t="shared" si="0"/>
        <v>236.64</v>
      </c>
      <c r="I20" s="31">
        <v>176.22701081568025</v>
      </c>
      <c r="J20" s="31">
        <f t="shared" si="1"/>
        <v>85.668667702415334</v>
      </c>
      <c r="K20" s="31">
        <v>73.459999999999994</v>
      </c>
      <c r="L20" s="31">
        <f t="shared" si="2"/>
        <v>62.932203294194295</v>
      </c>
    </row>
    <row r="21" spans="1:12" x14ac:dyDescent="0.25">
      <c r="A21" s="28" t="s">
        <v>240</v>
      </c>
      <c r="C21" s="28" t="s">
        <v>207</v>
      </c>
      <c r="D21" s="37" t="s">
        <v>245</v>
      </c>
      <c r="E21" s="38" t="s">
        <v>48</v>
      </c>
      <c r="F21" s="28">
        <v>430.84</v>
      </c>
      <c r="G21" s="28">
        <v>667.4</v>
      </c>
      <c r="H21" s="28">
        <f t="shared" si="0"/>
        <v>236.56</v>
      </c>
      <c r="I21" s="31">
        <v>176.22701081568025</v>
      </c>
      <c r="J21" s="31">
        <f t="shared" si="1"/>
        <v>85.639706016241433</v>
      </c>
      <c r="K21" s="31">
        <v>73.459999999999994</v>
      </c>
      <c r="L21" s="31">
        <f t="shared" si="2"/>
        <v>62.910928039530951</v>
      </c>
    </row>
    <row r="22" spans="1:12" x14ac:dyDescent="0.25">
      <c r="A22" s="28" t="s">
        <v>240</v>
      </c>
      <c r="C22" s="28" t="s">
        <v>208</v>
      </c>
      <c r="D22" s="36" t="s">
        <v>228</v>
      </c>
      <c r="E22" s="38" t="s">
        <v>31</v>
      </c>
      <c r="F22" s="28">
        <v>286.73</v>
      </c>
      <c r="G22" s="28">
        <v>462.75</v>
      </c>
      <c r="H22" s="28">
        <f t="shared" si="0"/>
        <v>176.01999999999998</v>
      </c>
      <c r="I22" s="31">
        <v>37.095472623974118</v>
      </c>
      <c r="J22" s="31">
        <f t="shared" si="1"/>
        <v>128.39227775434142</v>
      </c>
      <c r="K22" s="31">
        <v>9.16</v>
      </c>
      <c r="L22" s="31">
        <f t="shared" si="2"/>
        <v>11.760732642297674</v>
      </c>
    </row>
    <row r="23" spans="1:12" x14ac:dyDescent="0.25">
      <c r="A23" s="28" t="s">
        <v>240</v>
      </c>
      <c r="C23" s="28" t="s">
        <v>209</v>
      </c>
      <c r="D23" s="36" t="s">
        <v>228</v>
      </c>
      <c r="E23" s="38" t="s">
        <v>31</v>
      </c>
      <c r="F23" s="28">
        <v>286.52</v>
      </c>
      <c r="G23" s="28">
        <v>452.65</v>
      </c>
      <c r="H23" s="28">
        <f t="shared" si="0"/>
        <v>166.13</v>
      </c>
      <c r="I23" s="31">
        <v>37.095472623974118</v>
      </c>
      <c r="J23" s="31">
        <f t="shared" si="1"/>
        <v>121.17832691358223</v>
      </c>
      <c r="K23" s="31">
        <v>9.16</v>
      </c>
      <c r="L23" s="31">
        <f t="shared" si="2"/>
        <v>11.099934745284132</v>
      </c>
    </row>
    <row r="24" spans="1:12" x14ac:dyDescent="0.25">
      <c r="A24" s="28" t="s">
        <v>240</v>
      </c>
      <c r="C24" s="28" t="s">
        <v>210</v>
      </c>
      <c r="D24" s="36" t="s">
        <v>228</v>
      </c>
      <c r="E24" s="38" t="s">
        <v>31</v>
      </c>
      <c r="F24" s="28">
        <v>286.55</v>
      </c>
      <c r="G24" s="28">
        <v>454.37</v>
      </c>
      <c r="H24" s="28">
        <f t="shared" si="0"/>
        <v>167.82</v>
      </c>
      <c r="I24" s="31">
        <v>37.095472623974118</v>
      </c>
      <c r="J24" s="31">
        <f t="shared" si="1"/>
        <v>122.41104449911136</v>
      </c>
      <c r="K24" s="31">
        <v>9.16</v>
      </c>
      <c r="L24" s="31">
        <f t="shared" si="2"/>
        <v>11.2128516761186</v>
      </c>
    </row>
    <row r="25" spans="1:12" x14ac:dyDescent="0.25">
      <c r="A25" s="28" t="s">
        <v>240</v>
      </c>
      <c r="C25" s="28" t="s">
        <v>211</v>
      </c>
      <c r="D25" s="36" t="s">
        <v>228</v>
      </c>
      <c r="E25" s="38" t="s">
        <v>31</v>
      </c>
      <c r="F25" s="28">
        <v>287.05</v>
      </c>
      <c r="G25" s="28">
        <v>481.74</v>
      </c>
      <c r="H25" s="28">
        <f t="shared" si="0"/>
        <v>194.69</v>
      </c>
      <c r="I25" s="31">
        <v>37.095472623974118</v>
      </c>
      <c r="J25" s="31">
        <f t="shared" si="1"/>
        <v>142.01052469033482</v>
      </c>
      <c r="K25" s="31">
        <v>9.16</v>
      </c>
      <c r="L25" s="31">
        <f t="shared" si="2"/>
        <v>13.00816406163467</v>
      </c>
    </row>
    <row r="26" spans="1:12" x14ac:dyDescent="0.25">
      <c r="A26" s="28" t="s">
        <v>240</v>
      </c>
      <c r="C26" s="28" t="s">
        <v>212</v>
      </c>
      <c r="D26" s="36" t="s">
        <v>228</v>
      </c>
      <c r="E26" s="38" t="s">
        <v>31</v>
      </c>
      <c r="F26" s="28">
        <v>286.58</v>
      </c>
      <c r="G26" s="28">
        <v>450.36</v>
      </c>
      <c r="H26" s="28">
        <f t="shared" si="0"/>
        <v>163.78000000000003</v>
      </c>
      <c r="I26" s="31">
        <v>37.095472623974118</v>
      </c>
      <c r="J26" s="31">
        <f t="shared" si="1"/>
        <v>119.46419299287608</v>
      </c>
      <c r="K26" s="31">
        <v>9.16</v>
      </c>
      <c r="L26" s="31">
        <f t="shared" si="2"/>
        <v>10.942920078147448</v>
      </c>
    </row>
    <row r="27" spans="1:12" x14ac:dyDescent="0.25">
      <c r="A27" s="28" t="s">
        <v>240</v>
      </c>
      <c r="C27" s="28" t="s">
        <v>213</v>
      </c>
      <c r="D27" s="37" t="s">
        <v>229</v>
      </c>
      <c r="E27" s="38" t="s">
        <v>31</v>
      </c>
      <c r="F27" s="28">
        <v>286</v>
      </c>
      <c r="G27" s="28">
        <v>456.53</v>
      </c>
      <c r="H27" s="28">
        <f t="shared" si="0"/>
        <v>170.52999999999997</v>
      </c>
      <c r="I27" s="31">
        <v>37.595798506443316</v>
      </c>
      <c r="J27" s="31">
        <f t="shared" si="1"/>
        <v>123.93547030581345</v>
      </c>
      <c r="K27" s="31">
        <v>9.2799999999999994</v>
      </c>
      <c r="L27" s="31">
        <f t="shared" si="2"/>
        <v>11.501211644379488</v>
      </c>
    </row>
    <row r="28" spans="1:12" x14ac:dyDescent="0.25">
      <c r="A28" s="28" t="s">
        <v>240</v>
      </c>
      <c r="C28" s="28" t="s">
        <v>214</v>
      </c>
      <c r="D28" s="37" t="s">
        <v>229</v>
      </c>
      <c r="E28" s="38" t="s">
        <v>31</v>
      </c>
      <c r="F28" s="28">
        <v>286.10000000000002</v>
      </c>
      <c r="G28" s="28">
        <v>468.24</v>
      </c>
      <c r="H28" s="28">
        <f t="shared" si="0"/>
        <v>182.14</v>
      </c>
      <c r="I28" s="31">
        <v>37.595798506443316</v>
      </c>
      <c r="J28" s="31">
        <f t="shared" si="1"/>
        <v>132.37322794523465</v>
      </c>
      <c r="K28" s="31">
        <v>9.2799999999999994</v>
      </c>
      <c r="L28" s="31">
        <f t="shared" si="2"/>
        <v>12.284235553317775</v>
      </c>
    </row>
    <row r="29" spans="1:12" x14ac:dyDescent="0.25">
      <c r="A29" s="28" t="s">
        <v>240</v>
      </c>
      <c r="C29" s="28" t="s">
        <v>215</v>
      </c>
      <c r="D29" s="37" t="s">
        <v>229</v>
      </c>
      <c r="E29" s="38" t="s">
        <v>31</v>
      </c>
      <c r="F29" s="28">
        <v>286.8</v>
      </c>
      <c r="G29" s="28">
        <v>464.89</v>
      </c>
      <c r="H29" s="28">
        <f t="shared" si="0"/>
        <v>178.08999999999997</v>
      </c>
      <c r="I29" s="31">
        <v>37.595798506443316</v>
      </c>
      <c r="J29" s="31">
        <f t="shared" si="1"/>
        <v>129.42982411752956</v>
      </c>
      <c r="K29" s="31">
        <v>9.2799999999999994</v>
      </c>
      <c r="L29" s="31">
        <f t="shared" si="2"/>
        <v>12.011087678106742</v>
      </c>
    </row>
    <row r="30" spans="1:12" x14ac:dyDescent="0.25">
      <c r="A30" s="28" t="s">
        <v>240</v>
      </c>
      <c r="C30" s="28" t="s">
        <v>216</v>
      </c>
      <c r="D30" s="37" t="s">
        <v>229</v>
      </c>
      <c r="E30" s="38" t="s">
        <v>31</v>
      </c>
      <c r="F30" s="28">
        <v>287.06</v>
      </c>
      <c r="G30" s="28">
        <v>473.76</v>
      </c>
      <c r="H30" s="28">
        <f t="shared" si="0"/>
        <v>186.7</v>
      </c>
      <c r="I30" s="31">
        <v>37.595798506443316</v>
      </c>
      <c r="J30" s="31">
        <f t="shared" si="1"/>
        <v>135.68728262531738</v>
      </c>
      <c r="K30" s="31">
        <v>9.2799999999999994</v>
      </c>
      <c r="L30" s="31">
        <f t="shared" si="2"/>
        <v>12.591779827629452</v>
      </c>
    </row>
    <row r="31" spans="1:12" x14ac:dyDescent="0.25">
      <c r="A31" s="28" t="s">
        <v>240</v>
      </c>
      <c r="C31" s="28" t="s">
        <v>217</v>
      </c>
      <c r="D31" s="37" t="s">
        <v>229</v>
      </c>
      <c r="E31" s="38" t="s">
        <v>31</v>
      </c>
      <c r="F31" s="28">
        <v>286.64</v>
      </c>
      <c r="G31" s="28">
        <v>465.57</v>
      </c>
      <c r="H31" s="28">
        <f t="shared" si="0"/>
        <v>178.93</v>
      </c>
      <c r="I31" s="31">
        <v>37.595798506443316</v>
      </c>
      <c r="J31" s="31">
        <f t="shared" si="1"/>
        <v>130.04030787438694</v>
      </c>
      <c r="K31" s="31">
        <v>9.2799999999999994</v>
      </c>
      <c r="L31" s="31">
        <f t="shared" si="2"/>
        <v>12.067740570743107</v>
      </c>
    </row>
    <row r="32" spans="1:12" x14ac:dyDescent="0.25">
      <c r="A32" s="28" t="s">
        <v>240</v>
      </c>
      <c r="C32" s="28" t="s">
        <v>218</v>
      </c>
      <c r="D32" s="37" t="s">
        <v>230</v>
      </c>
      <c r="E32" s="38" t="s">
        <v>31</v>
      </c>
      <c r="F32" s="28">
        <v>286.45999999999998</v>
      </c>
      <c r="G32" s="28">
        <v>451.41</v>
      </c>
      <c r="H32" s="28">
        <f t="shared" si="0"/>
        <v>164.95000000000005</v>
      </c>
      <c r="I32" s="31">
        <v>37.396184062850743</v>
      </c>
      <c r="J32" s="31">
        <f t="shared" si="1"/>
        <v>120.05428034634865</v>
      </c>
      <c r="K32" s="31">
        <v>9.33</v>
      </c>
      <c r="L32" s="31">
        <f t="shared" si="2"/>
        <v>11.201064356314328</v>
      </c>
    </row>
    <row r="33" spans="1:12" x14ac:dyDescent="0.25">
      <c r="A33" s="28" t="s">
        <v>240</v>
      </c>
      <c r="C33" s="28" t="s">
        <v>219</v>
      </c>
      <c r="D33" s="37" t="s">
        <v>230</v>
      </c>
      <c r="E33" s="38" t="s">
        <v>31</v>
      </c>
      <c r="F33" s="28">
        <v>284.57</v>
      </c>
      <c r="G33" s="28">
        <v>453.89</v>
      </c>
      <c r="H33" s="28">
        <f t="shared" si="0"/>
        <v>169.32</v>
      </c>
      <c r="I33" s="31">
        <v>37.396184062850743</v>
      </c>
      <c r="J33" s="31">
        <f t="shared" si="1"/>
        <v>123.23486358438161</v>
      </c>
      <c r="K33" s="31">
        <v>9.33</v>
      </c>
      <c r="L33" s="31">
        <f t="shared" si="2"/>
        <v>11.497812772422805</v>
      </c>
    </row>
    <row r="34" spans="1:12" x14ac:dyDescent="0.25">
      <c r="A34" s="28" t="s">
        <v>240</v>
      </c>
      <c r="C34" s="28" t="s">
        <v>220</v>
      </c>
      <c r="D34" s="37" t="s">
        <v>230</v>
      </c>
      <c r="E34" s="38" t="s">
        <v>31</v>
      </c>
      <c r="F34" s="28">
        <v>284.05</v>
      </c>
      <c r="G34" s="28">
        <v>457.09</v>
      </c>
      <c r="H34" s="28">
        <f t="shared" si="0"/>
        <v>173.03999999999996</v>
      </c>
      <c r="I34" s="31">
        <v>37.396184062850743</v>
      </c>
      <c r="J34" s="31">
        <f t="shared" si="1"/>
        <v>125.9423623590916</v>
      </c>
      <c r="K34" s="31">
        <v>9.33</v>
      </c>
      <c r="L34" s="31">
        <f t="shared" si="2"/>
        <v>11.750422408103246</v>
      </c>
    </row>
    <row r="35" spans="1:12" x14ac:dyDescent="0.25">
      <c r="A35" s="28" t="s">
        <v>240</v>
      </c>
      <c r="C35" s="28" t="s">
        <v>221</v>
      </c>
      <c r="D35" s="37" t="s">
        <v>230</v>
      </c>
      <c r="E35" s="38" t="s">
        <v>31</v>
      </c>
      <c r="F35" s="28">
        <v>284.13</v>
      </c>
      <c r="G35" s="28">
        <v>449.57</v>
      </c>
      <c r="H35" s="28">
        <f t="shared" si="0"/>
        <v>165.44</v>
      </c>
      <c r="I35" s="31">
        <v>37.396184062850743</v>
      </c>
      <c r="J35" s="31">
        <f t="shared" si="1"/>
        <v>120.41091324946902</v>
      </c>
      <c r="K35" s="31">
        <v>9.33</v>
      </c>
      <c r="L35" s="31">
        <f t="shared" si="2"/>
        <v>11.234338206175458</v>
      </c>
    </row>
    <row r="36" spans="1:12" x14ac:dyDescent="0.25">
      <c r="A36" s="28" t="s">
        <v>240</v>
      </c>
      <c r="C36" s="28" t="s">
        <v>222</v>
      </c>
      <c r="D36" s="37" t="s">
        <v>230</v>
      </c>
      <c r="E36" s="38" t="s">
        <v>31</v>
      </c>
      <c r="F36" s="28">
        <v>284.52999999999997</v>
      </c>
      <c r="G36" s="28">
        <v>455.94</v>
      </c>
      <c r="H36" s="28">
        <f t="shared" si="0"/>
        <v>171.41000000000003</v>
      </c>
      <c r="I36" s="31">
        <v>37.396184062850743</v>
      </c>
      <c r="J36" s="31">
        <f t="shared" si="1"/>
        <v>124.75601208952786</v>
      </c>
      <c r="K36" s="31">
        <v>9.33</v>
      </c>
      <c r="L36" s="31">
        <f t="shared" si="2"/>
        <v>11.639735927952948</v>
      </c>
    </row>
    <row r="37" spans="1:12" x14ac:dyDescent="0.25">
      <c r="A37" s="28" t="s">
        <v>240</v>
      </c>
      <c r="C37" s="28" t="s">
        <v>223</v>
      </c>
      <c r="D37" s="37" t="s">
        <v>245</v>
      </c>
      <c r="E37" s="38" t="s">
        <v>31</v>
      </c>
      <c r="F37" s="28">
        <v>286.23</v>
      </c>
      <c r="G37" s="28">
        <v>437.68</v>
      </c>
      <c r="H37" s="28">
        <f t="shared" si="0"/>
        <v>151.44999999999999</v>
      </c>
      <c r="I37" s="31">
        <v>37.824679861932793</v>
      </c>
      <c r="J37" s="31">
        <f t="shared" si="1"/>
        <v>109.88597989251018</v>
      </c>
      <c r="K37" s="31">
        <v>9.0500000000000007</v>
      </c>
      <c r="L37" s="31">
        <f t="shared" si="2"/>
        <v>9.9446811802721715</v>
      </c>
    </row>
    <row r="38" spans="1:12" x14ac:dyDescent="0.25">
      <c r="A38" s="28" t="s">
        <v>240</v>
      </c>
      <c r="C38" s="28" t="s">
        <v>224</v>
      </c>
      <c r="D38" s="37" t="s">
        <v>245</v>
      </c>
      <c r="E38" s="38" t="s">
        <v>31</v>
      </c>
      <c r="F38" s="28">
        <v>285</v>
      </c>
      <c r="G38" s="28">
        <v>436.58</v>
      </c>
      <c r="H38" s="28">
        <f t="shared" si="0"/>
        <v>151.57999999999998</v>
      </c>
      <c r="I38" s="31">
        <v>37.824679861932793</v>
      </c>
      <c r="J38" s="31">
        <f t="shared" si="1"/>
        <v>109.98030262203164</v>
      </c>
      <c r="K38" s="31">
        <v>9.0500000000000007</v>
      </c>
      <c r="L38" s="31">
        <f t="shared" si="2"/>
        <v>9.953217387293865</v>
      </c>
    </row>
    <row r="39" spans="1:12" x14ac:dyDescent="0.25">
      <c r="A39" s="28" t="s">
        <v>240</v>
      </c>
      <c r="C39" s="28" t="s">
        <v>225</v>
      </c>
      <c r="D39" s="37" t="s">
        <v>245</v>
      </c>
      <c r="E39" s="38" t="s">
        <v>31</v>
      </c>
      <c r="F39" s="28">
        <v>285.22000000000003</v>
      </c>
      <c r="G39" s="28">
        <v>438.16</v>
      </c>
      <c r="H39" s="28">
        <f t="shared" si="0"/>
        <v>152.94</v>
      </c>
      <c r="I39" s="31">
        <v>37.824679861932793</v>
      </c>
      <c r="J39" s="31">
        <f t="shared" si="1"/>
        <v>110.96706348471778</v>
      </c>
      <c r="K39" s="31">
        <v>9.0500000000000007</v>
      </c>
      <c r="L39" s="31">
        <f t="shared" si="2"/>
        <v>10.042519245366961</v>
      </c>
    </row>
    <row r="40" spans="1:12" x14ac:dyDescent="0.25">
      <c r="A40" s="28" t="s">
        <v>240</v>
      </c>
      <c r="C40" s="28" t="s">
        <v>226</v>
      </c>
      <c r="D40" s="37" t="s">
        <v>245</v>
      </c>
      <c r="E40" s="38" t="s">
        <v>31</v>
      </c>
      <c r="F40" s="28">
        <v>284.08999999999997</v>
      </c>
      <c r="G40" s="28">
        <v>432.69</v>
      </c>
      <c r="H40" s="28">
        <f t="shared" si="0"/>
        <v>148.60000000000002</v>
      </c>
      <c r="I40" s="31">
        <v>37.824679861932793</v>
      </c>
      <c r="J40" s="31">
        <f t="shared" si="1"/>
        <v>107.81813543761649</v>
      </c>
      <c r="K40" s="31">
        <v>9.0500000000000007</v>
      </c>
      <c r="L40" s="31">
        <f t="shared" si="2"/>
        <v>9.7575412571042932</v>
      </c>
    </row>
    <row r="41" spans="1:12" x14ac:dyDescent="0.25">
      <c r="A41" s="28" t="s">
        <v>240</v>
      </c>
      <c r="C41" s="28" t="s">
        <v>227</v>
      </c>
      <c r="D41" s="37" t="s">
        <v>245</v>
      </c>
      <c r="E41" s="38" t="s">
        <v>31</v>
      </c>
      <c r="F41" s="28">
        <v>285.38</v>
      </c>
      <c r="G41" s="28">
        <v>481.08</v>
      </c>
      <c r="H41" s="28">
        <f t="shared" si="0"/>
        <v>195.7</v>
      </c>
      <c r="I41" s="31">
        <v>37.824679861932793</v>
      </c>
      <c r="J41" s="31">
        <f t="shared" si="1"/>
        <v>141.99198590270217</v>
      </c>
      <c r="K41" s="31">
        <v>9.0500000000000007</v>
      </c>
      <c r="L41" s="31">
        <f t="shared" si="2"/>
        <v>12.850274724194549</v>
      </c>
    </row>
    <row r="43" spans="1:12" x14ac:dyDescent="0.25">
      <c r="A43" s="28" t="s">
        <v>241</v>
      </c>
      <c r="B43" s="32">
        <v>42895</v>
      </c>
      <c r="C43" s="28" t="s">
        <v>188</v>
      </c>
      <c r="D43" s="36" t="s">
        <v>228</v>
      </c>
      <c r="E43" s="38" t="s">
        <v>48</v>
      </c>
      <c r="F43" s="28">
        <v>429.34</v>
      </c>
      <c r="G43" s="28">
        <v>637.6</v>
      </c>
      <c r="H43" s="28">
        <f t="shared" ref="H43:H82" si="3">G43-F43</f>
        <v>208.26000000000005</v>
      </c>
      <c r="I43" s="31">
        <v>170.4556412729026</v>
      </c>
      <c r="J43" s="31">
        <f t="shared" ref="J43:J82" si="4">H43/((I43/100)+1)</f>
        <v>77.003385479342171</v>
      </c>
      <c r="K43" s="31">
        <v>76.170212765957501</v>
      </c>
      <c r="L43" s="31">
        <f t="shared" si="2"/>
        <v>58.653642556605355</v>
      </c>
    </row>
    <row r="44" spans="1:12" x14ac:dyDescent="0.25">
      <c r="A44" s="28" t="s">
        <v>241</v>
      </c>
      <c r="B44" s="32">
        <v>42895</v>
      </c>
      <c r="C44" s="28" t="s">
        <v>189</v>
      </c>
      <c r="D44" s="36" t="s">
        <v>228</v>
      </c>
      <c r="E44" s="38" t="s">
        <v>48</v>
      </c>
      <c r="F44" s="28">
        <v>425.7</v>
      </c>
      <c r="G44" s="28">
        <v>632.29999999999995</v>
      </c>
      <c r="H44" s="28">
        <f t="shared" si="3"/>
        <v>206.59999999999997</v>
      </c>
      <c r="I44" s="31">
        <v>163.68309002433085</v>
      </c>
      <c r="J44" s="31">
        <f t="shared" si="4"/>
        <v>78.35163035329127</v>
      </c>
      <c r="K44" s="31">
        <v>71.673819742489258</v>
      </c>
      <c r="L44" s="31">
        <f t="shared" si="2"/>
        <v>56.157606304719479</v>
      </c>
    </row>
    <row r="45" spans="1:12" x14ac:dyDescent="0.25">
      <c r="A45" s="28" t="s">
        <v>241</v>
      </c>
      <c r="B45" s="32">
        <v>42895</v>
      </c>
      <c r="C45" s="28" t="s">
        <v>190</v>
      </c>
      <c r="D45" s="36" t="s">
        <v>228</v>
      </c>
      <c r="E45" s="38" t="s">
        <v>48</v>
      </c>
      <c r="F45" s="28">
        <v>430.91</v>
      </c>
      <c r="G45" s="28">
        <v>652</v>
      </c>
      <c r="H45" s="28">
        <f t="shared" si="3"/>
        <v>221.08999999999997</v>
      </c>
      <c r="I45" s="31">
        <v>173.30625204276973</v>
      </c>
      <c r="J45" s="31">
        <f t="shared" si="4"/>
        <v>80.894600232343592</v>
      </c>
      <c r="K45" s="31">
        <v>78.636363636363612</v>
      </c>
      <c r="L45" s="31">
        <f t="shared" si="2"/>
        <v>63.612572000888356</v>
      </c>
    </row>
    <row r="46" spans="1:12" x14ac:dyDescent="0.25">
      <c r="A46" s="28" t="s">
        <v>241</v>
      </c>
      <c r="B46" s="32">
        <v>42895</v>
      </c>
      <c r="C46" s="28" t="s">
        <v>191</v>
      </c>
      <c r="D46" s="36" t="s">
        <v>228</v>
      </c>
      <c r="E46" s="38" t="s">
        <v>48</v>
      </c>
      <c r="F46" s="28">
        <v>425.08</v>
      </c>
      <c r="G46" s="28">
        <v>636.79999999999995</v>
      </c>
      <c r="H46" s="28">
        <f t="shared" si="3"/>
        <v>211.71999999999997</v>
      </c>
      <c r="I46" s="31">
        <v>161.8400671227572</v>
      </c>
      <c r="J46" s="31">
        <f t="shared" si="4"/>
        <v>80.858518838043338</v>
      </c>
      <c r="K46" s="31">
        <v>76.315789473684248</v>
      </c>
      <c r="L46" s="31">
        <f t="shared" si="2"/>
        <v>61.707817007980474</v>
      </c>
    </row>
    <row r="47" spans="1:12" x14ac:dyDescent="0.25">
      <c r="A47" s="28" t="s">
        <v>241</v>
      </c>
      <c r="B47" s="32">
        <v>42895</v>
      </c>
      <c r="C47" s="28" t="s">
        <v>192</v>
      </c>
      <c r="D47" s="36" t="s">
        <v>228</v>
      </c>
      <c r="E47" s="38" t="s">
        <v>48</v>
      </c>
      <c r="F47" s="28">
        <v>430.86</v>
      </c>
      <c r="G47" s="28">
        <v>651.4</v>
      </c>
      <c r="H47" s="28">
        <f t="shared" si="3"/>
        <v>220.53999999999996</v>
      </c>
      <c r="I47" s="31">
        <v>164.5068553737284</v>
      </c>
      <c r="J47" s="31">
        <f t="shared" si="4"/>
        <v>83.377801187191707</v>
      </c>
      <c r="K47" s="31">
        <v>63.500439753737901</v>
      </c>
      <c r="L47" s="31">
        <f t="shared" si="2"/>
        <v>52.945270410864033</v>
      </c>
    </row>
    <row r="48" spans="1:12" x14ac:dyDescent="0.25">
      <c r="A48" s="28" t="s">
        <v>241</v>
      </c>
      <c r="B48" s="32">
        <v>42895</v>
      </c>
      <c r="C48" s="28" t="s">
        <v>193</v>
      </c>
      <c r="D48" s="37" t="s">
        <v>229</v>
      </c>
      <c r="E48" s="38" t="s">
        <v>48</v>
      </c>
      <c r="F48" s="28">
        <v>430.22</v>
      </c>
      <c r="G48" s="28">
        <v>632.70000000000005</v>
      </c>
      <c r="H48" s="28">
        <f t="shared" si="3"/>
        <v>202.48000000000002</v>
      </c>
      <c r="I48" s="31">
        <v>159.93924108678215</v>
      </c>
      <c r="J48" s="31">
        <f t="shared" si="4"/>
        <v>77.895126243136545</v>
      </c>
      <c r="K48" s="31">
        <v>76.470588235294088</v>
      </c>
      <c r="L48" s="31">
        <f t="shared" si="2"/>
        <v>59.566861244751458</v>
      </c>
    </row>
    <row r="49" spans="1:12" x14ac:dyDescent="0.25">
      <c r="A49" s="28" t="s">
        <v>241</v>
      </c>
      <c r="B49" s="32">
        <v>42895</v>
      </c>
      <c r="C49" s="28" t="s">
        <v>194</v>
      </c>
      <c r="D49" s="37" t="s">
        <v>229</v>
      </c>
      <c r="E49" s="38" t="s">
        <v>48</v>
      </c>
      <c r="F49" s="28">
        <v>425.38</v>
      </c>
      <c r="G49" s="28">
        <v>658.1</v>
      </c>
      <c r="H49" s="28">
        <f t="shared" si="3"/>
        <v>232.72000000000003</v>
      </c>
      <c r="I49" s="31">
        <v>164.39164457907356</v>
      </c>
      <c r="J49" s="31">
        <f t="shared" si="4"/>
        <v>88.020935900037003</v>
      </c>
      <c r="K49" s="31">
        <v>75.319148936170293</v>
      </c>
      <c r="L49" s="31">
        <f t="shared" si="2"/>
        <v>66.296619805559857</v>
      </c>
    </row>
    <row r="50" spans="1:12" x14ac:dyDescent="0.25">
      <c r="A50" s="28" t="s">
        <v>241</v>
      </c>
      <c r="B50" s="32">
        <v>42895</v>
      </c>
      <c r="C50" s="28" t="s">
        <v>195</v>
      </c>
      <c r="D50" s="37" t="s">
        <v>229</v>
      </c>
      <c r="E50" s="38" t="s">
        <v>48</v>
      </c>
      <c r="F50" s="28">
        <v>425.56</v>
      </c>
      <c r="G50" s="28">
        <v>650.29999999999995</v>
      </c>
      <c r="H50" s="28">
        <f t="shared" si="3"/>
        <v>224.73999999999995</v>
      </c>
      <c r="I50" s="31">
        <v>163.29553344133296</v>
      </c>
      <c r="J50" s="31">
        <f t="shared" si="4"/>
        <v>85.35655620989715</v>
      </c>
      <c r="K50" s="31">
        <v>75.536480686695413</v>
      </c>
      <c r="L50" s="31">
        <f t="shared" si="2"/>
        <v>64.475338596317272</v>
      </c>
    </row>
    <row r="51" spans="1:12" x14ac:dyDescent="0.25">
      <c r="A51" s="28" t="s">
        <v>241</v>
      </c>
      <c r="B51" s="32">
        <v>42895</v>
      </c>
      <c r="C51" s="28" t="s">
        <v>196</v>
      </c>
      <c r="D51" s="37" t="s">
        <v>229</v>
      </c>
      <c r="E51" s="38" t="s">
        <v>48</v>
      </c>
      <c r="F51" s="28">
        <v>425.3</v>
      </c>
      <c r="G51" s="28">
        <v>633.79999999999995</v>
      </c>
      <c r="H51" s="28">
        <f t="shared" si="3"/>
        <v>208.49999999999994</v>
      </c>
      <c r="I51" s="31">
        <v>166.98932926829258</v>
      </c>
      <c r="J51" s="31">
        <f t="shared" si="4"/>
        <v>78.093008649975744</v>
      </c>
      <c r="K51" s="31">
        <v>73.109243697478959</v>
      </c>
      <c r="L51" s="31">
        <f t="shared" si="2"/>
        <v>57.093208004604087</v>
      </c>
    </row>
    <row r="52" spans="1:12" x14ac:dyDescent="0.25">
      <c r="A52" s="28" t="s">
        <v>241</v>
      </c>
      <c r="B52" s="32">
        <v>42895</v>
      </c>
      <c r="C52" s="28" t="s">
        <v>197</v>
      </c>
      <c r="D52" s="37" t="s">
        <v>229</v>
      </c>
      <c r="E52" s="38" t="s">
        <v>48</v>
      </c>
      <c r="F52" s="28">
        <v>425.48</v>
      </c>
      <c r="G52" s="28">
        <v>633.29999999999995</v>
      </c>
      <c r="H52" s="28">
        <f t="shared" si="3"/>
        <v>207.81999999999994</v>
      </c>
      <c r="I52" s="31">
        <v>148.16454048424887</v>
      </c>
      <c r="J52" s="31">
        <f t="shared" si="4"/>
        <v>83.742826269408283</v>
      </c>
      <c r="K52" s="31">
        <v>76.315789473684248</v>
      </c>
      <c r="L52" s="31">
        <f t="shared" si="2"/>
        <v>63.908998995074775</v>
      </c>
    </row>
    <row r="53" spans="1:12" x14ac:dyDescent="0.25">
      <c r="A53" s="28" t="s">
        <v>241</v>
      </c>
      <c r="B53" s="32">
        <v>42895</v>
      </c>
      <c r="C53" s="28" t="s">
        <v>198</v>
      </c>
      <c r="D53" s="37" t="s">
        <v>230</v>
      </c>
      <c r="E53" s="38" t="s">
        <v>48</v>
      </c>
      <c r="F53" s="28">
        <v>430.73</v>
      </c>
      <c r="G53" s="28">
        <f>644.2-4.98</f>
        <v>639.22</v>
      </c>
      <c r="H53" s="28">
        <f t="shared" si="3"/>
        <v>208.49</v>
      </c>
      <c r="I53" s="31">
        <v>160.48900462962965</v>
      </c>
      <c r="J53" s="31">
        <f t="shared" si="4"/>
        <v>80.037927242432644</v>
      </c>
      <c r="K53" s="31">
        <v>73.593073593073612</v>
      </c>
      <c r="L53" s="31">
        <f t="shared" si="2"/>
        <v>58.90237069789417</v>
      </c>
    </row>
    <row r="54" spans="1:12" x14ac:dyDescent="0.25">
      <c r="A54" s="28" t="s">
        <v>241</v>
      </c>
      <c r="B54" s="32">
        <v>42895</v>
      </c>
      <c r="C54" s="28" t="s">
        <v>199</v>
      </c>
      <c r="D54" s="37" t="s">
        <v>230</v>
      </c>
      <c r="E54" s="38" t="s">
        <v>48</v>
      </c>
      <c r="F54" s="28">
        <v>425.36</v>
      </c>
      <c r="G54" s="28">
        <v>631.6</v>
      </c>
      <c r="H54" s="28">
        <f t="shared" si="3"/>
        <v>206.24</v>
      </c>
      <c r="I54" s="31">
        <v>149.49735449735454</v>
      </c>
      <c r="J54" s="31">
        <f t="shared" si="4"/>
        <v>82.662199130526972</v>
      </c>
      <c r="K54" s="31">
        <v>73.540856031128413</v>
      </c>
      <c r="L54" s="31">
        <f t="shared" si="2"/>
        <v>60.790488854745519</v>
      </c>
    </row>
    <row r="55" spans="1:12" x14ac:dyDescent="0.25">
      <c r="A55" s="28" t="s">
        <v>241</v>
      </c>
      <c r="B55" s="32">
        <v>42895</v>
      </c>
      <c r="C55" s="28" t="s">
        <v>200</v>
      </c>
      <c r="D55" s="37" t="s">
        <v>230</v>
      </c>
      <c r="E55" s="38" t="s">
        <v>48</v>
      </c>
      <c r="F55" s="28">
        <v>429.33</v>
      </c>
      <c r="G55" s="28">
        <v>638.4</v>
      </c>
      <c r="H55" s="28">
        <f t="shared" si="3"/>
        <v>209.07</v>
      </c>
      <c r="I55" s="31">
        <v>148.515625</v>
      </c>
      <c r="J55" s="31">
        <f t="shared" si="4"/>
        <v>84.127507073247401</v>
      </c>
      <c r="K55" s="31">
        <v>69.841269841269778</v>
      </c>
      <c r="L55" s="31">
        <f t="shared" si="2"/>
        <v>58.755719225760039</v>
      </c>
    </row>
    <row r="56" spans="1:12" x14ac:dyDescent="0.25">
      <c r="A56" s="28" t="s">
        <v>241</v>
      </c>
      <c r="B56" s="32">
        <v>42895</v>
      </c>
      <c r="C56" s="28" t="s">
        <v>201</v>
      </c>
      <c r="D56" s="37" t="s">
        <v>230</v>
      </c>
      <c r="E56" s="38" t="s">
        <v>48</v>
      </c>
      <c r="F56" s="28">
        <v>424.89</v>
      </c>
      <c r="G56" s="28">
        <v>637.6</v>
      </c>
      <c r="H56" s="28">
        <f t="shared" si="3"/>
        <v>212.71000000000004</v>
      </c>
      <c r="I56" s="31">
        <v>159.94074074074075</v>
      </c>
      <c r="J56" s="31">
        <f t="shared" si="4"/>
        <v>81.830189216915542</v>
      </c>
      <c r="K56" s="31">
        <v>73.390557939914117</v>
      </c>
      <c r="L56" s="31">
        <f t="shared" si="2"/>
        <v>60.055632429581756</v>
      </c>
    </row>
    <row r="57" spans="1:12" x14ac:dyDescent="0.25">
      <c r="A57" s="28" t="s">
        <v>241</v>
      </c>
      <c r="B57" s="32">
        <v>42895</v>
      </c>
      <c r="C57" s="28" t="s">
        <v>202</v>
      </c>
      <c r="D57" s="37" t="s">
        <v>230</v>
      </c>
      <c r="E57" s="38" t="s">
        <v>48</v>
      </c>
      <c r="F57" s="28">
        <v>425.81</v>
      </c>
      <c r="G57" s="28">
        <v>634.70000000000005</v>
      </c>
      <c r="H57" s="28">
        <f t="shared" si="3"/>
        <v>208.89000000000004</v>
      </c>
      <c r="I57" s="31">
        <v>160.30981067125643</v>
      </c>
      <c r="J57" s="31">
        <f t="shared" si="4"/>
        <v>80.246687384289899</v>
      </c>
      <c r="K57" s="31">
        <v>74.83443708609272</v>
      </c>
      <c r="L57" s="31">
        <f t="shared" si="2"/>
        <v>60.052156784269926</v>
      </c>
    </row>
    <row r="58" spans="1:12" x14ac:dyDescent="0.25">
      <c r="A58" s="28" t="s">
        <v>241</v>
      </c>
      <c r="B58" s="32">
        <v>42895</v>
      </c>
      <c r="C58" s="28" t="s">
        <v>203</v>
      </c>
      <c r="D58" s="37" t="s">
        <v>245</v>
      </c>
      <c r="E58" s="38" t="s">
        <v>48</v>
      </c>
      <c r="F58" s="28">
        <v>430.64</v>
      </c>
      <c r="G58" s="28">
        <f>637.2-4.74</f>
        <v>632.46</v>
      </c>
      <c r="H58" s="28">
        <f t="shared" si="3"/>
        <v>201.82000000000005</v>
      </c>
      <c r="I58" s="31">
        <v>146.91756272401437</v>
      </c>
      <c r="J58" s="31">
        <f t="shared" si="4"/>
        <v>81.735781680940633</v>
      </c>
      <c r="K58" s="31">
        <v>71.477663230240552</v>
      </c>
      <c r="L58" s="31">
        <f t="shared" si="2"/>
        <v>58.422826768507392</v>
      </c>
    </row>
    <row r="59" spans="1:12" x14ac:dyDescent="0.25">
      <c r="A59" s="28" t="s">
        <v>241</v>
      </c>
      <c r="B59" s="32">
        <v>42895</v>
      </c>
      <c r="C59" s="28" t="s">
        <v>204</v>
      </c>
      <c r="D59" s="37" t="s">
        <v>245</v>
      </c>
      <c r="E59" s="38" t="s">
        <v>48</v>
      </c>
      <c r="F59" s="28">
        <v>425.7</v>
      </c>
      <c r="G59" s="28">
        <v>627.4</v>
      </c>
      <c r="H59" s="28">
        <f t="shared" si="3"/>
        <v>201.7</v>
      </c>
      <c r="I59" s="31">
        <v>149.05381944444443</v>
      </c>
      <c r="J59" s="31">
        <f t="shared" si="4"/>
        <v>80.986511449583489</v>
      </c>
      <c r="K59" s="31">
        <v>76.045627376425898</v>
      </c>
      <c r="L59" s="31">
        <f t="shared" si="2"/>
        <v>61.586700722116753</v>
      </c>
    </row>
    <row r="60" spans="1:12" x14ac:dyDescent="0.25">
      <c r="A60" s="28" t="s">
        <v>241</v>
      </c>
      <c r="B60" s="32">
        <v>42895</v>
      </c>
      <c r="C60" s="28" t="s">
        <v>205</v>
      </c>
      <c r="D60" s="37" t="s">
        <v>245</v>
      </c>
      <c r="E60" s="38" t="s">
        <v>48</v>
      </c>
      <c r="F60" s="28">
        <v>429.44</v>
      </c>
      <c r="G60" s="28">
        <v>636</v>
      </c>
      <c r="H60" s="28">
        <f t="shared" si="3"/>
        <v>206.56</v>
      </c>
      <c r="I60" s="31">
        <v>146.1900684931507</v>
      </c>
      <c r="J60" s="31">
        <f t="shared" si="4"/>
        <v>83.902653451573627</v>
      </c>
      <c r="K60" s="31">
        <v>75.415282392026512</v>
      </c>
      <c r="L60" s="31">
        <f t="shared" si="2"/>
        <v>63.275423034907632</v>
      </c>
    </row>
    <row r="61" spans="1:12" x14ac:dyDescent="0.25">
      <c r="A61" s="28" t="s">
        <v>241</v>
      </c>
      <c r="B61" s="32">
        <v>42895</v>
      </c>
      <c r="C61" s="28" t="s">
        <v>206</v>
      </c>
      <c r="D61" s="37" t="s">
        <v>245</v>
      </c>
      <c r="E61" s="38" t="s">
        <v>48</v>
      </c>
      <c r="F61" s="28">
        <v>425.76</v>
      </c>
      <c r="G61" s="28">
        <v>628.70000000000005</v>
      </c>
      <c r="H61" s="28">
        <f t="shared" si="3"/>
        <v>202.94000000000005</v>
      </c>
      <c r="I61" s="31">
        <v>141.46113691872995</v>
      </c>
      <c r="J61" s="31">
        <f t="shared" si="4"/>
        <v>84.046651394797678</v>
      </c>
      <c r="K61" s="31">
        <v>73.611111111111043</v>
      </c>
      <c r="L61" s="31">
        <f t="shared" si="2"/>
        <v>61.867673943392674</v>
      </c>
    </row>
    <row r="62" spans="1:12" x14ac:dyDescent="0.25">
      <c r="A62" s="28" t="s">
        <v>241</v>
      </c>
      <c r="B62" s="32">
        <v>42895</v>
      </c>
      <c r="C62" s="28" t="s">
        <v>207</v>
      </c>
      <c r="D62" s="37" t="s">
        <v>245</v>
      </c>
      <c r="E62" s="38" t="s">
        <v>48</v>
      </c>
      <c r="F62" s="28">
        <v>430.84</v>
      </c>
      <c r="G62" s="28">
        <v>637.4</v>
      </c>
      <c r="H62" s="28">
        <f t="shared" si="3"/>
        <v>206.56</v>
      </c>
      <c r="I62" s="31">
        <v>156.53694404591104</v>
      </c>
      <c r="J62" s="31">
        <f t="shared" si="4"/>
        <v>80.518617218357861</v>
      </c>
      <c r="K62" s="31">
        <v>74.666666666666686</v>
      </c>
      <c r="L62" s="31">
        <f t="shared" si="2"/>
        <v>60.120567523040549</v>
      </c>
    </row>
    <row r="63" spans="1:12" x14ac:dyDescent="0.25">
      <c r="A63" s="28" t="s">
        <v>241</v>
      </c>
      <c r="B63" s="32">
        <v>42898</v>
      </c>
      <c r="C63" s="28" t="s">
        <v>208</v>
      </c>
      <c r="D63" s="36" t="s">
        <v>228</v>
      </c>
      <c r="E63" s="38" t="s">
        <v>31</v>
      </c>
      <c r="F63" s="28">
        <v>286.73</v>
      </c>
      <c r="G63" s="28">
        <v>449.01</v>
      </c>
      <c r="H63" s="28">
        <f t="shared" si="3"/>
        <v>162.27999999999997</v>
      </c>
      <c r="I63" s="31">
        <v>23.769620169035299</v>
      </c>
      <c r="J63" s="31">
        <f t="shared" si="4"/>
        <v>131.11456573783622</v>
      </c>
      <c r="K63" s="31">
        <v>8.0996884735202173</v>
      </c>
      <c r="L63" s="31">
        <f t="shared" si="2"/>
        <v>10.619871368173607</v>
      </c>
    </row>
    <row r="64" spans="1:12" x14ac:dyDescent="0.25">
      <c r="A64" s="28" t="s">
        <v>241</v>
      </c>
      <c r="B64" s="32">
        <v>42898</v>
      </c>
      <c r="C64" s="28" t="s">
        <v>209</v>
      </c>
      <c r="D64" s="36" t="s">
        <v>228</v>
      </c>
      <c r="E64" s="38" t="s">
        <v>31</v>
      </c>
      <c r="F64" s="28">
        <v>286.52</v>
      </c>
      <c r="G64" s="28">
        <v>439.48</v>
      </c>
      <c r="H64" s="28">
        <f t="shared" si="3"/>
        <v>152.96000000000004</v>
      </c>
      <c r="I64" s="31">
        <v>24.24992481898726</v>
      </c>
      <c r="J64" s="31">
        <f t="shared" si="4"/>
        <v>123.10671432826931</v>
      </c>
      <c r="K64" s="31">
        <v>7.7160493827161059</v>
      </c>
      <c r="L64" s="31">
        <f t="shared" si="2"/>
        <v>9.4989748710085031</v>
      </c>
    </row>
    <row r="65" spans="1:12" x14ac:dyDescent="0.25">
      <c r="A65" s="28" t="s">
        <v>241</v>
      </c>
      <c r="B65" s="32">
        <v>42898</v>
      </c>
      <c r="C65" s="28" t="s">
        <v>210</v>
      </c>
      <c r="D65" s="36" t="s">
        <v>228</v>
      </c>
      <c r="E65" s="38" t="s">
        <v>31</v>
      </c>
      <c r="F65" s="28">
        <v>286.55</v>
      </c>
      <c r="G65" s="28">
        <v>445.18</v>
      </c>
      <c r="H65" s="28">
        <f t="shared" si="3"/>
        <v>158.63</v>
      </c>
      <c r="I65" s="31">
        <v>27.276480707790615</v>
      </c>
      <c r="J65" s="31">
        <f t="shared" si="4"/>
        <v>124.63418152187346</v>
      </c>
      <c r="K65" s="31">
        <v>9.1205211726383961</v>
      </c>
      <c r="L65" s="31">
        <f t="shared" si="2"/>
        <v>11.367286914047041</v>
      </c>
    </row>
    <row r="66" spans="1:12" x14ac:dyDescent="0.25">
      <c r="A66" s="28" t="s">
        <v>241</v>
      </c>
      <c r="B66" s="32">
        <v>42898</v>
      </c>
      <c r="C66" s="28" t="s">
        <v>211</v>
      </c>
      <c r="D66" s="36" t="s">
        <v>228</v>
      </c>
      <c r="E66" s="38" t="s">
        <v>31</v>
      </c>
      <c r="F66" s="28">
        <v>287.05</v>
      </c>
      <c r="G66" s="28">
        <v>462.59</v>
      </c>
      <c r="H66" s="28">
        <f t="shared" si="3"/>
        <v>175.53999999999996</v>
      </c>
      <c r="I66" s="31">
        <v>22.036746493791966</v>
      </c>
      <c r="J66" s="31">
        <f t="shared" si="4"/>
        <v>143.84192060456948</v>
      </c>
      <c r="K66" s="31">
        <v>8.0495356037152082</v>
      </c>
      <c r="L66" s="31">
        <f t="shared" si="2"/>
        <v>11.578606612132582</v>
      </c>
    </row>
    <row r="67" spans="1:12" x14ac:dyDescent="0.25">
      <c r="A67" s="28" t="s">
        <v>241</v>
      </c>
      <c r="B67" s="32">
        <v>42898</v>
      </c>
      <c r="C67" s="28" t="s">
        <v>212</v>
      </c>
      <c r="D67" s="36" t="s">
        <v>228</v>
      </c>
      <c r="E67" s="38" t="s">
        <v>31</v>
      </c>
      <c r="F67" s="28">
        <v>286.58</v>
      </c>
      <c r="G67" s="28">
        <v>433.51</v>
      </c>
      <c r="H67" s="28">
        <f t="shared" si="3"/>
        <v>146.93</v>
      </c>
      <c r="I67" s="31">
        <v>22.269585253456228</v>
      </c>
      <c r="J67" s="31">
        <f t="shared" si="4"/>
        <v>120.16888721379439</v>
      </c>
      <c r="K67" s="31">
        <v>7.6411960132890533</v>
      </c>
      <c r="L67" s="31">
        <f t="shared" ref="L67:L82" si="5">(K67/100)*J67</f>
        <v>9.1823402189942751</v>
      </c>
    </row>
    <row r="68" spans="1:12" x14ac:dyDescent="0.25">
      <c r="A68" s="28" t="s">
        <v>241</v>
      </c>
      <c r="B68" s="32">
        <v>42898</v>
      </c>
      <c r="C68" s="28" t="s">
        <v>213</v>
      </c>
      <c r="D68" s="37" t="s">
        <v>229</v>
      </c>
      <c r="E68" s="38" t="s">
        <v>31</v>
      </c>
      <c r="F68" s="28">
        <v>286</v>
      </c>
      <c r="G68" s="28">
        <v>443.32</v>
      </c>
      <c r="H68" s="28">
        <f t="shared" si="3"/>
        <v>157.32</v>
      </c>
      <c r="I68" s="31">
        <v>24.772630929900949</v>
      </c>
      <c r="J68" s="31">
        <f t="shared" si="4"/>
        <v>126.08534325799752</v>
      </c>
      <c r="K68" s="31">
        <v>8.6378737541528139</v>
      </c>
      <c r="L68" s="31">
        <f t="shared" si="5"/>
        <v>10.891092773116052</v>
      </c>
    </row>
    <row r="69" spans="1:12" x14ac:dyDescent="0.25">
      <c r="A69" s="28" t="s">
        <v>241</v>
      </c>
      <c r="B69" s="32">
        <v>42898</v>
      </c>
      <c r="C69" s="28" t="s">
        <v>214</v>
      </c>
      <c r="D69" s="37" t="s">
        <v>229</v>
      </c>
      <c r="E69" s="38" t="s">
        <v>31</v>
      </c>
      <c r="F69" s="28">
        <v>286.10000000000002</v>
      </c>
      <c r="G69" s="28">
        <v>448.96</v>
      </c>
      <c r="H69" s="28">
        <f t="shared" si="3"/>
        <v>162.85999999999996</v>
      </c>
      <c r="I69" s="31">
        <v>21.276627737958009</v>
      </c>
      <c r="J69" s="31">
        <f t="shared" si="4"/>
        <v>134.28803474968896</v>
      </c>
      <c r="K69" s="31">
        <v>7.6411960132889973</v>
      </c>
      <c r="L69" s="31">
        <f t="shared" si="5"/>
        <v>10.261211957617377</v>
      </c>
    </row>
    <row r="70" spans="1:12" x14ac:dyDescent="0.25">
      <c r="A70" s="28" t="s">
        <v>241</v>
      </c>
      <c r="B70" s="32">
        <v>42898</v>
      </c>
      <c r="C70" s="28" t="s">
        <v>215</v>
      </c>
      <c r="D70" s="37" t="s">
        <v>229</v>
      </c>
      <c r="E70" s="38" t="s">
        <v>31</v>
      </c>
      <c r="F70" s="28">
        <v>286.8</v>
      </c>
      <c r="G70" s="28">
        <v>449.98</v>
      </c>
      <c r="H70" s="28">
        <f t="shared" si="3"/>
        <v>163.18</v>
      </c>
      <c r="I70" s="31">
        <v>22.114937180083754</v>
      </c>
      <c r="J70" s="31">
        <f t="shared" si="4"/>
        <v>133.62820615413929</v>
      </c>
      <c r="K70" s="31">
        <v>8.3333333333333375</v>
      </c>
      <c r="L70" s="31">
        <f t="shared" si="5"/>
        <v>11.13568384617828</v>
      </c>
    </row>
    <row r="71" spans="1:12" x14ac:dyDescent="0.25">
      <c r="A71" s="28" t="s">
        <v>241</v>
      </c>
      <c r="B71" s="32">
        <v>42898</v>
      </c>
      <c r="C71" s="28" t="s">
        <v>216</v>
      </c>
      <c r="D71" s="37" t="s">
        <v>229</v>
      </c>
      <c r="E71" s="38" t="s">
        <v>31</v>
      </c>
      <c r="F71" s="28">
        <v>287.06</v>
      </c>
      <c r="G71" s="28">
        <v>461.55</v>
      </c>
      <c r="H71" s="28">
        <f t="shared" si="3"/>
        <v>174.49</v>
      </c>
      <c r="I71" s="31">
        <v>26.291358369398299</v>
      </c>
      <c r="J71" s="31">
        <f t="shared" si="4"/>
        <v>138.16463949150199</v>
      </c>
      <c r="K71" s="31">
        <v>7.6666666666666767</v>
      </c>
      <c r="L71" s="31">
        <f t="shared" si="5"/>
        <v>10.592622361015167</v>
      </c>
    </row>
    <row r="72" spans="1:12" x14ac:dyDescent="0.25">
      <c r="A72" s="28" t="s">
        <v>241</v>
      </c>
      <c r="B72" s="32">
        <v>42898</v>
      </c>
      <c r="C72" s="28" t="s">
        <v>217</v>
      </c>
      <c r="D72" s="37" t="s">
        <v>229</v>
      </c>
      <c r="E72" s="38" t="s">
        <v>31</v>
      </c>
      <c r="F72" s="28">
        <v>286.64</v>
      </c>
      <c r="G72" s="28">
        <v>446.96</v>
      </c>
      <c r="H72" s="28">
        <f t="shared" si="3"/>
        <v>160.32</v>
      </c>
      <c r="I72" s="31">
        <v>21.841997961264013</v>
      </c>
      <c r="J72" s="31">
        <f t="shared" si="4"/>
        <v>131.58024546755124</v>
      </c>
      <c r="K72" s="31">
        <v>7.6411960132890533</v>
      </c>
      <c r="L72" s="31">
        <f t="shared" si="5"/>
        <v>10.054304470942474</v>
      </c>
    </row>
    <row r="73" spans="1:12" x14ac:dyDescent="0.25">
      <c r="A73" s="28" t="s">
        <v>241</v>
      </c>
      <c r="B73" s="32">
        <v>42898</v>
      </c>
      <c r="C73" s="28" t="s">
        <v>218</v>
      </c>
      <c r="D73" s="37" t="s">
        <v>230</v>
      </c>
      <c r="E73" s="38" t="s">
        <v>31</v>
      </c>
      <c r="F73" s="28">
        <v>286.45999999999998</v>
      </c>
      <c r="G73" s="28">
        <v>428.81</v>
      </c>
      <c r="H73" s="28">
        <f t="shared" si="3"/>
        <v>142.35000000000002</v>
      </c>
      <c r="I73" s="31">
        <v>17.170783012367178</v>
      </c>
      <c r="J73" s="31">
        <f t="shared" si="4"/>
        <v>121.48933065077769</v>
      </c>
      <c r="K73" s="31">
        <v>7.284768211920567</v>
      </c>
      <c r="L73" s="31">
        <f t="shared" si="5"/>
        <v>8.8502161401229227</v>
      </c>
    </row>
    <row r="74" spans="1:12" x14ac:dyDescent="0.25">
      <c r="A74" s="28" t="s">
        <v>241</v>
      </c>
      <c r="B74" s="32">
        <v>42898</v>
      </c>
      <c r="C74" s="28" t="s">
        <v>219</v>
      </c>
      <c r="D74" s="37" t="s">
        <v>230</v>
      </c>
      <c r="E74" s="38" t="s">
        <v>31</v>
      </c>
      <c r="F74" s="28">
        <v>284.57</v>
      </c>
      <c r="G74" s="28">
        <v>432.73</v>
      </c>
      <c r="H74" s="28">
        <f t="shared" si="3"/>
        <v>148.16000000000003</v>
      </c>
      <c r="I74" s="31">
        <v>19.186927666634762</v>
      </c>
      <c r="J74" s="31">
        <f t="shared" si="4"/>
        <v>124.30893462947782</v>
      </c>
      <c r="K74" s="31">
        <v>8.6092715231788191</v>
      </c>
      <c r="L74" s="31">
        <f t="shared" si="5"/>
        <v>10.702093709822607</v>
      </c>
    </row>
    <row r="75" spans="1:12" x14ac:dyDescent="0.25">
      <c r="A75" s="28" t="s">
        <v>241</v>
      </c>
      <c r="B75" s="32">
        <v>42898</v>
      </c>
      <c r="C75" s="28" t="s">
        <v>220</v>
      </c>
      <c r="D75" s="37" t="s">
        <v>230</v>
      </c>
      <c r="E75" s="38" t="s">
        <v>31</v>
      </c>
      <c r="F75" s="28">
        <v>284.05</v>
      </c>
      <c r="G75" s="28">
        <v>437.06</v>
      </c>
      <c r="H75" s="28">
        <f t="shared" si="3"/>
        <v>153.01</v>
      </c>
      <c r="I75" s="31">
        <v>20.183693342776209</v>
      </c>
      <c r="J75" s="31">
        <f t="shared" si="4"/>
        <v>127.31344473130792</v>
      </c>
      <c r="K75" s="31">
        <v>19.536423841059612</v>
      </c>
      <c r="L75" s="31">
        <f t="shared" si="5"/>
        <v>24.872494169361495</v>
      </c>
    </row>
    <row r="76" spans="1:12" x14ac:dyDescent="0.25">
      <c r="A76" s="28" t="s">
        <v>241</v>
      </c>
      <c r="B76" s="32">
        <v>42898</v>
      </c>
      <c r="C76" s="28" t="s">
        <v>221</v>
      </c>
      <c r="D76" s="37" t="s">
        <v>230</v>
      </c>
      <c r="E76" s="38" t="s">
        <v>31</v>
      </c>
      <c r="F76" s="28">
        <v>284.13</v>
      </c>
      <c r="G76" s="28">
        <v>430.73</v>
      </c>
      <c r="H76" s="28">
        <f t="shared" si="3"/>
        <v>146.60000000000002</v>
      </c>
      <c r="I76" s="31">
        <v>20.66949152542373</v>
      </c>
      <c r="J76" s="31">
        <f t="shared" si="4"/>
        <v>121.48886860032309</v>
      </c>
      <c r="K76" s="31">
        <v>8.9999999999999858</v>
      </c>
      <c r="L76" s="31">
        <f t="shared" si="5"/>
        <v>10.93399817402906</v>
      </c>
    </row>
    <row r="77" spans="1:12" x14ac:dyDescent="0.25">
      <c r="A77" s="28" t="s">
        <v>241</v>
      </c>
      <c r="B77" s="32">
        <v>42898</v>
      </c>
      <c r="C77" s="28" t="s">
        <v>222</v>
      </c>
      <c r="D77" s="37" t="s">
        <v>230</v>
      </c>
      <c r="E77" s="38" t="s">
        <v>31</v>
      </c>
      <c r="F77" s="28">
        <v>284.52999999999997</v>
      </c>
      <c r="G77" s="33">
        <f>506.3-5.01</f>
        <v>501.29</v>
      </c>
      <c r="H77" s="33">
        <f t="shared" si="3"/>
        <v>216.76000000000005</v>
      </c>
      <c r="I77" s="31">
        <v>24.743990280308942</v>
      </c>
      <c r="J77" s="34">
        <f>AVERAGE(J73:J76)</f>
        <v>123.65014465297163</v>
      </c>
      <c r="K77" s="31">
        <v>8.2781456953642589</v>
      </c>
      <c r="L77" s="31">
        <f t="shared" si="5"/>
        <v>10.23593912690165</v>
      </c>
    </row>
    <row r="78" spans="1:12" x14ac:dyDescent="0.25">
      <c r="A78" s="28" t="s">
        <v>241</v>
      </c>
      <c r="B78" s="32">
        <v>42898</v>
      </c>
      <c r="C78" s="28" t="s">
        <v>223</v>
      </c>
      <c r="D78" s="37" t="s">
        <v>245</v>
      </c>
      <c r="E78" s="38" t="s">
        <v>31</v>
      </c>
      <c r="F78" s="28">
        <v>286.23</v>
      </c>
      <c r="G78" s="28">
        <v>409.25</v>
      </c>
      <c r="H78" s="28">
        <f t="shared" si="3"/>
        <v>123.01999999999998</v>
      </c>
      <c r="I78" s="31">
        <v>10.989530963506226</v>
      </c>
      <c r="J78" s="31">
        <f t="shared" si="4"/>
        <v>110.83928270716758</v>
      </c>
      <c r="K78" s="31">
        <v>8.9700996677740683</v>
      </c>
      <c r="L78" s="31">
        <f t="shared" si="5"/>
        <v>9.9423941298788012</v>
      </c>
    </row>
    <row r="79" spans="1:12" x14ac:dyDescent="0.25">
      <c r="A79" s="28" t="s">
        <v>241</v>
      </c>
      <c r="B79" s="32">
        <v>42898</v>
      </c>
      <c r="C79" s="28" t="s">
        <v>224</v>
      </c>
      <c r="D79" s="37" t="s">
        <v>245</v>
      </c>
      <c r="E79" s="38" t="s">
        <v>31</v>
      </c>
      <c r="F79" s="28">
        <v>285</v>
      </c>
      <c r="G79" s="28">
        <v>405</v>
      </c>
      <c r="H79" s="28">
        <f t="shared" si="3"/>
        <v>120</v>
      </c>
      <c r="I79" s="31">
        <v>7.2824887292590237</v>
      </c>
      <c r="J79" s="31">
        <f t="shared" si="4"/>
        <v>111.85422842197036</v>
      </c>
      <c r="K79" s="31">
        <v>8.3333333333333375</v>
      </c>
      <c r="L79" s="31">
        <f t="shared" si="5"/>
        <v>9.321185701830867</v>
      </c>
    </row>
    <row r="80" spans="1:12" x14ac:dyDescent="0.25">
      <c r="A80" s="28" t="s">
        <v>241</v>
      </c>
      <c r="B80" s="32">
        <v>42898</v>
      </c>
      <c r="C80" s="28" t="s">
        <v>225</v>
      </c>
      <c r="D80" s="37" t="s">
        <v>245</v>
      </c>
      <c r="E80" s="38" t="s">
        <v>31</v>
      </c>
      <c r="F80" s="28">
        <v>285.22000000000003</v>
      </c>
      <c r="G80" s="28">
        <v>407.34</v>
      </c>
      <c r="H80" s="28">
        <f t="shared" si="3"/>
        <v>122.11999999999995</v>
      </c>
      <c r="I80" s="31">
        <v>8.4432703246696388</v>
      </c>
      <c r="J80" s="31">
        <f t="shared" si="4"/>
        <v>112.61187497793397</v>
      </c>
      <c r="K80" s="31">
        <v>7.3333333333332913</v>
      </c>
      <c r="L80" s="31">
        <f t="shared" si="5"/>
        <v>8.2582041650484435</v>
      </c>
    </row>
    <row r="81" spans="1:12" x14ac:dyDescent="0.25">
      <c r="A81" s="28" t="s">
        <v>241</v>
      </c>
      <c r="B81" s="32">
        <v>42898</v>
      </c>
      <c r="C81" s="28" t="s">
        <v>226</v>
      </c>
      <c r="D81" s="37" t="s">
        <v>245</v>
      </c>
      <c r="E81" s="38" t="s">
        <v>31</v>
      </c>
      <c r="F81" s="28">
        <v>284.08999999999997</v>
      </c>
      <c r="G81" s="28">
        <v>401.71</v>
      </c>
      <c r="H81" s="28">
        <f t="shared" si="3"/>
        <v>117.62</v>
      </c>
      <c r="I81" s="31">
        <v>7.4399569397527641</v>
      </c>
      <c r="J81" s="31">
        <f t="shared" si="4"/>
        <v>109.47509972100578</v>
      </c>
      <c r="K81" s="31">
        <v>7.9734219269103068</v>
      </c>
      <c r="L81" s="31">
        <f t="shared" si="5"/>
        <v>8.7289116056615992</v>
      </c>
    </row>
    <row r="82" spans="1:12" x14ac:dyDescent="0.25">
      <c r="A82" s="28" t="s">
        <v>241</v>
      </c>
      <c r="B82" s="32">
        <v>42898</v>
      </c>
      <c r="C82" s="28" t="s">
        <v>227</v>
      </c>
      <c r="D82" s="37" t="s">
        <v>245</v>
      </c>
      <c r="E82" s="38" t="s">
        <v>31</v>
      </c>
      <c r="F82" s="28">
        <v>285.38</v>
      </c>
      <c r="G82" s="28">
        <v>458.38</v>
      </c>
      <c r="H82" s="28">
        <f t="shared" si="3"/>
        <v>173</v>
      </c>
      <c r="I82" s="31">
        <v>20.839902147322626</v>
      </c>
      <c r="J82" s="31">
        <f t="shared" si="4"/>
        <v>143.16463099174484</v>
      </c>
      <c r="K82" s="31">
        <v>8.9403973509934342</v>
      </c>
      <c r="L82" s="31">
        <f t="shared" si="5"/>
        <v>12.799486876745481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Crucible Weights</vt:lpstr>
      <vt:lpstr>LOI</vt:lpstr>
      <vt:lpstr>Wt of 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Kaizad Patel</dc:creator>
  <cp:lastModifiedBy>Kaizad Patel</cp:lastModifiedBy>
  <dcterms:created xsi:type="dcterms:W3CDTF">2015-05-18T22:18:49Z</dcterms:created>
  <dcterms:modified xsi:type="dcterms:W3CDTF">2017-07-13T03:11:28Z</dcterms:modified>
</cp:coreProperties>
</file>