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yuliya_farris_pnnl_gov/Documents/Documents/Soil SFA 2023/"/>
    </mc:Choice>
  </mc:AlternateContent>
  <xr:revisionPtr revIDLastSave="0" documentId="8_{E22EBF4F-7713-A146-A400-E944151D66D8}" xr6:coauthVersionLast="47" xr6:coauthVersionMax="47" xr10:uidLastSave="{00000000-0000-0000-0000-000000000000}"/>
  <bookViews>
    <workbookView xWindow="0" yWindow="760" windowWidth="34560" windowHeight="20120" xr2:uid="{CB619486-D80B-C646-8B6F-79BD180DCE15}"/>
  </bookViews>
  <sheets>
    <sheet name="Summary" sheetId="13" r:id="rId1"/>
    <sheet name="P25" sheetId="8" r:id="rId2"/>
    <sheet name="Layout" sheetId="1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0" i="8" l="1"/>
  <c r="C44" i="8"/>
  <c r="C31" i="8"/>
  <c r="B47" i="8"/>
  <c r="B48" i="8"/>
  <c r="C14" i="8"/>
  <c r="I35" i="8" s="1"/>
  <c r="CR35" i="8" l="1"/>
  <c r="CB35" i="8"/>
  <c r="AU35" i="8"/>
  <c r="CJ35" i="8"/>
  <c r="H35" i="8"/>
  <c r="BT35" i="8"/>
  <c r="BD35" i="8"/>
  <c r="X35" i="8"/>
  <c r="CQ35" i="8"/>
  <c r="BS35" i="8"/>
  <c r="AE35" i="8"/>
  <c r="CP35" i="8"/>
  <c r="AT35" i="8"/>
  <c r="F35" i="8"/>
  <c r="CO35" i="8"/>
  <c r="CG35" i="8"/>
  <c r="BY35" i="8"/>
  <c r="BQ35" i="8"/>
  <c r="BI35" i="8"/>
  <c r="BA35" i="8"/>
  <c r="AS35" i="8"/>
  <c r="AK35" i="8"/>
  <c r="AC35" i="8"/>
  <c r="U35" i="8"/>
  <c r="M35" i="8"/>
  <c r="E35" i="8"/>
  <c r="CN35" i="8"/>
  <c r="CF35" i="8"/>
  <c r="BX35" i="8"/>
  <c r="BP35" i="8"/>
  <c r="BH35" i="8"/>
  <c r="AZ35" i="8"/>
  <c r="AR35" i="8"/>
  <c r="AJ35" i="8"/>
  <c r="AB35" i="8"/>
  <c r="T35" i="8"/>
  <c r="L35" i="8"/>
  <c r="D35" i="8"/>
  <c r="AF35" i="8"/>
  <c r="CA35" i="8"/>
  <c r="AM35" i="8"/>
  <c r="W35" i="8"/>
  <c r="CH35" i="8"/>
  <c r="BB35" i="8"/>
  <c r="AD35" i="8"/>
  <c r="C35" i="8"/>
  <c r="CM35" i="8"/>
  <c r="CE35" i="8"/>
  <c r="BW35" i="8"/>
  <c r="BO35" i="8"/>
  <c r="BG35" i="8"/>
  <c r="AY35" i="8"/>
  <c r="AQ35" i="8"/>
  <c r="AI35" i="8"/>
  <c r="AA35" i="8"/>
  <c r="S35" i="8"/>
  <c r="K35" i="8"/>
  <c r="BL35" i="8"/>
  <c r="AV35" i="8"/>
  <c r="P35" i="8"/>
  <c r="BK35" i="8"/>
  <c r="O35" i="8"/>
  <c r="BR35" i="8"/>
  <c r="AL35" i="8"/>
  <c r="N35" i="8"/>
  <c r="CT35" i="8"/>
  <c r="CL35" i="8"/>
  <c r="CD35" i="8"/>
  <c r="BV35" i="8"/>
  <c r="BN35" i="8"/>
  <c r="BF35" i="8"/>
  <c r="AX35" i="8"/>
  <c r="AP35" i="8"/>
  <c r="AH35" i="8"/>
  <c r="Z35" i="8"/>
  <c r="R35" i="8"/>
  <c r="J35" i="8"/>
  <c r="AN35" i="8"/>
  <c r="CI35" i="8"/>
  <c r="BC35" i="8"/>
  <c r="G35" i="8"/>
  <c r="BZ35" i="8"/>
  <c r="BJ35" i="8"/>
  <c r="V35" i="8"/>
  <c r="CS35" i="8"/>
  <c r="CK35" i="8"/>
  <c r="CC35" i="8"/>
  <c r="BU35" i="8"/>
  <c r="BM35" i="8"/>
  <c r="BE35" i="8"/>
  <c r="AW35" i="8"/>
  <c r="AO35" i="8"/>
  <c r="AG35" i="8"/>
  <c r="Y35" i="8"/>
  <c r="Q35" i="8"/>
  <c r="K3" i="13"/>
  <c r="L3" i="13"/>
  <c r="M3" i="13"/>
  <c r="N3" i="13"/>
  <c r="O3" i="13"/>
  <c r="P3" i="13"/>
  <c r="Q3" i="13"/>
  <c r="R3" i="13"/>
  <c r="S3" i="13"/>
  <c r="T3" i="13"/>
  <c r="U3" i="13"/>
  <c r="V3" i="13"/>
  <c r="W3" i="13"/>
  <c r="X3" i="13"/>
  <c r="Y3" i="13"/>
  <c r="Z3" i="13"/>
  <c r="AA3" i="13"/>
  <c r="AB3" i="13"/>
  <c r="AC3" i="13"/>
  <c r="AD3" i="13"/>
  <c r="AE3" i="13"/>
  <c r="AF3" i="13"/>
  <c r="AG3" i="13"/>
  <c r="AH3" i="13"/>
  <c r="AI3" i="13"/>
  <c r="AJ3" i="13"/>
  <c r="AK3" i="13"/>
  <c r="AL3" i="13"/>
  <c r="AM3" i="13"/>
  <c r="AN3" i="13"/>
  <c r="AO3" i="13"/>
  <c r="K5" i="13"/>
  <c r="L5" i="13"/>
  <c r="M5" i="13"/>
  <c r="N5" i="13"/>
  <c r="O5" i="13"/>
  <c r="P5" i="13"/>
  <c r="Q5" i="13"/>
  <c r="R5" i="13"/>
  <c r="S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AJ5" i="13"/>
  <c r="AK5" i="13"/>
  <c r="AL5" i="13"/>
  <c r="AM5" i="13"/>
  <c r="AN5" i="13"/>
  <c r="AO5" i="13"/>
  <c r="K6" i="13"/>
  <c r="L6" i="13"/>
  <c r="M6" i="13"/>
  <c r="N6" i="13"/>
  <c r="O6" i="13"/>
  <c r="P6" i="13"/>
  <c r="Q6" i="13"/>
  <c r="R6" i="13"/>
  <c r="S6" i="13"/>
  <c r="T6" i="13"/>
  <c r="U6" i="13"/>
  <c r="V6" i="13"/>
  <c r="W6" i="13"/>
  <c r="X6" i="13"/>
  <c r="Y6" i="13"/>
  <c r="Z6" i="13"/>
  <c r="AA6" i="13"/>
  <c r="AB6" i="13"/>
  <c r="AC6" i="13"/>
  <c r="AD6" i="13"/>
  <c r="AE6" i="13"/>
  <c r="AF6" i="13"/>
  <c r="AG6" i="13"/>
  <c r="AH6" i="13"/>
  <c r="AI6" i="13"/>
  <c r="AJ6" i="13"/>
  <c r="AK6" i="13"/>
  <c r="AL6" i="13"/>
  <c r="AM6" i="13"/>
  <c r="AN6" i="13"/>
  <c r="AO6" i="13"/>
  <c r="K7" i="13"/>
  <c r="L7" i="13"/>
  <c r="M7" i="13"/>
  <c r="N7" i="13"/>
  <c r="O7" i="13"/>
  <c r="P7" i="13"/>
  <c r="Q7" i="13"/>
  <c r="R7" i="13"/>
  <c r="S7" i="13"/>
  <c r="T7" i="13"/>
  <c r="U7" i="13"/>
  <c r="V7" i="13"/>
  <c r="W7" i="13"/>
  <c r="X7" i="13"/>
  <c r="Y7" i="13"/>
  <c r="Z7" i="13"/>
  <c r="AA7" i="13"/>
  <c r="AB7" i="13"/>
  <c r="AC7" i="13"/>
  <c r="AD7" i="13"/>
  <c r="AE7" i="13"/>
  <c r="AF7" i="13"/>
  <c r="AG7" i="13"/>
  <c r="AH7" i="13"/>
  <c r="AI7" i="13"/>
  <c r="AJ7" i="13"/>
  <c r="AK7" i="13"/>
  <c r="AL7" i="13"/>
  <c r="AM7" i="13"/>
  <c r="AN7" i="13"/>
  <c r="AO7" i="13"/>
  <c r="K8" i="13"/>
  <c r="L8" i="13"/>
  <c r="M8" i="13"/>
  <c r="N8" i="13"/>
  <c r="O8" i="13"/>
  <c r="P8" i="13"/>
  <c r="Q8" i="13"/>
  <c r="R8" i="13"/>
  <c r="S8" i="13"/>
  <c r="T8" i="13"/>
  <c r="U8" i="13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8" i="13"/>
  <c r="AJ8" i="13"/>
  <c r="AK8" i="13"/>
  <c r="AL8" i="13"/>
  <c r="AM8" i="13"/>
  <c r="AN8" i="13"/>
  <c r="AO8" i="13"/>
  <c r="K9" i="13"/>
  <c r="L9" i="13"/>
  <c r="M9" i="13"/>
  <c r="N9" i="13"/>
  <c r="O9" i="13"/>
  <c r="P9" i="13"/>
  <c r="Q9" i="13"/>
  <c r="R9" i="13"/>
  <c r="S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AJ9" i="13"/>
  <c r="AK9" i="13"/>
  <c r="AL9" i="13"/>
  <c r="AM9" i="13"/>
  <c r="AN9" i="13"/>
  <c r="AO9" i="13"/>
  <c r="K10" i="13"/>
  <c r="L10" i="13"/>
  <c r="M10" i="13"/>
  <c r="N10" i="13"/>
  <c r="O10" i="13"/>
  <c r="P10" i="13"/>
  <c r="Q10" i="13"/>
  <c r="R10" i="13"/>
  <c r="S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0" i="13"/>
  <c r="AJ10" i="13"/>
  <c r="AK10" i="13"/>
  <c r="AL10" i="13"/>
  <c r="AM10" i="13"/>
  <c r="AN10" i="13"/>
  <c r="AO10" i="13"/>
  <c r="K11" i="13"/>
  <c r="L11" i="13"/>
  <c r="M11" i="13"/>
  <c r="N11" i="13"/>
  <c r="O11" i="13"/>
  <c r="P11" i="13"/>
  <c r="Q11" i="13"/>
  <c r="R11" i="13"/>
  <c r="S11" i="13"/>
  <c r="T11" i="13"/>
  <c r="U11" i="13"/>
  <c r="V11" i="13"/>
  <c r="W11" i="13"/>
  <c r="X11" i="13"/>
  <c r="Y11" i="13"/>
  <c r="Z11" i="13"/>
  <c r="AA11" i="13"/>
  <c r="AB11" i="13"/>
  <c r="AC11" i="13"/>
  <c r="AD11" i="13"/>
  <c r="AE11" i="13"/>
  <c r="AF11" i="13"/>
  <c r="AG11" i="13"/>
  <c r="AH11" i="13"/>
  <c r="AI11" i="13"/>
  <c r="AJ11" i="13"/>
  <c r="AK11" i="13"/>
  <c r="AL11" i="13"/>
  <c r="AM11" i="13"/>
  <c r="AN11" i="13"/>
  <c r="AO11" i="13"/>
  <c r="K12" i="13"/>
  <c r="L12" i="13"/>
  <c r="M12" i="13"/>
  <c r="N12" i="13"/>
  <c r="O12" i="13"/>
  <c r="P12" i="13"/>
  <c r="Q12" i="13"/>
  <c r="R12" i="13"/>
  <c r="S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AH12" i="13"/>
  <c r="AI12" i="13"/>
  <c r="AJ12" i="13"/>
  <c r="AK12" i="13"/>
  <c r="AL12" i="13"/>
  <c r="AM12" i="13"/>
  <c r="AN12" i="13"/>
  <c r="AO12" i="13"/>
  <c r="K13" i="13"/>
  <c r="L13" i="13"/>
  <c r="M13" i="13"/>
  <c r="N13" i="13"/>
  <c r="O13" i="13"/>
  <c r="P13" i="13"/>
  <c r="Q13" i="13"/>
  <c r="R13" i="13"/>
  <c r="S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3" i="13"/>
  <c r="AJ13" i="13"/>
  <c r="AK13" i="13"/>
  <c r="AL13" i="13"/>
  <c r="AM13" i="13"/>
  <c r="AN13" i="13"/>
  <c r="AO13" i="13"/>
  <c r="K15" i="13"/>
  <c r="L15" i="13"/>
  <c r="M15" i="13"/>
  <c r="N15" i="13"/>
  <c r="O15" i="13"/>
  <c r="P15" i="13"/>
  <c r="Q15" i="13"/>
  <c r="R15" i="13"/>
  <c r="S15" i="13"/>
  <c r="T15" i="13"/>
  <c r="U15" i="13"/>
  <c r="V15" i="13"/>
  <c r="W15" i="13"/>
  <c r="X15" i="13"/>
  <c r="Y15" i="13"/>
  <c r="Z15" i="13"/>
  <c r="AA15" i="13"/>
  <c r="AB15" i="13"/>
  <c r="AC15" i="13"/>
  <c r="AD15" i="13"/>
  <c r="AE15" i="13"/>
  <c r="AF15" i="13"/>
  <c r="AG15" i="13"/>
  <c r="AH15" i="13"/>
  <c r="AI15" i="13"/>
  <c r="AJ15" i="13"/>
  <c r="AK15" i="13"/>
  <c r="AL15" i="13"/>
  <c r="AM15" i="13"/>
  <c r="AN15" i="13"/>
  <c r="AO15" i="13"/>
  <c r="K17" i="13"/>
  <c r="L17" i="13"/>
  <c r="M17" i="13"/>
  <c r="N17" i="13"/>
  <c r="O17" i="13"/>
  <c r="P17" i="13"/>
  <c r="Q17" i="13"/>
  <c r="R17" i="13"/>
  <c r="S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AJ17" i="13"/>
  <c r="AK17" i="13"/>
  <c r="AL17" i="13"/>
  <c r="AM17" i="13"/>
  <c r="AN17" i="13"/>
  <c r="AO17" i="13"/>
  <c r="K18" i="13"/>
  <c r="L18" i="13"/>
  <c r="M18" i="13"/>
  <c r="N18" i="13"/>
  <c r="O18" i="13"/>
  <c r="P18" i="13"/>
  <c r="Q18" i="13"/>
  <c r="R18" i="13"/>
  <c r="S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8" i="13"/>
  <c r="AJ18" i="13"/>
  <c r="AK18" i="13"/>
  <c r="AL18" i="13"/>
  <c r="AM18" i="13"/>
  <c r="AN18" i="13"/>
  <c r="AO18" i="13"/>
  <c r="K19" i="13"/>
  <c r="L19" i="13"/>
  <c r="M19" i="13"/>
  <c r="N19" i="13"/>
  <c r="O19" i="13"/>
  <c r="P19" i="13"/>
  <c r="Q19" i="13"/>
  <c r="R19" i="13"/>
  <c r="S19" i="13"/>
  <c r="T19" i="13"/>
  <c r="U19" i="13"/>
  <c r="V19" i="13"/>
  <c r="W19" i="13"/>
  <c r="X19" i="13"/>
  <c r="Y19" i="13"/>
  <c r="Z19" i="13"/>
  <c r="AA19" i="13"/>
  <c r="AB19" i="13"/>
  <c r="AC19" i="13"/>
  <c r="AD19" i="13"/>
  <c r="AE19" i="13"/>
  <c r="AF19" i="13"/>
  <c r="AG19" i="13"/>
  <c r="AH19" i="13"/>
  <c r="AI19" i="13"/>
  <c r="AJ19" i="13"/>
  <c r="AK19" i="13"/>
  <c r="AL19" i="13"/>
  <c r="AM19" i="13"/>
  <c r="AN19" i="13"/>
  <c r="AO19" i="13"/>
  <c r="K20" i="13"/>
  <c r="L20" i="13"/>
  <c r="M20" i="13"/>
  <c r="N20" i="13"/>
  <c r="O20" i="13"/>
  <c r="P20" i="13"/>
  <c r="Q20" i="13"/>
  <c r="R20" i="13"/>
  <c r="S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0" i="13"/>
  <c r="AJ20" i="13"/>
  <c r="AK20" i="13"/>
  <c r="AL20" i="13"/>
  <c r="AM20" i="13"/>
  <c r="AN20" i="13"/>
  <c r="AO20" i="13"/>
  <c r="K21" i="13"/>
  <c r="L21" i="13"/>
  <c r="M21" i="13"/>
  <c r="N21" i="13"/>
  <c r="O21" i="13"/>
  <c r="P21" i="13"/>
  <c r="Q21" i="13"/>
  <c r="R21" i="13"/>
  <c r="S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AI21" i="13"/>
  <c r="AJ21" i="13"/>
  <c r="AK21" i="13"/>
  <c r="AL21" i="13"/>
  <c r="AM21" i="13"/>
  <c r="AN21" i="13"/>
  <c r="AO21" i="13"/>
  <c r="K22" i="13"/>
  <c r="L22" i="13"/>
  <c r="M22" i="13"/>
  <c r="N22" i="13"/>
  <c r="O22" i="13"/>
  <c r="P22" i="13"/>
  <c r="Q22" i="13"/>
  <c r="R22" i="13"/>
  <c r="S22" i="13"/>
  <c r="T22" i="13"/>
  <c r="U22" i="13"/>
  <c r="V22" i="13"/>
  <c r="W22" i="13"/>
  <c r="X22" i="13"/>
  <c r="Y22" i="13"/>
  <c r="Z22" i="13"/>
  <c r="AA22" i="13"/>
  <c r="AB22" i="13"/>
  <c r="AC22" i="13"/>
  <c r="AD22" i="13"/>
  <c r="AE22" i="13"/>
  <c r="AF22" i="13"/>
  <c r="AG22" i="13"/>
  <c r="AH22" i="13"/>
  <c r="AI22" i="13"/>
  <c r="AJ22" i="13"/>
  <c r="AK22" i="13"/>
  <c r="AL22" i="13"/>
  <c r="AM22" i="13"/>
  <c r="AN22" i="13"/>
  <c r="AO22" i="13"/>
  <c r="K23" i="13"/>
  <c r="L23" i="13"/>
  <c r="M23" i="13"/>
  <c r="N23" i="13"/>
  <c r="O23" i="13"/>
  <c r="P23" i="13"/>
  <c r="Q23" i="13"/>
  <c r="R23" i="13"/>
  <c r="S23" i="13"/>
  <c r="T23" i="13"/>
  <c r="U23" i="13"/>
  <c r="V23" i="13"/>
  <c r="W23" i="13"/>
  <c r="X23" i="13"/>
  <c r="Y23" i="13"/>
  <c r="Z23" i="13"/>
  <c r="AA23" i="13"/>
  <c r="AB23" i="13"/>
  <c r="AC23" i="13"/>
  <c r="AD23" i="13"/>
  <c r="AE23" i="13"/>
  <c r="AF23" i="13"/>
  <c r="AG23" i="13"/>
  <c r="AH23" i="13"/>
  <c r="AI23" i="13"/>
  <c r="AJ23" i="13"/>
  <c r="AK23" i="13"/>
  <c r="AL23" i="13"/>
  <c r="AM23" i="13"/>
  <c r="AN23" i="13"/>
  <c r="AO23" i="13"/>
  <c r="K24" i="13"/>
  <c r="L24" i="13"/>
  <c r="M24" i="13"/>
  <c r="N24" i="13"/>
  <c r="O24" i="13"/>
  <c r="P24" i="13"/>
  <c r="Q24" i="13"/>
  <c r="R24" i="13"/>
  <c r="S24" i="13"/>
  <c r="T24" i="13"/>
  <c r="U24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4" i="13"/>
  <c r="AJ24" i="13"/>
  <c r="AK24" i="13"/>
  <c r="AL24" i="13"/>
  <c r="AM24" i="13"/>
  <c r="AN24" i="13"/>
  <c r="AO24" i="13"/>
  <c r="K25" i="13"/>
  <c r="L25" i="13"/>
  <c r="M25" i="13"/>
  <c r="N25" i="13"/>
  <c r="O25" i="13"/>
  <c r="P25" i="13"/>
  <c r="Q25" i="13"/>
  <c r="R25" i="13"/>
  <c r="S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AJ25" i="13"/>
  <c r="AK25" i="13"/>
  <c r="AL25" i="13"/>
  <c r="AM25" i="13"/>
  <c r="AN25" i="13"/>
  <c r="AO25" i="13"/>
  <c r="J25" i="13"/>
  <c r="J24" i="13"/>
  <c r="J23" i="13"/>
  <c r="J22" i="13"/>
  <c r="J21" i="13"/>
  <c r="J20" i="13"/>
  <c r="J19" i="13"/>
  <c r="J18" i="13"/>
  <c r="J17" i="13"/>
  <c r="J15" i="13"/>
  <c r="J13" i="13"/>
  <c r="J12" i="13"/>
  <c r="J11" i="13"/>
  <c r="J10" i="13"/>
  <c r="J9" i="13"/>
  <c r="J8" i="13"/>
  <c r="J7" i="13"/>
  <c r="J6" i="13"/>
  <c r="J5" i="13"/>
  <c r="J3" i="13"/>
  <c r="J16" i="13"/>
  <c r="K4" i="13"/>
  <c r="L4" i="13"/>
  <c r="M4" i="13"/>
  <c r="N4" i="13"/>
  <c r="O4" i="13"/>
  <c r="P4" i="13"/>
  <c r="Q4" i="13"/>
  <c r="R4" i="13"/>
  <c r="S4" i="13"/>
  <c r="T4" i="13"/>
  <c r="U4" i="13"/>
  <c r="V4" i="13"/>
  <c r="W4" i="13"/>
  <c r="X4" i="13"/>
  <c r="Y4" i="13"/>
  <c r="Z4" i="13"/>
  <c r="AA4" i="13"/>
  <c r="AB4" i="13"/>
  <c r="AC4" i="13"/>
  <c r="AD4" i="13"/>
  <c r="AE4" i="13"/>
  <c r="AF4" i="13"/>
  <c r="AG4" i="13"/>
  <c r="AH4" i="13"/>
  <c r="AI4" i="13"/>
  <c r="AJ4" i="13"/>
  <c r="AK4" i="13"/>
  <c r="AL4" i="13"/>
  <c r="AM4" i="13"/>
  <c r="AN4" i="13"/>
  <c r="AO4" i="13"/>
  <c r="K16" i="13"/>
  <c r="L16" i="13"/>
  <c r="M16" i="13"/>
  <c r="N16" i="13"/>
  <c r="O16" i="13"/>
  <c r="P16" i="13"/>
  <c r="Q16" i="13"/>
  <c r="R16" i="13"/>
  <c r="S16" i="13"/>
  <c r="T16" i="13"/>
  <c r="U16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AJ16" i="13"/>
  <c r="AK16" i="13"/>
  <c r="AL16" i="13"/>
  <c r="AM16" i="13"/>
  <c r="AN16" i="13"/>
  <c r="AO16" i="13"/>
  <c r="J4" i="13"/>
  <c r="C7" i="8"/>
  <c r="F31" i="8" s="1"/>
  <c r="B51" i="8"/>
  <c r="B44" i="8"/>
  <c r="B45" i="8" s="1"/>
  <c r="C38" i="8" l="1"/>
  <c r="C47" i="8" s="1"/>
  <c r="BR31" i="8"/>
  <c r="AA31" i="8"/>
  <c r="BG31" i="8"/>
  <c r="CN31" i="8"/>
  <c r="D31" i="8"/>
  <c r="AJ31" i="8"/>
  <c r="BP31" i="8"/>
  <c r="E31" i="8"/>
  <c r="AK31" i="8"/>
  <c r="BQ31" i="8"/>
  <c r="K31" i="8"/>
  <c r="AQ31" i="8"/>
  <c r="BW31" i="8"/>
  <c r="T31" i="8"/>
  <c r="AZ31" i="8"/>
  <c r="CF31" i="8"/>
  <c r="AL31" i="8"/>
  <c r="U31" i="8"/>
  <c r="BA31" i="8"/>
  <c r="CG31" i="8"/>
  <c r="V31" i="8"/>
  <c r="BB31" i="8"/>
  <c r="CM31" i="8"/>
  <c r="R38" i="8"/>
  <c r="R47" i="8" s="1"/>
  <c r="R53" i="8" s="1"/>
  <c r="Y14" i="13" s="1"/>
  <c r="CT31" i="8"/>
  <c r="CL31" i="8"/>
  <c r="AH41" i="8" s="1"/>
  <c r="AH44" i="8" s="1"/>
  <c r="AH50" i="8" s="1"/>
  <c r="AO2" i="13" s="1"/>
  <c r="CD31" i="8"/>
  <c r="BV31" i="8"/>
  <c r="BN31" i="8"/>
  <c r="BF31" i="8"/>
  <c r="AX31" i="8"/>
  <c r="AP31" i="8"/>
  <c r="AH31" i="8"/>
  <c r="Z31" i="8"/>
  <c r="R31" i="8"/>
  <c r="J31" i="8"/>
  <c r="CR31" i="8"/>
  <c r="BT31" i="8"/>
  <c r="BD31" i="8"/>
  <c r="AN31" i="8"/>
  <c r="AF31" i="8"/>
  <c r="P31" i="8"/>
  <c r="AA38" i="8"/>
  <c r="AA47" i="8" s="1"/>
  <c r="AA53" i="8" s="1"/>
  <c r="AH14" i="13" s="1"/>
  <c r="CI31" i="8"/>
  <c r="BS31" i="8"/>
  <c r="AU31" i="8"/>
  <c r="AE31" i="8"/>
  <c r="W31" i="8"/>
  <c r="G31" i="8"/>
  <c r="Z38" i="8"/>
  <c r="Z47" i="8" s="1"/>
  <c r="Z53" i="8" s="1"/>
  <c r="AG14" i="13" s="1"/>
  <c r="V38" i="8"/>
  <c r="V47" i="8" s="1"/>
  <c r="V53" i="8" s="1"/>
  <c r="AC14" i="13" s="1"/>
  <c r="N38" i="8"/>
  <c r="N47" i="8" s="1"/>
  <c r="N53" i="8" s="1"/>
  <c r="U14" i="13" s="1"/>
  <c r="J38" i="8"/>
  <c r="J47" i="8" s="1"/>
  <c r="J53" i="8" s="1"/>
  <c r="Q14" i="13" s="1"/>
  <c r="F38" i="8"/>
  <c r="F47" i="8" s="1"/>
  <c r="F53" i="8" s="1"/>
  <c r="M14" i="13" s="1"/>
  <c r="CP31" i="8"/>
  <c r="CH31" i="8"/>
  <c r="Q38" i="8"/>
  <c r="Q47" i="8" s="1"/>
  <c r="Q53" i="8" s="1"/>
  <c r="X14" i="13" s="1"/>
  <c r="CS31" i="8"/>
  <c r="CK31" i="8"/>
  <c r="AG41" i="8" s="1"/>
  <c r="AG44" i="8" s="1"/>
  <c r="AG50" i="8" s="1"/>
  <c r="AN2" i="13" s="1"/>
  <c r="CC31" i="8"/>
  <c r="BU31" i="8"/>
  <c r="BM31" i="8"/>
  <c r="BE31" i="8"/>
  <c r="AW31" i="8"/>
  <c r="AO31" i="8"/>
  <c r="AG31" i="8"/>
  <c r="Y31" i="8"/>
  <c r="Q31" i="8"/>
  <c r="I31" i="8"/>
  <c r="CJ31" i="8"/>
  <c r="AF41" i="8" s="1"/>
  <c r="AF44" i="8" s="1"/>
  <c r="AF50" i="8" s="1"/>
  <c r="AM2" i="13" s="1"/>
  <c r="CB31" i="8"/>
  <c r="BL31" i="8"/>
  <c r="AV31" i="8"/>
  <c r="X31" i="8"/>
  <c r="H31" i="8"/>
  <c r="K38" i="8"/>
  <c r="K47" i="8" s="1"/>
  <c r="K53" i="8" s="1"/>
  <c r="R14" i="13" s="1"/>
  <c r="G38" i="8"/>
  <c r="G47" i="8" s="1"/>
  <c r="G53" i="8" s="1"/>
  <c r="N14" i="13" s="1"/>
  <c r="CQ31" i="8"/>
  <c r="CA31" i="8"/>
  <c r="BK31" i="8"/>
  <c r="BC31" i="8"/>
  <c r="AM31" i="8"/>
  <c r="O31" i="8"/>
  <c r="L31" i="8"/>
  <c r="AB31" i="8"/>
  <c r="L41" i="8" s="1"/>
  <c r="L44" i="8" s="1"/>
  <c r="L50" i="8" s="1"/>
  <c r="S2" i="13" s="1"/>
  <c r="AR31" i="8"/>
  <c r="P41" i="8" s="1"/>
  <c r="P44" i="8" s="1"/>
  <c r="P50" i="8" s="1"/>
  <c r="W2" i="13" s="1"/>
  <c r="BH31" i="8"/>
  <c r="BX31" i="8"/>
  <c r="CO31" i="8"/>
  <c r="O38" i="8"/>
  <c r="O47" i="8" s="1"/>
  <c r="O53" i="8" s="1"/>
  <c r="V14" i="13" s="1"/>
  <c r="U38" i="8"/>
  <c r="U47" i="8" s="1"/>
  <c r="U53" i="8" s="1"/>
  <c r="AB14" i="13" s="1"/>
  <c r="AB38" i="8"/>
  <c r="AB47" i="8" s="1"/>
  <c r="AB53" i="8" s="1"/>
  <c r="AI14" i="13" s="1"/>
  <c r="M31" i="8"/>
  <c r="E41" i="8" s="1"/>
  <c r="E44" i="8" s="1"/>
  <c r="E50" i="8" s="1"/>
  <c r="L2" i="13" s="1"/>
  <c r="AC31" i="8"/>
  <c r="AS31" i="8"/>
  <c r="BI31" i="8"/>
  <c r="P38" i="8"/>
  <c r="P47" i="8" s="1"/>
  <c r="P53" i="8" s="1"/>
  <c r="W14" i="13" s="1"/>
  <c r="T38" i="8"/>
  <c r="T47" i="8" s="1"/>
  <c r="T53" i="8" s="1"/>
  <c r="AA14" i="13" s="1"/>
  <c r="BY31" i="8"/>
  <c r="N31" i="8"/>
  <c r="AD31" i="8"/>
  <c r="N41" i="8" s="1"/>
  <c r="N44" i="8" s="1"/>
  <c r="N50" i="8" s="1"/>
  <c r="U2" i="13" s="1"/>
  <c r="AT31" i="8"/>
  <c r="R41" i="8" s="1"/>
  <c r="R44" i="8" s="1"/>
  <c r="R50" i="8" s="1"/>
  <c r="Y2" i="13" s="1"/>
  <c r="BJ31" i="8"/>
  <c r="BZ31" i="8"/>
  <c r="S31" i="8"/>
  <c r="AI31" i="8"/>
  <c r="K41" i="8" s="1"/>
  <c r="K44" i="8" s="1"/>
  <c r="K50" i="8" s="1"/>
  <c r="R2" i="13" s="1"/>
  <c r="AY31" i="8"/>
  <c r="BO31" i="8"/>
  <c r="CE31" i="8"/>
  <c r="AA41" i="8" s="1"/>
  <c r="AA44" i="8" s="1"/>
  <c r="AA50" i="8" s="1"/>
  <c r="AH2" i="13" s="1"/>
  <c r="S38" i="8"/>
  <c r="S47" i="8" s="1"/>
  <c r="S53" i="8" s="1"/>
  <c r="Z14" i="13" s="1"/>
  <c r="Y38" i="8"/>
  <c r="Y47" i="8" s="1"/>
  <c r="Y53" i="8" s="1"/>
  <c r="AF14" i="13" s="1"/>
  <c r="AF38" i="8"/>
  <c r="AF47" i="8" s="1"/>
  <c r="AF53" i="8" s="1"/>
  <c r="AM14" i="13" s="1"/>
  <c r="C53" i="8"/>
  <c r="J14" i="13" s="1"/>
  <c r="X38" i="8"/>
  <c r="X47" i="8" s="1"/>
  <c r="X53" i="8" s="1"/>
  <c r="AE14" i="13" s="1"/>
  <c r="Q41" i="8"/>
  <c r="Q44" i="8" s="1"/>
  <c r="Q50" i="8" s="1"/>
  <c r="X2" i="13" s="1"/>
  <c r="I38" i="8"/>
  <c r="I47" i="8" s="1"/>
  <c r="I53" i="8" s="1"/>
  <c r="P14" i="13" s="1"/>
  <c r="AC38" i="8"/>
  <c r="AC47" i="8" s="1"/>
  <c r="AC53" i="8" s="1"/>
  <c r="AJ14" i="13" s="1"/>
  <c r="AG38" i="8"/>
  <c r="AG47" i="8" s="1"/>
  <c r="AG53" i="8" s="1"/>
  <c r="AN14" i="13" s="1"/>
  <c r="AD38" i="8"/>
  <c r="AD47" i="8" s="1"/>
  <c r="AD53" i="8" s="1"/>
  <c r="AK14" i="13" s="1"/>
  <c r="AH38" i="8"/>
  <c r="AH47" i="8" s="1"/>
  <c r="AH53" i="8" s="1"/>
  <c r="AO14" i="13" s="1"/>
  <c r="V41" i="8" l="1"/>
  <c r="V44" i="8" s="1"/>
  <c r="V50" i="8" s="1"/>
  <c r="AC2" i="13" s="1"/>
  <c r="W41" i="8"/>
  <c r="W44" i="8" s="1"/>
  <c r="W50" i="8" s="1"/>
  <c r="AD2" i="13" s="1"/>
  <c r="H41" i="8"/>
  <c r="H44" i="8" s="1"/>
  <c r="H50" i="8" s="1"/>
  <c r="O2" i="13" s="1"/>
  <c r="U41" i="8"/>
  <c r="U44" i="8" s="1"/>
  <c r="U50" i="8" s="1"/>
  <c r="AB2" i="13" s="1"/>
  <c r="Z41" i="8"/>
  <c r="Z44" i="8" s="1"/>
  <c r="Z50" i="8" s="1"/>
  <c r="AG2" i="13" s="1"/>
  <c r="I41" i="8"/>
  <c r="I44" i="8" s="1"/>
  <c r="I50" i="8" s="1"/>
  <c r="P2" i="13" s="1"/>
  <c r="J41" i="8"/>
  <c r="J44" i="8" s="1"/>
  <c r="J50" i="8" s="1"/>
  <c r="Q2" i="13" s="1"/>
  <c r="C41" i="8"/>
  <c r="J2" i="13" s="1"/>
  <c r="O41" i="8"/>
  <c r="O44" i="8" s="1"/>
  <c r="O50" i="8" s="1"/>
  <c r="V2" i="13" s="1"/>
  <c r="AE41" i="8"/>
  <c r="AE44" i="8" s="1"/>
  <c r="AE50" i="8" s="1"/>
  <c r="AL2" i="13" s="1"/>
  <c r="F41" i="8"/>
  <c r="F44" i="8" s="1"/>
  <c r="F50" i="8" s="1"/>
  <c r="M2" i="13" s="1"/>
  <c r="G41" i="8"/>
  <c r="G44" i="8" s="1"/>
  <c r="G50" i="8" s="1"/>
  <c r="N2" i="13" s="1"/>
  <c r="X41" i="8"/>
  <c r="X44" i="8" s="1"/>
  <c r="X50" i="8" s="1"/>
  <c r="AE2" i="13" s="1"/>
  <c r="T41" i="8"/>
  <c r="T44" i="8" s="1"/>
  <c r="T50" i="8" s="1"/>
  <c r="AA2" i="13" s="1"/>
  <c r="AE38" i="8"/>
  <c r="AE47" i="8" s="1"/>
  <c r="AE53" i="8" s="1"/>
  <c r="AL14" i="13" s="1"/>
  <c r="AD41" i="8"/>
  <c r="AD44" i="8" s="1"/>
  <c r="AD50" i="8" s="1"/>
  <c r="AK2" i="13" s="1"/>
  <c r="H38" i="8"/>
  <c r="H47" i="8" s="1"/>
  <c r="H53" i="8" s="1"/>
  <c r="O14" i="13" s="1"/>
  <c r="W38" i="8"/>
  <c r="W47" i="8" s="1"/>
  <c r="W53" i="8" s="1"/>
  <c r="AD14" i="13" s="1"/>
  <c r="E38" i="8"/>
  <c r="E47" i="8" s="1"/>
  <c r="E53" i="8" s="1"/>
  <c r="L14" i="13" s="1"/>
  <c r="AC41" i="8"/>
  <c r="AC44" i="8" s="1"/>
  <c r="AC50" i="8" s="1"/>
  <c r="AJ2" i="13" s="1"/>
  <c r="AB41" i="8"/>
  <c r="AB44" i="8" s="1"/>
  <c r="AB50" i="8" s="1"/>
  <c r="AI2" i="13" s="1"/>
  <c r="D41" i="8"/>
  <c r="D44" i="8" s="1"/>
  <c r="D50" i="8" s="1"/>
  <c r="K2" i="13" s="1"/>
  <c r="Y41" i="8"/>
  <c r="Y44" i="8" s="1"/>
  <c r="Y50" i="8" s="1"/>
  <c r="AF2" i="13" s="1"/>
  <c r="M38" i="8"/>
  <c r="M47" i="8" s="1"/>
  <c r="M53" i="8" s="1"/>
  <c r="T14" i="13" s="1"/>
  <c r="S41" i="8"/>
  <c r="S44" i="8" s="1"/>
  <c r="S50" i="8" s="1"/>
  <c r="Z2" i="13" s="1"/>
  <c r="M41" i="8"/>
  <c r="M44" i="8" s="1"/>
  <c r="M50" i="8" s="1"/>
  <c r="T2" i="13" s="1"/>
  <c r="D38" i="8"/>
  <c r="D47" i="8" s="1"/>
  <c r="D53" i="8" s="1"/>
  <c r="K14" i="13" s="1"/>
  <c r="L38" i="8"/>
  <c r="L47" i="8" s="1"/>
  <c r="L53" i="8" s="1"/>
  <c r="S14" i="13" s="1"/>
</calcChain>
</file>

<file path=xl/sharedStrings.xml><?xml version="1.0" encoding="utf-8"?>
<sst xmlns="http://schemas.openxmlformats.org/spreadsheetml/2006/main" count="927" uniqueCount="197">
  <si>
    <t>Results</t>
  </si>
  <si>
    <t>Actual Temperature: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</si>
  <si>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</si>
  <si>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</si>
  <si>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</si>
  <si>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</si>
  <si>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</si>
  <si>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</si>
  <si>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</si>
  <si>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</si>
  <si>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</si>
  <si>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</si>
  <si>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</si>
  <si>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</si>
  <si>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</si>
  <si>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</si>
  <si>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</si>
  <si>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</si>
  <si>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</si>
  <si>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</si>
  <si>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</si>
  <si>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</si>
  <si>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</si>
  <si>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</si>
  <si>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</si>
  <si>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</si>
  <si>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</si>
  <si>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</si>
  <si>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</si>
  <si>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</si>
  <si>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</si>
  <si>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</si>
  <si>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</si>
  <si>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</si>
  <si>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</si>
  <si>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</si>
  <si>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</si>
  <si>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</si>
  <si>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</si>
  <si>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</si>
  <si>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</si>
  <si>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</si>
  <si>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</si>
  <si>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</si>
  <si>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</si>
  <si>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</si>
  <si>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</si>
  <si>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</si>
  <si>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</si>
  <si>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</si>
  <si>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</si>
  <si>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</si>
  <si>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</si>
  <si>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</si>
  <si>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</si>
  <si>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</si>
  <si>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</si>
  <si>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</si>
  <si>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</si>
  <si>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</si>
  <si>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</si>
  <si>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</si>
  <si>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</si>
  <si>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</si>
  <si>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</si>
  <si>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</si>
  <si>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</si>
  <si>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</si>
  <si>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</si>
  <si>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</si>
  <si>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</si>
  <si>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</si>
  <si>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</si>
  <si>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</si>
  <si>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</si>
  <si>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</si>
  <si>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</si>
  <si>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</si>
  <si>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</si>
  <si>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</si>
  <si>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</si>
  <si>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</si>
  <si>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</si>
  <si>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</si>
  <si>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</si>
  <si>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</si>
  <si>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</si>
  <si>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</si>
  <si>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</si>
  <si>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</si>
  <si>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</si>
  <si>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</si>
  <si>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</si>
  <si>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</si>
  <si>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</si>
  <si>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</si>
  <si>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</si>
  <si>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</si>
  <si>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</si>
  <si>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Time</t>
  </si>
  <si>
    <t>A</t>
  </si>
  <si>
    <t>methyl oleate</t>
  </si>
  <si>
    <t>phenylethylamine</t>
  </si>
  <si>
    <t>Glutamic acid</t>
  </si>
  <si>
    <t>None</t>
  </si>
  <si>
    <t>B</t>
  </si>
  <si>
    <t>D-cellobiose</t>
  </si>
  <si>
    <t>D-(+)-Trehalose</t>
  </si>
  <si>
    <t>L-Leucine</t>
  </si>
  <si>
    <t>D-Glucose</t>
  </si>
  <si>
    <t>C</t>
  </si>
  <si>
    <t>citric acid</t>
  </si>
  <si>
    <t>cellulose</t>
  </si>
  <si>
    <t>D-Fructose</t>
  </si>
  <si>
    <t>lactic acid</t>
  </si>
  <si>
    <t>D</t>
  </si>
  <si>
    <t>Glucosamine hydrochloride</t>
  </si>
  <si>
    <t xml:space="preserve">chitosan </t>
  </si>
  <si>
    <t>oxalic acid</t>
  </si>
  <si>
    <t>L-serine</t>
  </si>
  <si>
    <t>E</t>
  </si>
  <si>
    <t>Tween 40</t>
  </si>
  <si>
    <t>D-xylose</t>
  </si>
  <si>
    <t>2-hydroxybenzoic acid</t>
  </si>
  <si>
    <t>chitin</t>
  </si>
  <si>
    <t>F</t>
  </si>
  <si>
    <t>L-Alanine</t>
  </si>
  <si>
    <t>Vanillic Acid</t>
  </si>
  <si>
    <t>lignin</t>
  </si>
  <si>
    <t>Glycine</t>
  </si>
  <si>
    <t>G</t>
  </si>
  <si>
    <t>D-malic acid</t>
  </si>
  <si>
    <t>hemicellulose</t>
  </si>
  <si>
    <t>BSA</t>
  </si>
  <si>
    <t>diethylamine</t>
  </si>
  <si>
    <t>H</t>
  </si>
  <si>
    <t>L-arginine</t>
  </si>
  <si>
    <t>γ-Aminobutyric acid</t>
  </si>
  <si>
    <t>N-acetyl-D-glucosamine</t>
  </si>
  <si>
    <t>succinic acid</t>
  </si>
  <si>
    <t>5H normalized</t>
  </si>
  <si>
    <t>24H normalized</t>
  </si>
  <si>
    <t>5H Mean</t>
  </si>
  <si>
    <t>24H Mean</t>
  </si>
  <si>
    <t>%CO2 5H</t>
  </si>
  <si>
    <t>%CO2 24H</t>
  </si>
  <si>
    <t>5H ng CO2-C/g/hr</t>
  </si>
  <si>
    <t>Time (hrs)</t>
  </si>
  <si>
    <t>Soil (g)</t>
  </si>
  <si>
    <t>Soil per well</t>
  </si>
  <si>
    <t>24H ng CO2-C/g/hr</t>
  </si>
  <si>
    <t>Cat</t>
  </si>
  <si>
    <t>SM1055</t>
  </si>
  <si>
    <t>SM1054</t>
  </si>
  <si>
    <t>SM1053</t>
  </si>
  <si>
    <t>SM1056</t>
  </si>
  <si>
    <t>SM1057</t>
  </si>
  <si>
    <t>SM1058</t>
  </si>
  <si>
    <t>SM1059</t>
  </si>
  <si>
    <t>SM1060</t>
  </si>
  <si>
    <t>SM1061</t>
  </si>
  <si>
    <t>SM1062</t>
  </si>
  <si>
    <t>SM1063</t>
  </si>
  <si>
    <t>SM1064</t>
  </si>
  <si>
    <t>D-Trehalose</t>
  </si>
  <si>
    <t>Lignin</t>
  </si>
  <si>
    <t>Hemicellulose</t>
  </si>
  <si>
    <t>Water</t>
  </si>
  <si>
    <t>Cellulose</t>
  </si>
  <si>
    <t>Methyl oleate</t>
  </si>
  <si>
    <t>Phenylethylamine</t>
  </si>
  <si>
    <t>Citric acid</t>
  </si>
  <si>
    <t>Lactic acid</t>
  </si>
  <si>
    <t xml:space="preserve">Chitosan </t>
  </si>
  <si>
    <t>Oxalic acid</t>
  </si>
  <si>
    <t>L-Serine</t>
  </si>
  <si>
    <t>Chitin</t>
  </si>
  <si>
    <t>Malic acid</t>
  </si>
  <si>
    <t>Diethylamine</t>
  </si>
  <si>
    <t>L-Arginine</t>
  </si>
  <si>
    <t>Succinic acid</t>
  </si>
  <si>
    <t>N-Acetyl-D-glucosamine</t>
  </si>
  <si>
    <t>Plot</t>
  </si>
  <si>
    <t>Irrigation level</t>
  </si>
  <si>
    <t>Irrigation</t>
  </si>
  <si>
    <t>Cultivar</t>
  </si>
  <si>
    <t>Block</t>
  </si>
  <si>
    <t>Rep</t>
  </si>
  <si>
    <t>Depth</t>
  </si>
  <si>
    <t>T1</t>
  </si>
  <si>
    <t>Jose</t>
  </si>
  <si>
    <t>0-15cm</t>
  </si>
  <si>
    <t>T4</t>
  </si>
  <si>
    <t>T0-5H plate</t>
  </si>
  <si>
    <t>T0-24H plate</t>
  </si>
  <si>
    <t>5H plate</t>
  </si>
  <si>
    <t>24H 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</si>
</sst>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b/>
      <sz val="12"/>
      <color theme="1"/>
      <name val="Calibri"/>
      <family val="2"/>
      <scheme val="minor"/>
    </font>
    <font>
      <sz val="11"/>
      <color rgb="FFFF0000"/>
      <name val="Arial"/>
      <family val="2"/>
    </font>
    <font>
      <sz val="11"/>
      <color rgb="FF21212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333333"/>
      <name val="Arial"/>
      <family val="2"/>
    </font>
    <font>
      <sz val="11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0" borderId="0" xfId="1" applyFont="1" applyAlignment="1">
      <alignment horizontal="left" vertical="center" wrapText="1"/>
    </xf>
    <xf numFmtId="0" fontId="1" fillId="0" borderId="0" xfId="1"/>
    <xf numFmtId="0" fontId="4" fillId="2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19" fontId="0" fillId="0" borderId="0" xfId="0" applyNumberFormat="1"/>
    <xf numFmtId="19" fontId="1" fillId="0" borderId="0" xfId="1" applyNumberFormat="1"/>
    <xf numFmtId="0" fontId="1" fillId="0" borderId="0" xfId="0" applyFont="1"/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2" fontId="0" fillId="0" borderId="0" xfId="0" applyNumberFormat="1"/>
    <xf numFmtId="0" fontId="6" fillId="0" borderId="0" xfId="0" applyFont="1"/>
    <xf numFmtId="2" fontId="6" fillId="0" borderId="0" xfId="0" applyNumberFormat="1" applyFont="1"/>
    <xf numFmtId="2" fontId="3" fillId="0" borderId="1" xfId="0" applyNumberFormat="1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2" fontId="5" fillId="0" borderId="0" xfId="0" applyNumberFormat="1" applyFont="1" applyAlignment="1">
      <alignment horizontal="left" vertical="center" wrapText="1"/>
    </xf>
    <xf numFmtId="0" fontId="14" fillId="0" borderId="0" xfId="0" applyFont="1"/>
    <xf numFmtId="0" fontId="15" fillId="0" borderId="0" xfId="0" applyFont="1"/>
    <xf numFmtId="2" fontId="14" fillId="0" borderId="0" xfId="0" applyNumberFormat="1" applyFont="1"/>
    <xf numFmtId="0" fontId="16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18" fillId="0" borderId="0" xfId="0" applyFont="1"/>
  </cellXfs>
  <cellStyles count="2">
    <cellStyle name="Normal" xfId="0" builtinId="0"/>
    <cellStyle name="Normal 2" xfId="1" xr:uid="{4987F13A-99D5-FC4F-89D7-52929F34C6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B86EC-6435-EA4E-BC8B-C3FEE0C7CAF6}">
  <dimension ref="A1:AO25"/>
  <sheetViews>
    <sheetView tabSelected="1" topLeftCell="O1" workbookViewId="0">
      <selection activeCell="J2" sqref="J2"/>
    </sheetView>
  </sheetViews>
  <sheetFormatPr baseColWidth="10" defaultColWidth="10.83203125" defaultRowHeight="16" x14ac:dyDescent="0.2"/>
  <cols>
    <col min="2" max="8" width="5.83203125" customWidth="1"/>
    <col min="9" max="9" width="9" customWidth="1"/>
  </cols>
  <sheetData>
    <row r="1" spans="1:41" s="27" customFormat="1" ht="56" x14ac:dyDescent="0.2">
      <c r="A1" s="27" t="s">
        <v>151</v>
      </c>
      <c r="B1" s="27" t="s">
        <v>99</v>
      </c>
      <c r="C1" s="28" t="s">
        <v>182</v>
      </c>
      <c r="D1" s="28" t="s">
        <v>183</v>
      </c>
      <c r="E1" s="28" t="s">
        <v>184</v>
      </c>
      <c r="F1" s="28" t="s">
        <v>185</v>
      </c>
      <c r="G1" s="28" t="s">
        <v>186</v>
      </c>
      <c r="H1" s="28" t="s">
        <v>187</v>
      </c>
      <c r="I1" s="28" t="s">
        <v>188</v>
      </c>
      <c r="J1" s="29" t="s">
        <v>169</v>
      </c>
      <c r="K1" s="29" t="s">
        <v>170</v>
      </c>
      <c r="L1" s="29" t="s">
        <v>103</v>
      </c>
      <c r="M1" s="29" t="s">
        <v>167</v>
      </c>
      <c r="N1" s="29" t="s">
        <v>106</v>
      </c>
      <c r="O1" s="29" t="s">
        <v>164</v>
      </c>
      <c r="P1" s="29" t="s">
        <v>108</v>
      </c>
      <c r="Q1" s="29" t="s">
        <v>109</v>
      </c>
      <c r="R1" s="29" t="s">
        <v>171</v>
      </c>
      <c r="S1" s="29" t="s">
        <v>168</v>
      </c>
      <c r="T1" s="29" t="s">
        <v>113</v>
      </c>
      <c r="U1" s="29" t="s">
        <v>172</v>
      </c>
      <c r="V1" s="29" t="s">
        <v>116</v>
      </c>
      <c r="W1" s="29" t="s">
        <v>173</v>
      </c>
      <c r="X1" s="29" t="s">
        <v>174</v>
      </c>
      <c r="Y1" s="29" t="s">
        <v>175</v>
      </c>
      <c r="Z1" s="29" t="s">
        <v>121</v>
      </c>
      <c r="AA1" s="29" t="s">
        <v>122</v>
      </c>
      <c r="AB1" s="29" t="s">
        <v>123</v>
      </c>
      <c r="AC1" s="29" t="s">
        <v>176</v>
      </c>
      <c r="AD1" s="29" t="s">
        <v>126</v>
      </c>
      <c r="AE1" s="29" t="s">
        <v>127</v>
      </c>
      <c r="AF1" s="29" t="s">
        <v>165</v>
      </c>
      <c r="AG1" s="29" t="s">
        <v>129</v>
      </c>
      <c r="AH1" s="29" t="s">
        <v>177</v>
      </c>
      <c r="AI1" s="29" t="s">
        <v>166</v>
      </c>
      <c r="AJ1" s="29" t="s">
        <v>133</v>
      </c>
      <c r="AK1" s="29" t="s">
        <v>178</v>
      </c>
      <c r="AL1" s="29" t="s">
        <v>179</v>
      </c>
      <c r="AM1" s="29" t="s">
        <v>137</v>
      </c>
      <c r="AN1" s="29" t="s">
        <v>181</v>
      </c>
      <c r="AO1" s="29" t="s">
        <v>180</v>
      </c>
    </row>
    <row r="2" spans="1:41" x14ac:dyDescent="0.2">
      <c r="A2" t="s">
        <v>154</v>
      </c>
      <c r="B2">
        <v>5</v>
      </c>
      <c r="C2" s="30">
        <v>1</v>
      </c>
      <c r="D2" s="30">
        <v>100</v>
      </c>
      <c r="E2" s="30" t="s">
        <v>189</v>
      </c>
      <c r="F2" s="30" t="s">
        <v>190</v>
      </c>
      <c r="G2" s="30">
        <v>1</v>
      </c>
      <c r="H2" s="30">
        <v>1</v>
      </c>
      <c r="I2" s="27" t="s">
        <v>191</v>
      </c>
      <c r="J2" s="16">
        <f>'P25'!C50</f>
        <v>105.39689875095812</v>
      </c>
      <c r="K2" s="16">
        <f>'P25'!D50</f>
        <v>99.402390684209806</v>
      </c>
      <c r="L2" s="16">
        <f>'P25'!E50</f>
        <v>363.07196503666694</v>
      </c>
      <c r="M2" s="16">
        <f>'P25'!F50</f>
        <v>102.71768865248966</v>
      </c>
      <c r="N2" s="16">
        <f>'P25'!G50</f>
        <v>109.67240470960981</v>
      </c>
      <c r="O2" s="16">
        <f>'P25'!H50</f>
        <v>139.56535244171116</v>
      </c>
      <c r="P2" s="16">
        <f>'P25'!I50</f>
        <v>105.301108270469</v>
      </c>
      <c r="Q2" s="16">
        <f>'P25'!J50</f>
        <v>181.10453635422763</v>
      </c>
      <c r="R2" s="16">
        <f>'P25'!K50</f>
        <v>638.77321233268231</v>
      </c>
      <c r="S2" s="16">
        <f>'P25'!L50</f>
        <v>106.08410064776693</v>
      </c>
      <c r="T2" s="16">
        <f>'P25'!M50</f>
        <v>170.9020075066652</v>
      </c>
      <c r="U2" s="16">
        <f>'P25'!N50</f>
        <v>563.8539913454116</v>
      </c>
      <c r="V2" s="16">
        <f>'P25'!O50</f>
        <v>102.66782532076564</v>
      </c>
      <c r="W2" s="16">
        <f>'P25'!P50</f>
        <v>148.09871924185865</v>
      </c>
      <c r="X2" s="16">
        <f>'P25'!Q50</f>
        <v>322.81840904835968</v>
      </c>
      <c r="Y2" s="16">
        <f>'P25'!R50</f>
        <v>139.80299654356426</v>
      </c>
      <c r="Z2" s="16">
        <f>'P25'!S50</f>
        <v>120.42090071607663</v>
      </c>
      <c r="AA2" s="16">
        <f>'P25'!T50</f>
        <v>144.57707808099047</v>
      </c>
      <c r="AB2" s="16">
        <f>'P25'!U50</f>
        <v>154.42956134155079</v>
      </c>
      <c r="AC2" s="16">
        <f>'P25'!V50</f>
        <v>97.251909217348953</v>
      </c>
      <c r="AD2" s="16">
        <f>'P25'!W50</f>
        <v>120.65492824443049</v>
      </c>
      <c r="AE2" s="16">
        <f>'P25'!X50</f>
        <v>183.7965354433048</v>
      </c>
      <c r="AF2" s="16">
        <f>'P25'!Y50</f>
        <v>148.83533653035775</v>
      </c>
      <c r="AG2" s="16">
        <f>'P25'!Z50</f>
        <v>124.89238319334476</v>
      </c>
      <c r="AH2" s="16">
        <f>'P25'!AA50</f>
        <v>828.32426724508184</v>
      </c>
      <c r="AI2" s="16">
        <f>'P25'!AB50</f>
        <v>237.72590520665852</v>
      </c>
      <c r="AJ2" s="16">
        <f>'P25'!AC50</f>
        <v>114.37197567121795</v>
      </c>
      <c r="AK2" s="16">
        <f>'P25'!AD50</f>
        <v>339.58775740350063</v>
      </c>
      <c r="AL2" s="16">
        <f>'P25'!AE50</f>
        <v>123.44730845512412</v>
      </c>
      <c r="AM2" s="16">
        <f>'P25'!AF50</f>
        <v>120.8266972806129</v>
      </c>
      <c r="AN2" s="16">
        <f>'P25'!AG50</f>
        <v>158.49396828578173</v>
      </c>
      <c r="AO2" s="16">
        <f>'P25'!AH50</f>
        <v>811.46556084717281</v>
      </c>
    </row>
    <row r="3" spans="1:41" x14ac:dyDescent="0.2">
      <c r="A3" t="s">
        <v>153</v>
      </c>
      <c r="B3">
        <v>5</v>
      </c>
      <c r="C3" s="30">
        <v>25</v>
      </c>
      <c r="D3" s="30">
        <v>100</v>
      </c>
      <c r="E3" s="30" t="s">
        <v>189</v>
      </c>
      <c r="F3" s="30" t="s">
        <v>190</v>
      </c>
      <c r="G3" s="30">
        <v>2</v>
      </c>
      <c r="H3" s="30">
        <v>2</v>
      </c>
      <c r="I3" s="27" t="s">
        <v>191</v>
      </c>
      <c r="J3" s="16" t="e">
        <f>#REF!</f>
        <v>#REF!</v>
      </c>
      <c r="K3" s="16" t="e">
        <f>#REF!</f>
        <v>#REF!</v>
      </c>
      <c r="L3" s="16" t="e">
        <f>#REF!</f>
        <v>#REF!</v>
      </c>
      <c r="M3" s="16" t="e">
        <f>#REF!</f>
        <v>#REF!</v>
      </c>
      <c r="N3" s="16" t="e">
        <f>#REF!</f>
        <v>#REF!</v>
      </c>
      <c r="O3" s="16" t="e">
        <f>#REF!</f>
        <v>#REF!</v>
      </c>
      <c r="P3" s="16" t="e">
        <f>#REF!</f>
        <v>#REF!</v>
      </c>
      <c r="Q3" s="16" t="e">
        <f>#REF!</f>
        <v>#REF!</v>
      </c>
      <c r="R3" s="16" t="e">
        <f>#REF!</f>
        <v>#REF!</v>
      </c>
      <c r="S3" s="16" t="e">
        <f>#REF!</f>
        <v>#REF!</v>
      </c>
      <c r="T3" s="16" t="e">
        <f>#REF!</f>
        <v>#REF!</v>
      </c>
      <c r="U3" s="16" t="e">
        <f>#REF!</f>
        <v>#REF!</v>
      </c>
      <c r="V3" s="16" t="e">
        <f>#REF!</f>
        <v>#REF!</v>
      </c>
      <c r="W3" s="16" t="e">
        <f>#REF!</f>
        <v>#REF!</v>
      </c>
      <c r="X3" s="16" t="e">
        <f>#REF!</f>
        <v>#REF!</v>
      </c>
      <c r="Y3" s="16" t="e">
        <f>#REF!</f>
        <v>#REF!</v>
      </c>
      <c r="Z3" s="16" t="e">
        <f>#REF!</f>
        <v>#REF!</v>
      </c>
      <c r="AA3" s="16" t="e">
        <f>#REF!</f>
        <v>#REF!</v>
      </c>
      <c r="AB3" s="16" t="e">
        <f>#REF!</f>
        <v>#REF!</v>
      </c>
      <c r="AC3" s="16" t="e">
        <f>#REF!</f>
        <v>#REF!</v>
      </c>
      <c r="AD3" s="16" t="e">
        <f>#REF!</f>
        <v>#REF!</v>
      </c>
      <c r="AE3" s="16" t="e">
        <f>#REF!</f>
        <v>#REF!</v>
      </c>
      <c r="AF3" s="16" t="e">
        <f>#REF!</f>
        <v>#REF!</v>
      </c>
      <c r="AG3" s="16" t="e">
        <f>#REF!</f>
        <v>#REF!</v>
      </c>
      <c r="AH3" s="16" t="e">
        <f>#REF!</f>
        <v>#REF!</v>
      </c>
      <c r="AI3" s="16" t="e">
        <f>#REF!</f>
        <v>#REF!</v>
      </c>
      <c r="AJ3" s="16" t="e">
        <f>#REF!</f>
        <v>#REF!</v>
      </c>
      <c r="AK3" s="16" t="e">
        <f>#REF!</f>
        <v>#REF!</v>
      </c>
      <c r="AL3" s="16" t="e">
        <f>#REF!</f>
        <v>#REF!</v>
      </c>
      <c r="AM3" s="16" t="e">
        <f>#REF!</f>
        <v>#REF!</v>
      </c>
      <c r="AN3" s="16" t="e">
        <f>#REF!</f>
        <v>#REF!</v>
      </c>
      <c r="AO3" s="16" t="e">
        <f>#REF!</f>
        <v>#REF!</v>
      </c>
    </row>
    <row r="4" spans="1:41" x14ac:dyDescent="0.2">
      <c r="A4" t="s">
        <v>152</v>
      </c>
      <c r="B4">
        <v>5</v>
      </c>
      <c r="C4" s="30">
        <v>27</v>
      </c>
      <c r="D4" s="30">
        <v>100</v>
      </c>
      <c r="E4" s="30" t="s">
        <v>189</v>
      </c>
      <c r="F4" s="30" t="s">
        <v>190</v>
      </c>
      <c r="G4" s="30">
        <v>3</v>
      </c>
      <c r="H4" s="30">
        <v>3</v>
      </c>
      <c r="I4" s="27" t="s">
        <v>191</v>
      </c>
      <c r="J4" s="16" t="e">
        <f>#REF!</f>
        <v>#REF!</v>
      </c>
      <c r="K4" s="16" t="e">
        <f>#REF!</f>
        <v>#REF!</v>
      </c>
      <c r="L4" s="16" t="e">
        <f>#REF!</f>
        <v>#REF!</v>
      </c>
      <c r="M4" s="16" t="e">
        <f>#REF!</f>
        <v>#REF!</v>
      </c>
      <c r="N4" s="16" t="e">
        <f>#REF!</f>
        <v>#REF!</v>
      </c>
      <c r="O4" s="16" t="e">
        <f>#REF!</f>
        <v>#REF!</v>
      </c>
      <c r="P4" s="16" t="e">
        <f>#REF!</f>
        <v>#REF!</v>
      </c>
      <c r="Q4" s="16" t="e">
        <f>#REF!</f>
        <v>#REF!</v>
      </c>
      <c r="R4" s="16" t="e">
        <f>#REF!</f>
        <v>#REF!</v>
      </c>
      <c r="S4" s="16" t="e">
        <f>#REF!</f>
        <v>#REF!</v>
      </c>
      <c r="T4" s="16" t="e">
        <f>#REF!</f>
        <v>#REF!</v>
      </c>
      <c r="U4" s="16" t="e">
        <f>#REF!</f>
        <v>#REF!</v>
      </c>
      <c r="V4" s="16" t="e">
        <f>#REF!</f>
        <v>#REF!</v>
      </c>
      <c r="W4" s="16" t="e">
        <f>#REF!</f>
        <v>#REF!</v>
      </c>
      <c r="X4" s="16" t="e">
        <f>#REF!</f>
        <v>#REF!</v>
      </c>
      <c r="Y4" s="16" t="e">
        <f>#REF!</f>
        <v>#REF!</v>
      </c>
      <c r="Z4" s="16" t="e">
        <f>#REF!</f>
        <v>#REF!</v>
      </c>
      <c r="AA4" s="16" t="e">
        <f>#REF!</f>
        <v>#REF!</v>
      </c>
      <c r="AB4" s="16" t="e">
        <f>#REF!</f>
        <v>#REF!</v>
      </c>
      <c r="AC4" s="16" t="e">
        <f>#REF!</f>
        <v>#REF!</v>
      </c>
      <c r="AD4" s="16" t="e">
        <f>#REF!</f>
        <v>#REF!</v>
      </c>
      <c r="AE4" s="16" t="e">
        <f>#REF!</f>
        <v>#REF!</v>
      </c>
      <c r="AF4" s="16" t="e">
        <f>#REF!</f>
        <v>#REF!</v>
      </c>
      <c r="AG4" s="16" t="e">
        <f>#REF!</f>
        <v>#REF!</v>
      </c>
      <c r="AH4" s="16" t="e">
        <f>#REF!</f>
        <v>#REF!</v>
      </c>
      <c r="AI4" s="16" t="e">
        <f>#REF!</f>
        <v>#REF!</v>
      </c>
      <c r="AJ4" s="16" t="e">
        <f>#REF!</f>
        <v>#REF!</v>
      </c>
      <c r="AK4" s="16" t="e">
        <f>#REF!</f>
        <v>#REF!</v>
      </c>
      <c r="AL4" s="16" t="e">
        <f>#REF!</f>
        <v>#REF!</v>
      </c>
      <c r="AM4" s="16" t="e">
        <f>#REF!</f>
        <v>#REF!</v>
      </c>
      <c r="AN4" s="16" t="e">
        <f>#REF!</f>
        <v>#REF!</v>
      </c>
      <c r="AO4" s="16" t="e">
        <f>#REF!</f>
        <v>#REF!</v>
      </c>
    </row>
    <row r="5" spans="1:41" x14ac:dyDescent="0.2">
      <c r="A5" t="s">
        <v>155</v>
      </c>
      <c r="B5">
        <v>5</v>
      </c>
      <c r="C5" s="30">
        <v>40</v>
      </c>
      <c r="D5" s="30">
        <v>100</v>
      </c>
      <c r="E5" s="30" t="s">
        <v>189</v>
      </c>
      <c r="F5" s="30" t="s">
        <v>190</v>
      </c>
      <c r="G5" s="30">
        <v>2</v>
      </c>
      <c r="H5" s="30">
        <v>4</v>
      </c>
      <c r="I5" s="27" t="s">
        <v>191</v>
      </c>
      <c r="J5" s="16" t="e">
        <f>#REF!</f>
        <v>#REF!</v>
      </c>
      <c r="K5" s="16" t="e">
        <f>#REF!</f>
        <v>#REF!</v>
      </c>
      <c r="L5" s="16" t="e">
        <f>#REF!</f>
        <v>#REF!</v>
      </c>
      <c r="M5" s="16" t="e">
        <f>#REF!</f>
        <v>#REF!</v>
      </c>
      <c r="N5" s="16" t="e">
        <f>#REF!</f>
        <v>#REF!</v>
      </c>
      <c r="O5" s="16" t="e">
        <f>#REF!</f>
        <v>#REF!</v>
      </c>
      <c r="P5" s="16" t="e">
        <f>#REF!</f>
        <v>#REF!</v>
      </c>
      <c r="Q5" s="16" t="e">
        <f>#REF!</f>
        <v>#REF!</v>
      </c>
      <c r="R5" s="16" t="e">
        <f>#REF!</f>
        <v>#REF!</v>
      </c>
      <c r="S5" s="16" t="e">
        <f>#REF!</f>
        <v>#REF!</v>
      </c>
      <c r="T5" s="16" t="e">
        <f>#REF!</f>
        <v>#REF!</v>
      </c>
      <c r="U5" s="16" t="e">
        <f>#REF!</f>
        <v>#REF!</v>
      </c>
      <c r="V5" s="16" t="e">
        <f>#REF!</f>
        <v>#REF!</v>
      </c>
      <c r="W5" s="16" t="e">
        <f>#REF!</f>
        <v>#REF!</v>
      </c>
      <c r="X5" s="16" t="e">
        <f>#REF!</f>
        <v>#REF!</v>
      </c>
      <c r="Y5" s="16" t="e">
        <f>#REF!</f>
        <v>#REF!</v>
      </c>
      <c r="Z5" s="16" t="e">
        <f>#REF!</f>
        <v>#REF!</v>
      </c>
      <c r="AA5" s="16" t="e">
        <f>#REF!</f>
        <v>#REF!</v>
      </c>
      <c r="AB5" s="16" t="e">
        <f>#REF!</f>
        <v>#REF!</v>
      </c>
      <c r="AC5" s="16" t="e">
        <f>#REF!</f>
        <v>#REF!</v>
      </c>
      <c r="AD5" s="16" t="e">
        <f>#REF!</f>
        <v>#REF!</v>
      </c>
      <c r="AE5" s="16" t="e">
        <f>#REF!</f>
        <v>#REF!</v>
      </c>
      <c r="AF5" s="16" t="e">
        <f>#REF!</f>
        <v>#REF!</v>
      </c>
      <c r="AG5" s="16" t="e">
        <f>#REF!</f>
        <v>#REF!</v>
      </c>
      <c r="AH5" s="16" t="e">
        <f>#REF!</f>
        <v>#REF!</v>
      </c>
      <c r="AI5" s="16" t="e">
        <f>#REF!</f>
        <v>#REF!</v>
      </c>
      <c r="AJ5" s="16" t="e">
        <f>#REF!</f>
        <v>#REF!</v>
      </c>
      <c r="AK5" s="16" t="e">
        <f>#REF!</f>
        <v>#REF!</v>
      </c>
      <c r="AL5" s="16" t="e">
        <f>#REF!</f>
        <v>#REF!</v>
      </c>
      <c r="AM5" s="16" t="e">
        <f>#REF!</f>
        <v>#REF!</v>
      </c>
      <c r="AN5" s="16" t="e">
        <f>#REF!</f>
        <v>#REF!</v>
      </c>
      <c r="AO5" s="16" t="e">
        <f>#REF!</f>
        <v>#REF!</v>
      </c>
    </row>
    <row r="6" spans="1:41" x14ac:dyDescent="0.2">
      <c r="A6" t="s">
        <v>156</v>
      </c>
      <c r="B6">
        <v>5</v>
      </c>
      <c r="C6" s="30">
        <v>46</v>
      </c>
      <c r="D6" s="30">
        <v>100</v>
      </c>
      <c r="E6" s="30" t="s">
        <v>189</v>
      </c>
      <c r="F6" s="30" t="s">
        <v>190</v>
      </c>
      <c r="G6" s="30">
        <v>1</v>
      </c>
      <c r="H6" s="30">
        <v>5</v>
      </c>
      <c r="I6" s="27" t="s">
        <v>191</v>
      </c>
      <c r="J6" s="16" t="e">
        <f>#REF!</f>
        <v>#REF!</v>
      </c>
      <c r="K6" s="16" t="e">
        <f>#REF!</f>
        <v>#REF!</v>
      </c>
      <c r="L6" s="16" t="e">
        <f>#REF!</f>
        <v>#REF!</v>
      </c>
      <c r="M6" s="16" t="e">
        <f>#REF!</f>
        <v>#REF!</v>
      </c>
      <c r="N6" s="16" t="e">
        <f>#REF!</f>
        <v>#REF!</v>
      </c>
      <c r="O6" s="16" t="e">
        <f>#REF!</f>
        <v>#REF!</v>
      </c>
      <c r="P6" s="16" t="e">
        <f>#REF!</f>
        <v>#REF!</v>
      </c>
      <c r="Q6" s="16" t="e">
        <f>#REF!</f>
        <v>#REF!</v>
      </c>
      <c r="R6" s="16" t="e">
        <f>#REF!</f>
        <v>#REF!</v>
      </c>
      <c r="S6" s="16" t="e">
        <f>#REF!</f>
        <v>#REF!</v>
      </c>
      <c r="T6" s="16" t="e">
        <f>#REF!</f>
        <v>#REF!</v>
      </c>
      <c r="U6" s="16" t="e">
        <f>#REF!</f>
        <v>#REF!</v>
      </c>
      <c r="V6" s="16" t="e">
        <f>#REF!</f>
        <v>#REF!</v>
      </c>
      <c r="W6" s="16" t="e">
        <f>#REF!</f>
        <v>#REF!</v>
      </c>
      <c r="X6" s="16" t="e">
        <f>#REF!</f>
        <v>#REF!</v>
      </c>
      <c r="Y6" s="16" t="e">
        <f>#REF!</f>
        <v>#REF!</v>
      </c>
      <c r="Z6" s="16" t="e">
        <f>#REF!</f>
        <v>#REF!</v>
      </c>
      <c r="AA6" s="16" t="e">
        <f>#REF!</f>
        <v>#REF!</v>
      </c>
      <c r="AB6" s="16" t="e">
        <f>#REF!</f>
        <v>#REF!</v>
      </c>
      <c r="AC6" s="16" t="e">
        <f>#REF!</f>
        <v>#REF!</v>
      </c>
      <c r="AD6" s="16" t="e">
        <f>#REF!</f>
        <v>#REF!</v>
      </c>
      <c r="AE6" s="16" t="e">
        <f>#REF!</f>
        <v>#REF!</v>
      </c>
      <c r="AF6" s="16" t="e">
        <f>#REF!</f>
        <v>#REF!</v>
      </c>
      <c r="AG6" s="16" t="e">
        <f>#REF!</f>
        <v>#REF!</v>
      </c>
      <c r="AH6" s="16" t="e">
        <f>#REF!</f>
        <v>#REF!</v>
      </c>
      <c r="AI6" s="16" t="e">
        <f>#REF!</f>
        <v>#REF!</v>
      </c>
      <c r="AJ6" s="16" t="e">
        <f>#REF!</f>
        <v>#REF!</v>
      </c>
      <c r="AK6" s="16" t="e">
        <f>#REF!</f>
        <v>#REF!</v>
      </c>
      <c r="AL6" s="16" t="e">
        <f>#REF!</f>
        <v>#REF!</v>
      </c>
      <c r="AM6" s="16" t="e">
        <f>#REF!</f>
        <v>#REF!</v>
      </c>
      <c r="AN6" s="16" t="e">
        <f>#REF!</f>
        <v>#REF!</v>
      </c>
      <c r="AO6" s="16" t="e">
        <f>#REF!</f>
        <v>#REF!</v>
      </c>
    </row>
    <row r="7" spans="1:41" x14ac:dyDescent="0.2">
      <c r="A7" t="s">
        <v>157</v>
      </c>
      <c r="B7">
        <v>5</v>
      </c>
      <c r="C7" s="30">
        <v>57</v>
      </c>
      <c r="D7" s="30">
        <v>100</v>
      </c>
      <c r="E7" s="30" t="s">
        <v>189</v>
      </c>
      <c r="F7" s="30" t="s">
        <v>190</v>
      </c>
      <c r="G7" s="30">
        <v>3</v>
      </c>
      <c r="H7" s="30">
        <v>6</v>
      </c>
      <c r="I7" s="27" t="s">
        <v>191</v>
      </c>
      <c r="J7" s="16" t="e">
        <f>#REF!</f>
        <v>#REF!</v>
      </c>
      <c r="K7" s="16" t="e">
        <f>#REF!</f>
        <v>#REF!</v>
      </c>
      <c r="L7" s="16" t="e">
        <f>#REF!</f>
        <v>#REF!</v>
      </c>
      <c r="M7" s="16" t="e">
        <f>#REF!</f>
        <v>#REF!</v>
      </c>
      <c r="N7" s="16" t="e">
        <f>#REF!</f>
        <v>#REF!</v>
      </c>
      <c r="O7" s="16" t="e">
        <f>#REF!</f>
        <v>#REF!</v>
      </c>
      <c r="P7" s="16" t="e">
        <f>#REF!</f>
        <v>#REF!</v>
      </c>
      <c r="Q7" s="16" t="e">
        <f>#REF!</f>
        <v>#REF!</v>
      </c>
      <c r="R7" s="16" t="e">
        <f>#REF!</f>
        <v>#REF!</v>
      </c>
      <c r="S7" s="16" t="e">
        <f>#REF!</f>
        <v>#REF!</v>
      </c>
      <c r="T7" s="16" t="e">
        <f>#REF!</f>
        <v>#REF!</v>
      </c>
      <c r="U7" s="16" t="e">
        <f>#REF!</f>
        <v>#REF!</v>
      </c>
      <c r="V7" s="16" t="e">
        <f>#REF!</f>
        <v>#REF!</v>
      </c>
      <c r="W7" s="16" t="e">
        <f>#REF!</f>
        <v>#REF!</v>
      </c>
      <c r="X7" s="16" t="e">
        <f>#REF!</f>
        <v>#REF!</v>
      </c>
      <c r="Y7" s="16" t="e">
        <f>#REF!</f>
        <v>#REF!</v>
      </c>
      <c r="Z7" s="16" t="e">
        <f>#REF!</f>
        <v>#REF!</v>
      </c>
      <c r="AA7" s="16" t="e">
        <f>#REF!</f>
        <v>#REF!</v>
      </c>
      <c r="AB7" s="16" t="e">
        <f>#REF!</f>
        <v>#REF!</v>
      </c>
      <c r="AC7" s="16" t="e">
        <f>#REF!</f>
        <v>#REF!</v>
      </c>
      <c r="AD7" s="16" t="e">
        <f>#REF!</f>
        <v>#REF!</v>
      </c>
      <c r="AE7" s="16" t="e">
        <f>#REF!</f>
        <v>#REF!</v>
      </c>
      <c r="AF7" s="16" t="e">
        <f>#REF!</f>
        <v>#REF!</v>
      </c>
      <c r="AG7" s="16" t="e">
        <f>#REF!</f>
        <v>#REF!</v>
      </c>
      <c r="AH7" s="16" t="e">
        <f>#REF!</f>
        <v>#REF!</v>
      </c>
      <c r="AI7" s="16" t="e">
        <f>#REF!</f>
        <v>#REF!</v>
      </c>
      <c r="AJ7" s="16" t="e">
        <f>#REF!</f>
        <v>#REF!</v>
      </c>
      <c r="AK7" s="16" t="e">
        <f>#REF!</f>
        <v>#REF!</v>
      </c>
      <c r="AL7" s="16" t="e">
        <f>#REF!</f>
        <v>#REF!</v>
      </c>
      <c r="AM7" s="16" t="e">
        <f>#REF!</f>
        <v>#REF!</v>
      </c>
      <c r="AN7" s="16" t="e">
        <f>#REF!</f>
        <v>#REF!</v>
      </c>
      <c r="AO7" s="16" t="e">
        <f>#REF!</f>
        <v>#REF!</v>
      </c>
    </row>
    <row r="8" spans="1:41" x14ac:dyDescent="0.2">
      <c r="A8" t="s">
        <v>158</v>
      </c>
      <c r="B8">
        <v>5</v>
      </c>
      <c r="C8" s="30">
        <v>8</v>
      </c>
      <c r="D8" s="30">
        <v>25</v>
      </c>
      <c r="E8" s="30" t="s">
        <v>192</v>
      </c>
      <c r="F8" s="30" t="s">
        <v>190</v>
      </c>
      <c r="G8" s="30">
        <v>2</v>
      </c>
      <c r="H8" s="30">
        <v>1</v>
      </c>
      <c r="I8" s="27" t="s">
        <v>191</v>
      </c>
      <c r="J8" s="16" t="e">
        <f>#REF!</f>
        <v>#REF!</v>
      </c>
      <c r="K8" s="16" t="e">
        <f>#REF!</f>
        <v>#REF!</v>
      </c>
      <c r="L8" s="16" t="e">
        <f>#REF!</f>
        <v>#REF!</v>
      </c>
      <c r="M8" s="16" t="e">
        <f>#REF!</f>
        <v>#REF!</v>
      </c>
      <c r="N8" s="16" t="e">
        <f>#REF!</f>
        <v>#REF!</v>
      </c>
      <c r="O8" s="16" t="e">
        <f>#REF!</f>
        <v>#REF!</v>
      </c>
      <c r="P8" s="16" t="e">
        <f>#REF!</f>
        <v>#REF!</v>
      </c>
      <c r="Q8" s="16" t="e">
        <f>#REF!</f>
        <v>#REF!</v>
      </c>
      <c r="R8" s="16" t="e">
        <f>#REF!</f>
        <v>#REF!</v>
      </c>
      <c r="S8" s="16" t="e">
        <f>#REF!</f>
        <v>#REF!</v>
      </c>
      <c r="T8" s="16" t="e">
        <f>#REF!</f>
        <v>#REF!</v>
      </c>
      <c r="U8" s="16" t="e">
        <f>#REF!</f>
        <v>#REF!</v>
      </c>
      <c r="V8" s="16" t="e">
        <f>#REF!</f>
        <v>#REF!</v>
      </c>
      <c r="W8" s="16" t="e">
        <f>#REF!</f>
        <v>#REF!</v>
      </c>
      <c r="X8" s="16" t="e">
        <f>#REF!</f>
        <v>#REF!</v>
      </c>
      <c r="Y8" s="16" t="e">
        <f>#REF!</f>
        <v>#REF!</v>
      </c>
      <c r="Z8" s="16" t="e">
        <f>#REF!</f>
        <v>#REF!</v>
      </c>
      <c r="AA8" s="16" t="e">
        <f>#REF!</f>
        <v>#REF!</v>
      </c>
      <c r="AB8" s="16" t="e">
        <f>#REF!</f>
        <v>#REF!</v>
      </c>
      <c r="AC8" s="16" t="e">
        <f>#REF!</f>
        <v>#REF!</v>
      </c>
      <c r="AD8" s="16" t="e">
        <f>#REF!</f>
        <v>#REF!</v>
      </c>
      <c r="AE8" s="16" t="e">
        <f>#REF!</f>
        <v>#REF!</v>
      </c>
      <c r="AF8" s="16" t="e">
        <f>#REF!</f>
        <v>#REF!</v>
      </c>
      <c r="AG8" s="16" t="e">
        <f>#REF!</f>
        <v>#REF!</v>
      </c>
      <c r="AH8" s="16" t="e">
        <f>#REF!</f>
        <v>#REF!</v>
      </c>
      <c r="AI8" s="16" t="e">
        <f>#REF!</f>
        <v>#REF!</v>
      </c>
      <c r="AJ8" s="16" t="e">
        <f>#REF!</f>
        <v>#REF!</v>
      </c>
      <c r="AK8" s="16" t="e">
        <f>#REF!</f>
        <v>#REF!</v>
      </c>
      <c r="AL8" s="16" t="e">
        <f>#REF!</f>
        <v>#REF!</v>
      </c>
      <c r="AM8" s="16" t="e">
        <f>#REF!</f>
        <v>#REF!</v>
      </c>
      <c r="AN8" s="16" t="e">
        <f>#REF!</f>
        <v>#REF!</v>
      </c>
      <c r="AO8" s="16" t="e">
        <f>#REF!</f>
        <v>#REF!</v>
      </c>
    </row>
    <row r="9" spans="1:41" x14ac:dyDescent="0.2">
      <c r="A9" t="s">
        <v>159</v>
      </c>
      <c r="B9">
        <v>5</v>
      </c>
      <c r="C9" s="30">
        <v>13</v>
      </c>
      <c r="D9" s="30">
        <v>25</v>
      </c>
      <c r="E9" s="30" t="s">
        <v>192</v>
      </c>
      <c r="F9" s="30" t="s">
        <v>190</v>
      </c>
      <c r="G9" s="30">
        <v>3</v>
      </c>
      <c r="H9" s="30">
        <v>2</v>
      </c>
      <c r="I9" s="27" t="s">
        <v>191</v>
      </c>
      <c r="J9" s="16" t="e">
        <f>#REF!</f>
        <v>#REF!</v>
      </c>
      <c r="K9" s="16" t="e">
        <f>#REF!</f>
        <v>#REF!</v>
      </c>
      <c r="L9" s="16" t="e">
        <f>#REF!</f>
        <v>#REF!</v>
      </c>
      <c r="M9" s="16" t="e">
        <f>#REF!</f>
        <v>#REF!</v>
      </c>
      <c r="N9" s="16" t="e">
        <f>#REF!</f>
        <v>#REF!</v>
      </c>
      <c r="O9" s="16" t="e">
        <f>#REF!</f>
        <v>#REF!</v>
      </c>
      <c r="P9" s="16" t="e">
        <f>#REF!</f>
        <v>#REF!</v>
      </c>
      <c r="Q9" s="16" t="e">
        <f>#REF!</f>
        <v>#REF!</v>
      </c>
      <c r="R9" s="16" t="e">
        <f>#REF!</f>
        <v>#REF!</v>
      </c>
      <c r="S9" s="16" t="e">
        <f>#REF!</f>
        <v>#REF!</v>
      </c>
      <c r="T9" s="16" t="e">
        <f>#REF!</f>
        <v>#REF!</v>
      </c>
      <c r="U9" s="16" t="e">
        <f>#REF!</f>
        <v>#REF!</v>
      </c>
      <c r="V9" s="16" t="e">
        <f>#REF!</f>
        <v>#REF!</v>
      </c>
      <c r="W9" s="16" t="e">
        <f>#REF!</f>
        <v>#REF!</v>
      </c>
      <c r="X9" s="16" t="e">
        <f>#REF!</f>
        <v>#REF!</v>
      </c>
      <c r="Y9" s="16" t="e">
        <f>#REF!</f>
        <v>#REF!</v>
      </c>
      <c r="Z9" s="16" t="e">
        <f>#REF!</f>
        <v>#REF!</v>
      </c>
      <c r="AA9" s="16" t="e">
        <f>#REF!</f>
        <v>#REF!</v>
      </c>
      <c r="AB9" s="16" t="e">
        <f>#REF!</f>
        <v>#REF!</v>
      </c>
      <c r="AC9" s="16" t="e">
        <f>#REF!</f>
        <v>#REF!</v>
      </c>
      <c r="AD9" s="16" t="e">
        <f>#REF!</f>
        <v>#REF!</v>
      </c>
      <c r="AE9" s="16" t="e">
        <f>#REF!</f>
        <v>#REF!</v>
      </c>
      <c r="AF9" s="16" t="e">
        <f>#REF!</f>
        <v>#REF!</v>
      </c>
      <c r="AG9" s="16" t="e">
        <f>#REF!</f>
        <v>#REF!</v>
      </c>
      <c r="AH9" s="16" t="e">
        <f>#REF!</f>
        <v>#REF!</v>
      </c>
      <c r="AI9" s="16" t="e">
        <f>#REF!</f>
        <v>#REF!</v>
      </c>
      <c r="AJ9" s="16" t="e">
        <f>#REF!</f>
        <v>#REF!</v>
      </c>
      <c r="AK9" s="16" t="e">
        <f>#REF!</f>
        <v>#REF!</v>
      </c>
      <c r="AL9" s="16" t="e">
        <f>#REF!</f>
        <v>#REF!</v>
      </c>
      <c r="AM9" s="16" t="e">
        <f>#REF!</f>
        <v>#REF!</v>
      </c>
      <c r="AN9" s="16" t="e">
        <f>#REF!</f>
        <v>#REF!</v>
      </c>
      <c r="AO9" s="16" t="e">
        <f>#REF!</f>
        <v>#REF!</v>
      </c>
    </row>
    <row r="10" spans="1:41" x14ac:dyDescent="0.2">
      <c r="A10" t="s">
        <v>160</v>
      </c>
      <c r="B10">
        <v>5</v>
      </c>
      <c r="C10" s="30">
        <v>28</v>
      </c>
      <c r="D10" s="30">
        <v>25</v>
      </c>
      <c r="E10" s="30" t="s">
        <v>192</v>
      </c>
      <c r="F10" s="30" t="s">
        <v>190</v>
      </c>
      <c r="G10" s="30">
        <v>3</v>
      </c>
      <c r="H10" s="30">
        <v>3</v>
      </c>
      <c r="I10" s="27" t="s">
        <v>191</v>
      </c>
      <c r="J10" s="16" t="e">
        <f>#REF!</f>
        <v>#REF!</v>
      </c>
      <c r="K10" s="16" t="e">
        <f>#REF!</f>
        <v>#REF!</v>
      </c>
      <c r="L10" s="16" t="e">
        <f>#REF!</f>
        <v>#REF!</v>
      </c>
      <c r="M10" s="16" t="e">
        <f>#REF!</f>
        <v>#REF!</v>
      </c>
      <c r="N10" s="16" t="e">
        <f>#REF!</f>
        <v>#REF!</v>
      </c>
      <c r="O10" s="16" t="e">
        <f>#REF!</f>
        <v>#REF!</v>
      </c>
      <c r="P10" s="16" t="e">
        <f>#REF!</f>
        <v>#REF!</v>
      </c>
      <c r="Q10" s="16" t="e">
        <f>#REF!</f>
        <v>#REF!</v>
      </c>
      <c r="R10" s="16" t="e">
        <f>#REF!</f>
        <v>#REF!</v>
      </c>
      <c r="S10" s="16" t="e">
        <f>#REF!</f>
        <v>#REF!</v>
      </c>
      <c r="T10" s="16" t="e">
        <f>#REF!</f>
        <v>#REF!</v>
      </c>
      <c r="U10" s="16" t="e">
        <f>#REF!</f>
        <v>#REF!</v>
      </c>
      <c r="V10" s="16" t="e">
        <f>#REF!</f>
        <v>#REF!</v>
      </c>
      <c r="W10" s="16" t="e">
        <f>#REF!</f>
        <v>#REF!</v>
      </c>
      <c r="X10" s="16" t="e">
        <f>#REF!</f>
        <v>#REF!</v>
      </c>
      <c r="Y10" s="16" t="e">
        <f>#REF!</f>
        <v>#REF!</v>
      </c>
      <c r="Z10" s="16" t="e">
        <f>#REF!</f>
        <v>#REF!</v>
      </c>
      <c r="AA10" s="16" t="e">
        <f>#REF!</f>
        <v>#REF!</v>
      </c>
      <c r="AB10" s="16" t="e">
        <f>#REF!</f>
        <v>#REF!</v>
      </c>
      <c r="AC10" s="16" t="e">
        <f>#REF!</f>
        <v>#REF!</v>
      </c>
      <c r="AD10" s="16" t="e">
        <f>#REF!</f>
        <v>#REF!</v>
      </c>
      <c r="AE10" s="16" t="e">
        <f>#REF!</f>
        <v>#REF!</v>
      </c>
      <c r="AF10" s="16" t="e">
        <f>#REF!</f>
        <v>#REF!</v>
      </c>
      <c r="AG10" s="16" t="e">
        <f>#REF!</f>
        <v>#REF!</v>
      </c>
      <c r="AH10" s="16" t="e">
        <f>#REF!</f>
        <v>#REF!</v>
      </c>
      <c r="AI10" s="16" t="e">
        <f>#REF!</f>
        <v>#REF!</v>
      </c>
      <c r="AJ10" s="16" t="e">
        <f>#REF!</f>
        <v>#REF!</v>
      </c>
      <c r="AK10" s="16" t="e">
        <f>#REF!</f>
        <v>#REF!</v>
      </c>
      <c r="AL10" s="16" t="e">
        <f>#REF!</f>
        <v>#REF!</v>
      </c>
      <c r="AM10" s="16" t="e">
        <f>#REF!</f>
        <v>#REF!</v>
      </c>
      <c r="AN10" s="16" t="e">
        <f>#REF!</f>
        <v>#REF!</v>
      </c>
      <c r="AO10" s="16" t="e">
        <f>#REF!</f>
        <v>#REF!</v>
      </c>
    </row>
    <row r="11" spans="1:41" x14ac:dyDescent="0.2">
      <c r="A11" t="s">
        <v>161</v>
      </c>
      <c r="B11">
        <v>5</v>
      </c>
      <c r="C11" s="30">
        <v>33</v>
      </c>
      <c r="D11" s="30">
        <v>25</v>
      </c>
      <c r="E11" s="30" t="s">
        <v>192</v>
      </c>
      <c r="F11" s="30" t="s">
        <v>190</v>
      </c>
      <c r="G11" s="30">
        <v>1</v>
      </c>
      <c r="H11" s="30">
        <v>4</v>
      </c>
      <c r="I11" s="27" t="s">
        <v>191</v>
      </c>
      <c r="J11" s="16" t="e">
        <f>#REF!</f>
        <v>#REF!</v>
      </c>
      <c r="K11" s="16" t="e">
        <f>#REF!</f>
        <v>#REF!</v>
      </c>
      <c r="L11" s="16" t="e">
        <f>#REF!</f>
        <v>#REF!</v>
      </c>
      <c r="M11" s="16" t="e">
        <f>#REF!</f>
        <v>#REF!</v>
      </c>
      <c r="N11" s="16" t="e">
        <f>#REF!</f>
        <v>#REF!</v>
      </c>
      <c r="O11" s="16" t="e">
        <f>#REF!</f>
        <v>#REF!</v>
      </c>
      <c r="P11" s="16" t="e">
        <f>#REF!</f>
        <v>#REF!</v>
      </c>
      <c r="Q11" s="16" t="e">
        <f>#REF!</f>
        <v>#REF!</v>
      </c>
      <c r="R11" s="16" t="e">
        <f>#REF!</f>
        <v>#REF!</v>
      </c>
      <c r="S11" s="16" t="e">
        <f>#REF!</f>
        <v>#REF!</v>
      </c>
      <c r="T11" s="16" t="e">
        <f>#REF!</f>
        <v>#REF!</v>
      </c>
      <c r="U11" s="16" t="e">
        <f>#REF!</f>
        <v>#REF!</v>
      </c>
      <c r="V11" s="16" t="e">
        <f>#REF!</f>
        <v>#REF!</v>
      </c>
      <c r="W11" s="16" t="e">
        <f>#REF!</f>
        <v>#REF!</v>
      </c>
      <c r="X11" s="16" t="e">
        <f>#REF!</f>
        <v>#REF!</v>
      </c>
      <c r="Y11" s="16" t="e">
        <f>#REF!</f>
        <v>#REF!</v>
      </c>
      <c r="Z11" s="16" t="e">
        <f>#REF!</f>
        <v>#REF!</v>
      </c>
      <c r="AA11" s="16" t="e">
        <f>#REF!</f>
        <v>#REF!</v>
      </c>
      <c r="AB11" s="16" t="e">
        <f>#REF!</f>
        <v>#REF!</v>
      </c>
      <c r="AC11" s="16" t="e">
        <f>#REF!</f>
        <v>#REF!</v>
      </c>
      <c r="AD11" s="16" t="e">
        <f>#REF!</f>
        <v>#REF!</v>
      </c>
      <c r="AE11" s="16" t="e">
        <f>#REF!</f>
        <v>#REF!</v>
      </c>
      <c r="AF11" s="16" t="e">
        <f>#REF!</f>
        <v>#REF!</v>
      </c>
      <c r="AG11" s="16" t="e">
        <f>#REF!</f>
        <v>#REF!</v>
      </c>
      <c r="AH11" s="16" t="e">
        <f>#REF!</f>
        <v>#REF!</v>
      </c>
      <c r="AI11" s="16" t="e">
        <f>#REF!</f>
        <v>#REF!</v>
      </c>
      <c r="AJ11" s="16" t="e">
        <f>#REF!</f>
        <v>#REF!</v>
      </c>
      <c r="AK11" s="16" t="e">
        <f>#REF!</f>
        <v>#REF!</v>
      </c>
      <c r="AL11" s="16" t="e">
        <f>#REF!</f>
        <v>#REF!</v>
      </c>
      <c r="AM11" s="16" t="e">
        <f>#REF!</f>
        <v>#REF!</v>
      </c>
      <c r="AN11" s="16" t="e">
        <f>#REF!</f>
        <v>#REF!</v>
      </c>
      <c r="AO11" s="16" t="e">
        <f>#REF!</f>
        <v>#REF!</v>
      </c>
    </row>
    <row r="12" spans="1:41" x14ac:dyDescent="0.2">
      <c r="A12" t="s">
        <v>162</v>
      </c>
      <c r="B12">
        <v>5</v>
      </c>
      <c r="C12" s="30">
        <v>48</v>
      </c>
      <c r="D12" s="30">
        <v>25</v>
      </c>
      <c r="E12" s="30" t="s">
        <v>192</v>
      </c>
      <c r="F12" s="30" t="s">
        <v>190</v>
      </c>
      <c r="G12" s="30">
        <v>1</v>
      </c>
      <c r="H12" s="30">
        <v>5</v>
      </c>
      <c r="I12" s="27" t="s">
        <v>191</v>
      </c>
      <c r="J12" s="16" t="e">
        <f>#REF!</f>
        <v>#REF!</v>
      </c>
      <c r="K12" s="16" t="e">
        <f>#REF!</f>
        <v>#REF!</v>
      </c>
      <c r="L12" s="16" t="e">
        <f>#REF!</f>
        <v>#REF!</v>
      </c>
      <c r="M12" s="16" t="e">
        <f>#REF!</f>
        <v>#REF!</v>
      </c>
      <c r="N12" s="16" t="e">
        <f>#REF!</f>
        <v>#REF!</v>
      </c>
      <c r="O12" s="16" t="e">
        <f>#REF!</f>
        <v>#REF!</v>
      </c>
      <c r="P12" s="16" t="e">
        <f>#REF!</f>
        <v>#REF!</v>
      </c>
      <c r="Q12" s="16" t="e">
        <f>#REF!</f>
        <v>#REF!</v>
      </c>
      <c r="R12" s="16" t="e">
        <f>#REF!</f>
        <v>#REF!</v>
      </c>
      <c r="S12" s="16" t="e">
        <f>#REF!</f>
        <v>#REF!</v>
      </c>
      <c r="T12" s="16" t="e">
        <f>#REF!</f>
        <v>#REF!</v>
      </c>
      <c r="U12" s="16" t="e">
        <f>#REF!</f>
        <v>#REF!</v>
      </c>
      <c r="V12" s="16" t="e">
        <f>#REF!</f>
        <v>#REF!</v>
      </c>
      <c r="W12" s="16" t="e">
        <f>#REF!</f>
        <v>#REF!</v>
      </c>
      <c r="X12" s="16" t="e">
        <f>#REF!</f>
        <v>#REF!</v>
      </c>
      <c r="Y12" s="16" t="e">
        <f>#REF!</f>
        <v>#REF!</v>
      </c>
      <c r="Z12" s="16" t="e">
        <f>#REF!</f>
        <v>#REF!</v>
      </c>
      <c r="AA12" s="16" t="e">
        <f>#REF!</f>
        <v>#REF!</v>
      </c>
      <c r="AB12" s="16" t="e">
        <f>#REF!</f>
        <v>#REF!</v>
      </c>
      <c r="AC12" s="16" t="e">
        <f>#REF!</f>
        <v>#REF!</v>
      </c>
      <c r="AD12" s="16" t="e">
        <f>#REF!</f>
        <v>#REF!</v>
      </c>
      <c r="AE12" s="16" t="e">
        <f>#REF!</f>
        <v>#REF!</v>
      </c>
      <c r="AF12" s="16" t="e">
        <f>#REF!</f>
        <v>#REF!</v>
      </c>
      <c r="AG12" s="16" t="e">
        <f>#REF!</f>
        <v>#REF!</v>
      </c>
      <c r="AH12" s="16" t="e">
        <f>#REF!</f>
        <v>#REF!</v>
      </c>
      <c r="AI12" s="16" t="e">
        <f>#REF!</f>
        <v>#REF!</v>
      </c>
      <c r="AJ12" s="16" t="e">
        <f>#REF!</f>
        <v>#REF!</v>
      </c>
      <c r="AK12" s="16" t="e">
        <f>#REF!</f>
        <v>#REF!</v>
      </c>
      <c r="AL12" s="16" t="e">
        <f>#REF!</f>
        <v>#REF!</v>
      </c>
      <c r="AM12" s="16" t="e">
        <f>#REF!</f>
        <v>#REF!</v>
      </c>
      <c r="AN12" s="16" t="e">
        <f>#REF!</f>
        <v>#REF!</v>
      </c>
      <c r="AO12" s="16" t="e">
        <f>#REF!</f>
        <v>#REF!</v>
      </c>
    </row>
    <row r="13" spans="1:41" x14ac:dyDescent="0.2">
      <c r="A13" t="s">
        <v>163</v>
      </c>
      <c r="B13">
        <v>5</v>
      </c>
      <c r="C13" s="30">
        <v>53</v>
      </c>
      <c r="D13" s="30">
        <v>25</v>
      </c>
      <c r="E13" s="30" t="s">
        <v>192</v>
      </c>
      <c r="F13" s="30" t="s">
        <v>190</v>
      </c>
      <c r="G13" s="30">
        <v>2</v>
      </c>
      <c r="H13" s="30">
        <v>6</v>
      </c>
      <c r="I13" s="27" t="s">
        <v>191</v>
      </c>
      <c r="J13" s="16" t="e">
        <f>#REF!</f>
        <v>#REF!</v>
      </c>
      <c r="K13" s="16" t="e">
        <f>#REF!</f>
        <v>#REF!</v>
      </c>
      <c r="L13" s="16" t="e">
        <f>#REF!</f>
        <v>#REF!</v>
      </c>
      <c r="M13" s="16" t="e">
        <f>#REF!</f>
        <v>#REF!</v>
      </c>
      <c r="N13" s="16" t="e">
        <f>#REF!</f>
        <v>#REF!</v>
      </c>
      <c r="O13" s="16" t="e">
        <f>#REF!</f>
        <v>#REF!</v>
      </c>
      <c r="P13" s="16" t="e">
        <f>#REF!</f>
        <v>#REF!</v>
      </c>
      <c r="Q13" s="16" t="e">
        <f>#REF!</f>
        <v>#REF!</v>
      </c>
      <c r="R13" s="16" t="e">
        <f>#REF!</f>
        <v>#REF!</v>
      </c>
      <c r="S13" s="16" t="e">
        <f>#REF!</f>
        <v>#REF!</v>
      </c>
      <c r="T13" s="16" t="e">
        <f>#REF!</f>
        <v>#REF!</v>
      </c>
      <c r="U13" s="16" t="e">
        <f>#REF!</f>
        <v>#REF!</v>
      </c>
      <c r="V13" s="16" t="e">
        <f>#REF!</f>
        <v>#REF!</v>
      </c>
      <c r="W13" s="16" t="e">
        <f>#REF!</f>
        <v>#REF!</v>
      </c>
      <c r="X13" s="16" t="e">
        <f>#REF!</f>
        <v>#REF!</v>
      </c>
      <c r="Y13" s="16" t="e">
        <f>#REF!</f>
        <v>#REF!</v>
      </c>
      <c r="Z13" s="16" t="e">
        <f>#REF!</f>
        <v>#REF!</v>
      </c>
      <c r="AA13" s="16" t="e">
        <f>#REF!</f>
        <v>#REF!</v>
      </c>
      <c r="AB13" s="16" t="e">
        <f>#REF!</f>
        <v>#REF!</v>
      </c>
      <c r="AC13" s="16" t="e">
        <f>#REF!</f>
        <v>#REF!</v>
      </c>
      <c r="AD13" s="16" t="e">
        <f>#REF!</f>
        <v>#REF!</v>
      </c>
      <c r="AE13" s="16" t="e">
        <f>#REF!</f>
        <v>#REF!</v>
      </c>
      <c r="AF13" s="16" t="e">
        <f>#REF!</f>
        <v>#REF!</v>
      </c>
      <c r="AG13" s="16" t="e">
        <f>#REF!</f>
        <v>#REF!</v>
      </c>
      <c r="AH13" s="16" t="e">
        <f>#REF!</f>
        <v>#REF!</v>
      </c>
      <c r="AI13" s="16" t="e">
        <f>#REF!</f>
        <v>#REF!</v>
      </c>
      <c r="AJ13" s="16" t="e">
        <f>#REF!</f>
        <v>#REF!</v>
      </c>
      <c r="AK13" s="16" t="e">
        <f>#REF!</f>
        <v>#REF!</v>
      </c>
      <c r="AL13" s="16" t="e">
        <f>#REF!</f>
        <v>#REF!</v>
      </c>
      <c r="AM13" s="16" t="e">
        <f>#REF!</f>
        <v>#REF!</v>
      </c>
      <c r="AN13" s="16" t="e">
        <f>#REF!</f>
        <v>#REF!</v>
      </c>
      <c r="AO13" s="16" t="e">
        <f>#REF!</f>
        <v>#REF!</v>
      </c>
    </row>
    <row r="14" spans="1:41" x14ac:dyDescent="0.2">
      <c r="A14" t="s">
        <v>154</v>
      </c>
      <c r="B14">
        <v>24</v>
      </c>
      <c r="C14" s="30">
        <v>1</v>
      </c>
      <c r="D14" s="30">
        <v>100</v>
      </c>
      <c r="E14" s="30" t="s">
        <v>189</v>
      </c>
      <c r="F14" s="30" t="s">
        <v>190</v>
      </c>
      <c r="G14" s="30">
        <v>1</v>
      </c>
      <c r="H14" s="30">
        <v>1</v>
      </c>
      <c r="I14" s="27" t="s">
        <v>191</v>
      </c>
      <c r="J14" s="16">
        <f>'P25'!C53</f>
        <v>136.89131187795482</v>
      </c>
      <c r="K14" s="16">
        <f>'P25'!D53</f>
        <v>134.84948658428786</v>
      </c>
      <c r="L14" s="16">
        <f>'P25'!E53</f>
        <v>175.81553442833149</v>
      </c>
      <c r="M14" s="16">
        <f>'P25'!F53</f>
        <v>90.489293958707634</v>
      </c>
      <c r="N14" s="16">
        <f>'P25'!G53</f>
        <v>133.19056066640405</v>
      </c>
      <c r="O14" s="16">
        <f>'P25'!H53</f>
        <v>227.49060314209851</v>
      </c>
      <c r="P14" s="16">
        <f>'P25'!I53</f>
        <v>217.46123889181771</v>
      </c>
      <c r="Q14" s="16">
        <f>'P25'!J53</f>
        <v>194.20960330882491</v>
      </c>
      <c r="R14" s="16">
        <f>'P25'!K53</f>
        <v>66.313496835390978</v>
      </c>
      <c r="S14" s="16">
        <f>'P25'!L53</f>
        <v>143.97577680269634</v>
      </c>
      <c r="T14" s="16">
        <f>'P25'!M53</f>
        <v>217.4497272524537</v>
      </c>
      <c r="U14" s="16">
        <f>'P25'!N53</f>
        <v>97.016617964101968</v>
      </c>
      <c r="V14" s="16">
        <f>'P25'!O53</f>
        <v>117.47676903966071</v>
      </c>
      <c r="W14" s="16">
        <f>'P25'!P53</f>
        <v>111.87884365114594</v>
      </c>
      <c r="X14" s="16">
        <f>'P25'!Q53</f>
        <v>87.349913708556358</v>
      </c>
      <c r="Y14" s="16">
        <f>'P25'!R53</f>
        <v>307.53149362849814</v>
      </c>
      <c r="Z14" s="16">
        <f>'P25'!S53</f>
        <v>104.06946447896618</v>
      </c>
      <c r="AA14" s="16">
        <f>'P25'!T53</f>
        <v>136.52034134995844</v>
      </c>
      <c r="AB14" s="16">
        <f>'P25'!U53</f>
        <v>238.43031040553757</v>
      </c>
      <c r="AC14" s="16">
        <f>'P25'!V53</f>
        <v>138.96339607494596</v>
      </c>
      <c r="AD14" s="16">
        <f>'P25'!W53</f>
        <v>132.81212806140476</v>
      </c>
      <c r="AE14" s="16">
        <f>'P25'!X53</f>
        <v>87.255215637485506</v>
      </c>
      <c r="AF14" s="16">
        <f>'P25'!Y53</f>
        <v>133.65566069907777</v>
      </c>
      <c r="AG14" s="16">
        <f>'P25'!Z53</f>
        <v>130.23432512239592</v>
      </c>
      <c r="AH14" s="16">
        <f>'P25'!AA53</f>
        <v>68.236483351879428</v>
      </c>
      <c r="AI14" s="16">
        <f>'P25'!AB53</f>
        <v>141.47211123775116</v>
      </c>
      <c r="AJ14" s="16">
        <f>'P25'!AC53</f>
        <v>52.868090626660617</v>
      </c>
      <c r="AK14" s="16">
        <f>'P25'!AD53</f>
        <v>27.596246403226381</v>
      </c>
      <c r="AL14" s="16">
        <f>'P25'!AE53</f>
        <v>82.194985779815212</v>
      </c>
      <c r="AM14" s="16">
        <f>'P25'!AF53</f>
        <v>188.14032383171349</v>
      </c>
      <c r="AN14" s="16">
        <f>'P25'!AG53</f>
        <v>110.03362597466483</v>
      </c>
      <c r="AO14" s="16">
        <f>'P25'!AH53</f>
        <v>85.939033270793033</v>
      </c>
    </row>
    <row r="15" spans="1:41" x14ac:dyDescent="0.2">
      <c r="A15" t="s">
        <v>153</v>
      </c>
      <c r="B15">
        <v>24</v>
      </c>
      <c r="C15" s="30">
        <v>25</v>
      </c>
      <c r="D15" s="30">
        <v>100</v>
      </c>
      <c r="E15" s="30" t="s">
        <v>189</v>
      </c>
      <c r="F15" s="30" t="s">
        <v>190</v>
      </c>
      <c r="G15" s="30">
        <v>2</v>
      </c>
      <c r="H15" s="30">
        <v>2</v>
      </c>
      <c r="I15" s="27" t="s">
        <v>191</v>
      </c>
      <c r="J15" s="16" t="e">
        <f>#REF!</f>
        <v>#REF!</v>
      </c>
      <c r="K15" s="16" t="e">
        <f>#REF!</f>
        <v>#REF!</v>
      </c>
      <c r="L15" s="16" t="e">
        <f>#REF!</f>
        <v>#REF!</v>
      </c>
      <c r="M15" s="16" t="e">
        <f>#REF!</f>
        <v>#REF!</v>
      </c>
      <c r="N15" s="16" t="e">
        <f>#REF!</f>
        <v>#REF!</v>
      </c>
      <c r="O15" s="16" t="e">
        <f>#REF!</f>
        <v>#REF!</v>
      </c>
      <c r="P15" s="16" t="e">
        <f>#REF!</f>
        <v>#REF!</v>
      </c>
      <c r="Q15" s="16" t="e">
        <f>#REF!</f>
        <v>#REF!</v>
      </c>
      <c r="R15" s="16" t="e">
        <f>#REF!</f>
        <v>#REF!</v>
      </c>
      <c r="S15" s="16" t="e">
        <f>#REF!</f>
        <v>#REF!</v>
      </c>
      <c r="T15" s="16" t="e">
        <f>#REF!</f>
        <v>#REF!</v>
      </c>
      <c r="U15" s="16" t="e">
        <f>#REF!</f>
        <v>#REF!</v>
      </c>
      <c r="V15" s="16" t="e">
        <f>#REF!</f>
        <v>#REF!</v>
      </c>
      <c r="W15" s="16" t="e">
        <f>#REF!</f>
        <v>#REF!</v>
      </c>
      <c r="X15" s="16" t="e">
        <f>#REF!</f>
        <v>#REF!</v>
      </c>
      <c r="Y15" s="16" t="e">
        <f>#REF!</f>
        <v>#REF!</v>
      </c>
      <c r="Z15" s="16" t="e">
        <f>#REF!</f>
        <v>#REF!</v>
      </c>
      <c r="AA15" s="16" t="e">
        <f>#REF!</f>
        <v>#REF!</v>
      </c>
      <c r="AB15" s="16" t="e">
        <f>#REF!</f>
        <v>#REF!</v>
      </c>
      <c r="AC15" s="16" t="e">
        <f>#REF!</f>
        <v>#REF!</v>
      </c>
      <c r="AD15" s="16" t="e">
        <f>#REF!</f>
        <v>#REF!</v>
      </c>
      <c r="AE15" s="16" t="e">
        <f>#REF!</f>
        <v>#REF!</v>
      </c>
      <c r="AF15" s="16" t="e">
        <f>#REF!</f>
        <v>#REF!</v>
      </c>
      <c r="AG15" s="16" t="e">
        <f>#REF!</f>
        <v>#REF!</v>
      </c>
      <c r="AH15" s="16" t="e">
        <f>#REF!</f>
        <v>#REF!</v>
      </c>
      <c r="AI15" s="16" t="e">
        <f>#REF!</f>
        <v>#REF!</v>
      </c>
      <c r="AJ15" s="16" t="e">
        <f>#REF!</f>
        <v>#REF!</v>
      </c>
      <c r="AK15" s="16" t="e">
        <f>#REF!</f>
        <v>#REF!</v>
      </c>
      <c r="AL15" s="16" t="e">
        <f>#REF!</f>
        <v>#REF!</v>
      </c>
      <c r="AM15" s="16" t="e">
        <f>#REF!</f>
        <v>#REF!</v>
      </c>
      <c r="AN15" s="16" t="e">
        <f>#REF!</f>
        <v>#REF!</v>
      </c>
      <c r="AO15" s="16" t="e">
        <f>#REF!</f>
        <v>#REF!</v>
      </c>
    </row>
    <row r="16" spans="1:41" x14ac:dyDescent="0.2">
      <c r="A16" t="s">
        <v>152</v>
      </c>
      <c r="B16">
        <v>24</v>
      </c>
      <c r="C16" s="30">
        <v>27</v>
      </c>
      <c r="D16" s="30">
        <v>100</v>
      </c>
      <c r="E16" s="30" t="s">
        <v>189</v>
      </c>
      <c r="F16" s="30" t="s">
        <v>190</v>
      </c>
      <c r="G16" s="30">
        <v>3</v>
      </c>
      <c r="H16" s="30">
        <v>3</v>
      </c>
      <c r="I16" s="27" t="s">
        <v>191</v>
      </c>
      <c r="J16" s="16" t="e">
        <f>#REF!</f>
        <v>#REF!</v>
      </c>
      <c r="K16" s="16" t="e">
        <f>#REF!</f>
        <v>#REF!</v>
      </c>
      <c r="L16" s="16" t="e">
        <f>#REF!</f>
        <v>#REF!</v>
      </c>
      <c r="M16" s="16" t="e">
        <f>#REF!</f>
        <v>#REF!</v>
      </c>
      <c r="N16" s="16" t="e">
        <f>#REF!</f>
        <v>#REF!</v>
      </c>
      <c r="O16" s="16" t="e">
        <f>#REF!</f>
        <v>#REF!</v>
      </c>
      <c r="P16" s="16" t="e">
        <f>#REF!</f>
        <v>#REF!</v>
      </c>
      <c r="Q16" s="16" t="e">
        <f>#REF!</f>
        <v>#REF!</v>
      </c>
      <c r="R16" s="16" t="e">
        <f>#REF!</f>
        <v>#REF!</v>
      </c>
      <c r="S16" s="16" t="e">
        <f>#REF!</f>
        <v>#REF!</v>
      </c>
      <c r="T16" s="16" t="e">
        <f>#REF!</f>
        <v>#REF!</v>
      </c>
      <c r="U16" s="16" t="e">
        <f>#REF!</f>
        <v>#REF!</v>
      </c>
      <c r="V16" s="16" t="e">
        <f>#REF!</f>
        <v>#REF!</v>
      </c>
      <c r="W16" s="16" t="e">
        <f>#REF!</f>
        <v>#REF!</v>
      </c>
      <c r="X16" s="16" t="e">
        <f>#REF!</f>
        <v>#REF!</v>
      </c>
      <c r="Y16" s="16" t="e">
        <f>#REF!</f>
        <v>#REF!</v>
      </c>
      <c r="Z16" s="16" t="e">
        <f>#REF!</f>
        <v>#REF!</v>
      </c>
      <c r="AA16" s="16" t="e">
        <f>#REF!</f>
        <v>#REF!</v>
      </c>
      <c r="AB16" s="16" t="e">
        <f>#REF!</f>
        <v>#REF!</v>
      </c>
      <c r="AC16" s="16" t="e">
        <f>#REF!</f>
        <v>#REF!</v>
      </c>
      <c r="AD16" s="16" t="e">
        <f>#REF!</f>
        <v>#REF!</v>
      </c>
      <c r="AE16" s="16" t="e">
        <f>#REF!</f>
        <v>#REF!</v>
      </c>
      <c r="AF16" s="16" t="e">
        <f>#REF!</f>
        <v>#REF!</v>
      </c>
      <c r="AG16" s="16" t="e">
        <f>#REF!</f>
        <v>#REF!</v>
      </c>
      <c r="AH16" s="16" t="e">
        <f>#REF!</f>
        <v>#REF!</v>
      </c>
      <c r="AI16" s="16" t="e">
        <f>#REF!</f>
        <v>#REF!</v>
      </c>
      <c r="AJ16" s="16" t="e">
        <f>#REF!</f>
        <v>#REF!</v>
      </c>
      <c r="AK16" s="16" t="e">
        <f>#REF!</f>
        <v>#REF!</v>
      </c>
      <c r="AL16" s="16" t="e">
        <f>#REF!</f>
        <v>#REF!</v>
      </c>
      <c r="AM16" s="16" t="e">
        <f>#REF!</f>
        <v>#REF!</v>
      </c>
      <c r="AN16" s="16" t="e">
        <f>#REF!</f>
        <v>#REF!</v>
      </c>
      <c r="AO16" s="16" t="e">
        <f>#REF!</f>
        <v>#REF!</v>
      </c>
    </row>
    <row r="17" spans="1:41" x14ac:dyDescent="0.2">
      <c r="A17" t="s">
        <v>155</v>
      </c>
      <c r="B17">
        <v>24</v>
      </c>
      <c r="C17" s="30">
        <v>40</v>
      </c>
      <c r="D17" s="30">
        <v>100</v>
      </c>
      <c r="E17" s="30" t="s">
        <v>189</v>
      </c>
      <c r="F17" s="30" t="s">
        <v>190</v>
      </c>
      <c r="G17" s="30">
        <v>2</v>
      </c>
      <c r="H17" s="30">
        <v>4</v>
      </c>
      <c r="I17" s="27" t="s">
        <v>191</v>
      </c>
      <c r="J17" s="16" t="e">
        <f>#REF!</f>
        <v>#REF!</v>
      </c>
      <c r="K17" s="16" t="e">
        <f>#REF!</f>
        <v>#REF!</v>
      </c>
      <c r="L17" s="16" t="e">
        <f>#REF!</f>
        <v>#REF!</v>
      </c>
      <c r="M17" s="16" t="e">
        <f>#REF!</f>
        <v>#REF!</v>
      </c>
      <c r="N17" s="16" t="e">
        <f>#REF!</f>
        <v>#REF!</v>
      </c>
      <c r="O17" s="16" t="e">
        <f>#REF!</f>
        <v>#REF!</v>
      </c>
      <c r="P17" s="16" t="e">
        <f>#REF!</f>
        <v>#REF!</v>
      </c>
      <c r="Q17" s="16" t="e">
        <f>#REF!</f>
        <v>#REF!</v>
      </c>
      <c r="R17" s="16" t="e">
        <f>#REF!</f>
        <v>#REF!</v>
      </c>
      <c r="S17" s="16" t="e">
        <f>#REF!</f>
        <v>#REF!</v>
      </c>
      <c r="T17" s="16" t="e">
        <f>#REF!</f>
        <v>#REF!</v>
      </c>
      <c r="U17" s="16" t="e">
        <f>#REF!</f>
        <v>#REF!</v>
      </c>
      <c r="V17" s="16" t="e">
        <f>#REF!</f>
        <v>#REF!</v>
      </c>
      <c r="W17" s="16" t="e">
        <f>#REF!</f>
        <v>#REF!</v>
      </c>
      <c r="X17" s="16" t="e">
        <f>#REF!</f>
        <v>#REF!</v>
      </c>
      <c r="Y17" s="16" t="e">
        <f>#REF!</f>
        <v>#REF!</v>
      </c>
      <c r="Z17" s="16" t="e">
        <f>#REF!</f>
        <v>#REF!</v>
      </c>
      <c r="AA17" s="16" t="e">
        <f>#REF!</f>
        <v>#REF!</v>
      </c>
      <c r="AB17" s="16" t="e">
        <f>#REF!</f>
        <v>#REF!</v>
      </c>
      <c r="AC17" s="16" t="e">
        <f>#REF!</f>
        <v>#REF!</v>
      </c>
      <c r="AD17" s="16" t="e">
        <f>#REF!</f>
        <v>#REF!</v>
      </c>
      <c r="AE17" s="16" t="e">
        <f>#REF!</f>
        <v>#REF!</v>
      </c>
      <c r="AF17" s="16" t="e">
        <f>#REF!</f>
        <v>#REF!</v>
      </c>
      <c r="AG17" s="16" t="e">
        <f>#REF!</f>
        <v>#REF!</v>
      </c>
      <c r="AH17" s="16" t="e">
        <f>#REF!</f>
        <v>#REF!</v>
      </c>
      <c r="AI17" s="16" t="e">
        <f>#REF!</f>
        <v>#REF!</v>
      </c>
      <c r="AJ17" s="16" t="e">
        <f>#REF!</f>
        <v>#REF!</v>
      </c>
      <c r="AK17" s="16" t="e">
        <f>#REF!</f>
        <v>#REF!</v>
      </c>
      <c r="AL17" s="16" t="e">
        <f>#REF!</f>
        <v>#REF!</v>
      </c>
      <c r="AM17" s="16" t="e">
        <f>#REF!</f>
        <v>#REF!</v>
      </c>
      <c r="AN17" s="16" t="e">
        <f>#REF!</f>
        <v>#REF!</v>
      </c>
      <c r="AO17" s="16" t="e">
        <f>#REF!</f>
        <v>#REF!</v>
      </c>
    </row>
    <row r="18" spans="1:41" x14ac:dyDescent="0.2">
      <c r="A18" t="s">
        <v>156</v>
      </c>
      <c r="B18">
        <v>24</v>
      </c>
      <c r="C18" s="30">
        <v>46</v>
      </c>
      <c r="D18" s="30">
        <v>100</v>
      </c>
      <c r="E18" s="30" t="s">
        <v>189</v>
      </c>
      <c r="F18" s="30" t="s">
        <v>190</v>
      </c>
      <c r="G18" s="30">
        <v>1</v>
      </c>
      <c r="H18" s="30">
        <v>5</v>
      </c>
      <c r="I18" s="27" t="s">
        <v>191</v>
      </c>
      <c r="J18" s="16" t="e">
        <f>#REF!</f>
        <v>#REF!</v>
      </c>
      <c r="K18" s="16" t="e">
        <f>#REF!</f>
        <v>#REF!</v>
      </c>
      <c r="L18" s="16" t="e">
        <f>#REF!</f>
        <v>#REF!</v>
      </c>
      <c r="M18" s="16" t="e">
        <f>#REF!</f>
        <v>#REF!</v>
      </c>
      <c r="N18" s="16" t="e">
        <f>#REF!</f>
        <v>#REF!</v>
      </c>
      <c r="O18" s="16" t="e">
        <f>#REF!</f>
        <v>#REF!</v>
      </c>
      <c r="P18" s="16" t="e">
        <f>#REF!</f>
        <v>#REF!</v>
      </c>
      <c r="Q18" s="16" t="e">
        <f>#REF!</f>
        <v>#REF!</v>
      </c>
      <c r="R18" s="16" t="e">
        <f>#REF!</f>
        <v>#REF!</v>
      </c>
      <c r="S18" s="16" t="e">
        <f>#REF!</f>
        <v>#REF!</v>
      </c>
      <c r="T18" s="16" t="e">
        <f>#REF!</f>
        <v>#REF!</v>
      </c>
      <c r="U18" s="16" t="e">
        <f>#REF!</f>
        <v>#REF!</v>
      </c>
      <c r="V18" s="16" t="e">
        <f>#REF!</f>
        <v>#REF!</v>
      </c>
      <c r="W18" s="16" t="e">
        <f>#REF!</f>
        <v>#REF!</v>
      </c>
      <c r="X18" s="16" t="e">
        <f>#REF!</f>
        <v>#REF!</v>
      </c>
      <c r="Y18" s="16" t="e">
        <f>#REF!</f>
        <v>#REF!</v>
      </c>
      <c r="Z18" s="16" t="e">
        <f>#REF!</f>
        <v>#REF!</v>
      </c>
      <c r="AA18" s="16" t="e">
        <f>#REF!</f>
        <v>#REF!</v>
      </c>
      <c r="AB18" s="16" t="e">
        <f>#REF!</f>
        <v>#REF!</v>
      </c>
      <c r="AC18" s="16" t="e">
        <f>#REF!</f>
        <v>#REF!</v>
      </c>
      <c r="AD18" s="16" t="e">
        <f>#REF!</f>
        <v>#REF!</v>
      </c>
      <c r="AE18" s="16" t="e">
        <f>#REF!</f>
        <v>#REF!</v>
      </c>
      <c r="AF18" s="16" t="e">
        <f>#REF!</f>
        <v>#REF!</v>
      </c>
      <c r="AG18" s="16" t="e">
        <f>#REF!</f>
        <v>#REF!</v>
      </c>
      <c r="AH18" s="16" t="e">
        <f>#REF!</f>
        <v>#REF!</v>
      </c>
      <c r="AI18" s="16" t="e">
        <f>#REF!</f>
        <v>#REF!</v>
      </c>
      <c r="AJ18" s="16" t="e">
        <f>#REF!</f>
        <v>#REF!</v>
      </c>
      <c r="AK18" s="16" t="e">
        <f>#REF!</f>
        <v>#REF!</v>
      </c>
      <c r="AL18" s="16" t="e">
        <f>#REF!</f>
        <v>#REF!</v>
      </c>
      <c r="AM18" s="16" t="e">
        <f>#REF!</f>
        <v>#REF!</v>
      </c>
      <c r="AN18" s="16" t="e">
        <f>#REF!</f>
        <v>#REF!</v>
      </c>
      <c r="AO18" s="16" t="e">
        <f>#REF!</f>
        <v>#REF!</v>
      </c>
    </row>
    <row r="19" spans="1:41" x14ac:dyDescent="0.2">
      <c r="A19" t="s">
        <v>157</v>
      </c>
      <c r="B19">
        <v>24</v>
      </c>
      <c r="C19" s="30">
        <v>57</v>
      </c>
      <c r="D19" s="30">
        <v>100</v>
      </c>
      <c r="E19" s="30" t="s">
        <v>189</v>
      </c>
      <c r="F19" s="30" t="s">
        <v>190</v>
      </c>
      <c r="G19" s="30">
        <v>3</v>
      </c>
      <c r="H19" s="30">
        <v>6</v>
      </c>
      <c r="I19" s="27" t="s">
        <v>191</v>
      </c>
      <c r="J19" s="16" t="e">
        <f>#REF!</f>
        <v>#REF!</v>
      </c>
      <c r="K19" s="16" t="e">
        <f>#REF!</f>
        <v>#REF!</v>
      </c>
      <c r="L19" s="16" t="e">
        <f>#REF!</f>
        <v>#REF!</v>
      </c>
      <c r="M19" s="16" t="e">
        <f>#REF!</f>
        <v>#REF!</v>
      </c>
      <c r="N19" s="16" t="e">
        <f>#REF!</f>
        <v>#REF!</v>
      </c>
      <c r="O19" s="16" t="e">
        <f>#REF!</f>
        <v>#REF!</v>
      </c>
      <c r="P19" s="16" t="e">
        <f>#REF!</f>
        <v>#REF!</v>
      </c>
      <c r="Q19" s="16" t="e">
        <f>#REF!</f>
        <v>#REF!</v>
      </c>
      <c r="R19" s="16" t="e">
        <f>#REF!</f>
        <v>#REF!</v>
      </c>
      <c r="S19" s="16" t="e">
        <f>#REF!</f>
        <v>#REF!</v>
      </c>
      <c r="T19" s="16" t="e">
        <f>#REF!</f>
        <v>#REF!</v>
      </c>
      <c r="U19" s="16" t="e">
        <f>#REF!</f>
        <v>#REF!</v>
      </c>
      <c r="V19" s="16" t="e">
        <f>#REF!</f>
        <v>#REF!</v>
      </c>
      <c r="W19" s="16" t="e">
        <f>#REF!</f>
        <v>#REF!</v>
      </c>
      <c r="X19" s="16" t="e">
        <f>#REF!</f>
        <v>#REF!</v>
      </c>
      <c r="Y19" s="16" t="e">
        <f>#REF!</f>
        <v>#REF!</v>
      </c>
      <c r="Z19" s="16" t="e">
        <f>#REF!</f>
        <v>#REF!</v>
      </c>
      <c r="AA19" s="16" t="e">
        <f>#REF!</f>
        <v>#REF!</v>
      </c>
      <c r="AB19" s="16" t="e">
        <f>#REF!</f>
        <v>#REF!</v>
      </c>
      <c r="AC19" s="16" t="e">
        <f>#REF!</f>
        <v>#REF!</v>
      </c>
      <c r="AD19" s="16" t="e">
        <f>#REF!</f>
        <v>#REF!</v>
      </c>
      <c r="AE19" s="16" t="e">
        <f>#REF!</f>
        <v>#REF!</v>
      </c>
      <c r="AF19" s="16" t="e">
        <f>#REF!</f>
        <v>#REF!</v>
      </c>
      <c r="AG19" s="16" t="e">
        <f>#REF!</f>
        <v>#REF!</v>
      </c>
      <c r="AH19" s="16" t="e">
        <f>#REF!</f>
        <v>#REF!</v>
      </c>
      <c r="AI19" s="16" t="e">
        <f>#REF!</f>
        <v>#REF!</v>
      </c>
      <c r="AJ19" s="16" t="e">
        <f>#REF!</f>
        <v>#REF!</v>
      </c>
      <c r="AK19" s="16" t="e">
        <f>#REF!</f>
        <v>#REF!</v>
      </c>
      <c r="AL19" s="16" t="e">
        <f>#REF!</f>
        <v>#REF!</v>
      </c>
      <c r="AM19" s="16" t="e">
        <f>#REF!</f>
        <v>#REF!</v>
      </c>
      <c r="AN19" s="16" t="e">
        <f>#REF!</f>
        <v>#REF!</v>
      </c>
      <c r="AO19" s="16" t="e">
        <f>#REF!</f>
        <v>#REF!</v>
      </c>
    </row>
    <row r="20" spans="1:41" x14ac:dyDescent="0.2">
      <c r="A20" t="s">
        <v>158</v>
      </c>
      <c r="B20">
        <v>24</v>
      </c>
      <c r="C20" s="30">
        <v>8</v>
      </c>
      <c r="D20" s="30">
        <v>25</v>
      </c>
      <c r="E20" s="30" t="s">
        <v>192</v>
      </c>
      <c r="F20" s="30" t="s">
        <v>190</v>
      </c>
      <c r="G20" s="30">
        <v>2</v>
      </c>
      <c r="H20" s="30">
        <v>1</v>
      </c>
      <c r="I20" s="27" t="s">
        <v>191</v>
      </c>
      <c r="J20" s="16" t="e">
        <f>#REF!</f>
        <v>#REF!</v>
      </c>
      <c r="K20" s="16" t="e">
        <f>#REF!</f>
        <v>#REF!</v>
      </c>
      <c r="L20" s="16" t="e">
        <f>#REF!</f>
        <v>#REF!</v>
      </c>
      <c r="M20" s="16" t="e">
        <f>#REF!</f>
        <v>#REF!</v>
      </c>
      <c r="N20" s="16" t="e">
        <f>#REF!</f>
        <v>#REF!</v>
      </c>
      <c r="O20" s="16" t="e">
        <f>#REF!</f>
        <v>#REF!</v>
      </c>
      <c r="P20" s="16" t="e">
        <f>#REF!</f>
        <v>#REF!</v>
      </c>
      <c r="Q20" s="16" t="e">
        <f>#REF!</f>
        <v>#REF!</v>
      </c>
      <c r="R20" s="16" t="e">
        <f>#REF!</f>
        <v>#REF!</v>
      </c>
      <c r="S20" s="16" t="e">
        <f>#REF!</f>
        <v>#REF!</v>
      </c>
      <c r="T20" s="16" t="e">
        <f>#REF!</f>
        <v>#REF!</v>
      </c>
      <c r="U20" s="16" t="e">
        <f>#REF!</f>
        <v>#REF!</v>
      </c>
      <c r="V20" s="16" t="e">
        <f>#REF!</f>
        <v>#REF!</v>
      </c>
      <c r="W20" s="16" t="e">
        <f>#REF!</f>
        <v>#REF!</v>
      </c>
      <c r="X20" s="16" t="e">
        <f>#REF!</f>
        <v>#REF!</v>
      </c>
      <c r="Y20" s="16" t="e">
        <f>#REF!</f>
        <v>#REF!</v>
      </c>
      <c r="Z20" s="16" t="e">
        <f>#REF!</f>
        <v>#REF!</v>
      </c>
      <c r="AA20" s="16" t="e">
        <f>#REF!</f>
        <v>#REF!</v>
      </c>
      <c r="AB20" s="16" t="e">
        <f>#REF!</f>
        <v>#REF!</v>
      </c>
      <c r="AC20" s="16" t="e">
        <f>#REF!</f>
        <v>#REF!</v>
      </c>
      <c r="AD20" s="16" t="e">
        <f>#REF!</f>
        <v>#REF!</v>
      </c>
      <c r="AE20" s="16" t="e">
        <f>#REF!</f>
        <v>#REF!</v>
      </c>
      <c r="AF20" s="16" t="e">
        <f>#REF!</f>
        <v>#REF!</v>
      </c>
      <c r="AG20" s="16" t="e">
        <f>#REF!</f>
        <v>#REF!</v>
      </c>
      <c r="AH20" s="16" t="e">
        <f>#REF!</f>
        <v>#REF!</v>
      </c>
      <c r="AI20" s="16" t="e">
        <f>#REF!</f>
        <v>#REF!</v>
      </c>
      <c r="AJ20" s="16" t="e">
        <f>#REF!</f>
        <v>#REF!</v>
      </c>
      <c r="AK20" s="16" t="e">
        <f>#REF!</f>
        <v>#REF!</v>
      </c>
      <c r="AL20" s="16" t="e">
        <f>#REF!</f>
        <v>#REF!</v>
      </c>
      <c r="AM20" s="16" t="e">
        <f>#REF!</f>
        <v>#REF!</v>
      </c>
      <c r="AN20" s="16" t="e">
        <f>#REF!</f>
        <v>#REF!</v>
      </c>
      <c r="AO20" s="16" t="e">
        <f>#REF!</f>
        <v>#REF!</v>
      </c>
    </row>
    <row r="21" spans="1:41" x14ac:dyDescent="0.2">
      <c r="A21" t="s">
        <v>159</v>
      </c>
      <c r="B21">
        <v>24</v>
      </c>
      <c r="C21" s="30">
        <v>13</v>
      </c>
      <c r="D21" s="30">
        <v>25</v>
      </c>
      <c r="E21" s="30" t="s">
        <v>192</v>
      </c>
      <c r="F21" s="30" t="s">
        <v>190</v>
      </c>
      <c r="G21" s="30">
        <v>3</v>
      </c>
      <c r="H21" s="30">
        <v>2</v>
      </c>
      <c r="I21" s="27" t="s">
        <v>191</v>
      </c>
      <c r="J21" s="16" t="e">
        <f>#REF!</f>
        <v>#REF!</v>
      </c>
      <c r="K21" s="16" t="e">
        <f>#REF!</f>
        <v>#REF!</v>
      </c>
      <c r="L21" s="16" t="e">
        <f>#REF!</f>
        <v>#REF!</v>
      </c>
      <c r="M21" s="16" t="e">
        <f>#REF!</f>
        <v>#REF!</v>
      </c>
      <c r="N21" s="16" t="e">
        <f>#REF!</f>
        <v>#REF!</v>
      </c>
      <c r="O21" s="16" t="e">
        <f>#REF!</f>
        <v>#REF!</v>
      </c>
      <c r="P21" s="16" t="e">
        <f>#REF!</f>
        <v>#REF!</v>
      </c>
      <c r="Q21" s="16" t="e">
        <f>#REF!</f>
        <v>#REF!</v>
      </c>
      <c r="R21" s="16" t="e">
        <f>#REF!</f>
        <v>#REF!</v>
      </c>
      <c r="S21" s="16" t="e">
        <f>#REF!</f>
        <v>#REF!</v>
      </c>
      <c r="T21" s="16" t="e">
        <f>#REF!</f>
        <v>#REF!</v>
      </c>
      <c r="U21" s="16" t="e">
        <f>#REF!</f>
        <v>#REF!</v>
      </c>
      <c r="V21" s="16" t="e">
        <f>#REF!</f>
        <v>#REF!</v>
      </c>
      <c r="W21" s="16" t="e">
        <f>#REF!</f>
        <v>#REF!</v>
      </c>
      <c r="X21" s="16" t="e">
        <f>#REF!</f>
        <v>#REF!</v>
      </c>
      <c r="Y21" s="16" t="e">
        <f>#REF!</f>
        <v>#REF!</v>
      </c>
      <c r="Z21" s="16" t="e">
        <f>#REF!</f>
        <v>#REF!</v>
      </c>
      <c r="AA21" s="16" t="e">
        <f>#REF!</f>
        <v>#REF!</v>
      </c>
      <c r="AB21" s="16" t="e">
        <f>#REF!</f>
        <v>#REF!</v>
      </c>
      <c r="AC21" s="16" t="e">
        <f>#REF!</f>
        <v>#REF!</v>
      </c>
      <c r="AD21" s="16" t="e">
        <f>#REF!</f>
        <v>#REF!</v>
      </c>
      <c r="AE21" s="16" t="e">
        <f>#REF!</f>
        <v>#REF!</v>
      </c>
      <c r="AF21" s="16" t="e">
        <f>#REF!</f>
        <v>#REF!</v>
      </c>
      <c r="AG21" s="16" t="e">
        <f>#REF!</f>
        <v>#REF!</v>
      </c>
      <c r="AH21" s="16" t="e">
        <f>#REF!</f>
        <v>#REF!</v>
      </c>
      <c r="AI21" s="16" t="e">
        <f>#REF!</f>
        <v>#REF!</v>
      </c>
      <c r="AJ21" s="16" t="e">
        <f>#REF!</f>
        <v>#REF!</v>
      </c>
      <c r="AK21" s="16" t="e">
        <f>#REF!</f>
        <v>#REF!</v>
      </c>
      <c r="AL21" s="16" t="e">
        <f>#REF!</f>
        <v>#REF!</v>
      </c>
      <c r="AM21" s="16" t="e">
        <f>#REF!</f>
        <v>#REF!</v>
      </c>
      <c r="AN21" s="16" t="e">
        <f>#REF!</f>
        <v>#REF!</v>
      </c>
      <c r="AO21" s="16" t="e">
        <f>#REF!</f>
        <v>#REF!</v>
      </c>
    </row>
    <row r="22" spans="1:41" x14ac:dyDescent="0.2">
      <c r="A22" t="s">
        <v>160</v>
      </c>
      <c r="B22">
        <v>24</v>
      </c>
      <c r="C22" s="30">
        <v>28</v>
      </c>
      <c r="D22" s="30">
        <v>25</v>
      </c>
      <c r="E22" s="30" t="s">
        <v>192</v>
      </c>
      <c r="F22" s="30" t="s">
        <v>190</v>
      </c>
      <c r="G22" s="30">
        <v>3</v>
      </c>
      <c r="H22" s="30">
        <v>3</v>
      </c>
      <c r="I22" s="27" t="s">
        <v>191</v>
      </c>
      <c r="J22" s="16" t="e">
        <f>#REF!</f>
        <v>#REF!</v>
      </c>
      <c r="K22" s="16" t="e">
        <f>#REF!</f>
        <v>#REF!</v>
      </c>
      <c r="L22" s="16" t="e">
        <f>#REF!</f>
        <v>#REF!</v>
      </c>
      <c r="M22" s="16" t="e">
        <f>#REF!</f>
        <v>#REF!</v>
      </c>
      <c r="N22" s="16" t="e">
        <f>#REF!</f>
        <v>#REF!</v>
      </c>
      <c r="O22" s="16" t="e">
        <f>#REF!</f>
        <v>#REF!</v>
      </c>
      <c r="P22" s="16" t="e">
        <f>#REF!</f>
        <v>#REF!</v>
      </c>
      <c r="Q22" s="16" t="e">
        <f>#REF!</f>
        <v>#REF!</v>
      </c>
      <c r="R22" s="16" t="e">
        <f>#REF!</f>
        <v>#REF!</v>
      </c>
      <c r="S22" s="16" t="e">
        <f>#REF!</f>
        <v>#REF!</v>
      </c>
      <c r="T22" s="16" t="e">
        <f>#REF!</f>
        <v>#REF!</v>
      </c>
      <c r="U22" s="16" t="e">
        <f>#REF!</f>
        <v>#REF!</v>
      </c>
      <c r="V22" s="16" t="e">
        <f>#REF!</f>
        <v>#REF!</v>
      </c>
      <c r="W22" s="16" t="e">
        <f>#REF!</f>
        <v>#REF!</v>
      </c>
      <c r="X22" s="16" t="e">
        <f>#REF!</f>
        <v>#REF!</v>
      </c>
      <c r="Y22" s="16" t="e">
        <f>#REF!</f>
        <v>#REF!</v>
      </c>
      <c r="Z22" s="16" t="e">
        <f>#REF!</f>
        <v>#REF!</v>
      </c>
      <c r="AA22" s="16" t="e">
        <f>#REF!</f>
        <v>#REF!</v>
      </c>
      <c r="AB22" s="16" t="e">
        <f>#REF!</f>
        <v>#REF!</v>
      </c>
      <c r="AC22" s="16" t="e">
        <f>#REF!</f>
        <v>#REF!</v>
      </c>
      <c r="AD22" s="16" t="e">
        <f>#REF!</f>
        <v>#REF!</v>
      </c>
      <c r="AE22" s="16" t="e">
        <f>#REF!</f>
        <v>#REF!</v>
      </c>
      <c r="AF22" s="16" t="e">
        <f>#REF!</f>
        <v>#REF!</v>
      </c>
      <c r="AG22" s="16" t="e">
        <f>#REF!</f>
        <v>#REF!</v>
      </c>
      <c r="AH22" s="16" t="e">
        <f>#REF!</f>
        <v>#REF!</v>
      </c>
      <c r="AI22" s="16" t="e">
        <f>#REF!</f>
        <v>#REF!</v>
      </c>
      <c r="AJ22" s="16" t="e">
        <f>#REF!</f>
        <v>#REF!</v>
      </c>
      <c r="AK22" s="16" t="e">
        <f>#REF!</f>
        <v>#REF!</v>
      </c>
      <c r="AL22" s="16" t="e">
        <f>#REF!</f>
        <v>#REF!</v>
      </c>
      <c r="AM22" s="16" t="e">
        <f>#REF!</f>
        <v>#REF!</v>
      </c>
      <c r="AN22" s="16" t="e">
        <f>#REF!</f>
        <v>#REF!</v>
      </c>
      <c r="AO22" s="16" t="e">
        <f>#REF!</f>
        <v>#REF!</v>
      </c>
    </row>
    <row r="23" spans="1:41" x14ac:dyDescent="0.2">
      <c r="A23" t="s">
        <v>161</v>
      </c>
      <c r="B23">
        <v>24</v>
      </c>
      <c r="C23" s="30">
        <v>33</v>
      </c>
      <c r="D23" s="30">
        <v>25</v>
      </c>
      <c r="E23" s="30" t="s">
        <v>192</v>
      </c>
      <c r="F23" s="30" t="s">
        <v>190</v>
      </c>
      <c r="G23" s="30">
        <v>1</v>
      </c>
      <c r="H23" s="30">
        <v>4</v>
      </c>
      <c r="I23" s="27" t="s">
        <v>191</v>
      </c>
      <c r="J23" s="16" t="e">
        <f>#REF!</f>
        <v>#REF!</v>
      </c>
      <c r="K23" s="16" t="e">
        <f>#REF!</f>
        <v>#REF!</v>
      </c>
      <c r="L23" s="16" t="e">
        <f>#REF!</f>
        <v>#REF!</v>
      </c>
      <c r="M23" s="16" t="e">
        <f>#REF!</f>
        <v>#REF!</v>
      </c>
      <c r="N23" s="16" t="e">
        <f>#REF!</f>
        <v>#REF!</v>
      </c>
      <c r="O23" s="16" t="e">
        <f>#REF!</f>
        <v>#REF!</v>
      </c>
      <c r="P23" s="16" t="e">
        <f>#REF!</f>
        <v>#REF!</v>
      </c>
      <c r="Q23" s="16" t="e">
        <f>#REF!</f>
        <v>#REF!</v>
      </c>
      <c r="R23" s="16" t="e">
        <f>#REF!</f>
        <v>#REF!</v>
      </c>
      <c r="S23" s="16" t="e">
        <f>#REF!</f>
        <v>#REF!</v>
      </c>
      <c r="T23" s="16" t="e">
        <f>#REF!</f>
        <v>#REF!</v>
      </c>
      <c r="U23" s="16" t="e">
        <f>#REF!</f>
        <v>#REF!</v>
      </c>
      <c r="V23" s="16" t="e">
        <f>#REF!</f>
        <v>#REF!</v>
      </c>
      <c r="W23" s="16" t="e">
        <f>#REF!</f>
        <v>#REF!</v>
      </c>
      <c r="X23" s="16" t="e">
        <f>#REF!</f>
        <v>#REF!</v>
      </c>
      <c r="Y23" s="16" t="e">
        <f>#REF!</f>
        <v>#REF!</v>
      </c>
      <c r="Z23" s="16" t="e">
        <f>#REF!</f>
        <v>#REF!</v>
      </c>
      <c r="AA23" s="16" t="e">
        <f>#REF!</f>
        <v>#REF!</v>
      </c>
      <c r="AB23" s="16" t="e">
        <f>#REF!</f>
        <v>#REF!</v>
      </c>
      <c r="AC23" s="16" t="e">
        <f>#REF!</f>
        <v>#REF!</v>
      </c>
      <c r="AD23" s="16" t="e">
        <f>#REF!</f>
        <v>#REF!</v>
      </c>
      <c r="AE23" s="16" t="e">
        <f>#REF!</f>
        <v>#REF!</v>
      </c>
      <c r="AF23" s="16" t="e">
        <f>#REF!</f>
        <v>#REF!</v>
      </c>
      <c r="AG23" s="16" t="e">
        <f>#REF!</f>
        <v>#REF!</v>
      </c>
      <c r="AH23" s="16" t="e">
        <f>#REF!</f>
        <v>#REF!</v>
      </c>
      <c r="AI23" s="16" t="e">
        <f>#REF!</f>
        <v>#REF!</v>
      </c>
      <c r="AJ23" s="16" t="e">
        <f>#REF!</f>
        <v>#REF!</v>
      </c>
      <c r="AK23" s="16" t="e">
        <f>#REF!</f>
        <v>#REF!</v>
      </c>
      <c r="AL23" s="16" t="e">
        <f>#REF!</f>
        <v>#REF!</v>
      </c>
      <c r="AM23" s="16" t="e">
        <f>#REF!</f>
        <v>#REF!</v>
      </c>
      <c r="AN23" s="16" t="e">
        <f>#REF!</f>
        <v>#REF!</v>
      </c>
      <c r="AO23" s="16" t="e">
        <f>#REF!</f>
        <v>#REF!</v>
      </c>
    </row>
    <row r="24" spans="1:41" x14ac:dyDescent="0.2">
      <c r="A24" t="s">
        <v>162</v>
      </c>
      <c r="B24">
        <v>24</v>
      </c>
      <c r="C24" s="30">
        <v>48</v>
      </c>
      <c r="D24" s="30">
        <v>25</v>
      </c>
      <c r="E24" s="30" t="s">
        <v>192</v>
      </c>
      <c r="F24" s="30" t="s">
        <v>190</v>
      </c>
      <c r="G24" s="30">
        <v>1</v>
      </c>
      <c r="H24" s="30">
        <v>5</v>
      </c>
      <c r="I24" s="27" t="s">
        <v>191</v>
      </c>
      <c r="J24" s="16" t="e">
        <f>#REF!</f>
        <v>#REF!</v>
      </c>
      <c r="K24" s="16" t="e">
        <f>#REF!</f>
        <v>#REF!</v>
      </c>
      <c r="L24" s="16" t="e">
        <f>#REF!</f>
        <v>#REF!</v>
      </c>
      <c r="M24" s="16" t="e">
        <f>#REF!</f>
        <v>#REF!</v>
      </c>
      <c r="N24" s="16" t="e">
        <f>#REF!</f>
        <v>#REF!</v>
      </c>
      <c r="O24" s="16" t="e">
        <f>#REF!</f>
        <v>#REF!</v>
      </c>
      <c r="P24" s="16" t="e">
        <f>#REF!</f>
        <v>#REF!</v>
      </c>
      <c r="Q24" s="16" t="e">
        <f>#REF!</f>
        <v>#REF!</v>
      </c>
      <c r="R24" s="16" t="e">
        <f>#REF!</f>
        <v>#REF!</v>
      </c>
      <c r="S24" s="16" t="e">
        <f>#REF!</f>
        <v>#REF!</v>
      </c>
      <c r="T24" s="16" t="e">
        <f>#REF!</f>
        <v>#REF!</v>
      </c>
      <c r="U24" s="16" t="e">
        <f>#REF!</f>
        <v>#REF!</v>
      </c>
      <c r="V24" s="16" t="e">
        <f>#REF!</f>
        <v>#REF!</v>
      </c>
      <c r="W24" s="16" t="e">
        <f>#REF!</f>
        <v>#REF!</v>
      </c>
      <c r="X24" s="16" t="e">
        <f>#REF!</f>
        <v>#REF!</v>
      </c>
      <c r="Y24" s="16" t="e">
        <f>#REF!</f>
        <v>#REF!</v>
      </c>
      <c r="Z24" s="16" t="e">
        <f>#REF!</f>
        <v>#REF!</v>
      </c>
      <c r="AA24" s="16" t="e">
        <f>#REF!</f>
        <v>#REF!</v>
      </c>
      <c r="AB24" s="16" t="e">
        <f>#REF!</f>
        <v>#REF!</v>
      </c>
      <c r="AC24" s="16" t="e">
        <f>#REF!</f>
        <v>#REF!</v>
      </c>
      <c r="AD24" s="16" t="e">
        <f>#REF!</f>
        <v>#REF!</v>
      </c>
      <c r="AE24" s="16" t="e">
        <f>#REF!</f>
        <v>#REF!</v>
      </c>
      <c r="AF24" s="16" t="e">
        <f>#REF!</f>
        <v>#REF!</v>
      </c>
      <c r="AG24" s="16" t="e">
        <f>#REF!</f>
        <v>#REF!</v>
      </c>
      <c r="AH24" s="16" t="e">
        <f>#REF!</f>
        <v>#REF!</v>
      </c>
      <c r="AI24" s="16" t="e">
        <f>#REF!</f>
        <v>#REF!</v>
      </c>
      <c r="AJ24" s="16" t="e">
        <f>#REF!</f>
        <v>#REF!</v>
      </c>
      <c r="AK24" s="16" t="e">
        <f>#REF!</f>
        <v>#REF!</v>
      </c>
      <c r="AL24" s="16" t="e">
        <f>#REF!</f>
        <v>#REF!</v>
      </c>
      <c r="AM24" s="16" t="e">
        <f>#REF!</f>
        <v>#REF!</v>
      </c>
      <c r="AN24" s="16" t="e">
        <f>#REF!</f>
        <v>#REF!</v>
      </c>
      <c r="AO24" s="16" t="e">
        <f>#REF!</f>
        <v>#REF!</v>
      </c>
    </row>
    <row r="25" spans="1:41" x14ac:dyDescent="0.2">
      <c r="A25" t="s">
        <v>163</v>
      </c>
      <c r="B25">
        <v>24</v>
      </c>
      <c r="C25" s="30">
        <v>53</v>
      </c>
      <c r="D25" s="30">
        <v>25</v>
      </c>
      <c r="E25" s="30" t="s">
        <v>192</v>
      </c>
      <c r="F25" s="30" t="s">
        <v>190</v>
      </c>
      <c r="G25" s="30">
        <v>2</v>
      </c>
      <c r="H25" s="30">
        <v>6</v>
      </c>
      <c r="I25" s="27" t="s">
        <v>191</v>
      </c>
      <c r="J25" s="16" t="e">
        <f>#REF!</f>
        <v>#REF!</v>
      </c>
      <c r="K25" s="16" t="e">
        <f>#REF!</f>
        <v>#REF!</v>
      </c>
      <c r="L25" s="16" t="e">
        <f>#REF!</f>
        <v>#REF!</v>
      </c>
      <c r="M25" s="16" t="e">
        <f>#REF!</f>
        <v>#REF!</v>
      </c>
      <c r="N25" s="16" t="e">
        <f>#REF!</f>
        <v>#REF!</v>
      </c>
      <c r="O25" s="16" t="e">
        <f>#REF!</f>
        <v>#REF!</v>
      </c>
      <c r="P25" s="16" t="e">
        <f>#REF!</f>
        <v>#REF!</v>
      </c>
      <c r="Q25" s="16" t="e">
        <f>#REF!</f>
        <v>#REF!</v>
      </c>
      <c r="R25" s="16" t="e">
        <f>#REF!</f>
        <v>#REF!</v>
      </c>
      <c r="S25" s="16" t="e">
        <f>#REF!</f>
        <v>#REF!</v>
      </c>
      <c r="T25" s="16" t="e">
        <f>#REF!</f>
        <v>#REF!</v>
      </c>
      <c r="U25" s="16" t="e">
        <f>#REF!</f>
        <v>#REF!</v>
      </c>
      <c r="V25" s="16" t="e">
        <f>#REF!</f>
        <v>#REF!</v>
      </c>
      <c r="W25" s="16" t="e">
        <f>#REF!</f>
        <v>#REF!</v>
      </c>
      <c r="X25" s="16" t="e">
        <f>#REF!</f>
        <v>#REF!</v>
      </c>
      <c r="Y25" s="16" t="e">
        <f>#REF!</f>
        <v>#REF!</v>
      </c>
      <c r="Z25" s="16" t="e">
        <f>#REF!</f>
        <v>#REF!</v>
      </c>
      <c r="AA25" s="16" t="e">
        <f>#REF!</f>
        <v>#REF!</v>
      </c>
      <c r="AB25" s="16" t="e">
        <f>#REF!</f>
        <v>#REF!</v>
      </c>
      <c r="AC25" s="16" t="e">
        <f>#REF!</f>
        <v>#REF!</v>
      </c>
      <c r="AD25" s="16" t="e">
        <f>#REF!</f>
        <v>#REF!</v>
      </c>
      <c r="AE25" s="16" t="e">
        <f>#REF!</f>
        <v>#REF!</v>
      </c>
      <c r="AF25" s="16" t="e">
        <f>#REF!</f>
        <v>#REF!</v>
      </c>
      <c r="AG25" s="16" t="e">
        <f>#REF!</f>
        <v>#REF!</v>
      </c>
      <c r="AH25" s="16" t="e">
        <f>#REF!</f>
        <v>#REF!</v>
      </c>
      <c r="AI25" s="16" t="e">
        <f>#REF!</f>
        <v>#REF!</v>
      </c>
      <c r="AJ25" s="16" t="e">
        <f>#REF!</f>
        <v>#REF!</v>
      </c>
      <c r="AK25" s="16" t="e">
        <f>#REF!</f>
        <v>#REF!</v>
      </c>
      <c r="AL25" s="16" t="e">
        <f>#REF!</f>
        <v>#REF!</v>
      </c>
      <c r="AM25" s="16" t="e">
        <f>#REF!</f>
        <v>#REF!</v>
      </c>
      <c r="AN25" s="16" t="e">
        <f>#REF!</f>
        <v>#REF!</v>
      </c>
      <c r="AO25" s="16" t="e">
        <f>#REF!</f>
        <v>#REF!</v>
      </c>
    </row>
  </sheetData>
  <sortState xmlns:xlrd2="http://schemas.microsoft.com/office/spreadsheetml/2017/richdata2" ref="A2:AO25">
    <sortCondition ref="B2:B25"/>
    <sortCondition ref="A2:A25"/>
  </sortState>
  <phoneticPr fontId="1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8F797-98C3-A247-AF92-D037264291F0}">
  <dimension ref="A1:CU75"/>
  <sheetViews>
    <sheetView topLeftCell="A25" workbookViewId="0">
      <selection activeCell="B51" sqref="B51"/>
    </sheetView>
  </sheetViews>
  <sheetFormatPr baseColWidth="10" defaultColWidth="11" defaultRowHeight="16" x14ac:dyDescent="0.2"/>
  <cols>
    <col min="2" max="2" width="14.83203125" customWidth="1"/>
  </cols>
  <sheetData>
    <row r="1" spans="1:99" x14ac:dyDescent="0.2">
      <c r="A1" t="s">
        <v>193</v>
      </c>
    </row>
    <row r="2" spans="1:99" s="2" customFormat="1" ht="14" x14ac:dyDescent="0.15">
      <c r="A2" s="1" t="s">
        <v>0</v>
      </c>
      <c r="B2" s="7">
        <v>0.47152777777777777</v>
      </c>
    </row>
    <row r="3" spans="1:99" s="2" customFormat="1" ht="13" x14ac:dyDescent="0.15">
      <c r="A3" s="2" t="s">
        <v>1</v>
      </c>
      <c r="B3" s="2">
        <v>20.399999999999999</v>
      </c>
    </row>
    <row r="4" spans="1:99" s="2" customFormat="1" ht="13" x14ac:dyDescent="0.15"/>
    <row r="5" spans="1:99" s="2" customFormat="1" ht="14" x14ac:dyDescent="0.15">
      <c r="B5" s="3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  <c r="R5" s="4" t="s">
        <v>18</v>
      </c>
      <c r="S5" s="4" t="s">
        <v>19</v>
      </c>
      <c r="T5" s="4" t="s">
        <v>20</v>
      </c>
      <c r="U5" s="4" t="s">
        <v>21</v>
      </c>
      <c r="V5" s="4" t="s">
        <v>22</v>
      </c>
      <c r="W5" s="4" t="s">
        <v>23</v>
      </c>
      <c r="X5" s="4" t="s">
        <v>24</v>
      </c>
      <c r="Y5" s="4" t="s">
        <v>25</v>
      </c>
      <c r="Z5" s="4" t="s">
        <v>26</v>
      </c>
      <c r="AA5" s="4" t="s">
        <v>27</v>
      </c>
      <c r="AB5" s="4" t="s">
        <v>28</v>
      </c>
      <c r="AC5" s="4" t="s">
        <v>29</v>
      </c>
      <c r="AD5" s="4" t="s">
        <v>30</v>
      </c>
      <c r="AE5" s="4" t="s">
        <v>31</v>
      </c>
      <c r="AF5" s="4" t="s">
        <v>32</v>
      </c>
      <c r="AG5" s="4" t="s">
        <v>33</v>
      </c>
      <c r="AH5" s="4" t="s">
        <v>34</v>
      </c>
      <c r="AI5" s="4" t="s">
        <v>35</v>
      </c>
      <c r="AJ5" s="4" t="s">
        <v>36</v>
      </c>
      <c r="AK5" s="4" t="s">
        <v>37</v>
      </c>
      <c r="AL5" s="4" t="s">
        <v>38</v>
      </c>
      <c r="AM5" s="4" t="s">
        <v>39</v>
      </c>
      <c r="AN5" s="4" t="s">
        <v>40</v>
      </c>
      <c r="AO5" s="4" t="s">
        <v>41</v>
      </c>
      <c r="AP5" s="4" t="s">
        <v>42</v>
      </c>
      <c r="AQ5" s="4" t="s">
        <v>43</v>
      </c>
      <c r="AR5" s="4" t="s">
        <v>44</v>
      </c>
      <c r="AS5" s="4" t="s">
        <v>45</v>
      </c>
      <c r="AT5" s="4" t="s">
        <v>46</v>
      </c>
      <c r="AU5" s="4" t="s">
        <v>47</v>
      </c>
      <c r="AV5" s="4" t="s">
        <v>48</v>
      </c>
      <c r="AW5" s="4" t="s">
        <v>49</v>
      </c>
      <c r="AX5" s="4" t="s">
        <v>50</v>
      </c>
      <c r="AY5" s="4" t="s">
        <v>51</v>
      </c>
      <c r="AZ5" s="4" t="s">
        <v>52</v>
      </c>
      <c r="BA5" s="4" t="s">
        <v>53</v>
      </c>
      <c r="BB5" s="4" t="s">
        <v>54</v>
      </c>
      <c r="BC5" s="4" t="s">
        <v>55</v>
      </c>
      <c r="BD5" s="4" t="s">
        <v>56</v>
      </c>
      <c r="BE5" s="4" t="s">
        <v>57</v>
      </c>
      <c r="BF5" s="4" t="s">
        <v>58</v>
      </c>
      <c r="BG5" s="4" t="s">
        <v>59</v>
      </c>
      <c r="BH5" s="4" t="s">
        <v>60</v>
      </c>
      <c r="BI5" s="4" t="s">
        <v>61</v>
      </c>
      <c r="BJ5" s="4" t="s">
        <v>62</v>
      </c>
      <c r="BK5" s="4" t="s">
        <v>63</v>
      </c>
      <c r="BL5" s="4" t="s">
        <v>64</v>
      </c>
      <c r="BM5" s="4" t="s">
        <v>65</v>
      </c>
      <c r="BN5" s="4" t="s">
        <v>66</v>
      </c>
      <c r="BO5" s="4" t="s">
        <v>67</v>
      </c>
      <c r="BP5" s="4" t="s">
        <v>68</v>
      </c>
      <c r="BQ5" s="4" t="s">
        <v>69</v>
      </c>
      <c r="BR5" s="4" t="s">
        <v>70</v>
      </c>
      <c r="BS5" s="4" t="s">
        <v>71</v>
      </c>
      <c r="BT5" s="4" t="s">
        <v>72</v>
      </c>
      <c r="BU5" s="4" t="s">
        <v>73</v>
      </c>
      <c r="BV5" s="4" t="s">
        <v>74</v>
      </c>
      <c r="BW5" s="4" t="s">
        <v>75</v>
      </c>
      <c r="BX5" s="4" t="s">
        <v>76</v>
      </c>
      <c r="BY5" s="4" t="s">
        <v>77</v>
      </c>
      <c r="BZ5" s="4" t="s">
        <v>78</v>
      </c>
      <c r="CA5" s="4" t="s">
        <v>79</v>
      </c>
      <c r="CB5" s="4" t="s">
        <v>80</v>
      </c>
      <c r="CC5" s="4" t="s">
        <v>81</v>
      </c>
      <c r="CD5" s="4" t="s">
        <v>82</v>
      </c>
      <c r="CE5" s="4" t="s">
        <v>83</v>
      </c>
      <c r="CF5" s="4" t="s">
        <v>84</v>
      </c>
      <c r="CG5" s="4" t="s">
        <v>85</v>
      </c>
      <c r="CH5" s="4" t="s">
        <v>86</v>
      </c>
      <c r="CI5" s="4" t="s">
        <v>87</v>
      </c>
      <c r="CJ5" s="4" t="s">
        <v>88</v>
      </c>
      <c r="CK5" s="4" t="s">
        <v>89</v>
      </c>
      <c r="CL5" s="4" t="s">
        <v>90</v>
      </c>
      <c r="CM5" s="4" t="s">
        <v>91</v>
      </c>
      <c r="CN5" s="4" t="s">
        <v>92</v>
      </c>
      <c r="CO5" s="4" t="s">
        <v>93</v>
      </c>
      <c r="CP5" s="4" t="s">
        <v>94</v>
      </c>
      <c r="CQ5" s="4" t="s">
        <v>95</v>
      </c>
      <c r="CR5" s="4" t="s">
        <v>96</v>
      </c>
      <c r="CS5" s="4" t="s">
        <v>97</v>
      </c>
      <c r="CT5" s="4" t="s">
        <v>98</v>
      </c>
      <c r="CU5" s="5"/>
    </row>
    <row r="6" spans="1:99" s="2" customFormat="1" ht="13" x14ac:dyDescent="0.15">
      <c r="B6" s="3">
        <v>570</v>
      </c>
      <c r="C6" s="4">
        <v>1.163</v>
      </c>
      <c r="D6" s="4">
        <v>0.995</v>
      </c>
      <c r="E6" s="4">
        <v>1.038</v>
      </c>
      <c r="F6" s="4">
        <v>1.03</v>
      </c>
      <c r="G6" s="4">
        <v>0.96299999999999997</v>
      </c>
      <c r="H6" s="4">
        <v>0.98099999999999998</v>
      </c>
      <c r="I6" s="4">
        <v>0.91600000000000004</v>
      </c>
      <c r="J6" s="4">
        <v>1.0649999999999999</v>
      </c>
      <c r="K6" s="4">
        <v>1.044</v>
      </c>
      <c r="L6" s="4">
        <v>0.97099999999999997</v>
      </c>
      <c r="M6" s="4">
        <v>1.048</v>
      </c>
      <c r="N6" s="4">
        <v>0.94299999999999995</v>
      </c>
      <c r="O6" s="4">
        <v>1.0880000000000001</v>
      </c>
      <c r="P6" s="4">
        <v>1.0629999999999999</v>
      </c>
      <c r="Q6" s="4">
        <v>1.0860000000000001</v>
      </c>
      <c r="R6" s="4">
        <v>1.091</v>
      </c>
      <c r="S6" s="4">
        <v>1.0469999999999999</v>
      </c>
      <c r="T6" s="4">
        <v>1.022</v>
      </c>
      <c r="U6" s="4">
        <v>0.98199999999999998</v>
      </c>
      <c r="V6" s="4">
        <v>1.085</v>
      </c>
      <c r="W6" s="4">
        <v>1.056</v>
      </c>
      <c r="X6" s="4">
        <v>1.07</v>
      </c>
      <c r="Y6" s="4">
        <v>1.097</v>
      </c>
      <c r="Z6" s="4">
        <v>1.0029999999999999</v>
      </c>
      <c r="AA6" s="4">
        <v>1.1499999999999999</v>
      </c>
      <c r="AB6" s="4">
        <v>1.0529999999999999</v>
      </c>
      <c r="AC6" s="4">
        <v>1.05</v>
      </c>
      <c r="AD6" s="4">
        <v>1.083</v>
      </c>
      <c r="AE6" s="4">
        <v>1.0309999999999999</v>
      </c>
      <c r="AF6" s="4">
        <v>1.0049999999999999</v>
      </c>
      <c r="AG6" s="4">
        <v>0.96399999999999997</v>
      </c>
      <c r="AH6" s="4">
        <v>1.121</v>
      </c>
      <c r="AI6" s="4">
        <v>1.0549999999999999</v>
      </c>
      <c r="AJ6" s="4">
        <v>1.038</v>
      </c>
      <c r="AK6" s="4">
        <v>1.052</v>
      </c>
      <c r="AL6" s="4">
        <v>0.98299999999999998</v>
      </c>
      <c r="AM6" s="4">
        <v>1.103</v>
      </c>
      <c r="AN6" s="4">
        <v>1.095</v>
      </c>
      <c r="AO6" s="4">
        <v>1.0740000000000001</v>
      </c>
      <c r="AP6" s="4">
        <v>1.095</v>
      </c>
      <c r="AQ6" s="4">
        <v>1.071</v>
      </c>
      <c r="AR6" s="4">
        <v>1.0369999999999999</v>
      </c>
      <c r="AS6" s="4">
        <v>0.97199999999999998</v>
      </c>
      <c r="AT6" s="4">
        <v>1.103</v>
      </c>
      <c r="AU6" s="4">
        <v>1.069</v>
      </c>
      <c r="AV6" s="4">
        <v>1.071</v>
      </c>
      <c r="AW6" s="4">
        <v>1.0920000000000001</v>
      </c>
      <c r="AX6" s="4">
        <v>0.999</v>
      </c>
      <c r="AY6" s="4">
        <v>1.0920000000000001</v>
      </c>
      <c r="AZ6" s="4">
        <v>1.095</v>
      </c>
      <c r="BA6" s="4">
        <v>1.1100000000000001</v>
      </c>
      <c r="BB6" s="4">
        <v>1.119</v>
      </c>
      <c r="BC6" s="4">
        <v>1.095</v>
      </c>
      <c r="BD6" s="4">
        <v>1.0680000000000001</v>
      </c>
      <c r="BE6" s="4">
        <v>1.0469999999999999</v>
      </c>
      <c r="BF6" s="4">
        <v>1.1299999999999999</v>
      </c>
      <c r="BG6" s="4">
        <v>1.08</v>
      </c>
      <c r="BH6" s="4">
        <v>1.101</v>
      </c>
      <c r="BI6" s="4">
        <v>1.131</v>
      </c>
      <c r="BJ6" s="4">
        <v>1.0229999999999999</v>
      </c>
      <c r="BK6" s="4">
        <v>1.119</v>
      </c>
      <c r="BL6" s="4">
        <v>1.0900000000000001</v>
      </c>
      <c r="BM6" s="4">
        <v>1.081</v>
      </c>
      <c r="BN6" s="4">
        <v>1.107</v>
      </c>
      <c r="BO6" s="4">
        <v>1.073</v>
      </c>
      <c r="BP6" s="4">
        <v>1.06</v>
      </c>
      <c r="BQ6" s="4">
        <v>0.998</v>
      </c>
      <c r="BR6" s="4">
        <v>1.1299999999999999</v>
      </c>
      <c r="BS6" s="4">
        <v>1.079</v>
      </c>
      <c r="BT6" s="4">
        <v>1.077</v>
      </c>
      <c r="BU6" s="4">
        <v>1.093</v>
      </c>
      <c r="BV6" s="4">
        <v>1</v>
      </c>
      <c r="BW6" s="4">
        <v>1.0960000000000001</v>
      </c>
      <c r="BX6" s="4">
        <v>1.103</v>
      </c>
      <c r="BY6" s="4">
        <v>1.111</v>
      </c>
      <c r="BZ6" s="4">
        <v>1.1060000000000001</v>
      </c>
      <c r="CA6" s="4">
        <v>1.101</v>
      </c>
      <c r="CB6" s="4">
        <v>1.0629999999999999</v>
      </c>
      <c r="CC6" s="4">
        <v>1.016</v>
      </c>
      <c r="CD6" s="4">
        <v>1.131</v>
      </c>
      <c r="CE6" s="4">
        <v>1.085</v>
      </c>
      <c r="CF6" s="4">
        <v>1.0669999999999999</v>
      </c>
      <c r="CG6" s="4">
        <v>1.0900000000000001</v>
      </c>
      <c r="CH6" s="4">
        <v>1.0289999999999999</v>
      </c>
      <c r="CI6" s="4">
        <v>1.077</v>
      </c>
      <c r="CJ6" s="4">
        <v>1.069</v>
      </c>
      <c r="CK6" s="4">
        <v>1.0580000000000001</v>
      </c>
      <c r="CL6" s="4">
        <v>1.0580000000000001</v>
      </c>
      <c r="CM6" s="4">
        <v>1.0329999999999999</v>
      </c>
      <c r="CN6" s="4">
        <v>1.018</v>
      </c>
      <c r="CO6" s="4">
        <v>0.98599999999999999</v>
      </c>
      <c r="CP6" s="4">
        <v>1.087</v>
      </c>
      <c r="CQ6" s="4">
        <v>1.0580000000000001</v>
      </c>
      <c r="CR6" s="4">
        <v>1.0489999999999999</v>
      </c>
      <c r="CS6" s="4">
        <v>1.024</v>
      </c>
      <c r="CT6" s="4">
        <v>1.044</v>
      </c>
      <c r="CU6" s="5"/>
    </row>
    <row r="7" spans="1:99" x14ac:dyDescent="0.2">
      <c r="C7" s="16">
        <f>AVERAGE(C6:CT6)</f>
        <v>1.0601041666666668</v>
      </c>
    </row>
    <row r="8" spans="1:99" x14ac:dyDescent="0.2">
      <c r="A8" t="s">
        <v>194</v>
      </c>
      <c r="C8" s="16"/>
    </row>
    <row r="9" spans="1:99" s="2" customFormat="1" ht="14" x14ac:dyDescent="0.15">
      <c r="A9" s="1" t="s">
        <v>0</v>
      </c>
      <c r="B9" s="7">
        <v>0.68927083333333339</v>
      </c>
    </row>
    <row r="10" spans="1:99" s="2" customFormat="1" ht="13" x14ac:dyDescent="0.15">
      <c r="A10" s="2" t="s">
        <v>1</v>
      </c>
      <c r="B10" s="2">
        <v>25.5</v>
      </c>
    </row>
    <row r="11" spans="1:99" s="2" customFormat="1" ht="13" x14ac:dyDescent="0.15"/>
    <row r="12" spans="1:99" s="2" customFormat="1" ht="14" x14ac:dyDescent="0.15">
      <c r="B12" s="3" t="s">
        <v>2</v>
      </c>
      <c r="C12" s="4" t="s">
        <v>3</v>
      </c>
      <c r="D12" s="4" t="s">
        <v>4</v>
      </c>
      <c r="E12" s="4" t="s">
        <v>5</v>
      </c>
      <c r="F12" s="4" t="s">
        <v>6</v>
      </c>
      <c r="G12" s="4" t="s">
        <v>7</v>
      </c>
      <c r="H12" s="4" t="s">
        <v>8</v>
      </c>
      <c r="I12" s="4" t="s">
        <v>9</v>
      </c>
      <c r="J12" s="4" t="s">
        <v>10</v>
      </c>
      <c r="K12" s="4" t="s">
        <v>11</v>
      </c>
      <c r="L12" s="4" t="s">
        <v>12</v>
      </c>
      <c r="M12" s="4" t="s">
        <v>13</v>
      </c>
      <c r="N12" s="4" t="s">
        <v>14</v>
      </c>
      <c r="O12" s="4" t="s">
        <v>15</v>
      </c>
      <c r="P12" s="4" t="s">
        <v>16</v>
      </c>
      <c r="Q12" s="4" t="s">
        <v>17</v>
      </c>
      <c r="R12" s="4" t="s">
        <v>18</v>
      </c>
      <c r="S12" s="4" t="s">
        <v>19</v>
      </c>
      <c r="T12" s="4" t="s">
        <v>20</v>
      </c>
      <c r="U12" s="4" t="s">
        <v>21</v>
      </c>
      <c r="V12" s="4" t="s">
        <v>22</v>
      </c>
      <c r="W12" s="4" t="s">
        <v>23</v>
      </c>
      <c r="X12" s="4" t="s">
        <v>24</v>
      </c>
      <c r="Y12" s="4" t="s">
        <v>25</v>
      </c>
      <c r="Z12" s="4" t="s">
        <v>26</v>
      </c>
      <c r="AA12" s="4" t="s">
        <v>27</v>
      </c>
      <c r="AB12" s="4" t="s">
        <v>28</v>
      </c>
      <c r="AC12" s="4" t="s">
        <v>29</v>
      </c>
      <c r="AD12" s="4" t="s">
        <v>30</v>
      </c>
      <c r="AE12" s="4" t="s">
        <v>31</v>
      </c>
      <c r="AF12" s="4" t="s">
        <v>32</v>
      </c>
      <c r="AG12" s="4" t="s">
        <v>33</v>
      </c>
      <c r="AH12" s="4" t="s">
        <v>34</v>
      </c>
      <c r="AI12" s="4" t="s">
        <v>35</v>
      </c>
      <c r="AJ12" s="4" t="s">
        <v>36</v>
      </c>
      <c r="AK12" s="4" t="s">
        <v>37</v>
      </c>
      <c r="AL12" s="4" t="s">
        <v>38</v>
      </c>
      <c r="AM12" s="4" t="s">
        <v>39</v>
      </c>
      <c r="AN12" s="4" t="s">
        <v>40</v>
      </c>
      <c r="AO12" s="4" t="s">
        <v>41</v>
      </c>
      <c r="AP12" s="4" t="s">
        <v>42</v>
      </c>
      <c r="AQ12" s="4" t="s">
        <v>43</v>
      </c>
      <c r="AR12" s="4" t="s">
        <v>44</v>
      </c>
      <c r="AS12" s="4" t="s">
        <v>45</v>
      </c>
      <c r="AT12" s="4" t="s">
        <v>46</v>
      </c>
      <c r="AU12" s="4" t="s">
        <v>47</v>
      </c>
      <c r="AV12" s="4" t="s">
        <v>48</v>
      </c>
      <c r="AW12" s="4" t="s">
        <v>49</v>
      </c>
      <c r="AX12" s="4" t="s">
        <v>50</v>
      </c>
      <c r="AY12" s="4" t="s">
        <v>51</v>
      </c>
      <c r="AZ12" s="4" t="s">
        <v>52</v>
      </c>
      <c r="BA12" s="4" t="s">
        <v>53</v>
      </c>
      <c r="BB12" s="4" t="s">
        <v>54</v>
      </c>
      <c r="BC12" s="4" t="s">
        <v>55</v>
      </c>
      <c r="BD12" s="4" t="s">
        <v>56</v>
      </c>
      <c r="BE12" s="4" t="s">
        <v>57</v>
      </c>
      <c r="BF12" s="4" t="s">
        <v>58</v>
      </c>
      <c r="BG12" s="4" t="s">
        <v>59</v>
      </c>
      <c r="BH12" s="4" t="s">
        <v>60</v>
      </c>
      <c r="BI12" s="4" t="s">
        <v>61</v>
      </c>
      <c r="BJ12" s="4" t="s">
        <v>62</v>
      </c>
      <c r="BK12" s="4" t="s">
        <v>63</v>
      </c>
      <c r="BL12" s="4" t="s">
        <v>64</v>
      </c>
      <c r="BM12" s="4" t="s">
        <v>65</v>
      </c>
      <c r="BN12" s="4" t="s">
        <v>66</v>
      </c>
      <c r="BO12" s="4" t="s">
        <v>67</v>
      </c>
      <c r="BP12" s="4" t="s">
        <v>68</v>
      </c>
      <c r="BQ12" s="4" t="s">
        <v>69</v>
      </c>
      <c r="BR12" s="4" t="s">
        <v>70</v>
      </c>
      <c r="BS12" s="4" t="s">
        <v>71</v>
      </c>
      <c r="BT12" s="4" t="s">
        <v>72</v>
      </c>
      <c r="BU12" s="4" t="s">
        <v>73</v>
      </c>
      <c r="BV12" s="4" t="s">
        <v>74</v>
      </c>
      <c r="BW12" s="4" t="s">
        <v>75</v>
      </c>
      <c r="BX12" s="4" t="s">
        <v>76</v>
      </c>
      <c r="BY12" s="4" t="s">
        <v>77</v>
      </c>
      <c r="BZ12" s="4" t="s">
        <v>78</v>
      </c>
      <c r="CA12" s="4" t="s">
        <v>79</v>
      </c>
      <c r="CB12" s="4" t="s">
        <v>80</v>
      </c>
      <c r="CC12" s="4" t="s">
        <v>81</v>
      </c>
      <c r="CD12" s="4" t="s">
        <v>82</v>
      </c>
      <c r="CE12" s="4" t="s">
        <v>83</v>
      </c>
      <c r="CF12" s="4" t="s">
        <v>84</v>
      </c>
      <c r="CG12" s="4" t="s">
        <v>85</v>
      </c>
      <c r="CH12" s="4" t="s">
        <v>86</v>
      </c>
      <c r="CI12" s="4" t="s">
        <v>87</v>
      </c>
      <c r="CJ12" s="4" t="s">
        <v>88</v>
      </c>
      <c r="CK12" s="4" t="s">
        <v>89</v>
      </c>
      <c r="CL12" s="4" t="s">
        <v>90</v>
      </c>
      <c r="CM12" s="4" t="s">
        <v>91</v>
      </c>
      <c r="CN12" s="4" t="s">
        <v>92</v>
      </c>
      <c r="CO12" s="4" t="s">
        <v>93</v>
      </c>
      <c r="CP12" s="4" t="s">
        <v>94</v>
      </c>
      <c r="CQ12" s="4" t="s">
        <v>95</v>
      </c>
      <c r="CR12" s="4" t="s">
        <v>96</v>
      </c>
      <c r="CS12" s="4" t="s">
        <v>97</v>
      </c>
      <c r="CT12" s="4" t="s">
        <v>98</v>
      </c>
      <c r="CU12" s="5"/>
    </row>
    <row r="13" spans="1:99" s="2" customFormat="1" ht="13" x14ac:dyDescent="0.15">
      <c r="B13" s="3">
        <v>570</v>
      </c>
      <c r="C13" s="4">
        <v>0.78500000000000003</v>
      </c>
      <c r="D13" s="4">
        <v>0.81200000000000006</v>
      </c>
      <c r="E13" s="4">
        <v>0.47899999999999998</v>
      </c>
      <c r="F13" s="4">
        <v>0.57799999999999996</v>
      </c>
      <c r="G13" s="4">
        <v>0.60799999999999998</v>
      </c>
      <c r="H13" s="4">
        <v>0.76200000000000001</v>
      </c>
      <c r="I13" s="4">
        <v>0.45600000000000002</v>
      </c>
      <c r="J13" s="4">
        <v>0.68899999999999995</v>
      </c>
      <c r="K13" s="4">
        <v>0.65300000000000002</v>
      </c>
      <c r="L13" s="4">
        <v>0.748</v>
      </c>
      <c r="M13" s="4">
        <v>0.44800000000000001</v>
      </c>
      <c r="N13" s="4">
        <v>0.66700000000000004</v>
      </c>
      <c r="O13" s="4">
        <v>0.76700000000000002</v>
      </c>
      <c r="P13" s="4">
        <v>0.59799999999999998</v>
      </c>
      <c r="Q13" s="4">
        <v>0.68799999999999994</v>
      </c>
      <c r="R13" s="4">
        <v>0.56399999999999995</v>
      </c>
      <c r="S13" s="4">
        <v>0.67800000000000005</v>
      </c>
      <c r="T13" s="4">
        <v>0.60399999999999998</v>
      </c>
      <c r="U13" s="4">
        <v>0.76100000000000001</v>
      </c>
      <c r="V13" s="4">
        <v>0.47099999999999997</v>
      </c>
      <c r="W13" s="4">
        <v>0.67500000000000004</v>
      </c>
      <c r="X13" s="4">
        <v>0.70099999999999996</v>
      </c>
      <c r="Y13" s="4">
        <v>0.63200000000000001</v>
      </c>
      <c r="Z13" s="4">
        <v>0.434</v>
      </c>
      <c r="AA13" s="4">
        <v>0.33600000000000002</v>
      </c>
      <c r="AB13" s="4">
        <v>0.70199999999999996</v>
      </c>
      <c r="AC13" s="4">
        <v>0.52</v>
      </c>
      <c r="AD13" s="4">
        <v>0.39</v>
      </c>
      <c r="AE13" s="4">
        <v>0.28499999999999998</v>
      </c>
      <c r="AF13" s="4">
        <v>0.67100000000000004</v>
      </c>
      <c r="AG13" s="4">
        <v>0.55500000000000005</v>
      </c>
      <c r="AH13" s="4">
        <v>0.32500000000000001</v>
      </c>
      <c r="AI13" s="4">
        <v>0.30299999999999999</v>
      </c>
      <c r="AJ13" s="4">
        <v>0.71599999999999997</v>
      </c>
      <c r="AK13" s="4">
        <v>0.439</v>
      </c>
      <c r="AL13" s="4">
        <v>0.32500000000000001</v>
      </c>
      <c r="AM13" s="4">
        <v>0.72799999999999998</v>
      </c>
      <c r="AN13" s="4">
        <v>0.56799999999999995</v>
      </c>
      <c r="AO13" s="4">
        <v>0.439</v>
      </c>
      <c r="AP13" s="4">
        <v>0.59699999999999998</v>
      </c>
      <c r="AQ13" s="4">
        <v>0.61</v>
      </c>
      <c r="AR13" s="4">
        <v>0.46600000000000003</v>
      </c>
      <c r="AS13" s="4">
        <v>0.53200000000000003</v>
      </c>
      <c r="AT13" s="4">
        <v>0.58599999999999997</v>
      </c>
      <c r="AU13" s="4">
        <v>0.64</v>
      </c>
      <c r="AV13" s="4">
        <v>0.58099999999999996</v>
      </c>
      <c r="AW13" s="4">
        <v>0.44700000000000001</v>
      </c>
      <c r="AX13" s="4">
        <v>0.46899999999999997</v>
      </c>
      <c r="AY13" s="4">
        <v>0.69199999999999995</v>
      </c>
      <c r="AZ13" s="4">
        <v>0.54200000000000004</v>
      </c>
      <c r="BA13" s="4">
        <v>0.70599999999999996</v>
      </c>
      <c r="BB13" s="4">
        <v>0.76900000000000002</v>
      </c>
      <c r="BC13" s="4">
        <v>0.58299999999999996</v>
      </c>
      <c r="BD13" s="4">
        <v>0.56999999999999995</v>
      </c>
      <c r="BE13" s="4">
        <v>0.69299999999999995</v>
      </c>
      <c r="BF13" s="4">
        <v>0.747</v>
      </c>
      <c r="BG13" s="4">
        <v>0.60299999999999998</v>
      </c>
      <c r="BH13" s="4">
        <v>0.58599999999999997</v>
      </c>
      <c r="BI13" s="4">
        <v>0.57799999999999996</v>
      </c>
      <c r="BJ13" s="4">
        <v>0.72599999999999998</v>
      </c>
      <c r="BK13" s="4">
        <v>0.627</v>
      </c>
      <c r="BL13" s="4">
        <v>0.54100000000000004</v>
      </c>
      <c r="BM13" s="4">
        <v>0.57199999999999995</v>
      </c>
      <c r="BN13" s="4">
        <v>0.64500000000000002</v>
      </c>
      <c r="BO13" s="4">
        <v>0.65200000000000002</v>
      </c>
      <c r="BP13" s="4">
        <v>0.54100000000000004</v>
      </c>
      <c r="BQ13" s="4">
        <v>0.55300000000000005</v>
      </c>
      <c r="BR13" s="4">
        <v>0.58599999999999997</v>
      </c>
      <c r="BS13" s="4">
        <v>0.59199999999999997</v>
      </c>
      <c r="BT13" s="4">
        <v>0.45700000000000002</v>
      </c>
      <c r="BU13" s="4">
        <v>0.45700000000000002</v>
      </c>
      <c r="BV13" s="4">
        <v>0.49299999999999999</v>
      </c>
      <c r="BW13" s="4">
        <v>0.42699999999999999</v>
      </c>
      <c r="BX13" s="4">
        <v>0.68300000000000005</v>
      </c>
      <c r="BY13" s="4">
        <v>0.60799999999999998</v>
      </c>
      <c r="BZ13" s="4">
        <v>0.41899999999999998</v>
      </c>
      <c r="CA13" s="4">
        <v>0.58699999999999997</v>
      </c>
      <c r="CB13" s="4">
        <v>0.66600000000000004</v>
      </c>
      <c r="CC13" s="4">
        <v>0.70199999999999996</v>
      </c>
      <c r="CD13" s="4">
        <v>0.37</v>
      </c>
      <c r="CE13" s="4">
        <v>0.36899999999999999</v>
      </c>
      <c r="CF13" s="4">
        <v>0.56899999999999995</v>
      </c>
      <c r="CG13" s="4">
        <v>0.58599999999999997</v>
      </c>
      <c r="CH13" s="4">
        <v>0.35699999999999998</v>
      </c>
      <c r="CI13" s="4">
        <v>0.67300000000000004</v>
      </c>
      <c r="CJ13" s="4">
        <v>0.64900000000000002</v>
      </c>
      <c r="CK13" s="4">
        <v>0.52800000000000002</v>
      </c>
      <c r="CL13" s="4">
        <v>0.45200000000000001</v>
      </c>
      <c r="CM13" s="4">
        <v>0.59</v>
      </c>
      <c r="CN13" s="4">
        <v>0.626</v>
      </c>
      <c r="CO13" s="4">
        <v>0.59799999999999998</v>
      </c>
      <c r="CP13" s="4">
        <v>0.45500000000000002</v>
      </c>
      <c r="CQ13" s="4">
        <v>0.60799999999999998</v>
      </c>
      <c r="CR13" s="4">
        <v>0.65400000000000003</v>
      </c>
      <c r="CS13" s="4">
        <v>0.51800000000000002</v>
      </c>
      <c r="CT13" s="4">
        <v>0.47099999999999997</v>
      </c>
      <c r="CU13" s="5"/>
    </row>
    <row r="14" spans="1:99" s="2" customFormat="1" x14ac:dyDescent="0.2">
      <c r="B14" s="32"/>
      <c r="C14" s="16">
        <f>AVERAGE(C13:CT13)</f>
        <v>0.57462499999999994</v>
      </c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5"/>
    </row>
    <row r="15" spans="1:99" s="2" customFormat="1" x14ac:dyDescent="0.2">
      <c r="A15" s="2" t="s">
        <v>195</v>
      </c>
      <c r="B15" s="32"/>
      <c r="C15" s="16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  <c r="BX15" s="31"/>
      <c r="BY15" s="31"/>
      <c r="BZ15" s="31"/>
      <c r="CA15" s="31"/>
      <c r="CB15" s="31"/>
      <c r="CC15" s="31"/>
      <c r="CD15" s="31"/>
      <c r="CE15" s="31"/>
      <c r="CF15" s="31"/>
      <c r="CG15" s="31"/>
      <c r="CH15" s="31"/>
      <c r="CI15" s="31"/>
      <c r="CJ15" s="31"/>
      <c r="CK15" s="31"/>
      <c r="CL15" s="31"/>
      <c r="CM15" s="31"/>
      <c r="CN15" s="31"/>
      <c r="CO15" s="31"/>
      <c r="CP15" s="31"/>
      <c r="CQ15" s="31"/>
      <c r="CR15" s="31"/>
      <c r="CS15" s="31"/>
      <c r="CT15" s="31"/>
      <c r="CU15" s="5"/>
    </row>
    <row r="16" spans="1:99" s="2" customFormat="1" ht="14" x14ac:dyDescent="0.15">
      <c r="A16" s="1" t="s">
        <v>0</v>
      </c>
      <c r="B16" s="7">
        <v>0.68738425925925928</v>
      </c>
    </row>
    <row r="17" spans="1:99" s="2" customFormat="1" ht="13" x14ac:dyDescent="0.15">
      <c r="A17" s="2" t="s">
        <v>1</v>
      </c>
      <c r="B17" s="2">
        <v>25.6</v>
      </c>
    </row>
    <row r="18" spans="1:99" s="2" customFormat="1" ht="13" x14ac:dyDescent="0.15"/>
    <row r="19" spans="1:99" s="2" customFormat="1" ht="14" x14ac:dyDescent="0.15">
      <c r="B19" s="3" t="s">
        <v>2</v>
      </c>
      <c r="C19" s="4" t="s">
        <v>3</v>
      </c>
      <c r="D19" s="4" t="s">
        <v>4</v>
      </c>
      <c r="E19" s="4" t="s">
        <v>5</v>
      </c>
      <c r="F19" s="4" t="s">
        <v>6</v>
      </c>
      <c r="G19" s="4" t="s">
        <v>7</v>
      </c>
      <c r="H19" s="4" t="s">
        <v>8</v>
      </c>
      <c r="I19" s="4" t="s">
        <v>9</v>
      </c>
      <c r="J19" s="4" t="s">
        <v>10</v>
      </c>
      <c r="K19" s="4" t="s">
        <v>11</v>
      </c>
      <c r="L19" s="4" t="s">
        <v>12</v>
      </c>
      <c r="M19" s="4" t="s">
        <v>13</v>
      </c>
      <c r="N19" s="4" t="s">
        <v>14</v>
      </c>
      <c r="O19" s="4" t="s">
        <v>15</v>
      </c>
      <c r="P19" s="4" t="s">
        <v>16</v>
      </c>
      <c r="Q19" s="4" t="s">
        <v>17</v>
      </c>
      <c r="R19" s="4" t="s">
        <v>18</v>
      </c>
      <c r="S19" s="4" t="s">
        <v>19</v>
      </c>
      <c r="T19" s="4" t="s">
        <v>20</v>
      </c>
      <c r="U19" s="4" t="s">
        <v>21</v>
      </c>
      <c r="V19" s="4" t="s">
        <v>22</v>
      </c>
      <c r="W19" s="4" t="s">
        <v>23</v>
      </c>
      <c r="X19" s="4" t="s">
        <v>24</v>
      </c>
      <c r="Y19" s="4" t="s">
        <v>25</v>
      </c>
      <c r="Z19" s="4" t="s">
        <v>26</v>
      </c>
      <c r="AA19" s="4" t="s">
        <v>27</v>
      </c>
      <c r="AB19" s="4" t="s">
        <v>28</v>
      </c>
      <c r="AC19" s="4" t="s">
        <v>29</v>
      </c>
      <c r="AD19" s="4" t="s">
        <v>30</v>
      </c>
      <c r="AE19" s="4" t="s">
        <v>31</v>
      </c>
      <c r="AF19" s="4" t="s">
        <v>32</v>
      </c>
      <c r="AG19" s="4" t="s">
        <v>33</v>
      </c>
      <c r="AH19" s="4" t="s">
        <v>34</v>
      </c>
      <c r="AI19" s="4" t="s">
        <v>35</v>
      </c>
      <c r="AJ19" s="4" t="s">
        <v>36</v>
      </c>
      <c r="AK19" s="4" t="s">
        <v>37</v>
      </c>
      <c r="AL19" s="4" t="s">
        <v>38</v>
      </c>
      <c r="AM19" s="4" t="s">
        <v>39</v>
      </c>
      <c r="AN19" s="4" t="s">
        <v>40</v>
      </c>
      <c r="AO19" s="4" t="s">
        <v>41</v>
      </c>
      <c r="AP19" s="4" t="s">
        <v>42</v>
      </c>
      <c r="AQ19" s="4" t="s">
        <v>43</v>
      </c>
      <c r="AR19" s="4" t="s">
        <v>44</v>
      </c>
      <c r="AS19" s="4" t="s">
        <v>45</v>
      </c>
      <c r="AT19" s="4" t="s">
        <v>46</v>
      </c>
      <c r="AU19" s="4" t="s">
        <v>47</v>
      </c>
      <c r="AV19" s="4" t="s">
        <v>48</v>
      </c>
      <c r="AW19" s="4" t="s">
        <v>49</v>
      </c>
      <c r="AX19" s="4" t="s">
        <v>50</v>
      </c>
      <c r="AY19" s="4" t="s">
        <v>51</v>
      </c>
      <c r="AZ19" s="4" t="s">
        <v>52</v>
      </c>
      <c r="BA19" s="4" t="s">
        <v>53</v>
      </c>
      <c r="BB19" s="4" t="s">
        <v>54</v>
      </c>
      <c r="BC19" s="4" t="s">
        <v>55</v>
      </c>
      <c r="BD19" s="4" t="s">
        <v>56</v>
      </c>
      <c r="BE19" s="4" t="s">
        <v>57</v>
      </c>
      <c r="BF19" s="4" t="s">
        <v>58</v>
      </c>
      <c r="BG19" s="4" t="s">
        <v>59</v>
      </c>
      <c r="BH19" s="4" t="s">
        <v>60</v>
      </c>
      <c r="BI19" s="4" t="s">
        <v>61</v>
      </c>
      <c r="BJ19" s="4" t="s">
        <v>62</v>
      </c>
      <c r="BK19" s="4" t="s">
        <v>63</v>
      </c>
      <c r="BL19" s="4" t="s">
        <v>64</v>
      </c>
      <c r="BM19" s="4" t="s">
        <v>65</v>
      </c>
      <c r="BN19" s="4" t="s">
        <v>66</v>
      </c>
      <c r="BO19" s="4" t="s">
        <v>67</v>
      </c>
      <c r="BP19" s="4" t="s">
        <v>68</v>
      </c>
      <c r="BQ19" s="4" t="s">
        <v>69</v>
      </c>
      <c r="BR19" s="4" t="s">
        <v>70</v>
      </c>
      <c r="BS19" s="4" t="s">
        <v>71</v>
      </c>
      <c r="BT19" s="4" t="s">
        <v>72</v>
      </c>
      <c r="BU19" s="4" t="s">
        <v>73</v>
      </c>
      <c r="BV19" s="4" t="s">
        <v>74</v>
      </c>
      <c r="BW19" s="4" t="s">
        <v>75</v>
      </c>
      <c r="BX19" s="4" t="s">
        <v>76</v>
      </c>
      <c r="BY19" s="4" t="s">
        <v>77</v>
      </c>
      <c r="BZ19" s="4" t="s">
        <v>78</v>
      </c>
      <c r="CA19" s="4" t="s">
        <v>79</v>
      </c>
      <c r="CB19" s="4" t="s">
        <v>80</v>
      </c>
      <c r="CC19" s="4" t="s">
        <v>81</v>
      </c>
      <c r="CD19" s="4" t="s">
        <v>82</v>
      </c>
      <c r="CE19" s="4" t="s">
        <v>83</v>
      </c>
      <c r="CF19" s="4" t="s">
        <v>84</v>
      </c>
      <c r="CG19" s="4" t="s">
        <v>85</v>
      </c>
      <c r="CH19" s="4" t="s">
        <v>86</v>
      </c>
      <c r="CI19" s="4" t="s">
        <v>87</v>
      </c>
      <c r="CJ19" s="4" t="s">
        <v>88</v>
      </c>
      <c r="CK19" s="4" t="s">
        <v>89</v>
      </c>
      <c r="CL19" s="4" t="s">
        <v>90</v>
      </c>
      <c r="CM19" s="4" t="s">
        <v>91</v>
      </c>
      <c r="CN19" s="4" t="s">
        <v>92</v>
      </c>
      <c r="CO19" s="4" t="s">
        <v>93</v>
      </c>
      <c r="CP19" s="4" t="s">
        <v>94</v>
      </c>
      <c r="CQ19" s="4" t="s">
        <v>95</v>
      </c>
      <c r="CR19" s="4" t="s">
        <v>96</v>
      </c>
      <c r="CS19" s="4" t="s">
        <v>97</v>
      </c>
      <c r="CT19" s="4" t="s">
        <v>98</v>
      </c>
      <c r="CU19" s="5"/>
    </row>
    <row r="20" spans="1:99" s="2" customFormat="1" ht="13" x14ac:dyDescent="0.15">
      <c r="B20" s="3">
        <v>570</v>
      </c>
      <c r="C20" s="4">
        <v>0.83599999999999997</v>
      </c>
      <c r="D20" s="4">
        <v>0.74</v>
      </c>
      <c r="E20" s="4">
        <v>0.44400000000000001</v>
      </c>
      <c r="F20" s="4">
        <v>0.69899999999999995</v>
      </c>
      <c r="G20" s="4">
        <v>0.63400000000000001</v>
      </c>
      <c r="H20" s="4">
        <v>0.71799999999999997</v>
      </c>
      <c r="I20" s="4">
        <v>0.40200000000000002</v>
      </c>
      <c r="J20" s="4">
        <v>0.80300000000000005</v>
      </c>
      <c r="K20" s="4">
        <v>0.77800000000000002</v>
      </c>
      <c r="L20" s="4">
        <v>0.66900000000000004</v>
      </c>
      <c r="M20" s="4">
        <v>0.40600000000000003</v>
      </c>
      <c r="N20" s="4">
        <v>0.66800000000000004</v>
      </c>
      <c r="O20" s="4">
        <v>0.79100000000000004</v>
      </c>
      <c r="P20" s="4">
        <v>0.70099999999999996</v>
      </c>
      <c r="Q20" s="4">
        <v>0.79</v>
      </c>
      <c r="R20" s="4">
        <v>0.70599999999999996</v>
      </c>
      <c r="S20" s="4">
        <v>0.70099999999999996</v>
      </c>
      <c r="T20" s="4">
        <v>0.65100000000000002</v>
      </c>
      <c r="U20" s="4">
        <v>0.66600000000000004</v>
      </c>
      <c r="V20" s="4">
        <v>0.622</v>
      </c>
      <c r="W20" s="4">
        <v>0.73599999999999999</v>
      </c>
      <c r="X20" s="4">
        <v>0.66300000000000003</v>
      </c>
      <c r="Y20" s="4">
        <v>0.78700000000000003</v>
      </c>
      <c r="Z20" s="4">
        <v>0.505</v>
      </c>
      <c r="AA20" s="4">
        <v>0.29199999999999998</v>
      </c>
      <c r="AB20" s="4">
        <v>0.78600000000000003</v>
      </c>
      <c r="AC20" s="4">
        <v>0.72599999999999998</v>
      </c>
      <c r="AD20" s="4">
        <v>0.56200000000000006</v>
      </c>
      <c r="AE20" s="4">
        <v>0.46899999999999997</v>
      </c>
      <c r="AF20" s="4">
        <v>0.68100000000000005</v>
      </c>
      <c r="AG20" s="4">
        <v>0.51300000000000001</v>
      </c>
      <c r="AH20" s="4">
        <v>0.28399999999999997</v>
      </c>
      <c r="AI20" s="4">
        <v>0.26400000000000001</v>
      </c>
      <c r="AJ20" s="4">
        <v>0.72</v>
      </c>
      <c r="AK20" s="4">
        <v>0.57099999999999995</v>
      </c>
      <c r="AL20" s="4">
        <v>0.24</v>
      </c>
      <c r="AM20" s="4">
        <v>0.89200000000000002</v>
      </c>
      <c r="AN20" s="4">
        <v>0.80600000000000005</v>
      </c>
      <c r="AO20" s="4">
        <v>0.72699999999999998</v>
      </c>
      <c r="AP20" s="4">
        <v>0.79900000000000004</v>
      </c>
      <c r="AQ20" s="4">
        <v>0.745</v>
      </c>
      <c r="AR20" s="4">
        <v>0.56999999999999995</v>
      </c>
      <c r="AS20" s="4">
        <v>0.309</v>
      </c>
      <c r="AT20" s="4">
        <v>0.69</v>
      </c>
      <c r="AU20" s="4">
        <v>0.68100000000000005</v>
      </c>
      <c r="AV20" s="4">
        <v>0.628</v>
      </c>
      <c r="AW20" s="4">
        <v>0.36199999999999999</v>
      </c>
      <c r="AX20" s="4">
        <v>0.55900000000000005</v>
      </c>
      <c r="AY20" s="4">
        <v>0.82299999999999995</v>
      </c>
      <c r="AZ20" s="4">
        <v>0.84199999999999997</v>
      </c>
      <c r="BA20" s="4">
        <v>0.83399999999999996</v>
      </c>
      <c r="BB20" s="4">
        <v>0.879</v>
      </c>
      <c r="BC20" s="4">
        <v>0.72099999999999997</v>
      </c>
      <c r="BD20" s="4">
        <v>0.58899999999999997</v>
      </c>
      <c r="BE20" s="4">
        <v>0.55500000000000005</v>
      </c>
      <c r="BF20" s="4">
        <v>0.79400000000000004</v>
      </c>
      <c r="BG20" s="4">
        <v>0.66200000000000003</v>
      </c>
      <c r="BH20" s="4">
        <v>0.627</v>
      </c>
      <c r="BI20" s="4">
        <v>0.63300000000000001</v>
      </c>
      <c r="BJ20" s="4">
        <v>0.70799999999999996</v>
      </c>
      <c r="BK20" s="4">
        <v>0.85</v>
      </c>
      <c r="BL20" s="4">
        <v>0.80600000000000005</v>
      </c>
      <c r="BM20" s="4">
        <v>0.80900000000000005</v>
      </c>
      <c r="BN20" s="4">
        <v>0.80500000000000005</v>
      </c>
      <c r="BO20" s="4">
        <v>0.69699999999999995</v>
      </c>
      <c r="BP20" s="4">
        <v>0.53800000000000003</v>
      </c>
      <c r="BQ20" s="4">
        <v>0.53800000000000003</v>
      </c>
      <c r="BR20" s="4">
        <v>0.75600000000000001</v>
      </c>
      <c r="BS20" s="4">
        <v>0.66300000000000003</v>
      </c>
      <c r="BT20" s="4">
        <v>0.502</v>
      </c>
      <c r="BU20" s="4">
        <v>0.63500000000000001</v>
      </c>
      <c r="BV20" s="4">
        <v>0.60199999999999998</v>
      </c>
      <c r="BW20" s="4">
        <v>0.32900000000000001</v>
      </c>
      <c r="BX20" s="4">
        <v>0.84799999999999998</v>
      </c>
      <c r="BY20" s="4">
        <v>0.84699999999999998</v>
      </c>
      <c r="BZ20" s="4">
        <v>0.63500000000000001</v>
      </c>
      <c r="CA20" s="4">
        <v>0.32600000000000001</v>
      </c>
      <c r="CB20" s="4">
        <v>0.439</v>
      </c>
      <c r="CC20" s="4">
        <v>0.65300000000000002</v>
      </c>
      <c r="CD20" s="4">
        <v>0.41599999999999998</v>
      </c>
      <c r="CE20" s="4">
        <v>0.27900000000000003</v>
      </c>
      <c r="CF20" s="4">
        <v>0.371</v>
      </c>
      <c r="CG20" s="4">
        <v>0.71699999999999997</v>
      </c>
      <c r="CH20" s="4">
        <v>0.36299999999999999</v>
      </c>
      <c r="CI20" s="4">
        <v>0.76700000000000002</v>
      </c>
      <c r="CJ20" s="4">
        <v>0.75</v>
      </c>
      <c r="CK20" s="4">
        <v>0.69</v>
      </c>
      <c r="CL20" s="4">
        <v>0.33</v>
      </c>
      <c r="CM20" s="4">
        <v>0.69099999999999995</v>
      </c>
      <c r="CN20" s="4">
        <v>0.68100000000000005</v>
      </c>
      <c r="CO20" s="4">
        <v>0.56599999999999995</v>
      </c>
      <c r="CP20" s="4">
        <v>0.29399999999999998</v>
      </c>
      <c r="CQ20" s="4">
        <v>0.66200000000000003</v>
      </c>
      <c r="CR20" s="4">
        <v>0.68400000000000005</v>
      </c>
      <c r="CS20" s="4">
        <v>0.61</v>
      </c>
      <c r="CT20" s="4">
        <v>0.29099999999999998</v>
      </c>
      <c r="CU20" s="5"/>
    </row>
    <row r="22" spans="1:99" x14ac:dyDescent="0.2">
      <c r="A22" t="s">
        <v>196</v>
      </c>
    </row>
    <row r="23" spans="1:99" s="2" customFormat="1" ht="14" x14ac:dyDescent="0.15">
      <c r="A23" s="1" t="s">
        <v>0</v>
      </c>
      <c r="B23" s="7">
        <v>0.45862268518518517</v>
      </c>
    </row>
    <row r="24" spans="1:99" s="2" customFormat="1" ht="13" x14ac:dyDescent="0.15">
      <c r="A24" s="2" t="s">
        <v>1</v>
      </c>
      <c r="B24" s="2">
        <v>23.1</v>
      </c>
    </row>
    <row r="25" spans="1:99" s="2" customFormat="1" ht="13" x14ac:dyDescent="0.15"/>
    <row r="26" spans="1:99" s="2" customFormat="1" ht="14" x14ac:dyDescent="0.15">
      <c r="B26" s="3" t="s">
        <v>2</v>
      </c>
      <c r="C26" s="4" t="s">
        <v>3</v>
      </c>
      <c r="D26" s="4" t="s">
        <v>4</v>
      </c>
      <c r="E26" s="4" t="s">
        <v>5</v>
      </c>
      <c r="F26" s="4" t="s">
        <v>6</v>
      </c>
      <c r="G26" s="4" t="s">
        <v>7</v>
      </c>
      <c r="H26" s="4" t="s">
        <v>8</v>
      </c>
      <c r="I26" s="4" t="s">
        <v>9</v>
      </c>
      <c r="J26" s="4" t="s">
        <v>10</v>
      </c>
      <c r="K26" s="4" t="s">
        <v>11</v>
      </c>
      <c r="L26" s="4" t="s">
        <v>12</v>
      </c>
      <c r="M26" s="4" t="s">
        <v>13</v>
      </c>
      <c r="N26" s="4" t="s">
        <v>14</v>
      </c>
      <c r="O26" s="4" t="s">
        <v>15</v>
      </c>
      <c r="P26" s="4" t="s">
        <v>16</v>
      </c>
      <c r="Q26" s="4" t="s">
        <v>17</v>
      </c>
      <c r="R26" s="4" t="s">
        <v>18</v>
      </c>
      <c r="S26" s="4" t="s">
        <v>19</v>
      </c>
      <c r="T26" s="4" t="s">
        <v>20</v>
      </c>
      <c r="U26" s="4" t="s">
        <v>21</v>
      </c>
      <c r="V26" s="4" t="s">
        <v>22</v>
      </c>
      <c r="W26" s="4" t="s">
        <v>23</v>
      </c>
      <c r="X26" s="4" t="s">
        <v>24</v>
      </c>
      <c r="Y26" s="4" t="s">
        <v>25</v>
      </c>
      <c r="Z26" s="4" t="s">
        <v>26</v>
      </c>
      <c r="AA26" s="4" t="s">
        <v>27</v>
      </c>
      <c r="AB26" s="4" t="s">
        <v>28</v>
      </c>
      <c r="AC26" s="4" t="s">
        <v>29</v>
      </c>
      <c r="AD26" s="4" t="s">
        <v>30</v>
      </c>
      <c r="AE26" s="4" t="s">
        <v>31</v>
      </c>
      <c r="AF26" s="4" t="s">
        <v>32</v>
      </c>
      <c r="AG26" s="4" t="s">
        <v>33</v>
      </c>
      <c r="AH26" s="4" t="s">
        <v>34</v>
      </c>
      <c r="AI26" s="4" t="s">
        <v>35</v>
      </c>
      <c r="AJ26" s="4" t="s">
        <v>36</v>
      </c>
      <c r="AK26" s="4" t="s">
        <v>37</v>
      </c>
      <c r="AL26" s="4" t="s">
        <v>38</v>
      </c>
      <c r="AM26" s="4" t="s">
        <v>39</v>
      </c>
      <c r="AN26" s="4" t="s">
        <v>40</v>
      </c>
      <c r="AO26" s="4" t="s">
        <v>41</v>
      </c>
      <c r="AP26" s="4" t="s">
        <v>42</v>
      </c>
      <c r="AQ26" s="4" t="s">
        <v>43</v>
      </c>
      <c r="AR26" s="4" t="s">
        <v>44</v>
      </c>
      <c r="AS26" s="4" t="s">
        <v>45</v>
      </c>
      <c r="AT26" s="4" t="s">
        <v>46</v>
      </c>
      <c r="AU26" s="4" t="s">
        <v>47</v>
      </c>
      <c r="AV26" s="4" t="s">
        <v>48</v>
      </c>
      <c r="AW26" s="4" t="s">
        <v>49</v>
      </c>
      <c r="AX26" s="4" t="s">
        <v>50</v>
      </c>
      <c r="AY26" s="4" t="s">
        <v>51</v>
      </c>
      <c r="AZ26" s="4" t="s">
        <v>52</v>
      </c>
      <c r="BA26" s="4" t="s">
        <v>53</v>
      </c>
      <c r="BB26" s="4" t="s">
        <v>54</v>
      </c>
      <c r="BC26" s="4" t="s">
        <v>55</v>
      </c>
      <c r="BD26" s="4" t="s">
        <v>56</v>
      </c>
      <c r="BE26" s="4" t="s">
        <v>57</v>
      </c>
      <c r="BF26" s="4" t="s">
        <v>58</v>
      </c>
      <c r="BG26" s="4" t="s">
        <v>59</v>
      </c>
      <c r="BH26" s="4" t="s">
        <v>60</v>
      </c>
      <c r="BI26" s="4" t="s">
        <v>61</v>
      </c>
      <c r="BJ26" s="4" t="s">
        <v>62</v>
      </c>
      <c r="BK26" s="4" t="s">
        <v>63</v>
      </c>
      <c r="BL26" s="4" t="s">
        <v>64</v>
      </c>
      <c r="BM26" s="4" t="s">
        <v>65</v>
      </c>
      <c r="BN26" s="4" t="s">
        <v>66</v>
      </c>
      <c r="BO26" s="4" t="s">
        <v>67</v>
      </c>
      <c r="BP26" s="4" t="s">
        <v>68</v>
      </c>
      <c r="BQ26" s="4" t="s">
        <v>69</v>
      </c>
      <c r="BR26" s="4" t="s">
        <v>70</v>
      </c>
      <c r="BS26" s="4" t="s">
        <v>71</v>
      </c>
      <c r="BT26" s="4" t="s">
        <v>72</v>
      </c>
      <c r="BU26" s="4" t="s">
        <v>73</v>
      </c>
      <c r="BV26" s="4" t="s">
        <v>74</v>
      </c>
      <c r="BW26" s="4" t="s">
        <v>75</v>
      </c>
      <c r="BX26" s="4" t="s">
        <v>76</v>
      </c>
      <c r="BY26" s="4" t="s">
        <v>77</v>
      </c>
      <c r="BZ26" s="4" t="s">
        <v>78</v>
      </c>
      <c r="CA26" s="4" t="s">
        <v>79</v>
      </c>
      <c r="CB26" s="4" t="s">
        <v>80</v>
      </c>
      <c r="CC26" s="4" t="s">
        <v>81</v>
      </c>
      <c r="CD26" s="4" t="s">
        <v>82</v>
      </c>
      <c r="CE26" s="4" t="s">
        <v>83</v>
      </c>
      <c r="CF26" s="4" t="s">
        <v>84</v>
      </c>
      <c r="CG26" s="4" t="s">
        <v>85</v>
      </c>
      <c r="CH26" s="4" t="s">
        <v>86</v>
      </c>
      <c r="CI26" s="4" t="s">
        <v>87</v>
      </c>
      <c r="CJ26" s="4" t="s">
        <v>88</v>
      </c>
      <c r="CK26" s="4" t="s">
        <v>89</v>
      </c>
      <c r="CL26" s="4" t="s">
        <v>90</v>
      </c>
      <c r="CM26" s="4" t="s">
        <v>91</v>
      </c>
      <c r="CN26" s="4" t="s">
        <v>92</v>
      </c>
      <c r="CO26" s="4" t="s">
        <v>93</v>
      </c>
      <c r="CP26" s="4" t="s">
        <v>94</v>
      </c>
      <c r="CQ26" s="4" t="s">
        <v>95</v>
      </c>
      <c r="CR26" s="4" t="s">
        <v>96</v>
      </c>
      <c r="CS26" s="4" t="s">
        <v>97</v>
      </c>
      <c r="CT26" s="4" t="s">
        <v>98</v>
      </c>
      <c r="CU26" s="5"/>
    </row>
    <row r="27" spans="1:99" s="2" customFormat="1" ht="13" x14ac:dyDescent="0.15">
      <c r="B27" s="3">
        <v>570</v>
      </c>
      <c r="C27" s="4">
        <v>0.58399999999999996</v>
      </c>
      <c r="D27" s="4">
        <v>0.56100000000000005</v>
      </c>
      <c r="E27" s="4">
        <v>0.3</v>
      </c>
      <c r="F27" s="4">
        <v>0.54</v>
      </c>
      <c r="G27" s="4">
        <v>0.40200000000000002</v>
      </c>
      <c r="H27" s="4">
        <v>0.53900000000000003</v>
      </c>
      <c r="I27" s="4">
        <v>0.25700000000000001</v>
      </c>
      <c r="J27" s="4">
        <v>0.54500000000000004</v>
      </c>
      <c r="K27" s="4">
        <v>0.41799999999999998</v>
      </c>
      <c r="L27" s="4">
        <v>0.495</v>
      </c>
      <c r="M27" s="4">
        <v>0.28100000000000003</v>
      </c>
      <c r="N27" s="4">
        <v>0.51200000000000001</v>
      </c>
      <c r="O27" s="4">
        <v>0.55200000000000005</v>
      </c>
      <c r="P27" s="4">
        <v>0.33</v>
      </c>
      <c r="Q27" s="4">
        <v>0.41599999999999998</v>
      </c>
      <c r="R27" s="4">
        <v>0.29499999999999998</v>
      </c>
      <c r="S27" s="4">
        <v>0.45900000000000002</v>
      </c>
      <c r="T27" s="4">
        <v>0.38700000000000001</v>
      </c>
      <c r="U27" s="4">
        <v>0.34799999999999998</v>
      </c>
      <c r="V27" s="4">
        <v>0.28999999999999998</v>
      </c>
      <c r="W27" s="4">
        <v>0.45600000000000002</v>
      </c>
      <c r="X27" s="4">
        <v>0.29699999999999999</v>
      </c>
      <c r="Y27" s="4">
        <v>0.371</v>
      </c>
      <c r="Z27" s="4">
        <v>0.25900000000000001</v>
      </c>
      <c r="AA27" s="4">
        <v>0.39400000000000002</v>
      </c>
      <c r="AB27" s="4">
        <v>0.49099999999999999</v>
      </c>
      <c r="AC27" s="4">
        <v>0.29499999999999998</v>
      </c>
      <c r="AD27" s="4">
        <v>0.34300000000000003</v>
      </c>
      <c r="AE27" s="4">
        <v>0.252</v>
      </c>
      <c r="AF27" s="4">
        <v>0.45900000000000002</v>
      </c>
      <c r="AG27" s="4">
        <v>0.25900000000000001</v>
      </c>
      <c r="AH27" s="4">
        <v>0.26900000000000002</v>
      </c>
      <c r="AI27" s="4">
        <v>0.249</v>
      </c>
      <c r="AJ27" s="4">
        <v>0.439</v>
      </c>
      <c r="AK27" s="4">
        <v>0.27</v>
      </c>
      <c r="AL27" s="4">
        <v>0.22900000000000001</v>
      </c>
      <c r="AM27" s="4">
        <v>0.747</v>
      </c>
      <c r="AN27" s="4">
        <v>0.49299999999999999</v>
      </c>
      <c r="AO27" s="4">
        <v>0.433</v>
      </c>
      <c r="AP27" s="4">
        <v>0.27400000000000002</v>
      </c>
      <c r="AQ27" s="4">
        <v>0.38200000000000001</v>
      </c>
      <c r="AR27" s="4">
        <v>0.33900000000000002</v>
      </c>
      <c r="AS27" s="4">
        <v>0.36199999999999999</v>
      </c>
      <c r="AT27" s="4">
        <v>0.26600000000000001</v>
      </c>
      <c r="AU27" s="4">
        <v>0.35099999999999998</v>
      </c>
      <c r="AV27" s="4">
        <v>0.38200000000000001</v>
      </c>
      <c r="AW27" s="4">
        <v>0.38800000000000001</v>
      </c>
      <c r="AX27" s="4">
        <v>0.23899999999999999</v>
      </c>
      <c r="AY27" s="4">
        <v>0.75800000000000001</v>
      </c>
      <c r="AZ27" s="4">
        <v>0.59599999999999997</v>
      </c>
      <c r="BA27" s="4">
        <v>0.44</v>
      </c>
      <c r="BB27" s="4">
        <v>0.56999999999999995</v>
      </c>
      <c r="BC27" s="4">
        <v>0.376</v>
      </c>
      <c r="BD27" s="4">
        <v>0.27400000000000002</v>
      </c>
      <c r="BE27" s="4">
        <v>0.29599999999999999</v>
      </c>
      <c r="BF27" s="4">
        <v>0.49399999999999999</v>
      </c>
      <c r="BG27" s="4">
        <v>0.35699999999999998</v>
      </c>
      <c r="BH27" s="4">
        <v>0.27400000000000002</v>
      </c>
      <c r="BI27" s="4">
        <v>0.308</v>
      </c>
      <c r="BJ27" s="4">
        <v>0.45600000000000002</v>
      </c>
      <c r="BK27" s="4">
        <v>0.72099999999999997</v>
      </c>
      <c r="BL27" s="4">
        <v>0.65300000000000002</v>
      </c>
      <c r="BM27" s="4">
        <v>0.54800000000000004</v>
      </c>
      <c r="BN27" s="4">
        <v>0.496</v>
      </c>
      <c r="BO27" s="4">
        <v>0.28599999999999998</v>
      </c>
      <c r="BP27" s="4">
        <v>0.32600000000000001</v>
      </c>
      <c r="BQ27" s="4">
        <v>0.27300000000000002</v>
      </c>
      <c r="BR27" s="4">
        <v>0.38100000000000001</v>
      </c>
      <c r="BS27" s="4">
        <v>0.28799999999999998</v>
      </c>
      <c r="BT27" s="4">
        <v>0.33200000000000002</v>
      </c>
      <c r="BU27" s="4">
        <v>0.28199999999999997</v>
      </c>
      <c r="BV27" s="4">
        <v>0.33300000000000002</v>
      </c>
      <c r="BW27" s="4">
        <v>0.68400000000000005</v>
      </c>
      <c r="BX27" s="4">
        <v>0.73399999999999999</v>
      </c>
      <c r="BY27" s="4">
        <v>0.67600000000000005</v>
      </c>
      <c r="BZ27" s="4">
        <v>0.65500000000000003</v>
      </c>
      <c r="CA27" s="4">
        <v>0.311</v>
      </c>
      <c r="CB27" s="4">
        <v>0.315</v>
      </c>
      <c r="CC27" s="4">
        <v>1.01</v>
      </c>
      <c r="CD27" s="4">
        <v>0.496</v>
      </c>
      <c r="CE27" s="4">
        <v>0.26200000000000001</v>
      </c>
      <c r="CF27" s="4">
        <v>0.26500000000000001</v>
      </c>
      <c r="CG27" s="4">
        <v>0.36799999999999999</v>
      </c>
      <c r="CH27" s="4">
        <v>0.41199999999999998</v>
      </c>
      <c r="CI27" s="4">
        <v>0.76400000000000001</v>
      </c>
      <c r="CJ27" s="4">
        <v>0.61799999999999999</v>
      </c>
      <c r="CK27" s="4">
        <v>0.67200000000000004</v>
      </c>
      <c r="CL27" s="4">
        <v>0.61899999999999999</v>
      </c>
      <c r="CM27" s="4">
        <v>0.54400000000000004</v>
      </c>
      <c r="CN27" s="4">
        <v>0.26700000000000002</v>
      </c>
      <c r="CO27" s="4">
        <v>0.27600000000000002</v>
      </c>
      <c r="CP27" s="4">
        <v>0.28599999999999998</v>
      </c>
      <c r="CQ27" s="4">
        <v>0.33500000000000002</v>
      </c>
      <c r="CR27" s="4">
        <v>0.25</v>
      </c>
      <c r="CS27" s="4">
        <v>0.27800000000000002</v>
      </c>
      <c r="CT27" s="4">
        <v>0.26200000000000001</v>
      </c>
      <c r="CU27" s="5"/>
    </row>
    <row r="28" spans="1:99" x14ac:dyDescent="0.2"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</row>
    <row r="29" spans="1:99" ht="17" customHeight="1" x14ac:dyDescent="0.2">
      <c r="B29" t="s">
        <v>140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</row>
    <row r="30" spans="1:99" s="16" customFormat="1" x14ac:dyDescent="0.2">
      <c r="B30" s="21" t="s">
        <v>2</v>
      </c>
      <c r="C30" s="19" t="s">
        <v>3</v>
      </c>
      <c r="D30" s="19" t="s">
        <v>4</v>
      </c>
      <c r="E30" s="19" t="s">
        <v>5</v>
      </c>
      <c r="F30" s="19" t="s">
        <v>6</v>
      </c>
      <c r="G30" s="19" t="s">
        <v>7</v>
      </c>
      <c r="H30" s="19" t="s">
        <v>8</v>
      </c>
      <c r="I30" s="19" t="s">
        <v>9</v>
      </c>
      <c r="J30" s="19" t="s">
        <v>10</v>
      </c>
      <c r="K30" s="19" t="s">
        <v>11</v>
      </c>
      <c r="L30" s="19" t="s">
        <v>12</v>
      </c>
      <c r="M30" s="19" t="s">
        <v>13</v>
      </c>
      <c r="N30" s="19" t="s">
        <v>14</v>
      </c>
      <c r="O30" s="19" t="s">
        <v>15</v>
      </c>
      <c r="P30" s="19" t="s">
        <v>16</v>
      </c>
      <c r="Q30" s="19" t="s">
        <v>17</v>
      </c>
      <c r="R30" s="19" t="s">
        <v>18</v>
      </c>
      <c r="S30" s="19" t="s">
        <v>19</v>
      </c>
      <c r="T30" s="19" t="s">
        <v>20</v>
      </c>
      <c r="U30" s="19" t="s">
        <v>21</v>
      </c>
      <c r="V30" s="19" t="s">
        <v>22</v>
      </c>
      <c r="W30" s="19" t="s">
        <v>23</v>
      </c>
      <c r="X30" s="19" t="s">
        <v>24</v>
      </c>
      <c r="Y30" s="19" t="s">
        <v>25</v>
      </c>
      <c r="Z30" s="19" t="s">
        <v>26</v>
      </c>
      <c r="AA30" s="19" t="s">
        <v>27</v>
      </c>
      <c r="AB30" s="19" t="s">
        <v>28</v>
      </c>
      <c r="AC30" s="19" t="s">
        <v>29</v>
      </c>
      <c r="AD30" s="19" t="s">
        <v>30</v>
      </c>
      <c r="AE30" s="19" t="s">
        <v>31</v>
      </c>
      <c r="AF30" s="19" t="s">
        <v>32</v>
      </c>
      <c r="AG30" s="19" t="s">
        <v>33</v>
      </c>
      <c r="AH30" s="19" t="s">
        <v>34</v>
      </c>
      <c r="AI30" s="19" t="s">
        <v>35</v>
      </c>
      <c r="AJ30" s="19" t="s">
        <v>36</v>
      </c>
      <c r="AK30" s="19" t="s">
        <v>37</v>
      </c>
      <c r="AL30" s="19" t="s">
        <v>38</v>
      </c>
      <c r="AM30" s="19" t="s">
        <v>39</v>
      </c>
      <c r="AN30" s="19" t="s">
        <v>40</v>
      </c>
      <c r="AO30" s="19" t="s">
        <v>41</v>
      </c>
      <c r="AP30" s="19" t="s">
        <v>42</v>
      </c>
      <c r="AQ30" s="19" t="s">
        <v>43</v>
      </c>
      <c r="AR30" s="19" t="s">
        <v>44</v>
      </c>
      <c r="AS30" s="19" t="s">
        <v>45</v>
      </c>
      <c r="AT30" s="19" t="s">
        <v>46</v>
      </c>
      <c r="AU30" s="19" t="s">
        <v>47</v>
      </c>
      <c r="AV30" s="19" t="s">
        <v>48</v>
      </c>
      <c r="AW30" s="19" t="s">
        <v>49</v>
      </c>
      <c r="AX30" s="19" t="s">
        <v>50</v>
      </c>
      <c r="AY30" s="19" t="s">
        <v>51</v>
      </c>
      <c r="AZ30" s="19" t="s">
        <v>52</v>
      </c>
      <c r="BA30" s="19" t="s">
        <v>53</v>
      </c>
      <c r="BB30" s="19" t="s">
        <v>54</v>
      </c>
      <c r="BC30" s="19" t="s">
        <v>55</v>
      </c>
      <c r="BD30" s="19" t="s">
        <v>56</v>
      </c>
      <c r="BE30" s="19" t="s">
        <v>57</v>
      </c>
      <c r="BF30" s="19" t="s">
        <v>58</v>
      </c>
      <c r="BG30" s="19" t="s">
        <v>59</v>
      </c>
      <c r="BH30" s="19" t="s">
        <v>60</v>
      </c>
      <c r="BI30" s="19" t="s">
        <v>61</v>
      </c>
      <c r="BJ30" s="19" t="s">
        <v>62</v>
      </c>
      <c r="BK30" s="19" t="s">
        <v>63</v>
      </c>
      <c r="BL30" s="19" t="s">
        <v>64</v>
      </c>
      <c r="BM30" s="19" t="s">
        <v>65</v>
      </c>
      <c r="BN30" s="19" t="s">
        <v>66</v>
      </c>
      <c r="BO30" s="19" t="s">
        <v>67</v>
      </c>
      <c r="BP30" s="19" t="s">
        <v>68</v>
      </c>
      <c r="BQ30" s="19" t="s">
        <v>69</v>
      </c>
      <c r="BR30" s="19" t="s">
        <v>70</v>
      </c>
      <c r="BS30" s="19" t="s">
        <v>71</v>
      </c>
      <c r="BT30" s="19" t="s">
        <v>72</v>
      </c>
      <c r="BU30" s="19" t="s">
        <v>73</v>
      </c>
      <c r="BV30" s="19" t="s">
        <v>74</v>
      </c>
      <c r="BW30" s="19" t="s">
        <v>75</v>
      </c>
      <c r="BX30" s="19" t="s">
        <v>76</v>
      </c>
      <c r="BY30" s="19" t="s">
        <v>77</v>
      </c>
      <c r="BZ30" s="19" t="s">
        <v>78</v>
      </c>
      <c r="CA30" s="19" t="s">
        <v>79</v>
      </c>
      <c r="CB30" s="19" t="s">
        <v>80</v>
      </c>
      <c r="CC30" s="19" t="s">
        <v>81</v>
      </c>
      <c r="CD30" s="19" t="s">
        <v>82</v>
      </c>
      <c r="CE30" s="19" t="s">
        <v>83</v>
      </c>
      <c r="CF30" s="19" t="s">
        <v>84</v>
      </c>
      <c r="CG30" s="19" t="s">
        <v>85</v>
      </c>
      <c r="CH30" s="19" t="s">
        <v>86</v>
      </c>
      <c r="CI30" s="19" t="s">
        <v>87</v>
      </c>
      <c r="CJ30" s="19" t="s">
        <v>88</v>
      </c>
      <c r="CK30" s="19" t="s">
        <v>89</v>
      </c>
      <c r="CL30" s="19" t="s">
        <v>90</v>
      </c>
      <c r="CM30" s="19" t="s">
        <v>91</v>
      </c>
      <c r="CN30" s="19" t="s">
        <v>92</v>
      </c>
      <c r="CO30" s="19" t="s">
        <v>93</v>
      </c>
      <c r="CP30" s="19" t="s">
        <v>94</v>
      </c>
      <c r="CQ30" s="19" t="s">
        <v>95</v>
      </c>
      <c r="CR30" s="19" t="s">
        <v>96</v>
      </c>
      <c r="CS30" s="19" t="s">
        <v>97</v>
      </c>
      <c r="CT30" s="19" t="s">
        <v>98</v>
      </c>
      <c r="CU30" s="22"/>
    </row>
    <row r="31" spans="1:99" s="16" customFormat="1" x14ac:dyDescent="0.2">
      <c r="C31" s="16">
        <f>C20/C6*$C$7</f>
        <v>0.76203532530811136</v>
      </c>
      <c r="D31" s="16">
        <f t="shared" ref="D31:BO31" si="0">D20/D6*$C$7</f>
        <v>0.7884191792294809</v>
      </c>
      <c r="E31" s="16">
        <f t="shared" si="0"/>
        <v>0.4534549614643546</v>
      </c>
      <c r="F31" s="16">
        <f t="shared" si="0"/>
        <v>0.71942991504854381</v>
      </c>
      <c r="G31" s="16">
        <f t="shared" si="0"/>
        <v>0.69792943059882329</v>
      </c>
      <c r="H31" s="16">
        <f t="shared" si="0"/>
        <v>0.77589683146449206</v>
      </c>
      <c r="I31" s="16">
        <f t="shared" si="0"/>
        <v>0.46524222161572065</v>
      </c>
      <c r="J31" s="16">
        <f t="shared" si="0"/>
        <v>0.79930858763693291</v>
      </c>
      <c r="K31" s="16">
        <f t="shared" si="0"/>
        <v>0.79000099776500643</v>
      </c>
      <c r="L31" s="16">
        <f t="shared" si="0"/>
        <v>0.73039102729145233</v>
      </c>
      <c r="M31" s="16">
        <f t="shared" si="0"/>
        <v>0.41068920960559802</v>
      </c>
      <c r="N31" s="16">
        <f t="shared" si="0"/>
        <v>0.75095395899611195</v>
      </c>
      <c r="O31" s="16">
        <f t="shared" si="0"/>
        <v>0.7707191138174021</v>
      </c>
      <c r="P31" s="16">
        <f t="shared" si="0"/>
        <v>0.69909033004076526</v>
      </c>
      <c r="Q31" s="16">
        <f t="shared" si="0"/>
        <v>0.77116233118477606</v>
      </c>
      <c r="R31" s="16">
        <f t="shared" si="0"/>
        <v>0.68600691261839308</v>
      </c>
      <c r="S31" s="16">
        <f t="shared" si="0"/>
        <v>0.70977365886660304</v>
      </c>
      <c r="T31" s="16">
        <f t="shared" si="0"/>
        <v>0.67527183219178089</v>
      </c>
      <c r="U31" s="16">
        <f t="shared" si="0"/>
        <v>0.71897085030549912</v>
      </c>
      <c r="V31" s="16">
        <f t="shared" si="0"/>
        <v>0.60772791858678965</v>
      </c>
      <c r="W31" s="16">
        <f t="shared" si="0"/>
        <v>0.73886047979797986</v>
      </c>
      <c r="X31" s="16">
        <f t="shared" si="0"/>
        <v>0.65686828271028053</v>
      </c>
      <c r="Y31" s="16">
        <f t="shared" si="0"/>
        <v>0.76053051883925882</v>
      </c>
      <c r="Z31" s="16">
        <f t="shared" si="0"/>
        <v>0.5337513501163178</v>
      </c>
      <c r="AA31" s="16">
        <f t="shared" si="0"/>
        <v>0.26917427536231892</v>
      </c>
      <c r="AB31" s="16">
        <f t="shared" si="0"/>
        <v>0.7913028252611588</v>
      </c>
      <c r="AC31" s="16">
        <f t="shared" si="0"/>
        <v>0.73298630952380961</v>
      </c>
      <c r="AD31" s="16">
        <f t="shared" si="0"/>
        <v>0.5501186903662667</v>
      </c>
      <c r="AE31" s="16">
        <f t="shared" si="0"/>
        <v>0.48223943178144207</v>
      </c>
      <c r="AF31" s="16">
        <f t="shared" si="0"/>
        <v>0.71833924129353255</v>
      </c>
      <c r="AG31" s="16">
        <f t="shared" si="0"/>
        <v>0.56414257002074697</v>
      </c>
      <c r="AH31" s="16">
        <f t="shared" si="0"/>
        <v>0.26857233125185853</v>
      </c>
      <c r="AI31" s="16">
        <f t="shared" si="0"/>
        <v>0.2652772511848342</v>
      </c>
      <c r="AJ31" s="16">
        <f t="shared" si="0"/>
        <v>0.73533236994219664</v>
      </c>
      <c r="AK31" s="16">
        <f t="shared" si="0"/>
        <v>0.57539874445500638</v>
      </c>
      <c r="AL31" s="16">
        <f t="shared" si="0"/>
        <v>0.25882502543234998</v>
      </c>
      <c r="AM31" s="16">
        <f t="shared" si="0"/>
        <v>0.85730998791175594</v>
      </c>
      <c r="AN31" s="16">
        <f t="shared" si="0"/>
        <v>0.78031411719939137</v>
      </c>
      <c r="AO31" s="16">
        <f t="shared" si="0"/>
        <v>0.71759378879577917</v>
      </c>
      <c r="AP31" s="16">
        <f t="shared" si="0"/>
        <v>0.77353719558599709</v>
      </c>
      <c r="AQ31" s="16">
        <f t="shared" si="0"/>
        <v>0.73742073218176185</v>
      </c>
      <c r="AR31" s="16">
        <f t="shared" si="0"/>
        <v>0.58269949373191909</v>
      </c>
      <c r="AS31" s="16">
        <f t="shared" si="0"/>
        <v>0.33700842335390957</v>
      </c>
      <c r="AT31" s="16">
        <f t="shared" si="0"/>
        <v>0.66316579782411611</v>
      </c>
      <c r="AU31" s="16">
        <f t="shared" si="0"/>
        <v>0.67533296304957935</v>
      </c>
      <c r="AV31" s="16">
        <f t="shared" si="0"/>
        <v>0.6216110333022099</v>
      </c>
      <c r="AW31" s="16">
        <f t="shared" si="0"/>
        <v>0.35142647283272288</v>
      </c>
      <c r="AX31" s="16">
        <f t="shared" si="0"/>
        <v>0.59319142058725405</v>
      </c>
      <c r="AY31" s="16">
        <f t="shared" si="0"/>
        <v>0.79896129044566544</v>
      </c>
      <c r="AZ31" s="16">
        <f t="shared" si="0"/>
        <v>0.81516685692541868</v>
      </c>
      <c r="BA31" s="16">
        <f t="shared" si="0"/>
        <v>0.7965106981981982</v>
      </c>
      <c r="BB31" s="16">
        <f t="shared" si="0"/>
        <v>0.83273598078641653</v>
      </c>
      <c r="BC31" s="16">
        <f t="shared" si="0"/>
        <v>0.69802292617960437</v>
      </c>
      <c r="BD31" s="16">
        <f t="shared" si="0"/>
        <v>0.58464546270287143</v>
      </c>
      <c r="BE31" s="16">
        <f t="shared" si="0"/>
        <v>0.5619463347659982</v>
      </c>
      <c r="BF31" s="16">
        <f t="shared" si="0"/>
        <v>0.74488735250737492</v>
      </c>
      <c r="BG31" s="16">
        <f t="shared" si="0"/>
        <v>0.64980459104938282</v>
      </c>
      <c r="BH31" s="16">
        <f t="shared" si="0"/>
        <v>0.60371054722979112</v>
      </c>
      <c r="BI31" s="16">
        <f t="shared" si="0"/>
        <v>0.59332089964633083</v>
      </c>
      <c r="BJ31" s="16">
        <f t="shared" si="0"/>
        <v>0.73367913000977536</v>
      </c>
      <c r="BK31" s="16">
        <f t="shared" si="0"/>
        <v>0.80526232499255301</v>
      </c>
      <c r="BL31" s="16">
        <f t="shared" si="0"/>
        <v>0.78389353975535181</v>
      </c>
      <c r="BM31" s="16">
        <f t="shared" si="0"/>
        <v>0.7933619526672836</v>
      </c>
      <c r="BN31" s="16">
        <f t="shared" si="0"/>
        <v>0.77089779057512819</v>
      </c>
      <c r="BO31" s="16">
        <f t="shared" si="0"/>
        <v>0.68862311665113396</v>
      </c>
      <c r="BP31" s="16">
        <f t="shared" ref="BP31:CT31" si="1">BP20/BP6*$C$7</f>
        <v>0.53805286949685549</v>
      </c>
      <c r="BQ31" s="16">
        <f t="shared" si="1"/>
        <v>0.5714789996659988</v>
      </c>
      <c r="BR31" s="16">
        <f t="shared" si="1"/>
        <v>0.70923783185840727</v>
      </c>
      <c r="BS31" s="16">
        <f t="shared" si="1"/>
        <v>0.65138930722891586</v>
      </c>
      <c r="BT31" s="16">
        <f t="shared" si="1"/>
        <v>0.49412469049829782</v>
      </c>
      <c r="BU31" s="16">
        <f t="shared" si="1"/>
        <v>0.61588851402866751</v>
      </c>
      <c r="BV31" s="16">
        <f t="shared" si="1"/>
        <v>0.63818270833333346</v>
      </c>
      <c r="BW31" s="16">
        <f t="shared" si="1"/>
        <v>0.31822469966545019</v>
      </c>
      <c r="BX31" s="16">
        <f t="shared" si="1"/>
        <v>0.81502115442731948</v>
      </c>
      <c r="BY31" s="16">
        <f t="shared" si="1"/>
        <v>0.80819822607260738</v>
      </c>
      <c r="BZ31" s="16">
        <f t="shared" si="1"/>
        <v>0.60864931811332135</v>
      </c>
      <c r="CA31" s="16">
        <f t="shared" si="1"/>
        <v>0.31389097033000313</v>
      </c>
      <c r="CB31" s="16">
        <f t="shared" si="1"/>
        <v>0.43780407259328952</v>
      </c>
      <c r="CC31" s="16">
        <f t="shared" si="1"/>
        <v>0.68134647719816277</v>
      </c>
      <c r="CD31" s="16">
        <f t="shared" si="1"/>
        <v>0.38992337164750962</v>
      </c>
      <c r="CE31" s="16">
        <f t="shared" si="1"/>
        <v>0.27259821428571435</v>
      </c>
      <c r="CF31" s="16">
        <f t="shared" si="1"/>
        <v>0.36860229225242119</v>
      </c>
      <c r="CG31" s="16">
        <f t="shared" si="1"/>
        <v>0.69733457568807344</v>
      </c>
      <c r="CH31" s="16">
        <f t="shared" si="1"/>
        <v>0.37397260689990292</v>
      </c>
      <c r="CI31" s="16">
        <f t="shared" si="1"/>
        <v>0.75496740560198106</v>
      </c>
      <c r="CJ31" s="16">
        <f t="shared" si="1"/>
        <v>0.74375876987839118</v>
      </c>
      <c r="CK31" s="16">
        <f t="shared" si="1"/>
        <v>0.69137228260869565</v>
      </c>
      <c r="CL31" s="16">
        <f t="shared" si="1"/>
        <v>0.33065630907372406</v>
      </c>
      <c r="CM31" s="16">
        <f t="shared" si="1"/>
        <v>0.70913066715069395</v>
      </c>
      <c r="CN31" s="16">
        <f t="shared" si="1"/>
        <v>0.70916595039292751</v>
      </c>
      <c r="CO31" s="16">
        <f t="shared" si="1"/>
        <v>0.60853849729546994</v>
      </c>
      <c r="CP31" s="16">
        <f t="shared" si="1"/>
        <v>0.28672550597976088</v>
      </c>
      <c r="CQ31" s="16">
        <f t="shared" si="1"/>
        <v>0.6633165957781979</v>
      </c>
      <c r="CR31" s="16">
        <f t="shared" si="1"/>
        <v>0.69124046711153497</v>
      </c>
      <c r="CS31" s="16">
        <f t="shared" si="1"/>
        <v>0.63150736490885429</v>
      </c>
      <c r="CT31" s="16">
        <f t="shared" si="1"/>
        <v>0.29548880507662839</v>
      </c>
    </row>
    <row r="32" spans="1:99" s="16" customFormat="1" ht="17" customHeight="1" x14ac:dyDescent="0.2"/>
    <row r="33" spans="1:99" s="16" customFormat="1" x14ac:dyDescent="0.2">
      <c r="B33" s="16" t="s">
        <v>141</v>
      </c>
    </row>
    <row r="34" spans="1:99" s="16" customFormat="1" x14ac:dyDescent="0.2">
      <c r="B34" s="21" t="s">
        <v>2</v>
      </c>
      <c r="C34" s="19" t="s">
        <v>3</v>
      </c>
      <c r="D34" s="19" t="s">
        <v>4</v>
      </c>
      <c r="E34" s="19" t="s">
        <v>5</v>
      </c>
      <c r="F34" s="19" t="s">
        <v>6</v>
      </c>
      <c r="G34" s="19" t="s">
        <v>7</v>
      </c>
      <c r="H34" s="19" t="s">
        <v>8</v>
      </c>
      <c r="I34" s="19" t="s">
        <v>9</v>
      </c>
      <c r="J34" s="19" t="s">
        <v>10</v>
      </c>
      <c r="K34" s="19" t="s">
        <v>11</v>
      </c>
      <c r="L34" s="19" t="s">
        <v>12</v>
      </c>
      <c r="M34" s="19" t="s">
        <v>13</v>
      </c>
      <c r="N34" s="19" t="s">
        <v>14</v>
      </c>
      <c r="O34" s="19" t="s">
        <v>15</v>
      </c>
      <c r="P34" s="19" t="s">
        <v>16</v>
      </c>
      <c r="Q34" s="19" t="s">
        <v>17</v>
      </c>
      <c r="R34" s="19" t="s">
        <v>18</v>
      </c>
      <c r="S34" s="19" t="s">
        <v>19</v>
      </c>
      <c r="T34" s="19" t="s">
        <v>20</v>
      </c>
      <c r="U34" s="19" t="s">
        <v>21</v>
      </c>
      <c r="V34" s="19" t="s">
        <v>22</v>
      </c>
      <c r="W34" s="19" t="s">
        <v>23</v>
      </c>
      <c r="X34" s="19" t="s">
        <v>24</v>
      </c>
      <c r="Y34" s="19" t="s">
        <v>25</v>
      </c>
      <c r="Z34" s="19" t="s">
        <v>26</v>
      </c>
      <c r="AA34" s="19" t="s">
        <v>27</v>
      </c>
      <c r="AB34" s="19" t="s">
        <v>28</v>
      </c>
      <c r="AC34" s="19" t="s">
        <v>29</v>
      </c>
      <c r="AD34" s="19" t="s">
        <v>30</v>
      </c>
      <c r="AE34" s="19" t="s">
        <v>31</v>
      </c>
      <c r="AF34" s="19" t="s">
        <v>32</v>
      </c>
      <c r="AG34" s="19" t="s">
        <v>33</v>
      </c>
      <c r="AH34" s="19" t="s">
        <v>34</v>
      </c>
      <c r="AI34" s="19" t="s">
        <v>35</v>
      </c>
      <c r="AJ34" s="19" t="s">
        <v>36</v>
      </c>
      <c r="AK34" s="19" t="s">
        <v>37</v>
      </c>
      <c r="AL34" s="19" t="s">
        <v>38</v>
      </c>
      <c r="AM34" s="19" t="s">
        <v>39</v>
      </c>
      <c r="AN34" s="19" t="s">
        <v>40</v>
      </c>
      <c r="AO34" s="19" t="s">
        <v>41</v>
      </c>
      <c r="AP34" s="19" t="s">
        <v>42</v>
      </c>
      <c r="AQ34" s="19" t="s">
        <v>43</v>
      </c>
      <c r="AR34" s="19" t="s">
        <v>44</v>
      </c>
      <c r="AS34" s="19" t="s">
        <v>45</v>
      </c>
      <c r="AT34" s="19" t="s">
        <v>46</v>
      </c>
      <c r="AU34" s="19" t="s">
        <v>47</v>
      </c>
      <c r="AV34" s="19" t="s">
        <v>48</v>
      </c>
      <c r="AW34" s="19" t="s">
        <v>49</v>
      </c>
      <c r="AX34" s="19" t="s">
        <v>50</v>
      </c>
      <c r="AY34" s="19" t="s">
        <v>51</v>
      </c>
      <c r="AZ34" s="19" t="s">
        <v>52</v>
      </c>
      <c r="BA34" s="19" t="s">
        <v>53</v>
      </c>
      <c r="BB34" s="19" t="s">
        <v>54</v>
      </c>
      <c r="BC34" s="19" t="s">
        <v>55</v>
      </c>
      <c r="BD34" s="19" t="s">
        <v>56</v>
      </c>
      <c r="BE34" s="19" t="s">
        <v>57</v>
      </c>
      <c r="BF34" s="19" t="s">
        <v>58</v>
      </c>
      <c r="BG34" s="19" t="s">
        <v>59</v>
      </c>
      <c r="BH34" s="19" t="s">
        <v>60</v>
      </c>
      <c r="BI34" s="19" t="s">
        <v>61</v>
      </c>
      <c r="BJ34" s="19" t="s">
        <v>62</v>
      </c>
      <c r="BK34" s="19" t="s">
        <v>63</v>
      </c>
      <c r="BL34" s="19" t="s">
        <v>64</v>
      </c>
      <c r="BM34" s="19" t="s">
        <v>65</v>
      </c>
      <c r="BN34" s="19" t="s">
        <v>66</v>
      </c>
      <c r="BO34" s="19" t="s">
        <v>67</v>
      </c>
      <c r="BP34" s="19" t="s">
        <v>68</v>
      </c>
      <c r="BQ34" s="19" t="s">
        <v>69</v>
      </c>
      <c r="BR34" s="19" t="s">
        <v>70</v>
      </c>
      <c r="BS34" s="19" t="s">
        <v>71</v>
      </c>
      <c r="BT34" s="19" t="s">
        <v>72</v>
      </c>
      <c r="BU34" s="19" t="s">
        <v>73</v>
      </c>
      <c r="BV34" s="19" t="s">
        <v>74</v>
      </c>
      <c r="BW34" s="19" t="s">
        <v>75</v>
      </c>
      <c r="BX34" s="19" t="s">
        <v>76</v>
      </c>
      <c r="BY34" s="19" t="s">
        <v>77</v>
      </c>
      <c r="BZ34" s="19" t="s">
        <v>78</v>
      </c>
      <c r="CA34" s="19" t="s">
        <v>79</v>
      </c>
      <c r="CB34" s="19" t="s">
        <v>80</v>
      </c>
      <c r="CC34" s="19" t="s">
        <v>81</v>
      </c>
      <c r="CD34" s="19" t="s">
        <v>82</v>
      </c>
      <c r="CE34" s="19" t="s">
        <v>83</v>
      </c>
      <c r="CF34" s="19" t="s">
        <v>84</v>
      </c>
      <c r="CG34" s="19" t="s">
        <v>85</v>
      </c>
      <c r="CH34" s="19" t="s">
        <v>86</v>
      </c>
      <c r="CI34" s="19" t="s">
        <v>87</v>
      </c>
      <c r="CJ34" s="19" t="s">
        <v>88</v>
      </c>
      <c r="CK34" s="19" t="s">
        <v>89</v>
      </c>
      <c r="CL34" s="19" t="s">
        <v>90</v>
      </c>
      <c r="CM34" s="19" t="s">
        <v>91</v>
      </c>
      <c r="CN34" s="19" t="s">
        <v>92</v>
      </c>
      <c r="CO34" s="19" t="s">
        <v>93</v>
      </c>
      <c r="CP34" s="19" t="s">
        <v>94</v>
      </c>
      <c r="CQ34" s="19" t="s">
        <v>95</v>
      </c>
      <c r="CR34" s="19" t="s">
        <v>96</v>
      </c>
      <c r="CS34" s="19" t="s">
        <v>97</v>
      </c>
      <c r="CT34" s="19" t="s">
        <v>98</v>
      </c>
      <c r="CU34" s="22"/>
    </row>
    <row r="35" spans="1:99" s="16" customFormat="1" x14ac:dyDescent="0.2">
      <c r="C35" s="16">
        <f>C27/C13*$C$14</f>
        <v>0.42749171974522288</v>
      </c>
      <c r="D35" s="16">
        <f t="shared" ref="D35:BO35" si="2">D27/D13*$C$14</f>
        <v>0.39700076970443349</v>
      </c>
      <c r="E35" s="16">
        <f t="shared" si="2"/>
        <v>0.35989039665970768</v>
      </c>
      <c r="F35" s="16">
        <f t="shared" si="2"/>
        <v>0.53684688581314877</v>
      </c>
      <c r="G35" s="16">
        <f t="shared" si="2"/>
        <v>0.37993297697368417</v>
      </c>
      <c r="H35" s="16">
        <f t="shared" si="2"/>
        <v>0.4064604658792651</v>
      </c>
      <c r="I35" s="16">
        <f t="shared" si="2"/>
        <v>0.3238566337719298</v>
      </c>
      <c r="J35" s="16">
        <f t="shared" si="2"/>
        <v>0.4545292089985486</v>
      </c>
      <c r="K35" s="16">
        <f t="shared" si="2"/>
        <v>0.36783039816232765</v>
      </c>
      <c r="L35" s="16">
        <f t="shared" si="2"/>
        <v>0.38026654411764699</v>
      </c>
      <c r="M35" s="16">
        <f t="shared" si="2"/>
        <v>0.36042327008928571</v>
      </c>
      <c r="N35" s="16">
        <f t="shared" si="2"/>
        <v>0.4410914542728635</v>
      </c>
      <c r="O35" s="16">
        <f t="shared" si="2"/>
        <v>0.41355019556714467</v>
      </c>
      <c r="P35" s="16">
        <f t="shared" si="2"/>
        <v>0.31710075250836123</v>
      </c>
      <c r="Q35" s="16">
        <f t="shared" si="2"/>
        <v>0.34744767441860464</v>
      </c>
      <c r="R35" s="16">
        <f t="shared" si="2"/>
        <v>0.30055740248226948</v>
      </c>
      <c r="S35" s="16">
        <f t="shared" si="2"/>
        <v>0.38901603982300875</v>
      </c>
      <c r="T35" s="16">
        <f t="shared" si="2"/>
        <v>0.36817860099337746</v>
      </c>
      <c r="U35" s="16">
        <f t="shared" si="2"/>
        <v>0.2627720105124835</v>
      </c>
      <c r="V35" s="16">
        <f t="shared" si="2"/>
        <v>0.3538030785562632</v>
      </c>
      <c r="W35" s="16">
        <f t="shared" si="2"/>
        <v>0.3881911111111111</v>
      </c>
      <c r="X35" s="16">
        <f t="shared" si="2"/>
        <v>0.24345738231098429</v>
      </c>
      <c r="Y35" s="16">
        <f t="shared" si="2"/>
        <v>0.33731942246835439</v>
      </c>
      <c r="Z35" s="16">
        <f t="shared" si="2"/>
        <v>0.34292137096774189</v>
      </c>
      <c r="AA35" s="16">
        <f t="shared" si="2"/>
        <v>0.67381622023809518</v>
      </c>
      <c r="AB35" s="16">
        <f t="shared" si="2"/>
        <v>0.4019100783475783</v>
      </c>
      <c r="AC35" s="16">
        <f t="shared" si="2"/>
        <v>0.32598918269230764</v>
      </c>
      <c r="AD35" s="16">
        <f t="shared" si="2"/>
        <v>0.50537532051282041</v>
      </c>
      <c r="AE35" s="16">
        <f t="shared" si="2"/>
        <v>0.50808947368421054</v>
      </c>
      <c r="AF35" s="16">
        <f t="shared" si="2"/>
        <v>0.39307432935916536</v>
      </c>
      <c r="AG35" s="16">
        <f t="shared" si="2"/>
        <v>0.26815833333333328</v>
      </c>
      <c r="AH35" s="16">
        <f t="shared" si="2"/>
        <v>0.47561269230769226</v>
      </c>
      <c r="AI35" s="16">
        <f t="shared" si="2"/>
        <v>0.47221658415841583</v>
      </c>
      <c r="AJ35" s="16">
        <f t="shared" si="2"/>
        <v>0.35231895949720665</v>
      </c>
      <c r="AK35" s="16">
        <f t="shared" si="2"/>
        <v>0.3534140091116173</v>
      </c>
      <c r="AL35" s="16">
        <f t="shared" si="2"/>
        <v>0.40488961538461538</v>
      </c>
      <c r="AM35" s="16">
        <f t="shared" si="2"/>
        <v>0.58962208104395608</v>
      </c>
      <c r="AN35" s="16">
        <f t="shared" si="2"/>
        <v>0.49875022007042258</v>
      </c>
      <c r="AO35" s="16">
        <f t="shared" si="2"/>
        <v>0.5667713553530751</v>
      </c>
      <c r="AP35" s="16">
        <f t="shared" si="2"/>
        <v>0.26373073701842548</v>
      </c>
      <c r="AQ35" s="16">
        <f t="shared" si="2"/>
        <v>0.35984713114754091</v>
      </c>
      <c r="AR35" s="16">
        <f t="shared" si="2"/>
        <v>0.41802119098712442</v>
      </c>
      <c r="AS35" s="16">
        <f t="shared" si="2"/>
        <v>0.39100422932330825</v>
      </c>
      <c r="AT35" s="16">
        <f t="shared" si="2"/>
        <v>0.26083660409556314</v>
      </c>
      <c r="AU35" s="16">
        <f t="shared" si="2"/>
        <v>0.31514589843749991</v>
      </c>
      <c r="AV35" s="16">
        <f t="shared" si="2"/>
        <v>0.37780851979345959</v>
      </c>
      <c r="AW35" s="16">
        <f t="shared" si="2"/>
        <v>0.4987796420581655</v>
      </c>
      <c r="AX35" s="16">
        <f t="shared" si="2"/>
        <v>0.29282595948827289</v>
      </c>
      <c r="AY35" s="16">
        <f t="shared" si="2"/>
        <v>0.62943027456647394</v>
      </c>
      <c r="AZ35" s="16">
        <f t="shared" si="2"/>
        <v>0.63187546125461247</v>
      </c>
      <c r="BA35" s="16">
        <f t="shared" si="2"/>
        <v>0.35812322946175634</v>
      </c>
      <c r="BB35" s="16">
        <f t="shared" si="2"/>
        <v>0.42592490247074116</v>
      </c>
      <c r="BC35" s="16">
        <f t="shared" si="2"/>
        <v>0.37059862778730701</v>
      </c>
      <c r="BD35" s="16">
        <f t="shared" si="2"/>
        <v>0.27622324561403511</v>
      </c>
      <c r="BE35" s="16">
        <f t="shared" si="2"/>
        <v>0.24543867243867243</v>
      </c>
      <c r="BF35" s="16">
        <f t="shared" si="2"/>
        <v>0.38000635876840694</v>
      </c>
      <c r="BG35" s="16">
        <f t="shared" si="2"/>
        <v>0.34020087064676613</v>
      </c>
      <c r="BH35" s="16">
        <f t="shared" si="2"/>
        <v>0.26868131399317408</v>
      </c>
      <c r="BI35" s="16">
        <f t="shared" si="2"/>
        <v>0.30620155709342561</v>
      </c>
      <c r="BJ35" s="16">
        <f t="shared" si="2"/>
        <v>0.36092148760330578</v>
      </c>
      <c r="BK35" s="16">
        <f t="shared" si="2"/>
        <v>0.66077292663476872</v>
      </c>
      <c r="BL35" s="16">
        <f t="shared" si="2"/>
        <v>0.69358618299445463</v>
      </c>
      <c r="BM35" s="16">
        <f t="shared" si="2"/>
        <v>0.55051486013986017</v>
      </c>
      <c r="BN35" s="16">
        <f t="shared" si="2"/>
        <v>0.44188217054263562</v>
      </c>
      <c r="BO35" s="16">
        <f t="shared" si="2"/>
        <v>0.25205943251533736</v>
      </c>
      <c r="BP35" s="16">
        <f t="shared" ref="BP35:CT35" si="3">BP27/BP13*$C$14</f>
        <v>0.34626201478743063</v>
      </c>
      <c r="BQ35" s="16">
        <f t="shared" si="3"/>
        <v>0.28367563291139236</v>
      </c>
      <c r="BR35" s="16">
        <f t="shared" si="3"/>
        <v>0.37360430887372009</v>
      </c>
      <c r="BS35" s="16">
        <f t="shared" si="3"/>
        <v>0.27954729729729727</v>
      </c>
      <c r="BT35" s="16">
        <f t="shared" si="3"/>
        <v>0.41745185995623629</v>
      </c>
      <c r="BU35" s="16">
        <f t="shared" si="3"/>
        <v>0.35458260393873076</v>
      </c>
      <c r="BV35" s="16">
        <f t="shared" si="3"/>
        <v>0.3881341277890466</v>
      </c>
      <c r="BW35" s="16">
        <f t="shared" si="3"/>
        <v>0.92047658079625294</v>
      </c>
      <c r="BX35" s="16">
        <f t="shared" si="3"/>
        <v>0.61753257686676422</v>
      </c>
      <c r="BY35" s="16">
        <f t="shared" si="3"/>
        <v>0.6388922697368421</v>
      </c>
      <c r="BZ35" s="16">
        <f t="shared" si="3"/>
        <v>0.89828013126491646</v>
      </c>
      <c r="CA35" s="16">
        <f t="shared" si="3"/>
        <v>0.30444356899488928</v>
      </c>
      <c r="CB35" s="16">
        <f t="shared" si="3"/>
        <v>0.27178209459459457</v>
      </c>
      <c r="CC35" s="16">
        <f t="shared" si="3"/>
        <v>0.82673967236467227</v>
      </c>
      <c r="CD35" s="16">
        <f t="shared" si="3"/>
        <v>0.77030810810810812</v>
      </c>
      <c r="CE35" s="16">
        <f t="shared" si="3"/>
        <v>0.40799932249322496</v>
      </c>
      <c r="CF35" s="16">
        <f t="shared" si="3"/>
        <v>0.26761972759226715</v>
      </c>
      <c r="CG35" s="16">
        <f t="shared" si="3"/>
        <v>0.36085665529010236</v>
      </c>
      <c r="CH35" s="16">
        <f t="shared" si="3"/>
        <v>0.66315266106442561</v>
      </c>
      <c r="CI35" s="16">
        <f t="shared" si="3"/>
        <v>0.65232317979197618</v>
      </c>
      <c r="CJ35" s="16">
        <f t="shared" si="3"/>
        <v>0.54717758089368251</v>
      </c>
      <c r="CK35" s="16">
        <f t="shared" si="3"/>
        <v>0.73134090909090899</v>
      </c>
      <c r="CL35" s="16">
        <f t="shared" si="3"/>
        <v>0.78693113938053083</v>
      </c>
      <c r="CM35" s="16">
        <f t="shared" si="3"/>
        <v>0.52982372881355932</v>
      </c>
      <c r="CN35" s="16">
        <f t="shared" si="3"/>
        <v>0.24508765974440894</v>
      </c>
      <c r="CO35" s="16">
        <f t="shared" si="3"/>
        <v>0.2652115384615385</v>
      </c>
      <c r="CP35" s="16">
        <f t="shared" si="3"/>
        <v>0.36119285714285704</v>
      </c>
      <c r="CQ35" s="16">
        <f t="shared" si="3"/>
        <v>0.3166108141447368</v>
      </c>
      <c r="CR35" s="16">
        <f t="shared" si="3"/>
        <v>0.21965787461773698</v>
      </c>
      <c r="CS35" s="16">
        <f t="shared" si="3"/>
        <v>0.30838947876447875</v>
      </c>
      <c r="CT35" s="16">
        <f t="shared" si="3"/>
        <v>0.31964278131634821</v>
      </c>
    </row>
    <row r="36" spans="1:99" x14ac:dyDescent="0.2"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</row>
    <row r="37" spans="1:99" x14ac:dyDescent="0.2">
      <c r="B37" s="17" t="s">
        <v>143</v>
      </c>
      <c r="C37" s="16" t="s">
        <v>100</v>
      </c>
      <c r="D37" s="16"/>
      <c r="E37" s="16"/>
      <c r="F37" s="16"/>
      <c r="G37" s="16" t="s">
        <v>105</v>
      </c>
      <c r="H37" s="16"/>
      <c r="I37" s="16"/>
      <c r="J37" s="16"/>
      <c r="K37" s="16" t="s">
        <v>110</v>
      </c>
      <c r="L37" s="16"/>
      <c r="M37" s="16"/>
      <c r="N37" s="16"/>
      <c r="O37" s="16" t="s">
        <v>115</v>
      </c>
      <c r="P37" s="16"/>
      <c r="Q37" s="16"/>
      <c r="R37" s="16"/>
      <c r="S37" s="16" t="s">
        <v>120</v>
      </c>
      <c r="T37" s="16"/>
      <c r="U37" s="16"/>
      <c r="V37" s="16"/>
      <c r="W37" s="16" t="s">
        <v>125</v>
      </c>
      <c r="X37" s="16"/>
      <c r="Y37" s="16"/>
      <c r="Z37" s="16"/>
      <c r="AA37" s="16" t="s">
        <v>130</v>
      </c>
      <c r="AB37" s="16"/>
      <c r="AC37" s="16"/>
      <c r="AD37" s="16"/>
      <c r="AE37" s="16" t="s">
        <v>135</v>
      </c>
      <c r="AF37" s="16"/>
      <c r="AG37" s="16"/>
      <c r="AH37" s="16"/>
    </row>
    <row r="38" spans="1:99" x14ac:dyDescent="0.2">
      <c r="B38" s="17"/>
      <c r="C38" s="16">
        <f>AVERAGE(C35,G35,K35)</f>
        <v>0.39175169829374495</v>
      </c>
      <c r="D38" s="16">
        <f t="shared" ref="D38:F38" si="4">AVERAGE(D35,H35,L35)</f>
        <v>0.39457592656711515</v>
      </c>
      <c r="E38" s="16">
        <f t="shared" si="4"/>
        <v>0.34805676684030779</v>
      </c>
      <c r="F38" s="16">
        <f t="shared" si="4"/>
        <v>0.47748918302818694</v>
      </c>
      <c r="G38" s="16">
        <f>AVERAGE(S35,W35,O35)</f>
        <v>0.39691911550042153</v>
      </c>
      <c r="H38" s="16">
        <f t="shared" ref="H38:J38" si="5">AVERAGE(T35,X35,P35)</f>
        <v>0.30957891193757431</v>
      </c>
      <c r="I38" s="16">
        <f t="shared" si="5"/>
        <v>0.31584636913314751</v>
      </c>
      <c r="J38" s="16">
        <f t="shared" si="5"/>
        <v>0.33242728400209148</v>
      </c>
      <c r="K38" s="16">
        <f>AVERAGE(AI35,AA35,AE35)</f>
        <v>0.55137409269357385</v>
      </c>
      <c r="L38" s="16">
        <f t="shared" ref="L38:N38" si="6">AVERAGE(AB35,AJ35,AF35)</f>
        <v>0.38243445573465012</v>
      </c>
      <c r="M38" s="16">
        <f t="shared" si="6"/>
        <v>0.31585384171241943</v>
      </c>
      <c r="N38" s="16">
        <f t="shared" si="6"/>
        <v>0.46195920940170931</v>
      </c>
      <c r="O38" s="16">
        <f>AVERAGE(AQ35,AM35,AU35)</f>
        <v>0.42153837020966561</v>
      </c>
      <c r="P38" s="16">
        <f t="shared" ref="P38:R38" si="7">AVERAGE(AR35,AN35,AV35)</f>
        <v>0.43152664361700221</v>
      </c>
      <c r="Q38" s="16">
        <f t="shared" si="7"/>
        <v>0.48551840891151626</v>
      </c>
      <c r="R38" s="16">
        <f t="shared" si="7"/>
        <v>0.27246443353408717</v>
      </c>
      <c r="S38" s="16">
        <f>AVERAGE(BG35,BC35,AY35)</f>
        <v>0.44674325766684903</v>
      </c>
      <c r="T38" s="16">
        <f t="shared" ref="T38:V38" si="8">AVERAGE(BH35,BD35,AZ35)</f>
        <v>0.39226000695394053</v>
      </c>
      <c r="U38" s="16">
        <f t="shared" si="8"/>
        <v>0.30325448633128477</v>
      </c>
      <c r="V38" s="16">
        <f t="shared" si="8"/>
        <v>0.38895091628081796</v>
      </c>
      <c r="W38" s="16">
        <f>AVERAGE(BK35,BS35,BO35)</f>
        <v>0.3974598854824678</v>
      </c>
      <c r="X38" s="16">
        <f t="shared" ref="X38:Z38" si="9">AVERAGE(BL35,BT35,BP35)</f>
        <v>0.48576668591270722</v>
      </c>
      <c r="Y38" s="16">
        <f t="shared" si="9"/>
        <v>0.39625769899666108</v>
      </c>
      <c r="Z38" s="16">
        <f t="shared" si="9"/>
        <v>0.40120686906846742</v>
      </c>
      <c r="AA38" s="16">
        <f>AVERAGE(CA35,BW35,CE35)</f>
        <v>0.54430649076145576</v>
      </c>
      <c r="AB38" s="16">
        <f t="shared" ref="AB38:AD38" si="10">AVERAGE(CB35,BX35,CF35)</f>
        <v>0.38564479968454196</v>
      </c>
      <c r="AC38" s="16">
        <f t="shared" si="10"/>
        <v>0.60882953246387217</v>
      </c>
      <c r="AD38" s="16">
        <f t="shared" si="10"/>
        <v>0.7772469668124834</v>
      </c>
      <c r="AE38" s="16">
        <f>AVERAGE(CQ35,CM35,CI35)</f>
        <v>0.49958590758342414</v>
      </c>
      <c r="AF38" s="16">
        <f t="shared" ref="AF38:AH38" si="11">AVERAGE(CR35,CN35,CJ35)</f>
        <v>0.33730770508527613</v>
      </c>
      <c r="AG38" s="16">
        <f t="shared" si="11"/>
        <v>0.43498064210564208</v>
      </c>
      <c r="AH38" s="16">
        <f t="shared" si="11"/>
        <v>0.48925559261324536</v>
      </c>
    </row>
    <row r="39" spans="1:99" x14ac:dyDescent="0.2">
      <c r="B39" s="17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</row>
    <row r="40" spans="1:99" x14ac:dyDescent="0.2">
      <c r="B40" s="17" t="s">
        <v>142</v>
      </c>
      <c r="C40" s="16" t="s">
        <v>100</v>
      </c>
      <c r="D40" s="16"/>
      <c r="E40" s="16"/>
      <c r="F40" s="16"/>
      <c r="G40" s="16" t="s">
        <v>105</v>
      </c>
      <c r="H40" s="16"/>
      <c r="I40" s="16"/>
      <c r="J40" s="16"/>
      <c r="K40" s="16" t="s">
        <v>110</v>
      </c>
      <c r="L40" s="16"/>
      <c r="M40" s="16"/>
      <c r="N40" s="16"/>
      <c r="O40" s="16" t="s">
        <v>115</v>
      </c>
      <c r="P40" s="16"/>
      <c r="Q40" s="16"/>
      <c r="R40" s="16"/>
      <c r="S40" s="16" t="s">
        <v>120</v>
      </c>
      <c r="T40" s="16"/>
      <c r="U40" s="16"/>
      <c r="V40" s="16"/>
      <c r="W40" s="16" t="s">
        <v>125</v>
      </c>
      <c r="X40" s="16"/>
      <c r="Y40" s="16"/>
      <c r="Z40" s="16"/>
      <c r="AA40" s="16" t="s">
        <v>130</v>
      </c>
      <c r="AB40" s="16"/>
      <c r="AC40" s="16"/>
      <c r="AD40" s="16"/>
      <c r="AE40" s="16" t="s">
        <v>135</v>
      </c>
      <c r="AF40" s="16"/>
      <c r="AG40" s="16"/>
      <c r="AH40" s="16"/>
    </row>
    <row r="41" spans="1:99" x14ac:dyDescent="0.2">
      <c r="B41" s="17"/>
      <c r="C41" s="16">
        <f>AVERAGE(C31,G31,K31)</f>
        <v>0.74998858455731376</v>
      </c>
      <c r="D41" s="16">
        <f t="shared" ref="D41:F41" si="12">AVERAGE(D31,H31,L31)</f>
        <v>0.76490234599514173</v>
      </c>
      <c r="E41" s="16">
        <f t="shared" si="12"/>
        <v>0.44312879756189111</v>
      </c>
      <c r="F41" s="16">
        <f t="shared" si="12"/>
        <v>0.75656415389386289</v>
      </c>
      <c r="G41" s="16">
        <f>AVERAGE(S31,W31,O31)</f>
        <v>0.73978441749399504</v>
      </c>
      <c r="H41" s="16">
        <f t="shared" ref="H41:J41" si="13">AVERAGE(T31,X31,P31)</f>
        <v>0.6770768149809423</v>
      </c>
      <c r="I41" s="16">
        <f t="shared" si="13"/>
        <v>0.75022123344317793</v>
      </c>
      <c r="J41" s="16">
        <f t="shared" si="13"/>
        <v>0.60916206044050014</v>
      </c>
      <c r="K41" s="16">
        <f>AVERAGE(AA31,AE31,AI31)</f>
        <v>0.33889698610953173</v>
      </c>
      <c r="L41" s="16">
        <f t="shared" ref="L41:N41" si="14">AVERAGE(AB31,AF31,AJ31)</f>
        <v>0.74832481216562929</v>
      </c>
      <c r="M41" s="16">
        <f t="shared" si="14"/>
        <v>0.62417587466652102</v>
      </c>
      <c r="N41" s="16">
        <f t="shared" si="14"/>
        <v>0.35917201568349172</v>
      </c>
      <c r="O41" s="16">
        <f>AVERAGE(AQ31,AU31,AM31)</f>
        <v>0.75668789438103234</v>
      </c>
      <c r="P41" s="16">
        <f t="shared" ref="P41:R41" si="15">AVERAGE(AR31,AV31,AN31)</f>
        <v>0.66154154807784016</v>
      </c>
      <c r="Q41" s="16">
        <f t="shared" si="15"/>
        <v>0.46867622832747058</v>
      </c>
      <c r="R41" s="16">
        <f t="shared" si="15"/>
        <v>0.67663147133245582</v>
      </c>
      <c r="S41" s="16">
        <f>AVERAGE(BG31,AY31,BC31)</f>
        <v>0.71559626922488428</v>
      </c>
      <c r="T41" s="16">
        <f t="shared" ref="T41:V41" si="16">AVERAGE(BH31,AZ31,BD31)</f>
        <v>0.66784095561936052</v>
      </c>
      <c r="U41" s="16">
        <f t="shared" si="16"/>
        <v>0.65059264420350915</v>
      </c>
      <c r="V41" s="16">
        <f t="shared" si="16"/>
        <v>0.77043415443452223</v>
      </c>
      <c r="W41" s="16">
        <f>AVERAGE(BK31,BS31,BO31)</f>
        <v>0.71509158295753428</v>
      </c>
      <c r="X41" s="16">
        <f t="shared" ref="X41:Z41" si="17">AVERAGE(BL31,BT31,BP31)</f>
        <v>0.60535703325016843</v>
      </c>
      <c r="Y41" s="16">
        <f t="shared" si="17"/>
        <v>0.66024315545398327</v>
      </c>
      <c r="Z41" s="16">
        <f t="shared" si="17"/>
        <v>0.70610611025562298</v>
      </c>
      <c r="AA41" s="16">
        <f>AVERAGE(CE31,BW31,CA31)</f>
        <v>0.30157129476038919</v>
      </c>
      <c r="AB41" s="16">
        <f t="shared" ref="AB41:AD41" si="18">AVERAGE(CF31,BX31,CB31)</f>
        <v>0.54047583975767666</v>
      </c>
      <c r="AC41" s="16">
        <f t="shared" si="18"/>
        <v>0.7289597596529479</v>
      </c>
      <c r="AD41" s="16">
        <f t="shared" si="18"/>
        <v>0.45751509888691128</v>
      </c>
      <c r="AE41" s="16">
        <f>AVERAGE(CI31,CQ31,CM31)</f>
        <v>0.70913822284362427</v>
      </c>
      <c r="AF41" s="16">
        <f t="shared" ref="AF41:AH41" si="19">AVERAGE(CJ31,CR31,CN31)</f>
        <v>0.71472172912761789</v>
      </c>
      <c r="AG41" s="16">
        <f t="shared" si="19"/>
        <v>0.64380604827100663</v>
      </c>
      <c r="AH41" s="16">
        <f t="shared" si="19"/>
        <v>0.30429020671003776</v>
      </c>
    </row>
    <row r="42" spans="1:99" x14ac:dyDescent="0.2">
      <c r="B42" s="17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</row>
    <row r="43" spans="1:99" x14ac:dyDescent="0.2">
      <c r="B43" s="33" t="s">
        <v>144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99" x14ac:dyDescent="0.2">
      <c r="B44" s="6">
        <f>B16-B2</f>
        <v>0.21585648148148151</v>
      </c>
      <c r="C44" s="16">
        <f>-0.2265 +(-1.606/(1+-6.771*C41))</f>
        <v>0.16730382238897859</v>
      </c>
      <c r="D44" s="16">
        <f t="shared" ref="D44:AH44" si="20">-0.2265 +(-1.606/(1+-6.771*D41))</f>
        <v>0.15778832312103222</v>
      </c>
      <c r="E44" s="16">
        <f t="shared" si="20"/>
        <v>0.5763293633187645</v>
      </c>
      <c r="F44" s="16">
        <f t="shared" si="20"/>
        <v>0.16305092599668461</v>
      </c>
      <c r="G44" s="16">
        <f t="shared" si="20"/>
        <v>0.1740906301414484</v>
      </c>
      <c r="H44" s="16">
        <f t="shared" si="20"/>
        <v>0.22154178361297353</v>
      </c>
      <c r="I44" s="16">
        <f t="shared" si="20"/>
        <v>0.16715176750193514</v>
      </c>
      <c r="J44" s="16">
        <f t="shared" si="20"/>
        <v>0.28747981717792792</v>
      </c>
      <c r="K44" s="16">
        <f t="shared" si="20"/>
        <v>1.0139691141716149</v>
      </c>
      <c r="L44" s="16">
        <f t="shared" si="20"/>
        <v>0.16839466571977466</v>
      </c>
      <c r="M44" s="16">
        <f t="shared" si="20"/>
        <v>0.27128463407046011</v>
      </c>
      <c r="N44" s="16">
        <f t="shared" si="20"/>
        <v>0.89504462787157546</v>
      </c>
      <c r="O44" s="16">
        <f t="shared" si="20"/>
        <v>0.1629717744647767</v>
      </c>
      <c r="P44" s="16">
        <f t="shared" si="20"/>
        <v>0.23508738979712981</v>
      </c>
      <c r="Q44" s="16">
        <f t="shared" si="20"/>
        <v>0.5124320963080371</v>
      </c>
      <c r="R44" s="16">
        <f t="shared" si="20"/>
        <v>0.22191901261192318</v>
      </c>
      <c r="S44" s="16">
        <f t="shared" si="20"/>
        <v>0.19115246486453344</v>
      </c>
      <c r="T44" s="16">
        <f t="shared" si="20"/>
        <v>0.2294972440311924</v>
      </c>
      <c r="U44" s="16">
        <f t="shared" si="20"/>
        <v>0.24513677545051885</v>
      </c>
      <c r="V44" s="16">
        <f t="shared" si="20"/>
        <v>0.15437471443191311</v>
      </c>
      <c r="W44" s="16">
        <f t="shared" si="20"/>
        <v>0.19152395302501871</v>
      </c>
      <c r="X44" s="16">
        <f t="shared" si="20"/>
        <v>0.29175301442383983</v>
      </c>
      <c r="Y44" s="16">
        <f t="shared" si="20"/>
        <v>0.23625667361348682</v>
      </c>
      <c r="Z44" s="16">
        <f t="shared" si="20"/>
        <v>0.19825035976521707</v>
      </c>
      <c r="AA44" s="16">
        <f t="shared" si="20"/>
        <v>1.3148566772833266</v>
      </c>
      <c r="AB44" s="16">
        <f t="shared" si="20"/>
        <v>0.37735885109800171</v>
      </c>
      <c r="AC44" s="16">
        <f t="shared" si="20"/>
        <v>0.18155058574529528</v>
      </c>
      <c r="AD44" s="16">
        <f t="shared" si="20"/>
        <v>0.53905124840867624</v>
      </c>
      <c r="AE44" s="16">
        <f t="shared" si="20"/>
        <v>0.19595649220168151</v>
      </c>
      <c r="AF44" s="16">
        <f t="shared" si="20"/>
        <v>0.191796613953964</v>
      </c>
      <c r="AG44" s="16">
        <f t="shared" si="20"/>
        <v>0.25158849106618308</v>
      </c>
      <c r="AH44" s="16">
        <f t="shared" si="20"/>
        <v>1.2880956809510884</v>
      </c>
    </row>
    <row r="45" spans="1:99" x14ac:dyDescent="0.2">
      <c r="A45" s="17" t="s">
        <v>147</v>
      </c>
      <c r="B45" s="18">
        <f>B44*1440/60</f>
        <v>5.1805555555555562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</row>
    <row r="46" spans="1:99" x14ac:dyDescent="0.2">
      <c r="B46" s="8" t="s">
        <v>145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</row>
    <row r="47" spans="1:99" x14ac:dyDescent="0.2">
      <c r="B47" s="6">
        <f>B23-B9+18</f>
        <v>17.769351851851852</v>
      </c>
      <c r="C47" s="16">
        <f>-0.2265 +(-1.606/(1+-6.771*C38))</f>
        <v>0.7453309715020997</v>
      </c>
      <c r="D47" s="16">
        <f t="shared" ref="D47:AH47" si="21">-0.2265 +(-1.606/(1+-6.771*D38))</f>
        <v>0.73421386254252485</v>
      </c>
      <c r="E47" s="16">
        <f t="shared" si="21"/>
        <v>0.95726135780960531</v>
      </c>
      <c r="F47" s="16">
        <f t="shared" si="21"/>
        <v>0.49268629580314527</v>
      </c>
      <c r="G47" s="16">
        <f t="shared" si="21"/>
        <v>0.72518152258563495</v>
      </c>
      <c r="H47" s="16">
        <f t="shared" si="21"/>
        <v>1.2386161687066453</v>
      </c>
      <c r="I47" s="16">
        <f t="shared" si="21"/>
        <v>1.1840093737416391</v>
      </c>
      <c r="J47" s="16">
        <f t="shared" si="21"/>
        <v>1.0574113895427917</v>
      </c>
      <c r="K47" s="16">
        <f t="shared" si="21"/>
        <v>0.36105653705830931</v>
      </c>
      <c r="L47" s="16">
        <f t="shared" si="21"/>
        <v>0.78390369794099735</v>
      </c>
      <c r="M47" s="16">
        <f t="shared" si="21"/>
        <v>1.1839466964158609</v>
      </c>
      <c r="N47" s="16">
        <f t="shared" si="21"/>
        <v>0.52822556177633506</v>
      </c>
      <c r="O47" s="16">
        <f t="shared" si="21"/>
        <v>0.63962477381560356</v>
      </c>
      <c r="P47" s="16">
        <f t="shared" si="21"/>
        <v>0.60914579665496549</v>
      </c>
      <c r="Q47" s="16">
        <f t="shared" si="21"/>
        <v>0.47559333862668174</v>
      </c>
      <c r="R47" s="16">
        <f t="shared" si="21"/>
        <v>1.6744141302259887</v>
      </c>
      <c r="S47" s="16">
        <f t="shared" si="21"/>
        <v>0.56662613572558285</v>
      </c>
      <c r="T47" s="16">
        <f t="shared" si="21"/>
        <v>0.7433111513963746</v>
      </c>
      <c r="U47" s="16">
        <f t="shared" si="21"/>
        <v>1.2981795005993009</v>
      </c>
      <c r="V47" s="16">
        <f t="shared" si="21"/>
        <v>0.75661283085745779</v>
      </c>
      <c r="W47" s="16">
        <f t="shared" si="21"/>
        <v>0.72312107377217294</v>
      </c>
      <c r="X47" s="16">
        <f t="shared" si="21"/>
        <v>0.47507773683762511</v>
      </c>
      <c r="Y47" s="16">
        <f t="shared" si="21"/>
        <v>0.72771384881176859</v>
      </c>
      <c r="Z47" s="16">
        <f t="shared" si="21"/>
        <v>0.70908573184641654</v>
      </c>
      <c r="AA47" s="16">
        <f t="shared" si="21"/>
        <v>0.3715266055298394</v>
      </c>
      <c r="AB47" s="16">
        <f t="shared" si="21"/>
        <v>0.77027201115067234</v>
      </c>
      <c r="AC47" s="16">
        <f t="shared" si="21"/>
        <v>0.28785044724650433</v>
      </c>
      <c r="AD47" s="16">
        <f t="shared" si="21"/>
        <v>0.15025305009762566</v>
      </c>
      <c r="AE47" s="16">
        <f t="shared" si="21"/>
        <v>0.44752634599987884</v>
      </c>
      <c r="AF47" s="16">
        <f t="shared" si="21"/>
        <v>1.0243660347504711</v>
      </c>
      <c r="AG47" s="16">
        <f t="shared" si="21"/>
        <v>0.59909915553086945</v>
      </c>
      <c r="AH47" s="16">
        <f t="shared" si="21"/>
        <v>0.46791152980386219</v>
      </c>
    </row>
    <row r="48" spans="1:99" x14ac:dyDescent="0.2">
      <c r="A48" s="17" t="s">
        <v>147</v>
      </c>
      <c r="B48" s="18">
        <f>B47*1440/60/24</f>
        <v>17.769351851851852</v>
      </c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</row>
    <row r="49" spans="1:34" s="23" customFormat="1" ht="56" x14ac:dyDescent="0.2">
      <c r="B49" s="8" t="s">
        <v>146</v>
      </c>
      <c r="C49" s="20" t="s">
        <v>101</v>
      </c>
      <c r="D49" s="20" t="s">
        <v>102</v>
      </c>
      <c r="E49" s="20" t="s">
        <v>103</v>
      </c>
      <c r="F49" s="20" t="s">
        <v>104</v>
      </c>
      <c r="G49" s="20" t="s">
        <v>106</v>
      </c>
      <c r="H49" s="20" t="s">
        <v>107</v>
      </c>
      <c r="I49" s="20" t="s">
        <v>108</v>
      </c>
      <c r="J49" s="20" t="s">
        <v>109</v>
      </c>
      <c r="K49" s="20" t="s">
        <v>111</v>
      </c>
      <c r="L49" s="20" t="s">
        <v>112</v>
      </c>
      <c r="M49" s="20" t="s">
        <v>113</v>
      </c>
      <c r="N49" s="20" t="s">
        <v>114</v>
      </c>
      <c r="O49" s="20" t="s">
        <v>116</v>
      </c>
      <c r="P49" s="20" t="s">
        <v>117</v>
      </c>
      <c r="Q49" s="20" t="s">
        <v>118</v>
      </c>
      <c r="R49" s="20" t="s">
        <v>119</v>
      </c>
      <c r="S49" s="20" t="s">
        <v>121</v>
      </c>
      <c r="T49" s="20" t="s">
        <v>122</v>
      </c>
      <c r="U49" s="20" t="s">
        <v>123</v>
      </c>
      <c r="V49" s="20" t="s">
        <v>124</v>
      </c>
      <c r="W49" s="20" t="s">
        <v>126</v>
      </c>
      <c r="X49" s="20" t="s">
        <v>127</v>
      </c>
      <c r="Y49" s="20" t="s">
        <v>128</v>
      </c>
      <c r="Z49" s="20" t="s">
        <v>129</v>
      </c>
      <c r="AA49" s="20" t="s">
        <v>131</v>
      </c>
      <c r="AB49" s="20" t="s">
        <v>132</v>
      </c>
      <c r="AC49" s="20" t="s">
        <v>133</v>
      </c>
      <c r="AD49" s="20" t="s">
        <v>134</v>
      </c>
      <c r="AE49" s="20" t="s">
        <v>136</v>
      </c>
      <c r="AF49" s="20" t="s">
        <v>137</v>
      </c>
      <c r="AG49" s="20" t="s">
        <v>138</v>
      </c>
      <c r="AH49" s="20" t="s">
        <v>139</v>
      </c>
    </row>
    <row r="50" spans="1:34" s="23" customFormat="1" x14ac:dyDescent="0.2">
      <c r="A50" s="24" t="s">
        <v>148</v>
      </c>
      <c r="B50" s="24">
        <v>22.2</v>
      </c>
      <c r="C50" s="25">
        <f>((C44/100)*945*(44/22.4)*(12/44)*273/(273+20))/$B$51*(16/100)/$B$45*1000</f>
        <v>105.39689875095812</v>
      </c>
      <c r="D50" s="25">
        <f t="shared" ref="D50:AH50" si="22">((D44/100)*945*(44/22.4)*(12/44)*273/(273+20))/$B$51*(16/100)/$B$45*1000</f>
        <v>99.402390684209806</v>
      </c>
      <c r="E50" s="25">
        <f t="shared" si="22"/>
        <v>363.07196503666694</v>
      </c>
      <c r="F50" s="25">
        <f t="shared" si="22"/>
        <v>102.71768865248966</v>
      </c>
      <c r="G50" s="25">
        <f t="shared" si="22"/>
        <v>109.67240470960981</v>
      </c>
      <c r="H50" s="25">
        <f t="shared" si="22"/>
        <v>139.56535244171116</v>
      </c>
      <c r="I50" s="25">
        <f t="shared" si="22"/>
        <v>105.301108270469</v>
      </c>
      <c r="J50" s="25">
        <f t="shared" si="22"/>
        <v>181.10453635422763</v>
      </c>
      <c r="K50" s="25">
        <f t="shared" si="22"/>
        <v>638.77321233268231</v>
      </c>
      <c r="L50" s="25">
        <f t="shared" si="22"/>
        <v>106.08410064776693</v>
      </c>
      <c r="M50" s="25">
        <f t="shared" si="22"/>
        <v>170.9020075066652</v>
      </c>
      <c r="N50" s="25">
        <f t="shared" si="22"/>
        <v>563.8539913454116</v>
      </c>
      <c r="O50" s="25">
        <f t="shared" si="22"/>
        <v>102.66782532076564</v>
      </c>
      <c r="P50" s="25">
        <f t="shared" si="22"/>
        <v>148.09871924185865</v>
      </c>
      <c r="Q50" s="25">
        <f t="shared" si="22"/>
        <v>322.81840904835968</v>
      </c>
      <c r="R50" s="25">
        <f t="shared" si="22"/>
        <v>139.80299654356426</v>
      </c>
      <c r="S50" s="25">
        <f t="shared" si="22"/>
        <v>120.42090071607663</v>
      </c>
      <c r="T50" s="25">
        <f t="shared" si="22"/>
        <v>144.57707808099047</v>
      </c>
      <c r="U50" s="25">
        <f t="shared" si="22"/>
        <v>154.42956134155079</v>
      </c>
      <c r="V50" s="25">
        <f t="shared" si="22"/>
        <v>97.251909217348953</v>
      </c>
      <c r="W50" s="25">
        <f t="shared" si="22"/>
        <v>120.65492824443049</v>
      </c>
      <c r="X50" s="25">
        <f t="shared" si="22"/>
        <v>183.7965354433048</v>
      </c>
      <c r="Y50" s="25">
        <f t="shared" si="22"/>
        <v>148.83533653035775</v>
      </c>
      <c r="Z50" s="25">
        <f t="shared" si="22"/>
        <v>124.89238319334476</v>
      </c>
      <c r="AA50" s="25">
        <f t="shared" si="22"/>
        <v>828.32426724508184</v>
      </c>
      <c r="AB50" s="25">
        <f t="shared" si="22"/>
        <v>237.72590520665852</v>
      </c>
      <c r="AC50" s="25">
        <f t="shared" si="22"/>
        <v>114.37197567121795</v>
      </c>
      <c r="AD50" s="25">
        <f t="shared" si="22"/>
        <v>339.58775740350063</v>
      </c>
      <c r="AE50" s="25">
        <f t="shared" si="22"/>
        <v>123.44730845512412</v>
      </c>
      <c r="AF50" s="25">
        <f t="shared" si="22"/>
        <v>120.8266972806129</v>
      </c>
      <c r="AG50" s="25">
        <f t="shared" si="22"/>
        <v>158.49396828578173</v>
      </c>
      <c r="AH50" s="25">
        <f t="shared" si="22"/>
        <v>811.46556084717281</v>
      </c>
    </row>
    <row r="51" spans="1:34" s="23" customFormat="1" x14ac:dyDescent="0.2">
      <c r="A51" s="23" t="s">
        <v>149</v>
      </c>
      <c r="B51" s="25">
        <f>B50/96</f>
        <v>0.23124999999999998</v>
      </c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</row>
    <row r="52" spans="1:34" s="26" customFormat="1" ht="56" x14ac:dyDescent="0.2">
      <c r="C52" s="20" t="s">
        <v>101</v>
      </c>
      <c r="D52" s="20" t="s">
        <v>102</v>
      </c>
      <c r="E52" s="20" t="s">
        <v>103</v>
      </c>
      <c r="F52" s="20" t="s">
        <v>104</v>
      </c>
      <c r="G52" s="20" t="s">
        <v>106</v>
      </c>
      <c r="H52" s="20" t="s">
        <v>107</v>
      </c>
      <c r="I52" s="20" t="s">
        <v>108</v>
      </c>
      <c r="J52" s="20" t="s">
        <v>109</v>
      </c>
      <c r="K52" s="20" t="s">
        <v>111</v>
      </c>
      <c r="L52" s="20" t="s">
        <v>112</v>
      </c>
      <c r="M52" s="20" t="s">
        <v>113</v>
      </c>
      <c r="N52" s="20" t="s">
        <v>114</v>
      </c>
      <c r="O52" s="20" t="s">
        <v>116</v>
      </c>
      <c r="P52" s="20" t="s">
        <v>117</v>
      </c>
      <c r="Q52" s="20" t="s">
        <v>118</v>
      </c>
      <c r="R52" s="20" t="s">
        <v>119</v>
      </c>
      <c r="S52" s="20" t="s">
        <v>121</v>
      </c>
      <c r="T52" s="20" t="s">
        <v>122</v>
      </c>
      <c r="U52" s="20" t="s">
        <v>123</v>
      </c>
      <c r="V52" s="20" t="s">
        <v>124</v>
      </c>
      <c r="W52" s="20" t="s">
        <v>126</v>
      </c>
      <c r="X52" s="20" t="s">
        <v>127</v>
      </c>
      <c r="Y52" s="20" t="s">
        <v>128</v>
      </c>
      <c r="Z52" s="20" t="s">
        <v>129</v>
      </c>
      <c r="AA52" s="20" t="s">
        <v>131</v>
      </c>
      <c r="AB52" s="20" t="s">
        <v>132</v>
      </c>
      <c r="AC52" s="20" t="s">
        <v>133</v>
      </c>
      <c r="AD52" s="20" t="s">
        <v>134</v>
      </c>
      <c r="AE52" s="20" t="s">
        <v>136</v>
      </c>
      <c r="AF52" s="20" t="s">
        <v>137</v>
      </c>
      <c r="AG52" s="20" t="s">
        <v>138</v>
      </c>
      <c r="AH52" s="20" t="s">
        <v>139</v>
      </c>
    </row>
    <row r="53" spans="1:34" x14ac:dyDescent="0.2">
      <c r="B53" s="8" t="s">
        <v>150</v>
      </c>
      <c r="C53" s="16">
        <f>((C47/100)*945*(44/22.4)*(12/44)*273/(273+20))/$B$51*(16/100)/$B$48*1000</f>
        <v>136.89131187795482</v>
      </c>
      <c r="D53" s="16">
        <f t="shared" ref="D53:AH53" si="23">((D47/100)*945*(44/22.4)*(12/44)*273/(273+20))/$B$51*(16/100)/$B$48*1000</f>
        <v>134.84948658428786</v>
      </c>
      <c r="E53" s="16">
        <f t="shared" si="23"/>
        <v>175.81553442833149</v>
      </c>
      <c r="F53" s="16">
        <f t="shared" si="23"/>
        <v>90.489293958707634</v>
      </c>
      <c r="G53" s="16">
        <f t="shared" si="23"/>
        <v>133.19056066640405</v>
      </c>
      <c r="H53" s="16">
        <f t="shared" si="23"/>
        <v>227.49060314209851</v>
      </c>
      <c r="I53" s="16">
        <f t="shared" si="23"/>
        <v>217.46123889181771</v>
      </c>
      <c r="J53" s="16">
        <f t="shared" si="23"/>
        <v>194.20960330882491</v>
      </c>
      <c r="K53" s="16">
        <f t="shared" si="23"/>
        <v>66.313496835390978</v>
      </c>
      <c r="L53" s="16">
        <f t="shared" si="23"/>
        <v>143.97577680269634</v>
      </c>
      <c r="M53" s="16">
        <f t="shared" si="23"/>
        <v>217.4497272524537</v>
      </c>
      <c r="N53" s="16">
        <f t="shared" si="23"/>
        <v>97.016617964101968</v>
      </c>
      <c r="O53" s="16">
        <f t="shared" si="23"/>
        <v>117.47676903966071</v>
      </c>
      <c r="P53" s="16">
        <f t="shared" si="23"/>
        <v>111.87884365114594</v>
      </c>
      <c r="Q53" s="16">
        <f t="shared" si="23"/>
        <v>87.349913708556358</v>
      </c>
      <c r="R53" s="16">
        <f t="shared" si="23"/>
        <v>307.53149362849814</v>
      </c>
      <c r="S53" s="16">
        <f t="shared" si="23"/>
        <v>104.06946447896618</v>
      </c>
      <c r="T53" s="16">
        <f t="shared" si="23"/>
        <v>136.52034134995844</v>
      </c>
      <c r="U53" s="16">
        <f t="shared" si="23"/>
        <v>238.43031040553757</v>
      </c>
      <c r="V53" s="16">
        <f t="shared" si="23"/>
        <v>138.96339607494596</v>
      </c>
      <c r="W53" s="16">
        <f t="shared" si="23"/>
        <v>132.81212806140476</v>
      </c>
      <c r="X53" s="16">
        <f t="shared" si="23"/>
        <v>87.255215637485506</v>
      </c>
      <c r="Y53" s="16">
        <f t="shared" si="23"/>
        <v>133.65566069907777</v>
      </c>
      <c r="Z53" s="16">
        <f t="shared" si="23"/>
        <v>130.23432512239592</v>
      </c>
      <c r="AA53" s="16">
        <f t="shared" si="23"/>
        <v>68.236483351879428</v>
      </c>
      <c r="AB53" s="16">
        <f t="shared" si="23"/>
        <v>141.47211123775116</v>
      </c>
      <c r="AC53" s="16">
        <f t="shared" si="23"/>
        <v>52.868090626660617</v>
      </c>
      <c r="AD53" s="16">
        <f t="shared" si="23"/>
        <v>27.596246403226381</v>
      </c>
      <c r="AE53" s="16">
        <f t="shared" si="23"/>
        <v>82.194985779815212</v>
      </c>
      <c r="AF53" s="16">
        <f t="shared" si="23"/>
        <v>188.14032383171349</v>
      </c>
      <c r="AG53" s="16">
        <f t="shared" si="23"/>
        <v>110.03362597466483</v>
      </c>
      <c r="AH53" s="16">
        <f t="shared" si="23"/>
        <v>85.939033270793033</v>
      </c>
    </row>
    <row r="54" spans="1:34" x14ac:dyDescent="0.2"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</row>
    <row r="55" spans="1:34" x14ac:dyDescent="0.2"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</row>
    <row r="56" spans="1:34" x14ac:dyDescent="0.2"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</row>
    <row r="57" spans="1:34" x14ac:dyDescent="0.2"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</row>
    <row r="58" spans="1:34" x14ac:dyDescent="0.2"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</row>
    <row r="59" spans="1:34" x14ac:dyDescent="0.2"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</row>
    <row r="60" spans="1:34" x14ac:dyDescent="0.2"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</row>
    <row r="61" spans="1:34" x14ac:dyDescent="0.2"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</row>
    <row r="62" spans="1:34" x14ac:dyDescent="0.2"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</row>
    <row r="63" spans="1:34" x14ac:dyDescent="0.2"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</row>
    <row r="64" spans="1:34" x14ac:dyDescent="0.2"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</row>
    <row r="65" spans="3:34" x14ac:dyDescent="0.2"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</row>
    <row r="66" spans="3:34" x14ac:dyDescent="0.2"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</row>
    <row r="67" spans="3:34" x14ac:dyDescent="0.2"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</row>
    <row r="68" spans="3:34" x14ac:dyDescent="0.2"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</row>
    <row r="69" spans="3:34" x14ac:dyDescent="0.2"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</row>
    <row r="70" spans="3:34" x14ac:dyDescent="0.2"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</row>
    <row r="71" spans="3:34" x14ac:dyDescent="0.2"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</row>
    <row r="72" spans="3:34" x14ac:dyDescent="0.2"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</row>
    <row r="73" spans="3:34" x14ac:dyDescent="0.2"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</row>
    <row r="74" spans="3:34" x14ac:dyDescent="0.2"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</row>
    <row r="75" spans="3:34" x14ac:dyDescent="0.2"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90358-31CE-F94C-867C-D31E4548D575}">
  <dimension ref="A1:M9"/>
  <sheetViews>
    <sheetView workbookViewId="0">
      <selection activeCell="A10" sqref="A10"/>
    </sheetView>
  </sheetViews>
  <sheetFormatPr baseColWidth="10" defaultColWidth="11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ht="30" x14ac:dyDescent="0.2">
      <c r="A2" t="s">
        <v>100</v>
      </c>
      <c r="B2" s="9" t="s">
        <v>101</v>
      </c>
      <c r="C2" s="10" t="s">
        <v>102</v>
      </c>
      <c r="D2" s="11" t="s">
        <v>103</v>
      </c>
      <c r="E2" s="12" t="s">
        <v>104</v>
      </c>
      <c r="F2" s="9" t="s">
        <v>101</v>
      </c>
      <c r="G2" s="10" t="s">
        <v>102</v>
      </c>
      <c r="H2" s="11" t="s">
        <v>103</v>
      </c>
      <c r="I2" s="12" t="s">
        <v>104</v>
      </c>
      <c r="J2" s="9" t="s">
        <v>101</v>
      </c>
      <c r="K2" s="10" t="s">
        <v>102</v>
      </c>
      <c r="L2" s="11" t="s">
        <v>103</v>
      </c>
      <c r="M2" s="12" t="s">
        <v>104</v>
      </c>
    </row>
    <row r="3" spans="1:13" ht="30" x14ac:dyDescent="0.2">
      <c r="A3" t="s">
        <v>105</v>
      </c>
      <c r="B3" s="10" t="s">
        <v>106</v>
      </c>
      <c r="C3" s="13" t="s">
        <v>107</v>
      </c>
      <c r="D3" s="13" t="s">
        <v>108</v>
      </c>
      <c r="E3" s="13" t="s">
        <v>109</v>
      </c>
      <c r="F3" s="10" t="s">
        <v>106</v>
      </c>
      <c r="G3" s="13" t="s">
        <v>107</v>
      </c>
      <c r="H3" s="13" t="s">
        <v>108</v>
      </c>
      <c r="I3" s="13" t="s">
        <v>109</v>
      </c>
      <c r="J3" s="10" t="s">
        <v>106</v>
      </c>
      <c r="K3" s="13" t="s">
        <v>107</v>
      </c>
      <c r="L3" s="13" t="s">
        <v>108</v>
      </c>
      <c r="M3" s="13" t="s">
        <v>109</v>
      </c>
    </row>
    <row r="4" spans="1:13" x14ac:dyDescent="0.2">
      <c r="A4" t="s">
        <v>110</v>
      </c>
      <c r="B4" s="12" t="s">
        <v>111</v>
      </c>
      <c r="C4" s="14" t="s">
        <v>112</v>
      </c>
      <c r="D4" s="13" t="s">
        <v>113</v>
      </c>
      <c r="E4" s="12" t="s">
        <v>114</v>
      </c>
      <c r="F4" s="12" t="s">
        <v>111</v>
      </c>
      <c r="G4" s="14" t="s">
        <v>112</v>
      </c>
      <c r="H4" s="13" t="s">
        <v>113</v>
      </c>
      <c r="I4" s="12" t="s">
        <v>114</v>
      </c>
      <c r="J4" s="12" t="s">
        <v>111</v>
      </c>
      <c r="K4" s="14" t="s">
        <v>112</v>
      </c>
      <c r="L4" s="13" t="s">
        <v>113</v>
      </c>
      <c r="M4" s="12" t="s">
        <v>114</v>
      </c>
    </row>
    <row r="5" spans="1:13" ht="60" x14ac:dyDescent="0.2">
      <c r="A5" t="s">
        <v>115</v>
      </c>
      <c r="B5" s="13" t="s">
        <v>116</v>
      </c>
      <c r="C5" s="14" t="s">
        <v>117</v>
      </c>
      <c r="D5" s="13" t="s">
        <v>118</v>
      </c>
      <c r="E5" s="10" t="s">
        <v>119</v>
      </c>
      <c r="F5" s="13" t="s">
        <v>116</v>
      </c>
      <c r="G5" s="14" t="s">
        <v>117</v>
      </c>
      <c r="H5" s="13" t="s">
        <v>118</v>
      </c>
      <c r="I5" s="10" t="s">
        <v>119</v>
      </c>
      <c r="J5" s="13" t="s">
        <v>116</v>
      </c>
      <c r="K5" s="14" t="s">
        <v>117</v>
      </c>
      <c r="L5" s="13" t="s">
        <v>118</v>
      </c>
      <c r="M5" s="10" t="s">
        <v>119</v>
      </c>
    </row>
    <row r="6" spans="1:13" ht="45" x14ac:dyDescent="0.2">
      <c r="A6" t="s">
        <v>120</v>
      </c>
      <c r="B6" s="10" t="s">
        <v>121</v>
      </c>
      <c r="C6" s="10" t="s">
        <v>122</v>
      </c>
      <c r="D6" s="14" t="s">
        <v>123</v>
      </c>
      <c r="E6" s="14" t="s">
        <v>124</v>
      </c>
      <c r="F6" s="10" t="s">
        <v>121</v>
      </c>
      <c r="G6" s="10" t="s">
        <v>122</v>
      </c>
      <c r="H6" s="14" t="s">
        <v>123</v>
      </c>
      <c r="I6" s="14" t="s">
        <v>124</v>
      </c>
      <c r="J6" s="10" t="s">
        <v>121</v>
      </c>
      <c r="K6" s="10" t="s">
        <v>122</v>
      </c>
      <c r="L6" s="14" t="s">
        <v>123</v>
      </c>
      <c r="M6" s="14" t="s">
        <v>124</v>
      </c>
    </row>
    <row r="7" spans="1:13" x14ac:dyDescent="0.2">
      <c r="A7" t="s">
        <v>125</v>
      </c>
      <c r="B7" s="13" t="s">
        <v>126</v>
      </c>
      <c r="C7" s="13" t="s">
        <v>127</v>
      </c>
      <c r="D7" s="14" t="s">
        <v>128</v>
      </c>
      <c r="E7" s="13" t="s">
        <v>129</v>
      </c>
      <c r="F7" s="13" t="s">
        <v>126</v>
      </c>
      <c r="G7" s="13" t="s">
        <v>127</v>
      </c>
      <c r="H7" s="14" t="s">
        <v>128</v>
      </c>
      <c r="I7" s="13" t="s">
        <v>129</v>
      </c>
      <c r="J7" s="13" t="s">
        <v>126</v>
      </c>
      <c r="K7" s="13" t="s">
        <v>127</v>
      </c>
      <c r="L7" s="14" t="s">
        <v>128</v>
      </c>
      <c r="M7" s="13" t="s">
        <v>129</v>
      </c>
    </row>
    <row r="8" spans="1:13" ht="30" x14ac:dyDescent="0.2">
      <c r="A8" t="s">
        <v>130</v>
      </c>
      <c r="B8" s="10" t="s">
        <v>131</v>
      </c>
      <c r="C8" s="14" t="s">
        <v>132</v>
      </c>
      <c r="D8" s="12" t="s">
        <v>133</v>
      </c>
      <c r="E8" s="12" t="s">
        <v>134</v>
      </c>
      <c r="F8" s="10" t="s">
        <v>131</v>
      </c>
      <c r="G8" s="14" t="s">
        <v>132</v>
      </c>
      <c r="H8" s="12" t="s">
        <v>133</v>
      </c>
      <c r="I8" s="12" t="s">
        <v>134</v>
      </c>
      <c r="J8" s="10" t="s">
        <v>131</v>
      </c>
      <c r="K8" s="14" t="s">
        <v>132</v>
      </c>
      <c r="L8" s="12" t="s">
        <v>133</v>
      </c>
      <c r="M8" s="12" t="s">
        <v>134</v>
      </c>
    </row>
    <row r="9" spans="1:13" ht="45" x14ac:dyDescent="0.2">
      <c r="A9" t="s">
        <v>135</v>
      </c>
      <c r="B9" s="10" t="s">
        <v>136</v>
      </c>
      <c r="C9" s="15" t="s">
        <v>137</v>
      </c>
      <c r="D9" s="10" t="s">
        <v>138</v>
      </c>
      <c r="E9" s="12" t="s">
        <v>139</v>
      </c>
      <c r="F9" s="10" t="s">
        <v>136</v>
      </c>
      <c r="G9" s="15" t="s">
        <v>137</v>
      </c>
      <c r="H9" s="10" t="s">
        <v>138</v>
      </c>
      <c r="I9" s="12" t="s">
        <v>139</v>
      </c>
      <c r="J9" s="10" t="s">
        <v>136</v>
      </c>
      <c r="K9" s="15" t="s">
        <v>137</v>
      </c>
      <c r="L9" s="10" t="s">
        <v>138</v>
      </c>
      <c r="M9" s="12" t="s">
        <v>139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4BF1EED8066142A4AB9FA894223E64" ma:contentTypeVersion="16" ma:contentTypeDescription="Create a new document." ma:contentTypeScope="" ma:versionID="237e69d1e50d03510d98b0cadf4a4e27">
  <xsd:schema xmlns:xsd="http://www.w3.org/2001/XMLSchema" xmlns:xs="http://www.w3.org/2001/XMLSchema" xmlns:p="http://schemas.microsoft.com/office/2006/metadata/properties" xmlns:ns2="2a37cd1d-6a01-4017-b72b-5df7838ed999" xmlns:ns3="b39c92a8-dafe-4e00-987c-a07a8d43c09d" xmlns:ns4="5cece13e-3376-4417-9525-be60b11a89a8" targetNamespace="http://schemas.microsoft.com/office/2006/metadata/properties" ma:root="true" ma:fieldsID="8122bda501a5f991834f1c1b4332f67b" ns2:_="" ns3:_="" ns4:_="">
    <xsd:import namespace="2a37cd1d-6a01-4017-b72b-5df7838ed999"/>
    <xsd:import namespace="b39c92a8-dafe-4e00-987c-a07a8d43c09d"/>
    <xsd:import namespace="5cece13e-3376-4417-9525-be60b11a8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4:TaxCatchAll" minOccurs="0"/>
                <xsd:element ref="ns2:pic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37cd1d-6a01-4017-b72b-5df7838ed9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60f1aaf-6244-4bb9-9bf9-38bf373853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ic" ma:index="21" nillable="true" ma:displayName="pic" ma:format="Thumbnail" ma:internalName="pic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9c92a8-dafe-4e00-987c-a07a8d43c09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ece13e-3376-4417-9525-be60b11a89a8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5f0e32d3-cbb7-4107-a801-8cf1fd25e8f5}" ma:internalName="TaxCatchAll" ma:showField="CatchAllData" ma:web="b39c92a8-dafe-4e00-987c-a07a8d43c0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ic xmlns="2a37cd1d-6a01-4017-b72b-5df7838ed999" xsi:nil="true"/>
    <TaxCatchAll xmlns="5cece13e-3376-4417-9525-be60b11a89a8" xsi:nil="true"/>
    <lcf76f155ced4ddcb4097134ff3c332f xmlns="2a37cd1d-6a01-4017-b72b-5df7838ed99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EC02C4-EEBD-4629-8F74-68E5321C53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37cd1d-6a01-4017-b72b-5df7838ed999"/>
    <ds:schemaRef ds:uri="b39c92a8-dafe-4e00-987c-a07a8d43c09d"/>
    <ds:schemaRef ds:uri="5cece13e-3376-4417-9525-be60b11a8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25024A7-7DDD-4D90-972B-B79AC14E9B70}">
  <ds:schemaRefs>
    <ds:schemaRef ds:uri="http://purl.org/dc/elements/1.1/"/>
    <ds:schemaRef ds:uri="http://purl.org/dc/terms/"/>
    <ds:schemaRef ds:uri="2a37cd1d-6a01-4017-b72b-5df7838ed999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5cece13e-3376-4417-9525-be60b11a89a8"/>
    <ds:schemaRef ds:uri="b39c92a8-dafe-4e00-987c-a07a8d43c09d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32B75FC-5F98-4681-BF73-E620081EDDD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P25</vt:lpstr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Bell, Sheryl L</dc:creator>
  <cp:lastModifiedBy>Farris, Yuliya</cp:lastModifiedBy>
  <dcterms:created xsi:type="dcterms:W3CDTF">2023-06-21T18:36:42Z</dcterms:created>
  <dcterms:modified xsi:type="dcterms:W3CDTF">2023-10-19T19:34:46Z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0x010100564BF1EED8066142A4AB9FA894223E64</vt:lpwstr>
  </property>
  <property fmtid="{D5CDD505-2E9C-101B-9397-08002B2CF9AE}" pid="3" name="MediaServiceImageTags">
    <vt:lpwstr/>
  </property>
</Properties>
</file>