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tom_resch_pnnl_gov/Documents/Documents/Data/Tayte NPOC stuff 2021/"/>
    </mc:Choice>
  </mc:AlternateContent>
  <xr:revisionPtr revIDLastSave="189" documentId="8_{720A9468-AC8C-4E28-9B51-1E136A8A9797}" xr6:coauthVersionLast="45" xr6:coauthVersionMax="45" xr10:uidLastSave="{AC9F2E8F-3B5B-4A20-B004-45E0893DF64F}"/>
  <bookViews>
    <workbookView xWindow="-110" yWindow="-110" windowWidth="19420" windowHeight="10420" tabRatio="773" firstSheet="2" activeTab="2" xr2:uid="{00000000-000D-0000-FFFF-FFFF00000000}"/>
  </bookViews>
  <sheets>
    <sheet name="summary TN, anions, DIC" sheetId="5" r:id="rId1"/>
    <sheet name="summary NPOC" sheetId="8" r:id="rId2"/>
    <sheet name="Tayte NPOC results " sheetId="9" r:id="rId3"/>
    <sheet name="Tayte data April 14, 202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5" i="1" l="1"/>
  <c r="I432" i="1"/>
  <c r="I429" i="1"/>
  <c r="I426" i="1"/>
  <c r="I420" i="1"/>
  <c r="I417" i="1"/>
  <c r="I414" i="1"/>
  <c r="I393" i="1"/>
  <c r="I390" i="1"/>
  <c r="I387" i="1"/>
  <c r="I384" i="1"/>
  <c r="I381" i="1"/>
  <c r="I378" i="1"/>
  <c r="I375" i="1"/>
  <c r="I372" i="1"/>
  <c r="I369" i="1"/>
  <c r="I366" i="1"/>
  <c r="I363" i="1"/>
  <c r="I360" i="1"/>
  <c r="I357" i="1"/>
  <c r="I354" i="1"/>
  <c r="I351" i="1"/>
  <c r="I348" i="1"/>
  <c r="I345" i="1"/>
  <c r="I342" i="1"/>
  <c r="I339" i="1"/>
  <c r="I336" i="1"/>
  <c r="I333" i="1"/>
  <c r="I330" i="1"/>
  <c r="I327" i="1"/>
  <c r="I324" i="1"/>
  <c r="I321" i="1"/>
  <c r="I318" i="1"/>
  <c r="I315" i="1"/>
  <c r="I312" i="1"/>
  <c r="I309" i="1"/>
  <c r="I306" i="1"/>
  <c r="I303" i="1"/>
  <c r="I300" i="1"/>
  <c r="I297" i="1"/>
  <c r="I294" i="1"/>
  <c r="I291" i="1"/>
  <c r="I288" i="1"/>
  <c r="I285" i="1"/>
  <c r="I282" i="1"/>
  <c r="I279" i="1"/>
  <c r="I276" i="1"/>
  <c r="I273" i="1"/>
  <c r="I270" i="1"/>
  <c r="I267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198" i="1"/>
  <c r="I195" i="1"/>
  <c r="I192" i="1"/>
  <c r="I189" i="1"/>
  <c r="I186" i="1"/>
  <c r="I183" i="1"/>
  <c r="I180" i="1"/>
  <c r="I177" i="1"/>
  <c r="I174" i="1"/>
  <c r="I171" i="1"/>
  <c r="I168" i="1"/>
  <c r="I165" i="1"/>
  <c r="I162" i="1"/>
  <c r="I159" i="1"/>
  <c r="I156" i="1"/>
  <c r="I153" i="1"/>
  <c r="I150" i="1"/>
  <c r="I147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2" i="1"/>
  <c r="H421" i="1"/>
  <c r="H420" i="1"/>
  <c r="H419" i="1"/>
  <c r="H418" i="1"/>
  <c r="H417" i="1"/>
  <c r="H416" i="1"/>
  <c r="H415" i="1"/>
  <c r="H414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4" i="1"/>
  <c r="H206" i="1"/>
  <c r="H205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I144" i="1" s="1"/>
  <c r="H145" i="1"/>
  <c r="H144" i="1"/>
  <c r="H143" i="1"/>
  <c r="H142" i="1"/>
  <c r="H141" i="1"/>
  <c r="H140" i="1"/>
  <c r="H139" i="1"/>
  <c r="H138" i="1"/>
  <c r="H137" i="1"/>
  <c r="H136" i="1"/>
  <c r="H135" i="1"/>
  <c r="I135" i="1" s="1"/>
  <c r="H134" i="1"/>
  <c r="H133" i="1"/>
  <c r="H132" i="1"/>
  <c r="H131" i="1"/>
  <c r="H130" i="1"/>
  <c r="I129" i="1" s="1"/>
  <c r="H129" i="1"/>
  <c r="H128" i="1"/>
  <c r="H127" i="1"/>
  <c r="H126" i="1"/>
  <c r="H125" i="1"/>
  <c r="H124" i="1"/>
  <c r="H123" i="1"/>
  <c r="I123" i="1" s="1"/>
  <c r="H122" i="1"/>
  <c r="H121" i="1"/>
  <c r="H120" i="1"/>
  <c r="H119" i="1"/>
  <c r="H118" i="1"/>
  <c r="H117" i="1"/>
  <c r="I141" i="1"/>
  <c r="I138" i="1"/>
  <c r="I132" i="1"/>
  <c r="I126" i="1"/>
  <c r="I120" i="1"/>
  <c r="I117" i="1"/>
  <c r="I115" i="1"/>
  <c r="H116" i="1"/>
  <c r="H115" i="1"/>
  <c r="H114" i="1"/>
  <c r="H113" i="1"/>
  <c r="H112" i="1"/>
  <c r="H111" i="1"/>
  <c r="H110" i="1"/>
  <c r="H109" i="1"/>
  <c r="H108" i="1"/>
  <c r="H107" i="1"/>
  <c r="I106" i="1" s="1"/>
  <c r="H106" i="1"/>
  <c r="H105" i="1"/>
  <c r="H104" i="1"/>
  <c r="H103" i="1"/>
  <c r="I103" i="1" s="1"/>
  <c r="H102" i="1"/>
  <c r="H101" i="1"/>
  <c r="H100" i="1"/>
  <c r="H99" i="1"/>
  <c r="H98" i="1"/>
  <c r="H97" i="1"/>
  <c r="H96" i="1"/>
  <c r="H95" i="1"/>
  <c r="H94" i="1"/>
  <c r="I94" i="1" s="1"/>
  <c r="H93" i="1"/>
  <c r="H92" i="1"/>
  <c r="H91" i="1"/>
  <c r="I91" i="1" s="1"/>
  <c r="H90" i="1"/>
  <c r="H89" i="1"/>
  <c r="H88" i="1"/>
  <c r="H87" i="1"/>
  <c r="H86" i="1"/>
  <c r="H85" i="1"/>
  <c r="H84" i="1"/>
  <c r="H83" i="1"/>
  <c r="I82" i="1" s="1"/>
  <c r="H82" i="1"/>
  <c r="H81" i="1"/>
  <c r="H80" i="1"/>
  <c r="H79" i="1"/>
  <c r="I79" i="1" s="1"/>
  <c r="H75" i="1"/>
  <c r="H74" i="1"/>
  <c r="H73" i="1"/>
  <c r="H78" i="1"/>
  <c r="H77" i="1"/>
  <c r="H76" i="1"/>
  <c r="H72" i="1"/>
  <c r="H71" i="1"/>
  <c r="H70" i="1"/>
  <c r="I112" i="1"/>
  <c r="I109" i="1"/>
  <c r="I100" i="1"/>
  <c r="I97" i="1"/>
  <c r="I88" i="1"/>
  <c r="I85" i="1"/>
  <c r="I76" i="1"/>
  <c r="I73" i="1"/>
  <c r="I70" i="1"/>
  <c r="I67" i="1"/>
  <c r="I64" i="1"/>
  <c r="I61" i="1"/>
  <c r="I58" i="1"/>
  <c r="I55" i="1"/>
  <c r="I52" i="1"/>
  <c r="I49" i="1"/>
  <c r="I46" i="1"/>
  <c r="I43" i="1"/>
  <c r="I40" i="1"/>
  <c r="I37" i="1"/>
  <c r="I34" i="1"/>
  <c r="I28" i="1"/>
  <c r="I25" i="1"/>
  <c r="H26" i="1"/>
  <c r="H25" i="1"/>
  <c r="H35" i="1"/>
  <c r="H34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28" i="1"/>
  <c r="H29" i="1"/>
  <c r="H30" i="1"/>
  <c r="H27" i="1"/>
  <c r="S27" i="1"/>
  <c r="S28" i="1"/>
  <c r="S32" i="1"/>
  <c r="S33" i="1"/>
  <c r="S34" i="1"/>
  <c r="S38" i="1"/>
  <c r="S39" i="1"/>
  <c r="S40" i="1"/>
  <c r="S29" i="1"/>
  <c r="S30" i="1"/>
  <c r="S31" i="1"/>
  <c r="S35" i="1"/>
  <c r="S36" i="1"/>
  <c r="S37" i="1"/>
  <c r="S26" i="1"/>
  <c r="I16" i="1"/>
  <c r="I13" i="1"/>
  <c r="I10" i="1"/>
  <c r="I7" i="1"/>
  <c r="H18" i="1"/>
  <c r="H7" i="1"/>
  <c r="H8" i="1"/>
  <c r="H9" i="1"/>
  <c r="H10" i="1"/>
  <c r="H11" i="1"/>
  <c r="H12" i="1"/>
  <c r="H13" i="1"/>
  <c r="H14" i="1"/>
  <c r="H15" i="1"/>
  <c r="H16" i="1"/>
  <c r="H17" i="1"/>
  <c r="S8" i="1"/>
  <c r="S9" i="1"/>
  <c r="S10" i="1"/>
  <c r="S11" i="1"/>
  <c r="S12" i="1"/>
  <c r="S13" i="1"/>
  <c r="S14" i="1"/>
  <c r="S15" i="1"/>
  <c r="S16" i="1"/>
  <c r="S17" i="1"/>
  <c r="S18" i="1"/>
  <c r="S7" i="1"/>
  <c r="S295" i="1" l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294" i="1"/>
  <c r="S277" i="1"/>
  <c r="S278" i="1"/>
  <c r="S279" i="1"/>
  <c r="S280" i="1"/>
  <c r="S281" i="1"/>
  <c r="S282" i="1"/>
  <c r="S283" i="1"/>
  <c r="S284" i="1"/>
  <c r="S276" i="1"/>
  <c r="S250" i="1"/>
  <c r="S251" i="1"/>
  <c r="S252" i="1"/>
  <c r="S253" i="1"/>
  <c r="S254" i="1"/>
  <c r="S255" i="1"/>
  <c r="S256" i="1"/>
  <c r="S257" i="1"/>
  <c r="S258" i="1"/>
  <c r="S259" i="1"/>
  <c r="S260" i="1"/>
  <c r="S249" i="1"/>
  <c r="M284" i="1" l="1"/>
  <c r="M353" i="1"/>
</calcChain>
</file>

<file path=xl/sharedStrings.xml><?xml version="1.0" encoding="utf-8"?>
<sst xmlns="http://schemas.openxmlformats.org/spreadsheetml/2006/main" count="3417" uniqueCount="1133">
  <si>
    <t>Anal.</t>
  </si>
  <si>
    <t>Sample Name</t>
  </si>
  <si>
    <t>Origin</t>
  </si>
  <si>
    <t>Cal. Curve</t>
  </si>
  <si>
    <t>Date / Time</t>
  </si>
  <si>
    <t>Inj. No.</t>
  </si>
  <si>
    <t>Analysis(Inj.)</t>
  </si>
  <si>
    <t>Area</t>
  </si>
  <si>
    <t>NPOC</t>
  </si>
  <si>
    <t>S19S_1</t>
  </si>
  <si>
    <t>S19S_2</t>
  </si>
  <si>
    <t>S19S_3</t>
  </si>
  <si>
    <t>S19S_4</t>
  </si>
  <si>
    <t>S19S_5</t>
  </si>
  <si>
    <t>S19S_6</t>
  </si>
  <si>
    <t>S19S_7</t>
  </si>
  <si>
    <t>S19S_8</t>
  </si>
  <si>
    <t>S19S_9</t>
  </si>
  <si>
    <t>S19S_10</t>
  </si>
  <si>
    <t>S19S_11</t>
  </si>
  <si>
    <t>S19S_12</t>
  </si>
  <si>
    <t>S19S_13</t>
  </si>
  <si>
    <t>S19S_14</t>
  </si>
  <si>
    <t>S19S_15</t>
  </si>
  <si>
    <t>S19S_16</t>
  </si>
  <si>
    <t>S19S_17</t>
  </si>
  <si>
    <t>S19S_18</t>
  </si>
  <si>
    <t>S19S_19</t>
  </si>
  <si>
    <t>S19S_20</t>
  </si>
  <si>
    <t>S19S_21</t>
  </si>
  <si>
    <t>S19S_22</t>
  </si>
  <si>
    <t>S19S_23</t>
  </si>
  <si>
    <t>S19S_24</t>
  </si>
  <si>
    <t>S19S_25</t>
  </si>
  <si>
    <t>S19S_26</t>
  </si>
  <si>
    <t>S19S_27</t>
  </si>
  <si>
    <t>S19S_28</t>
  </si>
  <si>
    <t>S19S_29</t>
  </si>
  <si>
    <t>S19S_30</t>
  </si>
  <si>
    <t>S19S_31</t>
  </si>
  <si>
    <t>S19S_32</t>
  </si>
  <si>
    <t>S19S_33</t>
  </si>
  <si>
    <t>S19S_34</t>
  </si>
  <si>
    <t>S19S_35</t>
  </si>
  <si>
    <t>S19S_36</t>
  </si>
  <si>
    <t>S19S_37</t>
  </si>
  <si>
    <t>S19S_38</t>
  </si>
  <si>
    <t>S19S_39</t>
  </si>
  <si>
    <t>S19S_40</t>
  </si>
  <si>
    <t>S19S_41</t>
  </si>
  <si>
    <t>S19S_42</t>
  </si>
  <si>
    <t>S19S_43</t>
  </si>
  <si>
    <t>S19S_44</t>
  </si>
  <si>
    <t>S19S_45</t>
  </si>
  <si>
    <t>S19S_46</t>
  </si>
  <si>
    <t>S19S_47</t>
  </si>
  <si>
    <t>S19S_48</t>
  </si>
  <si>
    <t>S19S_49</t>
  </si>
  <si>
    <t>S19S_50</t>
  </si>
  <si>
    <t>S19S_51</t>
  </si>
  <si>
    <t>S19S_52</t>
  </si>
  <si>
    <t>S19S_53</t>
  </si>
  <si>
    <t>S19S_54</t>
  </si>
  <si>
    <t>S19S_55</t>
  </si>
  <si>
    <t>S19S_56</t>
  </si>
  <si>
    <t>S19S_57</t>
  </si>
  <si>
    <t>S19S_58</t>
  </si>
  <si>
    <t>S19S_59</t>
  </si>
  <si>
    <t>S19S_60</t>
  </si>
  <si>
    <t>S19S_61</t>
  </si>
  <si>
    <t>S19S_62</t>
  </si>
  <si>
    <t>S19S_63</t>
  </si>
  <si>
    <t>S19S_64</t>
  </si>
  <si>
    <t>S19S_65</t>
  </si>
  <si>
    <t>S19S_66</t>
  </si>
  <si>
    <t>S19S_67</t>
  </si>
  <si>
    <t>S19S_68</t>
  </si>
  <si>
    <t>S19S_69</t>
  </si>
  <si>
    <t>S19S_70</t>
  </si>
  <si>
    <t>S19S_71</t>
  </si>
  <si>
    <t>S19S_72</t>
  </si>
  <si>
    <t>S19S_73</t>
  </si>
  <si>
    <t>S19S_74</t>
  </si>
  <si>
    <t>S19S_75</t>
  </si>
  <si>
    <t>S19S_76</t>
  </si>
  <si>
    <t>S19S_77</t>
  </si>
  <si>
    <t>S19S_78</t>
  </si>
  <si>
    <t>S19S_79</t>
  </si>
  <si>
    <t>S19S_80</t>
  </si>
  <si>
    <t>S19S_81</t>
  </si>
  <si>
    <t>S19S_82</t>
  </si>
  <si>
    <t>S19S_83</t>
  </si>
  <si>
    <t>S19S_84</t>
  </si>
  <si>
    <t>S19S_85</t>
  </si>
  <si>
    <t>S19S_86</t>
  </si>
  <si>
    <t>S19S_87</t>
  </si>
  <si>
    <t>S19S_88</t>
  </si>
  <si>
    <t>S19S_89</t>
  </si>
  <si>
    <t>S19S_90</t>
  </si>
  <si>
    <t>S19S_91</t>
  </si>
  <si>
    <t>S19S_92</t>
  </si>
  <si>
    <t>S19S_93</t>
  </si>
  <si>
    <t>S19S_94</t>
  </si>
  <si>
    <t>S19S_95</t>
  </si>
  <si>
    <t>S19S_96</t>
  </si>
  <si>
    <t>S19S_97</t>
  </si>
  <si>
    <t>S19S_98</t>
  </si>
  <si>
    <t>S19S_99</t>
  </si>
  <si>
    <t>S19S_100</t>
  </si>
  <si>
    <t>S19S_101</t>
  </si>
  <si>
    <t>S19S_102</t>
  </si>
  <si>
    <t>S19S_103</t>
  </si>
  <si>
    <t>S19S_104</t>
  </si>
  <si>
    <t>S19S_105</t>
  </si>
  <si>
    <t>S19S_106</t>
  </si>
  <si>
    <t>S19S_107</t>
  </si>
  <si>
    <t>S19S_108</t>
  </si>
  <si>
    <t>S19S_109</t>
  </si>
  <si>
    <t>S19S_110</t>
  </si>
  <si>
    <t>S19S_111</t>
  </si>
  <si>
    <t>S19S_112</t>
  </si>
  <si>
    <t>S19S_113</t>
  </si>
  <si>
    <t>S19S_114</t>
  </si>
  <si>
    <t>S19S_115</t>
  </si>
  <si>
    <t>S19S_116</t>
  </si>
  <si>
    <t>S19S_117</t>
  </si>
  <si>
    <t>S19S_118</t>
  </si>
  <si>
    <t>S19S_119</t>
  </si>
  <si>
    <t>S19S_120</t>
  </si>
  <si>
    <t>S19S_121</t>
  </si>
  <si>
    <t>S19S_122</t>
  </si>
  <si>
    <t>S19S_123</t>
  </si>
  <si>
    <t>S19S_124</t>
  </si>
  <si>
    <t>S19S_125</t>
  </si>
  <si>
    <t>S19S_126</t>
  </si>
  <si>
    <t>S19S_127</t>
  </si>
  <si>
    <t>S19S_128</t>
  </si>
  <si>
    <t>S19S_129</t>
  </si>
  <si>
    <t>S19S_130</t>
  </si>
  <si>
    <t>S19S_131</t>
  </si>
  <si>
    <t>S19S_132</t>
  </si>
  <si>
    <t>S19S_133</t>
  </si>
  <si>
    <t>S19S_134</t>
  </si>
  <si>
    <t>S19S_135</t>
  </si>
  <si>
    <t>S19S_136</t>
  </si>
  <si>
    <t>S19S_137</t>
  </si>
  <si>
    <t>S19S_138</t>
  </si>
  <si>
    <t>S19S_139</t>
  </si>
  <si>
    <t>S19S_140</t>
  </si>
  <si>
    <t>S19S_141</t>
  </si>
  <si>
    <t>S19S_142</t>
  </si>
  <si>
    <t>S19S_143</t>
  </si>
  <si>
    <t>S19S_144</t>
  </si>
  <si>
    <t>S19S_145</t>
  </si>
  <si>
    <t>S19S_146</t>
  </si>
  <si>
    <t>S19S_147</t>
  </si>
  <si>
    <t>S19S_148</t>
  </si>
  <si>
    <t>S19S_149</t>
  </si>
  <si>
    <t>S19S_150</t>
  </si>
  <si>
    <t>S19S_151</t>
  </si>
  <si>
    <t>S19S_152</t>
  </si>
  <si>
    <t>S19S_153</t>
  </si>
  <si>
    <t>S19S_154</t>
  </si>
  <si>
    <t>S19S_155</t>
  </si>
  <si>
    <t>S19S_156</t>
  </si>
  <si>
    <t>S19S_157</t>
  </si>
  <si>
    <t>S19S_158</t>
  </si>
  <si>
    <t>S19S_159</t>
  </si>
  <si>
    <t>S19S_160</t>
  </si>
  <si>
    <t>S19S_161</t>
  </si>
  <si>
    <t>S19S_162</t>
  </si>
  <si>
    <t>S19S_163</t>
  </si>
  <si>
    <t>S19S_164</t>
  </si>
  <si>
    <t>S19S_165</t>
  </si>
  <si>
    <t>S19S_166</t>
  </si>
  <si>
    <t>S19S_167</t>
  </si>
  <si>
    <t>S19S_168</t>
  </si>
  <si>
    <t>S19S_169</t>
  </si>
  <si>
    <t>S19S_170</t>
  </si>
  <si>
    <t>S19S_171</t>
  </si>
  <si>
    <t>S19S_172</t>
  </si>
  <si>
    <t>S19S_173</t>
  </si>
  <si>
    <t>S19S_174</t>
  </si>
  <si>
    <t>S19S_175</t>
  </si>
  <si>
    <t>S19S_176</t>
  </si>
  <si>
    <t>S19S_177</t>
  </si>
  <si>
    <t>S19S_178</t>
  </si>
  <si>
    <t>S19S_179</t>
  </si>
  <si>
    <t>S19S_180</t>
  </si>
  <si>
    <t>S19S_181</t>
  </si>
  <si>
    <t>S19S_182</t>
  </si>
  <si>
    <t>S19S_183</t>
  </si>
  <si>
    <t>S19S_184</t>
  </si>
  <si>
    <t>S19S_185</t>
  </si>
  <si>
    <t>S19S_186</t>
  </si>
  <si>
    <t>S19S_187</t>
  </si>
  <si>
    <t>S19S_188</t>
  </si>
  <si>
    <t>S19S_189</t>
  </si>
  <si>
    <t>S19S_190</t>
  </si>
  <si>
    <t>S19S_191</t>
  </si>
  <si>
    <t>S19S_192</t>
  </si>
  <si>
    <t>S19S_193</t>
  </si>
  <si>
    <t>S19S_194</t>
  </si>
  <si>
    <t>S19S_195</t>
  </si>
  <si>
    <t>S19S_196</t>
  </si>
  <si>
    <t>S19S_197</t>
  </si>
  <si>
    <t>S19S_198</t>
  </si>
  <si>
    <t>S19S_199</t>
  </si>
  <si>
    <t>S19S_200</t>
  </si>
  <si>
    <t>S19S_201</t>
  </si>
  <si>
    <t>S19S_202</t>
  </si>
  <si>
    <t>S19S_203</t>
  </si>
  <si>
    <t>S19S_204</t>
  </si>
  <si>
    <t>S19S_205</t>
  </si>
  <si>
    <t>S19S_206</t>
  </si>
  <si>
    <t>S19S_207</t>
  </si>
  <si>
    <t>S19S_208</t>
  </si>
  <si>
    <t>S19S_209</t>
  </si>
  <si>
    <t>S19S_210</t>
  </si>
  <si>
    <t>S19S_211</t>
  </si>
  <si>
    <t>S19S_212</t>
  </si>
  <si>
    <t>S19S_213</t>
  </si>
  <si>
    <t>S19S_214</t>
  </si>
  <si>
    <t>S19S_215</t>
  </si>
  <si>
    <t>S19S_216</t>
  </si>
  <si>
    <t>S19S_219</t>
  </si>
  <si>
    <t>S19S_220</t>
  </si>
  <si>
    <t>S19S_221</t>
  </si>
  <si>
    <t>S19S_222</t>
  </si>
  <si>
    <t>S19S_224</t>
  </si>
  <si>
    <t>S19S_225</t>
  </si>
  <si>
    <t>S19S_226</t>
  </si>
  <si>
    <t>S19S_227</t>
  </si>
  <si>
    <t>S19S_228</t>
  </si>
  <si>
    <t>S19S_229</t>
  </si>
  <si>
    <t>S19S_230</t>
  </si>
  <si>
    <t>S19S_231</t>
  </si>
  <si>
    <t>S19S_232</t>
  </si>
  <si>
    <t>S19S_233</t>
  </si>
  <si>
    <t>S19S_234</t>
  </si>
  <si>
    <t>S19S_235</t>
  </si>
  <si>
    <t>S19S_236</t>
  </si>
  <si>
    <t>S19S_237</t>
  </si>
  <si>
    <t>S19S_238</t>
  </si>
  <si>
    <t>S19S_239</t>
  </si>
  <si>
    <t>S19S_240</t>
  </si>
  <si>
    <t>S19S_241</t>
  </si>
  <si>
    <t>S19S_242</t>
  </si>
  <si>
    <t>S19S_243</t>
  </si>
  <si>
    <t>S19S_244</t>
  </si>
  <si>
    <t>S19S_245</t>
  </si>
  <si>
    <t>S19S_246</t>
  </si>
  <si>
    <t>S19S_247</t>
  </si>
  <si>
    <t>S19S_249</t>
  </si>
  <si>
    <t>S19S_250</t>
  </si>
  <si>
    <t>S19S_251</t>
  </si>
  <si>
    <t>S19S_252</t>
  </si>
  <si>
    <t>S19S_253</t>
  </si>
  <si>
    <t>S19S_254</t>
  </si>
  <si>
    <t>S19S_255</t>
  </si>
  <si>
    <t>S19S_256</t>
  </si>
  <si>
    <t>S19S_257</t>
  </si>
  <si>
    <t>S19S_258</t>
  </si>
  <si>
    <t>S19S_259</t>
  </si>
  <si>
    <t>S19S_260</t>
  </si>
  <si>
    <t>S19S_261</t>
  </si>
  <si>
    <t>S19S_262</t>
  </si>
  <si>
    <t>S19S_263</t>
  </si>
  <si>
    <t>S19S_264</t>
  </si>
  <si>
    <t>TN (mg/L)</t>
  </si>
  <si>
    <t>predict</t>
  </si>
  <si>
    <t>&lt; 0.05</t>
  </si>
  <si>
    <t>&lt; 0.1</t>
  </si>
  <si>
    <t>&lt; 1</t>
  </si>
  <si>
    <t>averge</t>
  </si>
  <si>
    <t>average</t>
  </si>
  <si>
    <t>F (mg/L)</t>
  </si>
  <si>
    <t>Cl (mg/L)</t>
  </si>
  <si>
    <t>&lt; 0.2</t>
  </si>
  <si>
    <t>NO2 (mg/L)</t>
  </si>
  <si>
    <t>SO4 (mg/L)</t>
  </si>
  <si>
    <t>NO3 (mg/L)</t>
  </si>
  <si>
    <t>&lt; 0.3</t>
  </si>
  <si>
    <t>no sample 109  leaked out of tube</t>
  </si>
  <si>
    <t>no sample 126</t>
  </si>
  <si>
    <t>randomized ID</t>
  </si>
  <si>
    <t>sample</t>
  </si>
  <si>
    <t>0073_ANI_2</t>
  </si>
  <si>
    <t>0070_ANI_2</t>
  </si>
  <si>
    <t>0085_ANI_2</t>
  </si>
  <si>
    <t>0084_ANI_3</t>
  </si>
  <si>
    <t>0020_ANI_3</t>
  </si>
  <si>
    <t>0072_ANI_3</t>
  </si>
  <si>
    <t>0081_ANI_1</t>
  </si>
  <si>
    <t>0045_ANI_1</t>
  </si>
  <si>
    <t>0008_ANI_1</t>
  </si>
  <si>
    <t>0047_ANI_3</t>
  </si>
  <si>
    <t>0033_ANI_3</t>
  </si>
  <si>
    <t>0039_ANI_3</t>
  </si>
  <si>
    <t>0024_ANI_2</t>
  </si>
  <si>
    <t>0083_ANI_1</t>
  </si>
  <si>
    <t>0026_ANI_3</t>
  </si>
  <si>
    <t>0055_ANI_1</t>
  </si>
  <si>
    <t>0043_ANI_1</t>
  </si>
  <si>
    <t>0074_ANI_2</t>
  </si>
  <si>
    <t>0061_ANI_1</t>
  </si>
  <si>
    <t>0073_ANI_3</t>
  </si>
  <si>
    <t>0087_ANI_1</t>
  </si>
  <si>
    <t>0093_ANI_1</t>
  </si>
  <si>
    <t>0076_ANI_3</t>
  </si>
  <si>
    <t>0043_ANI_3</t>
  </si>
  <si>
    <t>0012_ANI_2</t>
  </si>
  <si>
    <t>0068_ANI_2</t>
  </si>
  <si>
    <t>0063_ANI_1</t>
  </si>
  <si>
    <t>0030_ANI_3</t>
  </si>
  <si>
    <t>0069_ANI_2</t>
  </si>
  <si>
    <t>0023_ANI_3</t>
  </si>
  <si>
    <t>0028_ANI_2</t>
  </si>
  <si>
    <t>0082_ANI_1</t>
  </si>
  <si>
    <t>0017_ANI_2</t>
  </si>
  <si>
    <t>0013_ANI_2</t>
  </si>
  <si>
    <t>0035_ANI_2</t>
  </si>
  <si>
    <t>0010_ANI_1</t>
  </si>
  <si>
    <t>0080_ANI_3</t>
  </si>
  <si>
    <t>0018_ANI_3</t>
  </si>
  <si>
    <t>0090_ANI_2</t>
  </si>
  <si>
    <t>0044_ANI_1</t>
  </si>
  <si>
    <t>0062_ANI_2</t>
  </si>
  <si>
    <t>0074_ANI_3</t>
  </si>
  <si>
    <t>0009_ANI_2</t>
  </si>
  <si>
    <t>0059_ANI_1</t>
  </si>
  <si>
    <t>0089_ANI_2</t>
  </si>
  <si>
    <t>0021_ANI_3</t>
  </si>
  <si>
    <t>0051_ANI_2</t>
  </si>
  <si>
    <t>0069_ANI_3</t>
  </si>
  <si>
    <t>0042_ANI_1</t>
  </si>
  <si>
    <t>0041_ANI_3</t>
  </si>
  <si>
    <t>0011_ANI_3</t>
  </si>
  <si>
    <t>0097_ANI_1</t>
  </si>
  <si>
    <t>0066_ANI_1</t>
  </si>
  <si>
    <t>0049_ANI_3</t>
  </si>
  <si>
    <t>0097_ANI_2</t>
  </si>
  <si>
    <t>0059_ANI_3</t>
  </si>
  <si>
    <t>0089_ANI_3</t>
  </si>
  <si>
    <t>0054_ANI_1</t>
  </si>
  <si>
    <t>0056_ANI_2</t>
  </si>
  <si>
    <t>0098_ANI_3</t>
  </si>
  <si>
    <t>0084_ANI_2</t>
  </si>
  <si>
    <t>0026_ANI_1</t>
  </si>
  <si>
    <t>0098_ANI_1</t>
  </si>
  <si>
    <t>0015_ANI_2</t>
  </si>
  <si>
    <t>0005_ANI_1</t>
  </si>
  <si>
    <t>0019_ANI_2</t>
  </si>
  <si>
    <t>0051_ANI_1</t>
  </si>
  <si>
    <t>0068_ANI_3</t>
  </si>
  <si>
    <t>0040_ANI_1</t>
  </si>
  <si>
    <t>0076_ANI_1</t>
  </si>
  <si>
    <t>0036_ANI_1</t>
  </si>
  <si>
    <t>0099_ANI_1</t>
  </si>
  <si>
    <t>0053_ANI_1</t>
  </si>
  <si>
    <t>0012_ANI_3</t>
  </si>
  <si>
    <t>0059_ANI_2</t>
  </si>
  <si>
    <t>0071_ANI_2</t>
  </si>
  <si>
    <t>0039_ANI_1</t>
  </si>
  <si>
    <t>0055_ANI_2</t>
  </si>
  <si>
    <t>0032_ANI_2</t>
  </si>
  <si>
    <t>0019_ANI_1</t>
  </si>
  <si>
    <t>0087_ANI_2</t>
  </si>
  <si>
    <t>0031_ANI_3</t>
  </si>
  <si>
    <t>0020_ANI_2</t>
  </si>
  <si>
    <t>0023_ANI_1</t>
  </si>
  <si>
    <t>0061_ANI_3</t>
  </si>
  <si>
    <t>0025_ANI_1</t>
  </si>
  <si>
    <t>0099_ANI_2</t>
  </si>
  <si>
    <t>0048_ANI_3</t>
  </si>
  <si>
    <t>0039_ANI_2</t>
  </si>
  <si>
    <t>0070_ANI_1</t>
  </si>
  <si>
    <t>0051_ANI_3</t>
  </si>
  <si>
    <t>0098_ANI_2</t>
  </si>
  <si>
    <t>0022_ANI_3</t>
  </si>
  <si>
    <t>0060_ANI_1</t>
  </si>
  <si>
    <t>0020_ANI_1</t>
  </si>
  <si>
    <t>0040_ANI_3</t>
  </si>
  <si>
    <t>0075_ANI_1</t>
  </si>
  <si>
    <t>0032_ANI_3</t>
  </si>
  <si>
    <t>0089_ANI_1</t>
  </si>
  <si>
    <t>0063_ANI_2</t>
  </si>
  <si>
    <t>0034_ANI_1</t>
  </si>
  <si>
    <t>0027_ANI_3</t>
  </si>
  <si>
    <t>0083_ANI_2</t>
  </si>
  <si>
    <t>0006_ANI_3</t>
  </si>
  <si>
    <t>0019_ANI_3</t>
  </si>
  <si>
    <t>0050_ANI_3</t>
  </si>
  <si>
    <t>0006_ANI_1</t>
  </si>
  <si>
    <t>0006_ANI_2</t>
  </si>
  <si>
    <t>0035_ANI_3</t>
  </si>
  <si>
    <t>0030_ANI_2</t>
  </si>
  <si>
    <t>0022_ANI_1</t>
  </si>
  <si>
    <t>0056_ANI_3</t>
  </si>
  <si>
    <t>0077_ANI_1</t>
  </si>
  <si>
    <t>0043_ANI_2</t>
  </si>
  <si>
    <t>0062_ANI_1</t>
  </si>
  <si>
    <t>0013_ANI_1</t>
  </si>
  <si>
    <t>0042_ANI_2</t>
  </si>
  <si>
    <t>0028_ANI_3</t>
  </si>
  <si>
    <t>0055_ANI_3</t>
  </si>
  <si>
    <t>0040_ANI_2</t>
  </si>
  <si>
    <t>0035_ANI_1</t>
  </si>
  <si>
    <t>0094_ANI_1</t>
  </si>
  <si>
    <t>0008_ANI_3</t>
  </si>
  <si>
    <t>0011_ANI_1</t>
  </si>
  <si>
    <t>0031_ANI_1</t>
  </si>
  <si>
    <t>0016_ANI_3</t>
  </si>
  <si>
    <t>0025_ANI_2</t>
  </si>
  <si>
    <t>0037_ANI_2</t>
  </si>
  <si>
    <t>0049_ANI_1</t>
  </si>
  <si>
    <t>0015_ANI_3</t>
  </si>
  <si>
    <t>0007_ANI_1</t>
  </si>
  <si>
    <t>0011_ANI_2</t>
  </si>
  <si>
    <t>0021_ANI_1</t>
  </si>
  <si>
    <t>0029_ANI_3</t>
  </si>
  <si>
    <t>0090_ANI_3</t>
  </si>
  <si>
    <t>0013_ANI_3</t>
  </si>
  <si>
    <t>0067_ANI_3</t>
  </si>
  <si>
    <t>0016_ANI_1</t>
  </si>
  <si>
    <t>0063_ANI_3</t>
  </si>
  <si>
    <t>0053_ANI_2</t>
  </si>
  <si>
    <t>0031_ANI_2</t>
  </si>
  <si>
    <t>0090_ANI_1</t>
  </si>
  <si>
    <t>0030_ANI_1</t>
  </si>
  <si>
    <t>0041_ANI_1</t>
  </si>
  <si>
    <t>0027_ANI_2</t>
  </si>
  <si>
    <t>0097_ANI_3</t>
  </si>
  <si>
    <t>0075_ANI_2</t>
  </si>
  <si>
    <t>0093_ANI_2</t>
  </si>
  <si>
    <t>0029_ANI_2</t>
  </si>
  <si>
    <t>0012_ANI_1</t>
  </si>
  <si>
    <t>0071_ANI_3</t>
  </si>
  <si>
    <t>0021_ANI_2</t>
  </si>
  <si>
    <t>0081_ANI_2</t>
  </si>
  <si>
    <t>0064_ANI_1</t>
  </si>
  <si>
    <t>0054_ANI_2</t>
  </si>
  <si>
    <t>0084_ANI_1</t>
  </si>
  <si>
    <t>0037_ANI_1</t>
  </si>
  <si>
    <t>0010_ANI_3</t>
  </si>
  <si>
    <t>0008_ANI_2</t>
  </si>
  <si>
    <t>0085_ANI_1</t>
  </si>
  <si>
    <t>0036_ANI_3</t>
  </si>
  <si>
    <t>0070_ANI_3</t>
  </si>
  <si>
    <t>0081_ANI_3</t>
  </si>
  <si>
    <t>0044_ANI_2</t>
  </si>
  <si>
    <t>0082_ANI_2</t>
  </si>
  <si>
    <t>0062_ANI_3</t>
  </si>
  <si>
    <t>0064_ANI_3</t>
  </si>
  <si>
    <t>0014_ANI_3</t>
  </si>
  <si>
    <t>0038_ANI_3</t>
  </si>
  <si>
    <t>0050_ANI_2</t>
  </si>
  <si>
    <t>0025_ANI_3</t>
  </si>
  <si>
    <t>0023_ANI_2</t>
  </si>
  <si>
    <t>0099_ANI_3</t>
  </si>
  <si>
    <t>0073_ANI_1</t>
  </si>
  <si>
    <t>0014_ANI_1</t>
  </si>
  <si>
    <t>0080_ANI_1</t>
  </si>
  <si>
    <t>0032_ANI_1</t>
  </si>
  <si>
    <t>0056_ANI_1</t>
  </si>
  <si>
    <t>0027_ANI_1</t>
  </si>
  <si>
    <t>0086_ANI_2</t>
  </si>
  <si>
    <t>0024_ANI_3</t>
  </si>
  <si>
    <t>0048_ANI_2</t>
  </si>
  <si>
    <t>0045_ANI_3</t>
  </si>
  <si>
    <t>0069_ANI_1</t>
  </si>
  <si>
    <t>0017_ANI_3</t>
  </si>
  <si>
    <t>0060_ANI_2</t>
  </si>
  <si>
    <t>0018_ANI_2</t>
  </si>
  <si>
    <t>0094_ANI_3</t>
  </si>
  <si>
    <t>0076_ANI_2</t>
  </si>
  <si>
    <t>0024_ANI_1</t>
  </si>
  <si>
    <t>0067_ANI_1</t>
  </si>
  <si>
    <t>0072_ANI_1</t>
  </si>
  <si>
    <t>0034_ANI_3</t>
  </si>
  <si>
    <t>0071_ANI_1</t>
  </si>
  <si>
    <t>0094_ANI_2</t>
  </si>
  <si>
    <t>0068_ANI_1</t>
  </si>
  <si>
    <t>0048_ANI_1</t>
  </si>
  <si>
    <t>0007_ANI_2</t>
  </si>
  <si>
    <t>0018_ANI_1</t>
  </si>
  <si>
    <t>0005_ANI_3</t>
  </si>
  <si>
    <t>0047_ANI_1</t>
  </si>
  <si>
    <t>0050_ANI_1</t>
  </si>
  <si>
    <t>0067_ANI_2</t>
  </si>
  <si>
    <t>0044_ANI_3</t>
  </si>
  <si>
    <t>0016_ANI_2</t>
  </si>
  <si>
    <t>0017_ANI_1</t>
  </si>
  <si>
    <t>0086_ANI_3</t>
  </si>
  <si>
    <t>0077_ANI_2</t>
  </si>
  <si>
    <t>0082_ANI_3</t>
  </si>
  <si>
    <t>0033_ANI_2</t>
  </si>
  <si>
    <t>0034_ANI_2</t>
  </si>
  <si>
    <t>0085_ANI_3</t>
  </si>
  <si>
    <t>0045_ANI_2</t>
  </si>
  <si>
    <t>0036_ANI_2</t>
  </si>
  <si>
    <t>0029_ANI_1</t>
  </si>
  <si>
    <t>0026_ANI_2</t>
  </si>
  <si>
    <t>0054_ANI_3</t>
  </si>
  <si>
    <t>0033_ANI_1</t>
  </si>
  <si>
    <t>0041_ANI_2</t>
  </si>
  <si>
    <t>0093_ANI_3</t>
  </si>
  <si>
    <t>0005_ANI_2</t>
  </si>
  <si>
    <t>0009_ANI_1</t>
  </si>
  <si>
    <t>0086_ANI_1</t>
  </si>
  <si>
    <t>0009_ANI_3</t>
  </si>
  <si>
    <t>0077_ANI_3</t>
  </si>
  <si>
    <t>0015_ANI_1</t>
  </si>
  <si>
    <t>0061_ANI_2</t>
  </si>
  <si>
    <t>0038_ANI_2</t>
  </si>
  <si>
    <t>0060_ANI_3</t>
  </si>
  <si>
    <t>0049_ANI_2</t>
  </si>
  <si>
    <t>0042_ANI_3</t>
  </si>
  <si>
    <t>0007_ANI_3</t>
  </si>
  <si>
    <t>0075_ANI_3</t>
  </si>
  <si>
    <t>0072_ANI_2</t>
  </si>
  <si>
    <t>0064_ANI_2</t>
  </si>
  <si>
    <t>0037_ANI_3</t>
  </si>
  <si>
    <t>0074_ANI_1</t>
  </si>
  <si>
    <t>0053_ANI_3</t>
  </si>
  <si>
    <t>0022_ANI_2</t>
  </si>
  <si>
    <t>0066_ANI_2</t>
  </si>
  <si>
    <t>0087_ANI_3</t>
  </si>
  <si>
    <t>0010_ANI_2</t>
  </si>
  <si>
    <t>0083_ANI_3</t>
  </si>
  <si>
    <t>0047_ANI_2</t>
  </si>
  <si>
    <t>0014_ANI_2</t>
  </si>
  <si>
    <t>0080_ANI_2</t>
  </si>
  <si>
    <t>0038_ANI_1</t>
  </si>
  <si>
    <t>0028_ANI_1</t>
  </si>
  <si>
    <t>0058_ANI_1</t>
  </si>
  <si>
    <t>0058_ANI_2</t>
  </si>
  <si>
    <t>0052_ANI_2</t>
  </si>
  <si>
    <t>0058_ANI_3</t>
  </si>
  <si>
    <t>0100_ANI_1</t>
  </si>
  <si>
    <t>0052_ANI_1</t>
  </si>
  <si>
    <t>0052_ANI_3</t>
  </si>
  <si>
    <t>0100_ANI_2</t>
  </si>
  <si>
    <t>0100_ANI_3</t>
  </si>
  <si>
    <t>0078_ANI_2</t>
  </si>
  <si>
    <t>0092_ANI_1</t>
  </si>
  <si>
    <t>0078_ANI_1</t>
  </si>
  <si>
    <t>0046_ANI_2</t>
  </si>
  <si>
    <t>0096_ANI_1</t>
  </si>
  <si>
    <t>0079_ANI_2</t>
  </si>
  <si>
    <t>0046_ANI_1</t>
  </si>
  <si>
    <t>0078_ANI_3</t>
  </si>
  <si>
    <t>0096_ANI_2</t>
  </si>
  <si>
    <t>0079_ANI_3</t>
  </si>
  <si>
    <t>0092_ANI_2</t>
  </si>
  <si>
    <t>0046_ANI_3</t>
  </si>
  <si>
    <t>0092_ANI_3</t>
  </si>
  <si>
    <t>0096_ANI_3</t>
  </si>
  <si>
    <t>0079_ANI_1</t>
  </si>
  <si>
    <t>0004_ANI_1</t>
  </si>
  <si>
    <t>0004_ANI_2</t>
  </si>
  <si>
    <t>0003_ANI_2</t>
  </si>
  <si>
    <t>0003_ANI_3</t>
  </si>
  <si>
    <t>0004_ANI_3</t>
  </si>
  <si>
    <t>0003_ANI_1</t>
  </si>
  <si>
    <t>0065_ANI_1</t>
  </si>
  <si>
    <t>0057_ANI_1</t>
  </si>
  <si>
    <t>0091_ANI_1</t>
  </si>
  <si>
    <t>0065_ANI_2</t>
  </si>
  <si>
    <t>0057_ANI_2</t>
  </si>
  <si>
    <t>0091_ANI_2</t>
  </si>
  <si>
    <t>0065_ANI_3</t>
  </si>
  <si>
    <t>0057_ANI_3</t>
  </si>
  <si>
    <t>0091_ANI_3</t>
  </si>
  <si>
    <t>Stegen_S19S_TN_278</t>
  </si>
  <si>
    <t>Stegen_S19S_TN_275</t>
  </si>
  <si>
    <t>Stegen_S19S_TN_276</t>
  </si>
  <si>
    <t>Stegen_S19S_TN_273</t>
  </si>
  <si>
    <t>Stegen_S19S_TN_274</t>
  </si>
  <si>
    <t>Stegen_S19S_TN_277</t>
  </si>
  <si>
    <t>Stegen_S19S_TN_65</t>
  </si>
  <si>
    <t>Stegen_S19S_TN_221</t>
  </si>
  <si>
    <t>Stegen_S19S_TN_200</t>
  </si>
  <si>
    <t>Stegen_S19S_TN_107</t>
  </si>
  <si>
    <t>Stegen_S19S_TN_108</t>
  </si>
  <si>
    <t>Stegen_S19S_TN_104</t>
  </si>
  <si>
    <t>Stegen_S19S_TN_131</t>
  </si>
  <si>
    <t>Stegen_S19S_TN_198</t>
  </si>
  <si>
    <t>Stegen_S19S_TN_232</t>
  </si>
  <si>
    <t>Stegen_S19S_TN_9</t>
  </si>
  <si>
    <t>Stegen_S19S_TN_159</t>
  </si>
  <si>
    <t>Stegen_S19S_TN_123</t>
  </si>
  <si>
    <t>Stegen_S19S_TN_222</t>
  </si>
  <si>
    <t>Stegen_S19S_TN_43</t>
  </si>
  <si>
    <t>Stegen_S19S_TN_224</t>
  </si>
  <si>
    <t>Stegen_S19S_TN_36</t>
  </si>
  <si>
    <t>Stegen_S19S_TN_242</t>
  </si>
  <si>
    <t>Stegen_S19S_TN_158</t>
  </si>
  <si>
    <t>Stegen_S19S_TN_124</t>
  </si>
  <si>
    <t>Stegen_S19S_TN_132</t>
  </si>
  <si>
    <t>Stegen_S19S_TN_51</t>
  </si>
  <si>
    <t>Stegen_S19S_TN_150</t>
  </si>
  <si>
    <t>Stegen_S19S_TN_25</t>
  </si>
  <si>
    <t>Stegen_S19S_TN_74</t>
  </si>
  <si>
    <t>Stegen_S19S_TN_116</t>
  </si>
  <si>
    <t>Stegen_S19S_TN_34</t>
  </si>
  <si>
    <t>Stegen_S19S_TN_136</t>
  </si>
  <si>
    <t>Stegen_S19S_TN_175</t>
  </si>
  <si>
    <t>Stegen_S19S_TN_245</t>
  </si>
  <si>
    <t>Stegen_S19S_TN_168</t>
  </si>
  <si>
    <t>Stegen_S19S_TN_226</t>
  </si>
  <si>
    <t>Stegen_S19S_TN_64</t>
  </si>
  <si>
    <t>Stegen_S19S_TN_130</t>
  </si>
  <si>
    <t>Stegen_S19S_TN_138</t>
  </si>
  <si>
    <t>Stegen_S19S_TN_205</t>
  </si>
  <si>
    <t>Stegen_S19S_TN_206</t>
  </si>
  <si>
    <t>Stegen_S19S_TN_33</t>
  </si>
  <si>
    <t>Stegen_S19S_TN_185</t>
  </si>
  <si>
    <t>Stegen_S19S_TN_187</t>
  </si>
  <si>
    <t>Stegen_S19S_TN_38</t>
  </si>
  <si>
    <t>Stegen_S19S_TN_80</t>
  </si>
  <si>
    <t>Stegen_S19S_TN_66</t>
  </si>
  <si>
    <t>Stegen_S19S_TN_105</t>
  </si>
  <si>
    <t>Stegen_S19S_TN_95</t>
  </si>
  <si>
    <t>Stegen_S19S_TN_83</t>
  </si>
  <si>
    <t>Stegen_S19S_TN_5</t>
  </si>
  <si>
    <t>Stegen_S19S_TN_133</t>
  </si>
  <si>
    <t>Stegen_S19S_TN_152</t>
  </si>
  <si>
    <t>Stegen_S19S_TN_46</t>
  </si>
  <si>
    <t>Stegen_S19S_TN_111</t>
  </si>
  <si>
    <t>Stegen_S19S_TN_239</t>
  </si>
  <si>
    <t>Stegen_S19S_TN_93</t>
  </si>
  <si>
    <t>Stegen_S19S_TN_84</t>
  </si>
  <si>
    <t>Stegen_S19S_TN_172</t>
  </si>
  <si>
    <t>Stegen_S19S_TN_30</t>
  </si>
  <si>
    <t>Stegen_S19S_TN_190</t>
  </si>
  <si>
    <t>Stegen_S19S_TN_13</t>
  </si>
  <si>
    <t>Stegen_S19S_TN_181</t>
  </si>
  <si>
    <t>Stegen_S19S_TN_86</t>
  </si>
  <si>
    <t>Stegen_S19S_TN_127</t>
  </si>
  <si>
    <t>Stegen_S19S_TN_171</t>
  </si>
  <si>
    <t>Stegen_S19S_TN_62</t>
  </si>
  <si>
    <t>Stegen_S19S_TN_216</t>
  </si>
  <si>
    <t>Stegen_S19S_TN_15</t>
  </si>
  <si>
    <t>Stegen_S19S_TN_179</t>
  </si>
  <si>
    <t>Stegen_S19S_TN_145</t>
  </si>
  <si>
    <t>Stegen_S19S_TN_102</t>
  </si>
  <si>
    <t>Stegen_S19S_TN_248</t>
  </si>
  <si>
    <t>Stegen_S19S_TN_31</t>
  </si>
  <si>
    <t>Stegen_S19S_TN_118</t>
  </si>
  <si>
    <t>Stegen_S19S_TN_215</t>
  </si>
  <si>
    <t>Stegen_S19S_TN_149</t>
  </si>
  <si>
    <t>Stegen_S19S_TN_134</t>
  </si>
  <si>
    <t>Stegen_S19S_TN_143</t>
  </si>
  <si>
    <t>Stegen_S19S_TN_110</t>
  </si>
  <si>
    <t>Stegen_S19S_TN_28</t>
  </si>
  <si>
    <t>Stegen_S19S_TN_125</t>
  </si>
  <si>
    <t>Stegen_S19S_TN_141</t>
  </si>
  <si>
    <t>Stegen_S19S_TN_79</t>
  </si>
  <si>
    <t>Stegen_S19S_TN_98</t>
  </si>
  <si>
    <t>Stegen_S19S_TN_218</t>
  </si>
  <si>
    <t>Stegen_S19S_TN_210</t>
  </si>
  <si>
    <t>Stegen_S19S_TN_11</t>
  </si>
  <si>
    <t>Stegen_S19S_TN_101</t>
  </si>
  <si>
    <t>Stegen_S19S_TN_211</t>
  </si>
  <si>
    <t>Stegen_S19S_TN_193</t>
  </si>
  <si>
    <t>Stegen_S19S_TN_121</t>
  </si>
  <si>
    <t>Stegen_S19S_TN_35</t>
  </si>
  <si>
    <t>Stegen_S19S_TN_71</t>
  </si>
  <si>
    <t>Stegen_S19S_TN_214</t>
  </si>
  <si>
    <t>Stegen_S19S_TN_161</t>
  </si>
  <si>
    <t>Stegen_S19S_TN_157</t>
  </si>
  <si>
    <t>Stegen_S19S_TN_128</t>
  </si>
  <si>
    <t>Stegen_S19S_TN_236</t>
  </si>
  <si>
    <t>Stegen_S19S_TN_247</t>
  </si>
  <si>
    <t>Stegen_S19S_TN_228</t>
  </si>
  <si>
    <t>Stegen_S19S_TN_169</t>
  </si>
  <si>
    <t>Stegen_S19S_TN_77</t>
  </si>
  <si>
    <t>Stegen_S19S_TN_89</t>
  </si>
  <si>
    <t>Stegen_S19S_TN_12</t>
  </si>
  <si>
    <t>Stegen_S19S_TN_69</t>
  </si>
  <si>
    <t>Stegen_S19S_TN_120</t>
  </si>
  <si>
    <t>Stegen_S19S_TN_96</t>
  </si>
  <si>
    <t>Stegen_S19S_TN_144</t>
  </si>
  <si>
    <t>Stegen_S19S_TN_219</t>
  </si>
  <si>
    <t>Stegen_S19S_TN_50</t>
  </si>
  <si>
    <t>Stegen_S19S_TN_49</t>
  </si>
  <si>
    <t>Stegen_S19S_TN_117</t>
  </si>
  <si>
    <t>Stegen_S19S_TN_231</t>
  </si>
  <si>
    <t>Stegen_S19S_TN_17</t>
  </si>
  <si>
    <t>Stegen_S19S_TN_114</t>
  </si>
  <si>
    <t>Stegen_S19S_TN_24</t>
  </si>
  <si>
    <t>Stegen_S19S_TN_40</t>
  </si>
  <si>
    <t>Stegen_S19S_TN_164</t>
  </si>
  <si>
    <t>Stegen_S19S_TN_204</t>
  </si>
  <si>
    <t>Stegen_S19S_TN_8</t>
  </si>
  <si>
    <t>Stegen_S19S_TN_213</t>
  </si>
  <si>
    <t>Stegen_S19S_TN_183</t>
  </si>
  <si>
    <t>Stegen_S19S_TN_264</t>
  </si>
  <si>
    <t>Stegen_S19S_TN_261</t>
  </si>
  <si>
    <t>Stegen_S19S_TN_269</t>
  </si>
  <si>
    <t>Stegen_S19S_TN_201</t>
  </si>
  <si>
    <t>Stegen_S19S_TN_244</t>
  </si>
  <si>
    <t>Stegen_S19S_TN_10</t>
  </si>
  <si>
    <t>Stegen_S19S_TN_197</t>
  </si>
  <si>
    <t>Stegen_S19S_TN_182</t>
  </si>
  <si>
    <t>Stegen_S19S_TN_88</t>
  </si>
  <si>
    <t>Stegen_S19S_TN_129</t>
  </si>
  <si>
    <t>Stegen_S19S_TN_230</t>
  </si>
  <si>
    <t>Stegen_S19S_TN_54</t>
  </si>
  <si>
    <t>Stegen_S19S_TN_202</t>
  </si>
  <si>
    <t>Stegen_S19S_TN_170</t>
  </si>
  <si>
    <t>Stegen_S19S_TN_106</t>
  </si>
  <si>
    <t>Stegen_S19S_TN_67</t>
  </si>
  <si>
    <t>Stegen_S19S_TN_47</t>
  </si>
  <si>
    <t>Stegen_S19S_TN_91</t>
  </si>
  <si>
    <t>Stegen_S19S_TN_254</t>
  </si>
  <si>
    <t>Stegen_S19S_TN_251</t>
  </si>
  <si>
    <t>Stegen_S19S_TN_255</t>
  </si>
  <si>
    <t>Stegen_S19S_TN_73</t>
  </si>
  <si>
    <t>Stegen_S19S_TN_140</t>
  </si>
  <si>
    <t>Stegen_S19S_TN_238</t>
  </si>
  <si>
    <t>Stegen_S19S_TN_58</t>
  </si>
  <si>
    <t>Stegen_S19S_TN_155</t>
  </si>
  <si>
    <t>Stegen_S19S_TN_217</t>
  </si>
  <si>
    <t>Stegen_S19S_TN_16</t>
  </si>
  <si>
    <t>Stegen_S19S_TN_78</t>
  </si>
  <si>
    <t>Stegen_S19S_TN_119</t>
  </si>
  <si>
    <t>Stegen_S19S_TN_178</t>
  </si>
  <si>
    <t>Stegen_S19S_TN_59</t>
  </si>
  <si>
    <t>Stegen_S19S_TN_112</t>
  </si>
  <si>
    <t>Stegen_S19S_TN_280</t>
  </si>
  <si>
    <t>Stegen_S19S_TN_283</t>
  </si>
  <si>
    <t>Stegen_S19S_TN_286</t>
  </si>
  <si>
    <t>Stegen_S19S_TN_249</t>
  </si>
  <si>
    <t>Stegen_S19S_TN_250</t>
  </si>
  <si>
    <t>Stegen_S19S_TN_252</t>
  </si>
  <si>
    <t>Stegen_S19S_TN_44</t>
  </si>
  <si>
    <t>Stegen_S19S_TN_75</t>
  </si>
  <si>
    <t>Stegen_S19S_TN_56</t>
  </si>
  <si>
    <t>Stegen_S19S_TN_94</t>
  </si>
  <si>
    <t>Stegen_S19S_TN_186</t>
  </si>
  <si>
    <t>Stegen_S19S_TN_229</t>
  </si>
  <si>
    <t>Stegen_S19S_TN_19</t>
  </si>
  <si>
    <t>Stegen_S19S_TN_227</t>
  </si>
  <si>
    <t>Stegen_S19S_TN_85</t>
  </si>
  <si>
    <t>Stegen_S19S_TN_115</t>
  </si>
  <si>
    <t>Stegen_S19S_TN_41</t>
  </si>
  <si>
    <t>Stegen_S19S_TN_166</t>
  </si>
  <si>
    <t>Stegen_S19S_TN_27</t>
  </si>
  <si>
    <t>Stegen_S19S_TN_100</t>
  </si>
  <si>
    <t>Stegen_S19S_TN_139</t>
  </si>
  <si>
    <t>Stegen_S19S_TN_154</t>
  </si>
  <si>
    <t>Stegen_S19S_TN_235</t>
  </si>
  <si>
    <t>Stegen_S19S_TN_167</t>
  </si>
  <si>
    <t>Stegen_S19S_TN_279</t>
  </si>
  <si>
    <t>Stegen_S19S_TN_282</t>
  </si>
  <si>
    <t>Stegen_S19S_TN_285</t>
  </si>
  <si>
    <t>Stegen_S19S_TN_53</t>
  </si>
  <si>
    <t>Stegen_S19S_TN_240</t>
  </si>
  <si>
    <t>Stegen_S19S_TN_191</t>
  </si>
  <si>
    <t>Stegen_S19S_TN_203</t>
  </si>
  <si>
    <t>Stegen_S19S_TN_137</t>
  </si>
  <si>
    <t>Stegen_S19S_TN_196</t>
  </si>
  <si>
    <t>Stegen_S19S_TN_26</t>
  </si>
  <si>
    <t>Stegen_S19S_TN_68</t>
  </si>
  <si>
    <t>Stegen_S19S_TN_184</t>
  </si>
  <si>
    <t>Stegen_S19S_TN_29</t>
  </si>
  <si>
    <t>Stegen_S19S_TN_48</t>
  </si>
  <si>
    <t>Stegen_S19S_TN_90</t>
  </si>
  <si>
    <t>Stegen_S19S_TN_2</t>
  </si>
  <si>
    <t>Stegen_S19S_TN_162</t>
  </si>
  <si>
    <t>Stegen_S19S_TN_194</t>
  </si>
  <si>
    <t>Stegen_S19S_TN_76</t>
  </si>
  <si>
    <t>Stegen_S19S_TN_151</t>
  </si>
  <si>
    <t>Stegen_S19S_TN_192</t>
  </si>
  <si>
    <t>Stegen_S19S_TN_234</t>
  </si>
  <si>
    <t>Stegen_S19S_TN_6</t>
  </si>
  <si>
    <t>Stegen_S19S_TN_174</t>
  </si>
  <si>
    <t>Stegen_S19S_TN_1</t>
  </si>
  <si>
    <t>Stegen_S19S_TN_20</t>
  </si>
  <si>
    <t>Stegen_S19S_TN_237</t>
  </si>
  <si>
    <t>Stegen_S19S_TN_18</t>
  </si>
  <si>
    <t>Stegen_S19S_TN_42</t>
  </si>
  <si>
    <t>Stegen_S19S_TN_97</t>
  </si>
  <si>
    <t>Stegen_S19S_TN_147</t>
  </si>
  <si>
    <t>Stegen_S19S_TN_233</t>
  </si>
  <si>
    <t>Stegen_S19S_TN_70</t>
  </si>
  <si>
    <t>Stegen_S19S_TN_189</t>
  </si>
  <si>
    <t>Stegen_S19S_TN_23</t>
  </si>
  <si>
    <t>Stegen_S19S_TN_113</t>
  </si>
  <si>
    <t>Stegen_S19S_TN_208</t>
  </si>
  <si>
    <t>Stegen_S19S_TN_225</t>
  </si>
  <si>
    <t>Stegen_S19S_TN_260</t>
  </si>
  <si>
    <t>Stegen_S19S_TN_258</t>
  </si>
  <si>
    <t>Stegen_S19S_TN_265</t>
  </si>
  <si>
    <t>Stegen_S19S_TN_272</t>
  </si>
  <si>
    <t>Stegen_S19S_TN_263</t>
  </si>
  <si>
    <t>Stegen_S19S_TN_267</t>
  </si>
  <si>
    <t>Stegen_S19S_TN_176</t>
  </si>
  <si>
    <t>Stegen_S19S_TN_246</t>
  </si>
  <si>
    <t>Stegen_S19S_TN_37</t>
  </si>
  <si>
    <t>Stegen_S19S_TN_7</t>
  </si>
  <si>
    <t>Stegen_S19S_TN_153</t>
  </si>
  <si>
    <t>Stegen_S19S_TN_163</t>
  </si>
  <si>
    <t>Stegen_S19S_TN_32</t>
  </si>
  <si>
    <t>Stegen_S19S_TN_165</t>
  </si>
  <si>
    <t>Stegen_S19S_TN_209</t>
  </si>
  <si>
    <t>Stegen_S19S_TN_14</t>
  </si>
  <si>
    <t>Stegen_S19S_TN_103</t>
  </si>
  <si>
    <t>Stegen_S19S_TN_243</t>
  </si>
  <si>
    <t>Stegen_S19S_TN_156</t>
  </si>
  <si>
    <t>Stegen_S19S_TN_61</t>
  </si>
  <si>
    <t>Stegen_S19S_TN_4</t>
  </si>
  <si>
    <t>Stegen_S19S_TN_160</t>
  </si>
  <si>
    <t>Stegen_S19S_TN_3</t>
  </si>
  <si>
    <t>Stegen_S19S_TN_212</t>
  </si>
  <si>
    <t>Stegen_S19S_TN_223</t>
  </si>
  <si>
    <t>Stegen_S19S_TN_180</t>
  </si>
  <si>
    <t>Stegen_S19S_TN_207</t>
  </si>
  <si>
    <t>Stegen_S19S_TN_21</t>
  </si>
  <si>
    <t>Stegen_S19S_TN_81</t>
  </si>
  <si>
    <t>Stegen_S19S_TN_241</t>
  </si>
  <si>
    <t>Stegen_S19S_TN_99</t>
  </si>
  <si>
    <t>Stegen_S19S_TN_45</t>
  </si>
  <si>
    <t>Stegen_S19S_TN_57</t>
  </si>
  <si>
    <t>Stegen_S19S_TN_142</t>
  </si>
  <si>
    <t>Stegen_S19S_TN_39</t>
  </si>
  <si>
    <t>Stegen_S19S_TN_135</t>
  </si>
  <si>
    <t>Stegen_S19S_TN_281</t>
  </si>
  <si>
    <t>Stegen_S19S_TN_284</t>
  </si>
  <si>
    <t>Stegen_S19S_TN_287</t>
  </si>
  <si>
    <t>Stegen_S19S_TN_259</t>
  </si>
  <si>
    <t>Stegen_S19S_TN_268</t>
  </si>
  <si>
    <t>Stegen_S19S_TN_270</t>
  </si>
  <si>
    <t>Stegen_S19S_TN_22</t>
  </si>
  <si>
    <t>Stegen_S19S_TN_148</t>
  </si>
  <si>
    <t>Stegen_S19S_TN_220</t>
  </si>
  <si>
    <t>Stegen_S19S_TN_122</t>
  </si>
  <si>
    <t>Stegen_S19S_TN_195</t>
  </si>
  <si>
    <t>Stegen_S19S_TN_188</t>
  </si>
  <si>
    <t>Stegen_S19S_TN_262</t>
  </si>
  <si>
    <t>Stegen_S19S_TN_266</t>
  </si>
  <si>
    <t>Stegen_S19S_TN_271</t>
  </si>
  <si>
    <t>Stegen_S19S_TN_52</t>
  </si>
  <si>
    <t>Stegen_S19S_TN_55</t>
  </si>
  <si>
    <t>Stegen_S19S_TN_146</t>
  </si>
  <si>
    <t>Stegen_S19S_TN_63</t>
  </si>
  <si>
    <t>Stegen_S19S_TN_92</t>
  </si>
  <si>
    <t>Stegen_S19S_TN_60</t>
  </si>
  <si>
    <t>Stegen_S19S_TN_72</t>
  </si>
  <si>
    <t>Stegen_S19S_TN_87</t>
  </si>
  <si>
    <t>Stegen_S19S_TN_173</t>
  </si>
  <si>
    <t>Stegen_S19S_TN_253</t>
  </si>
  <si>
    <t>Stegen_S19S_TN_256</t>
  </si>
  <si>
    <t>Stegen_S19S_TN_257</t>
  </si>
  <si>
    <t>???</t>
  </si>
  <si>
    <t>????</t>
  </si>
  <si>
    <t>index #</t>
  </si>
  <si>
    <t>NPOC as C (mg/L)</t>
  </si>
  <si>
    <t>&lt; 0.5</t>
  </si>
  <si>
    <t>NPOC summary</t>
  </si>
  <si>
    <t>DIC as C (mg/L)</t>
  </si>
  <si>
    <t>Stegen_S19S_TN_82</t>
  </si>
  <si>
    <t>Stegen_S19S_TN_177</t>
  </si>
  <si>
    <t>Stegen_S19S_TN_199</t>
  </si>
  <si>
    <t>S19S_217 no sample</t>
  </si>
  <si>
    <t>S19S_218 no sample</t>
  </si>
  <si>
    <t>S19S_223 no sample</t>
  </si>
  <si>
    <t>S19S_248 no sample</t>
  </si>
  <si>
    <t>Summary TN, DIC, NPOC, and anions</t>
  </si>
  <si>
    <t>&lt; 0.14</t>
  </si>
  <si>
    <t>&lt; 0.07</t>
  </si>
  <si>
    <t>&lt; 0.09</t>
  </si>
  <si>
    <t>&lt; 0.08</t>
  </si>
  <si>
    <t>&lt; 0.10</t>
  </si>
  <si>
    <t>&lt; 0.125</t>
  </si>
  <si>
    <t>&lt; 0.4</t>
  </si>
  <si>
    <t>&lt; 0.06</t>
  </si>
  <si>
    <t>&lt; 3.1</t>
  </si>
  <si>
    <t>&lt; 1.6</t>
  </si>
  <si>
    <t>&lt; 9</t>
  </si>
  <si>
    <t>&lt; 1.7</t>
  </si>
  <si>
    <t>&lt; 0.86</t>
  </si>
  <si>
    <t>&lt; 5</t>
  </si>
  <si>
    <t>&lt; 0.12</t>
  </si>
  <si>
    <t>&lt; 0.7</t>
  </si>
  <si>
    <t>&lt; 0.16</t>
  </si>
  <si>
    <t>Tayte NPOC results</t>
  </si>
  <si>
    <t>as C (mg/L)</t>
  </si>
  <si>
    <t>C:\TOC-L\CalCurves\JL_NPOC_high_calibration_curve_7-22-19.cal</t>
  </si>
  <si>
    <t>C:\TOC-L\CalCurves\JL_NPOC_high_calibration_curve_7-22-19.2019_07_25_13_21_47.cal</t>
  </si>
  <si>
    <t>50 uL injection volume</t>
  </si>
  <si>
    <t>recalc</t>
  </si>
  <si>
    <t>Tayte Jan 13, 2021 0.5 ppm TC std</t>
  </si>
  <si>
    <t>overrange for detector</t>
  </si>
  <si>
    <t>Tayte Apr 14, 2021 DI H2O</t>
  </si>
  <si>
    <t>Tayte Apr 14, 2021 0.5 ppm TC std</t>
  </si>
  <si>
    <t>Tayte Apr 14, 2021 1 ppm TC std</t>
  </si>
  <si>
    <t>Tayte Apr 14, 2021 2.5  ppm TC std</t>
  </si>
  <si>
    <t>Tayte Apr 14, 2021 5  ppm TC std</t>
  </si>
  <si>
    <t>Tayte Apr 14, 2021 10 ppm TC std</t>
  </si>
  <si>
    <t>Tayte Apr 14, 2021 20 ppm TC std</t>
  </si>
  <si>
    <t>Tayte Apr 14, 2021 50 ppm TC std</t>
  </si>
  <si>
    <t>Tayte Apr 14, 2021 100 ppm TC std</t>
  </si>
  <si>
    <t>14 Apr 2021Tayte-1</t>
  </si>
  <si>
    <t>14 Apr 2021Tayte-2</t>
  </si>
  <si>
    <t>14 Apr 2021Tayte-3</t>
  </si>
  <si>
    <t>14 Apr 2021Tayte-4</t>
  </si>
  <si>
    <t>14 Apr 2021Tayte-5</t>
  </si>
  <si>
    <t>14 Apr 2021Tayte-6</t>
  </si>
  <si>
    <t>14 Apr 2021Tayte-7</t>
  </si>
  <si>
    <t>14 Apr 2021Tayte-8</t>
  </si>
  <si>
    <t>14 Apr 2021Tayte-9</t>
  </si>
  <si>
    <t>14 Apr 2021Tayte-10</t>
  </si>
  <si>
    <t>14 Apr 2021Tayte-11</t>
  </si>
  <si>
    <t>14 Apr 2021Tayte-12</t>
  </si>
  <si>
    <t>Tayte Apr 14, 2021 200 ppm TC std</t>
  </si>
  <si>
    <t>14 Apr 2021Tayte-13</t>
  </si>
  <si>
    <t>14 Apr 2021Tayte-14</t>
  </si>
  <si>
    <t>14 Apr 2021Tayte-15</t>
  </si>
  <si>
    <t>14 Apr 2021Tayte-16</t>
  </si>
  <si>
    <t>14 Apr 2021Tayte-17</t>
  </si>
  <si>
    <t>14 Apr 2021Tayte-18</t>
  </si>
  <si>
    <t>14 Apr 2021Tayte-19</t>
  </si>
  <si>
    <t>14 Apr 2021Tayte-20</t>
  </si>
  <si>
    <t>14 Apr 2021Tayte-21</t>
  </si>
  <si>
    <t>14 Apr 2021Tayte-22</t>
  </si>
  <si>
    <t>14 Apr 2021Tayte-23</t>
  </si>
  <si>
    <t>14 Apr 2021Tayte-24</t>
  </si>
  <si>
    <t>Apr 14, 2021 50 ppm TC std</t>
  </si>
  <si>
    <t>14 Apr 2021Tayte-25</t>
  </si>
  <si>
    <t>14 Apr 2021Tayte-26</t>
  </si>
  <si>
    <t>14 Apr 2021Tayte-27</t>
  </si>
  <si>
    <t>14 Apr 2021Tayte-28</t>
  </si>
  <si>
    <t>14 Apr 2021Tayte-29</t>
  </si>
  <si>
    <t>14 Apr 2021Tayte-30</t>
  </si>
  <si>
    <t>14 Apr 2021Tayte-31</t>
  </si>
  <si>
    <t>14 Apr 2021Tayte-32</t>
  </si>
  <si>
    <t>14 Apr 2021Tayte-33</t>
  </si>
  <si>
    <t>14 Apr 2021Tayte-34</t>
  </si>
  <si>
    <t>14 Apr 2021Tayte-35</t>
  </si>
  <si>
    <t>14 Apr 2021Tayte-36</t>
  </si>
  <si>
    <t>Apr 14, 2021 150 ppm TC std</t>
  </si>
  <si>
    <t>14 Apr 2021Tayte-37</t>
  </si>
  <si>
    <t>14 Apr 2021Tayte-38</t>
  </si>
  <si>
    <t>14 Apr 2021Tayte-39</t>
  </si>
  <si>
    <t>14 Apr 2021Tayte-40</t>
  </si>
  <si>
    <t>14 Apr 2021Tayte-41</t>
  </si>
  <si>
    <t>14 Apr 2021Tayte-42</t>
  </si>
  <si>
    <t>14 Apr 2021Tayte-43</t>
  </si>
  <si>
    <t>14 Apr 2021Tayte-44</t>
  </si>
  <si>
    <t>14 Apr 2021Tayte-45</t>
  </si>
  <si>
    <t>14 Apr 2021Tayte-46</t>
  </si>
  <si>
    <t>14 Apr 2021Tayte-47</t>
  </si>
  <si>
    <t>14 Apr 2021Tayte-48</t>
  </si>
  <si>
    <t>Apr 14, 2021 30  ppm TC std</t>
  </si>
  <si>
    <t>14 Apr 2021Tayte-49</t>
  </si>
  <si>
    <t>14 Apr 2021Tayte-50</t>
  </si>
  <si>
    <t>14 Apr 2021Tayte-51</t>
  </si>
  <si>
    <t>14 Apr 2021Tayte-52</t>
  </si>
  <si>
    <t>14 Apr 2021Tayte-53</t>
  </si>
  <si>
    <t>14 Apr 2021Tayte-54</t>
  </si>
  <si>
    <t>14 Apr 2021Tayte-55</t>
  </si>
  <si>
    <t>14 Apr 2021Tayte-56</t>
  </si>
  <si>
    <t>14 Apr 2021Tayte-57</t>
  </si>
  <si>
    <t>14 Apr 2021Tayte-58</t>
  </si>
  <si>
    <t>14 Apr 2021Tayte-59</t>
  </si>
  <si>
    <t>14 Apr 2021Tayte-60</t>
  </si>
  <si>
    <t>Apr 14, 2021 100 ppm TC std</t>
  </si>
  <si>
    <t>14 Apr 2021Tayte-61</t>
  </si>
  <si>
    <t>14 Apr 2021Tayte-62</t>
  </si>
  <si>
    <t>14 Apr 2021Tayte-63</t>
  </si>
  <si>
    <t>14 Apr 2021Tayte-64</t>
  </si>
  <si>
    <t>14 Apr 2021Tayte-65</t>
  </si>
  <si>
    <t>14 Apr 2021Tayte-66</t>
  </si>
  <si>
    <t>14 Apr 2021Tayte-67</t>
  </si>
  <si>
    <t>14 Apr 2021Tayte-68</t>
  </si>
  <si>
    <t>14 Apr 2021Tayte-69</t>
  </si>
  <si>
    <t>14 Apr 2021Tayte-70</t>
  </si>
  <si>
    <t>14 Apr 2021Tayte-71</t>
  </si>
  <si>
    <t>14 Apr 2021Tayte-72</t>
  </si>
  <si>
    <t>14 Apr 2021Tayte-73</t>
  </si>
  <si>
    <t>14 Apr 2021Tayte-74</t>
  </si>
  <si>
    <t>14 Apr 2021Tayte-75</t>
  </si>
  <si>
    <t>14 Apr 2021Tayte-76</t>
  </si>
  <si>
    <t>14 Apr 2021Tayte-77</t>
  </si>
  <si>
    <t>14 Apr 2021Tayte-78</t>
  </si>
  <si>
    <t>14 Apr 2021Tayte-79</t>
  </si>
  <si>
    <t>14 Apr 2021Tayte-80</t>
  </si>
  <si>
    <t>14 Apr 2021Tayte-81</t>
  </si>
  <si>
    <t>14 Apr 2021Tayte-82</t>
  </si>
  <si>
    <t>14 Apr 2021Tayte-83</t>
  </si>
  <si>
    <t>14 Apr 2021Tayte-84</t>
  </si>
  <si>
    <t>Apr 14, 2021 200  ppm TC std</t>
  </si>
  <si>
    <t>14 Apr 2021Tayte-85</t>
  </si>
  <si>
    <t>14 Apr 2021Tayte-86</t>
  </si>
  <si>
    <t>14 Apr 2021Tayte-87</t>
  </si>
  <si>
    <t>14 Apr 2021Tayte-88</t>
  </si>
  <si>
    <t>14 Apr 2021Tayte-89</t>
  </si>
  <si>
    <t>14 Apr 2021Tayte-90</t>
  </si>
  <si>
    <t>14 Apr 2021Tayte-91</t>
  </si>
  <si>
    <t>14 Apr 2021Tayte-92</t>
  </si>
  <si>
    <t>14 Apr 2021Tayte-93</t>
  </si>
  <si>
    <t>14 Apr 2021Tayte-94</t>
  </si>
  <si>
    <t>14 Apr 2021Tayte-95</t>
  </si>
  <si>
    <t>14 Apr 2021Tayte-96</t>
  </si>
  <si>
    <t>14 Apr 2021Tayte-97</t>
  </si>
  <si>
    <t>14 Apr 2021Tayte-98</t>
  </si>
  <si>
    <t>14 Apr 2021Tayte-99</t>
  </si>
  <si>
    <t>14 Apr 2021Tayte-100</t>
  </si>
  <si>
    <t>14 Apr 2021Tayte-101</t>
  </si>
  <si>
    <t>14 Apr 2021Tayte-102</t>
  </si>
  <si>
    <t>14 Apr 2021Tayte-103</t>
  </si>
  <si>
    <t>14 Apr 2021Tayte-104</t>
  </si>
  <si>
    <t>14 Apr 2021Tayte-105</t>
  </si>
  <si>
    <t>14 Apr 2021Tayte-106</t>
  </si>
  <si>
    <t>14 Apr 2021Tayte-107</t>
  </si>
  <si>
    <t>14 Apr 2021Tayte-108</t>
  </si>
  <si>
    <t>14 Apr 2021Tayte-109</t>
  </si>
  <si>
    <t>14 Apr 2021Tayte-110</t>
  </si>
  <si>
    <t>Tayte Apr 14, 2021 150 ppm TC std</t>
  </si>
  <si>
    <t>Tayte-1</t>
  </si>
  <si>
    <t>Tayte-2</t>
  </si>
  <si>
    <t>Tayte-3</t>
  </si>
  <si>
    <t>Tayte-4</t>
  </si>
  <si>
    <t>Tayte-5</t>
  </si>
  <si>
    <t>Tayte-6</t>
  </si>
  <si>
    <t>Tayte-7</t>
  </si>
  <si>
    <t>Tayte-8</t>
  </si>
  <si>
    <t>Tayte-9</t>
  </si>
  <si>
    <t>Tayte-10</t>
  </si>
  <si>
    <t>Tayte-11</t>
  </si>
  <si>
    <t>Tayte-12</t>
  </si>
  <si>
    <t>Tayte-13</t>
  </si>
  <si>
    <t>Tayte-14</t>
  </si>
  <si>
    <t>Tayte-15</t>
  </si>
  <si>
    <t>Tayte-16</t>
  </si>
  <si>
    <t>Tayte-17</t>
  </si>
  <si>
    <t>Tayte-18</t>
  </si>
  <si>
    <t>Tayte-19</t>
  </si>
  <si>
    <t>Tayte-20</t>
  </si>
  <si>
    <t>Tayte-21</t>
  </si>
  <si>
    <t>Tayte-22</t>
  </si>
  <si>
    <t>Tayte-23</t>
  </si>
  <si>
    <t>Tayte-24</t>
  </si>
  <si>
    <t>Tayte-25</t>
  </si>
  <si>
    <t>Tayte-26</t>
  </si>
  <si>
    <t>Tayte-27</t>
  </si>
  <si>
    <t>Tayte-28</t>
  </si>
  <si>
    <t>Tayte-29</t>
  </si>
  <si>
    <t>Tayte-30</t>
  </si>
  <si>
    <t>Tayte-31</t>
  </si>
  <si>
    <t>Tayte-32</t>
  </si>
  <si>
    <t>Tayte-33</t>
  </si>
  <si>
    <t>Tayte-34</t>
  </si>
  <si>
    <t>Tayte-35</t>
  </si>
  <si>
    <t>Tayte-36</t>
  </si>
  <si>
    <t>Tayte-37</t>
  </si>
  <si>
    <t>Tayte-38</t>
  </si>
  <si>
    <t>Tayte-39</t>
  </si>
  <si>
    <t>Tayte-40</t>
  </si>
  <si>
    <t>Tayte-41</t>
  </si>
  <si>
    <t>Tayte-42</t>
  </si>
  <si>
    <t>Tayte-43</t>
  </si>
  <si>
    <t>Tayte-44</t>
  </si>
  <si>
    <t>Tayte-45</t>
  </si>
  <si>
    <t>Tayte-46</t>
  </si>
  <si>
    <t>Tayte-47</t>
  </si>
  <si>
    <t>Tayte-48</t>
  </si>
  <si>
    <t>Tayte-49</t>
  </si>
  <si>
    <t>Tayte-50</t>
  </si>
  <si>
    <t>Tayte-51</t>
  </si>
  <si>
    <t>Tayte-52</t>
  </si>
  <si>
    <t>Tayte-53</t>
  </si>
  <si>
    <t>Tayte-54</t>
  </si>
  <si>
    <t>Tayte-55</t>
  </si>
  <si>
    <t>Tayte-56</t>
  </si>
  <si>
    <t>Tayte-57</t>
  </si>
  <si>
    <t>Tayte-58</t>
  </si>
  <si>
    <t>Tayte-59</t>
  </si>
  <si>
    <t>Tayte-60</t>
  </si>
  <si>
    <t>Tayte-61</t>
  </si>
  <si>
    <t>Tayte-62</t>
  </si>
  <si>
    <t>Tayte-63</t>
  </si>
  <si>
    <t>Tayte-64</t>
  </si>
  <si>
    <t>Tayte-65</t>
  </si>
  <si>
    <t>Tayte-66</t>
  </si>
  <si>
    <t>Tayte-67</t>
  </si>
  <si>
    <t>Tayte-68</t>
  </si>
  <si>
    <t>Tayte-69</t>
  </si>
  <si>
    <t>Tayte-70</t>
  </si>
  <si>
    <t>Tayte-71</t>
  </si>
  <si>
    <t>Tayte-72</t>
  </si>
  <si>
    <t>Tayte-73</t>
  </si>
  <si>
    <t>Tayte-74</t>
  </si>
  <si>
    <t>Tayte-75</t>
  </si>
  <si>
    <t>Tayte-76</t>
  </si>
  <si>
    <t>Tayte-77</t>
  </si>
  <si>
    <t>Tayte-78</t>
  </si>
  <si>
    <t>Tayte-79</t>
  </si>
  <si>
    <t>Tayte-80</t>
  </si>
  <si>
    <t>Tayte-81</t>
  </si>
  <si>
    <t>Tayte-82</t>
  </si>
  <si>
    <t>Tayte-83</t>
  </si>
  <si>
    <t>Tayte-84</t>
  </si>
  <si>
    <t>Tayte-85</t>
  </si>
  <si>
    <t>Tayte-86</t>
  </si>
  <si>
    <t>Tayte-87</t>
  </si>
  <si>
    <t>Tayte-88</t>
  </si>
  <si>
    <t>Tayte-89</t>
  </si>
  <si>
    <t>Tayte-90</t>
  </si>
  <si>
    <t>Tayte-91</t>
  </si>
  <si>
    <t>Tayte-92</t>
  </si>
  <si>
    <t>Tayte-93</t>
  </si>
  <si>
    <t>Tayte-94</t>
  </si>
  <si>
    <t>Tayte-95</t>
  </si>
  <si>
    <t>Tayte-96</t>
  </si>
  <si>
    <t>Tayte-97</t>
  </si>
  <si>
    <t>Tayte-98</t>
  </si>
  <si>
    <t>Tayte-99</t>
  </si>
  <si>
    <t>Tayte-100</t>
  </si>
  <si>
    <t>Tayte-101</t>
  </si>
  <si>
    <t>Tayte-102</t>
  </si>
  <si>
    <t>Tayte-103</t>
  </si>
  <si>
    <t>Tayte-104</t>
  </si>
  <si>
    <t>Tayte-105</t>
  </si>
  <si>
    <t>Tayte-106</t>
  </si>
  <si>
    <t>Tayte-107</t>
  </si>
  <si>
    <t>Tayte-108</t>
  </si>
  <si>
    <t>Tayte-109</t>
  </si>
  <si>
    <t>Tayte-110</t>
  </si>
  <si>
    <t>Tayte NPOC results:  Sample 1 to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</si>
</sst>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B0F0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0" fontId="16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49" fontId="18" fillId="0" borderId="0" xfId="42" applyNumberFormat="1" applyFont="1" applyBorder="1" applyAlignment="1">
      <alignment horizontal="center"/>
    </xf>
    <xf numFmtId="0" fontId="0" fillId="3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0" xfId="0" applyBorder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14" fillId="0" borderId="0" xfId="0" applyNumberFormat="1" applyFont="1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21" fillId="0" borderId="0" xfId="0" applyFont="1"/>
    <xf numFmtId="0" fontId="22" fillId="0" borderId="0" xfId="0" applyFont="1"/>
    <xf numFmtId="14" fontId="22" fillId="0" borderId="0" xfId="0" applyNumberFormat="1" applyFont="1"/>
    <xf numFmtId="0" fontId="22" fillId="0" borderId="10" xfId="0" applyFont="1" applyBorder="1"/>
    <xf numFmtId="1" fontId="22" fillId="0" borderId="0" xfId="0" applyNumberFormat="1" applyFont="1"/>
    <xf numFmtId="165" fontId="22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right"/>
    </xf>
    <xf numFmtId="22" fontId="22" fillId="0" borderId="0" xfId="0" applyNumberFormat="1" applyFont="1"/>
    <xf numFmtId="2" fontId="22" fillId="0" borderId="0" xfId="0" applyNumberFormat="1" applyFont="1"/>
    <xf numFmtId="164" fontId="22" fillId="0" borderId="0" xfId="0" applyNumberFormat="1" applyFont="1"/>
    <xf numFmtId="0" fontId="24" fillId="0" borderId="0" xfId="0" applyFont="1"/>
    <xf numFmtId="2" fontId="23" fillId="0" borderId="0" xfId="0" applyNumberFormat="1" applyFont="1"/>
    <xf numFmtId="0" fontId="25" fillId="0" borderId="0" xfId="0" applyFont="1"/>
    <xf numFmtId="22" fontId="23" fillId="0" borderId="0" xfId="0" applyNumberFormat="1" applyFont="1"/>
    <xf numFmtId="0" fontId="2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low April</a:t>
            </a:r>
            <a:r>
              <a:rPr lang="en-US" baseline="0"/>
              <a:t> 14</a:t>
            </a:r>
            <a:r>
              <a:rPr lang="en-US"/>
              <a:t>, 2021</a:t>
            </a:r>
            <a:r>
              <a:rPr lang="en-US" baseline="0"/>
              <a:t> Curve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April 14, 2021'!$R$6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April 14, 2021'!$Q$7:$Q$18</c:f>
              <c:numCache>
                <c:formatCode>General</c:formatCode>
                <c:ptCount val="12"/>
                <c:pt idx="0">
                  <c:v>3.9830000000000001</c:v>
                </c:pt>
                <c:pt idx="1">
                  <c:v>4.4950000000000001</c:v>
                </c:pt>
                <c:pt idx="2">
                  <c:v>3.984</c:v>
                </c:pt>
                <c:pt idx="3">
                  <c:v>6.2649999999999997</c:v>
                </c:pt>
                <c:pt idx="4">
                  <c:v>6.4850000000000003</c:v>
                </c:pt>
                <c:pt idx="5">
                  <c:v>5.984</c:v>
                </c:pt>
                <c:pt idx="6">
                  <c:v>13.22</c:v>
                </c:pt>
                <c:pt idx="7">
                  <c:v>13.05</c:v>
                </c:pt>
                <c:pt idx="8">
                  <c:v>13</c:v>
                </c:pt>
                <c:pt idx="9">
                  <c:v>24.2</c:v>
                </c:pt>
                <c:pt idx="10">
                  <c:v>24.14</c:v>
                </c:pt>
                <c:pt idx="11">
                  <c:v>24.39</c:v>
                </c:pt>
              </c:numCache>
            </c:numRef>
          </c:xVal>
          <c:yVal>
            <c:numRef>
              <c:f>'Tayte data April 14, 2021'!$R$7:$R$18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36A-AA4A-7009B198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January</a:t>
            </a:r>
            <a:r>
              <a:rPr lang="en-US" baseline="0"/>
              <a:t> 14</a:t>
            </a:r>
            <a:r>
              <a:rPr lang="en-US"/>
              <a:t>, 2021 curve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April 14, 2021'!$R$248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April 14, 2021'!$Q$249:$Q$260</c:f>
              <c:numCache>
                <c:formatCode>General</c:formatCode>
                <c:ptCount val="12"/>
                <c:pt idx="0">
                  <c:v>151.5</c:v>
                </c:pt>
                <c:pt idx="1">
                  <c:v>150.30000000000001</c:v>
                </c:pt>
                <c:pt idx="2">
                  <c:v>152.30000000000001</c:v>
                </c:pt>
                <c:pt idx="3">
                  <c:v>259.89999999999998</c:v>
                </c:pt>
                <c:pt idx="4">
                  <c:v>256.3</c:v>
                </c:pt>
                <c:pt idx="5">
                  <c:v>259.39999999999998</c:v>
                </c:pt>
                <c:pt idx="6">
                  <c:v>1075</c:v>
                </c:pt>
                <c:pt idx="7">
                  <c:v>1070</c:v>
                </c:pt>
                <c:pt idx="8">
                  <c:v>1076</c:v>
                </c:pt>
                <c:pt idx="9">
                  <c:v>1603</c:v>
                </c:pt>
                <c:pt idx="10">
                  <c:v>1624</c:v>
                </c:pt>
                <c:pt idx="11">
                  <c:v>1623</c:v>
                </c:pt>
              </c:numCache>
            </c:numRef>
          </c:xVal>
          <c:yVal>
            <c:numRef>
              <c:f>'Tayte data April 14, 2021'!$R$249:$R$260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F-4AAD-93FF-D75292F9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low January 14, 2021 curve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April 14, 2021'!$R$275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April 14, 2021'!$Q$276:$Q$284</c:f>
              <c:numCache>
                <c:formatCode>General</c:formatCode>
                <c:ptCount val="9"/>
                <c:pt idx="0">
                  <c:v>4.9210000000000003</c:v>
                </c:pt>
                <c:pt idx="1">
                  <c:v>5.0119999999999996</c:v>
                </c:pt>
                <c:pt idx="2">
                  <c:v>4.883</c:v>
                </c:pt>
                <c:pt idx="3">
                  <c:v>7.2</c:v>
                </c:pt>
                <c:pt idx="4">
                  <c:v>6.99</c:v>
                </c:pt>
                <c:pt idx="5">
                  <c:v>7.1230000000000002</c:v>
                </c:pt>
                <c:pt idx="6">
                  <c:v>14.46</c:v>
                </c:pt>
                <c:pt idx="7">
                  <c:v>14.34</c:v>
                </c:pt>
                <c:pt idx="8">
                  <c:v>14.69</c:v>
                </c:pt>
              </c:numCache>
            </c:numRef>
          </c:xVal>
          <c:yVal>
            <c:numRef>
              <c:f>'Tayte data April 14, 2021'!$R$276:$R$284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3-49F6-A4F9-D9CA1E68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January 14, 2021 curve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April 14, 2021'!$R$293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April 14, 2021'!$Q$294:$Q$311</c:f>
              <c:numCache>
                <c:formatCode>General</c:formatCode>
                <c:ptCount val="18"/>
                <c:pt idx="0">
                  <c:v>156.5</c:v>
                </c:pt>
                <c:pt idx="1">
                  <c:v>154.4</c:v>
                </c:pt>
                <c:pt idx="2">
                  <c:v>155.4</c:v>
                </c:pt>
                <c:pt idx="3">
                  <c:v>260.10000000000002</c:v>
                </c:pt>
                <c:pt idx="4">
                  <c:v>253</c:v>
                </c:pt>
                <c:pt idx="5">
                  <c:v>256.60000000000002</c:v>
                </c:pt>
                <c:pt idx="6">
                  <c:v>538</c:v>
                </c:pt>
                <c:pt idx="7">
                  <c:v>528.70000000000005</c:v>
                </c:pt>
                <c:pt idx="8">
                  <c:v>529.1</c:v>
                </c:pt>
                <c:pt idx="9">
                  <c:v>815.6</c:v>
                </c:pt>
                <c:pt idx="10">
                  <c:v>808.9</c:v>
                </c:pt>
                <c:pt idx="11">
                  <c:v>811.5</c:v>
                </c:pt>
                <c:pt idx="12">
                  <c:v>1127</c:v>
                </c:pt>
                <c:pt idx="13">
                  <c:v>1116</c:v>
                </c:pt>
                <c:pt idx="14">
                  <c:v>1126</c:v>
                </c:pt>
                <c:pt idx="15">
                  <c:v>1697</c:v>
                </c:pt>
                <c:pt idx="16">
                  <c:v>1683</c:v>
                </c:pt>
                <c:pt idx="17">
                  <c:v>1699</c:v>
                </c:pt>
              </c:numCache>
            </c:numRef>
          </c:xVal>
          <c:yVal>
            <c:numRef>
              <c:f>'Tayte data April 14, 2021'!$R$294:$R$311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4-496E-B1E3-E6566A4C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April</a:t>
            </a:r>
            <a:r>
              <a:rPr lang="en-US" baseline="0"/>
              <a:t> 14</a:t>
            </a:r>
            <a:r>
              <a:rPr lang="en-US"/>
              <a:t>, 2021</a:t>
            </a:r>
            <a:r>
              <a:rPr lang="en-US" baseline="0"/>
              <a:t> Curve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April 14, 2021'!$R$25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April 14, 2021'!$Q$26:$Q$40</c:f>
              <c:numCache>
                <c:formatCode>General</c:formatCode>
                <c:ptCount val="15"/>
                <c:pt idx="0">
                  <c:v>246.2</c:v>
                </c:pt>
                <c:pt idx="1">
                  <c:v>247.5</c:v>
                </c:pt>
                <c:pt idx="2">
                  <c:v>249.4</c:v>
                </c:pt>
                <c:pt idx="3">
                  <c:v>248.9</c:v>
                </c:pt>
                <c:pt idx="4">
                  <c:v>251.2</c:v>
                </c:pt>
                <c:pt idx="5">
                  <c:v>252.4</c:v>
                </c:pt>
                <c:pt idx="6">
                  <c:v>499.1</c:v>
                </c:pt>
                <c:pt idx="7">
                  <c:v>500.2</c:v>
                </c:pt>
                <c:pt idx="8">
                  <c:v>504.4</c:v>
                </c:pt>
                <c:pt idx="9">
                  <c:v>787.5</c:v>
                </c:pt>
                <c:pt idx="10">
                  <c:v>777.8</c:v>
                </c:pt>
                <c:pt idx="11">
                  <c:v>785.7</c:v>
                </c:pt>
                <c:pt idx="12">
                  <c:v>1035</c:v>
                </c:pt>
                <c:pt idx="13">
                  <c:v>1043</c:v>
                </c:pt>
                <c:pt idx="14">
                  <c:v>1048</c:v>
                </c:pt>
              </c:numCache>
            </c:numRef>
          </c:xVal>
          <c:yVal>
            <c:numRef>
              <c:f>'Tayte data April 14, 2021'!$R$26:$R$40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A-46E5-BC19-C9EC880C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4</xdr:row>
      <xdr:rowOff>44450</xdr:rowOff>
    </xdr:from>
    <xdr:to>
      <xdr:col>28</xdr:col>
      <xdr:colOff>41275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D1DFF-8941-4B58-BD5B-C72B13091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244</xdr:row>
      <xdr:rowOff>0</xdr:rowOff>
    </xdr:from>
    <xdr:to>
      <xdr:col>27</xdr:col>
      <xdr:colOff>304800</xdr:colOff>
      <xdr:row>258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A347A-D63E-4705-983A-2D07D7EA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82550</xdr:colOff>
      <xdr:row>272</xdr:row>
      <xdr:rowOff>146050</xdr:rowOff>
    </xdr:from>
    <xdr:to>
      <xdr:col>27</xdr:col>
      <xdr:colOff>387350</xdr:colOff>
      <xdr:row>287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554594-1348-4AA8-B32B-1BBBD972F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292</xdr:row>
      <xdr:rowOff>0</xdr:rowOff>
    </xdr:from>
    <xdr:to>
      <xdr:col>27</xdr:col>
      <xdr:colOff>304800</xdr:colOff>
      <xdr:row>306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F3EDE5-7BCA-4AAF-819F-3EE565DF9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387350</xdr:colOff>
      <xdr:row>22</xdr:row>
      <xdr:rowOff>12700</xdr:rowOff>
    </xdr:from>
    <xdr:to>
      <xdr:col>28</xdr:col>
      <xdr:colOff>82550</xdr:colOff>
      <xdr:row>36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7B0B9-C8E4-4138-9C5B-7172235D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21F3-F8CF-4901-9710-1A41A90D3B56}">
  <dimension ref="A1:S291"/>
  <sheetViews>
    <sheetView workbookViewId="0">
      <selection activeCell="A2" sqref="A2"/>
    </sheetView>
  </sheetViews>
  <sheetFormatPr defaultRowHeight="14.5" x14ac:dyDescent="0.35"/>
  <cols>
    <col min="1" max="1" width="20" customWidth="1"/>
    <col min="2" max="2" width="18" customWidth="1"/>
    <col min="6" max="6" width="13.54296875" bestFit="1" customWidth="1"/>
    <col min="7" max="7" width="15.36328125" bestFit="1" customWidth="1"/>
    <col min="8" max="8" width="10.36328125" customWidth="1"/>
    <col min="9" max="9" width="9.36328125" bestFit="1" customWidth="1"/>
    <col min="10" max="12" width="10.36328125" bestFit="1" customWidth="1"/>
  </cols>
  <sheetData>
    <row r="1" spans="1:19" x14ac:dyDescent="0.35">
      <c r="A1" s="1" t="s">
        <v>870</v>
      </c>
    </row>
    <row r="2" spans="1:19" x14ac:dyDescent="0.35">
      <c r="A2" s="2">
        <v>43745</v>
      </c>
    </row>
    <row r="3" spans="1:19" x14ac:dyDescent="0.35">
      <c r="A3" s="16"/>
      <c r="B3" s="16"/>
      <c r="C3" s="16" t="s">
        <v>274</v>
      </c>
      <c r="D3" s="16"/>
      <c r="E3" s="16"/>
      <c r="F3" s="16" t="s">
        <v>275</v>
      </c>
      <c r="G3" s="16" t="s">
        <v>275</v>
      </c>
      <c r="H3" s="16"/>
      <c r="I3" s="16"/>
      <c r="J3" s="16"/>
      <c r="K3" s="16"/>
      <c r="L3" s="16"/>
    </row>
    <row r="4" spans="1:19" x14ac:dyDescent="0.35">
      <c r="A4" s="17" t="s">
        <v>285</v>
      </c>
      <c r="B4" s="17" t="s">
        <v>286</v>
      </c>
      <c r="C4" s="17" t="s">
        <v>269</v>
      </c>
      <c r="D4" s="18" t="s">
        <v>858</v>
      </c>
      <c r="E4" s="17"/>
      <c r="F4" s="17" t="s">
        <v>862</v>
      </c>
      <c r="G4" s="17" t="s">
        <v>859</v>
      </c>
      <c r="H4" s="17" t="s">
        <v>276</v>
      </c>
      <c r="I4" s="17" t="s">
        <v>277</v>
      </c>
      <c r="J4" s="17" t="s">
        <v>279</v>
      </c>
      <c r="K4" s="17" t="s">
        <v>280</v>
      </c>
      <c r="L4" s="17" t="s">
        <v>281</v>
      </c>
    </row>
    <row r="5" spans="1:19" x14ac:dyDescent="0.35">
      <c r="A5" t="s">
        <v>779</v>
      </c>
      <c r="B5" s="8" t="s">
        <v>287</v>
      </c>
      <c r="C5">
        <v>0.55055493999999994</v>
      </c>
      <c r="D5">
        <v>1</v>
      </c>
      <c r="G5" s="5">
        <v>6.5865793333333329</v>
      </c>
      <c r="H5" s="3" t="s">
        <v>272</v>
      </c>
      <c r="I5" s="19">
        <v>94.113218799999999</v>
      </c>
      <c r="J5" s="3" t="s">
        <v>271</v>
      </c>
      <c r="K5" s="13">
        <v>2.7103676999999999</v>
      </c>
      <c r="L5" s="11">
        <v>0.49610409999999994</v>
      </c>
    </row>
    <row r="6" spans="1:19" x14ac:dyDescent="0.35">
      <c r="A6" t="s">
        <v>770</v>
      </c>
      <c r="B6" s="8" t="s">
        <v>288</v>
      </c>
      <c r="C6">
        <v>8.8142928250000002E-2</v>
      </c>
      <c r="D6">
        <v>2</v>
      </c>
      <c r="G6" s="5">
        <v>1.3953233333333335</v>
      </c>
      <c r="H6" s="3" t="s">
        <v>272</v>
      </c>
      <c r="I6" s="19">
        <v>20.878968499999996</v>
      </c>
      <c r="J6" s="3" t="s">
        <v>271</v>
      </c>
      <c r="K6" s="13">
        <v>7.1866233999999993</v>
      </c>
      <c r="L6" s="3" t="s">
        <v>282</v>
      </c>
      <c r="O6" s="3"/>
      <c r="P6" s="19"/>
      <c r="Q6" s="3"/>
      <c r="R6" s="13"/>
      <c r="S6" s="3"/>
    </row>
    <row r="7" spans="1:19" x14ac:dyDescent="0.35">
      <c r="A7" t="s">
        <v>815</v>
      </c>
      <c r="B7" s="8" t="s">
        <v>289</v>
      </c>
      <c r="C7">
        <v>0.16162823949999999</v>
      </c>
      <c r="D7">
        <v>3</v>
      </c>
      <c r="G7" s="5">
        <v>1.48525</v>
      </c>
      <c r="H7" s="11">
        <v>0.36693750000000003</v>
      </c>
      <c r="I7" s="13">
        <v>2.6593131999999997</v>
      </c>
      <c r="J7" s="3" t="s">
        <v>271</v>
      </c>
      <c r="K7" s="13">
        <v>4.0523828000000002</v>
      </c>
      <c r="L7" s="3" t="s">
        <v>282</v>
      </c>
      <c r="O7" s="11"/>
      <c r="P7" s="13"/>
      <c r="Q7" s="3"/>
      <c r="R7" s="13"/>
      <c r="S7" s="3"/>
    </row>
    <row r="8" spans="1:19" x14ac:dyDescent="0.35">
      <c r="A8" t="s">
        <v>813</v>
      </c>
      <c r="B8" s="8" t="s">
        <v>290</v>
      </c>
      <c r="C8">
        <v>0.12551693050000001</v>
      </c>
      <c r="D8">
        <v>4</v>
      </c>
      <c r="G8" s="5">
        <v>1.2721046666666667</v>
      </c>
      <c r="H8" s="3" t="s">
        <v>272</v>
      </c>
      <c r="I8" s="11">
        <v>0.36487920000000001</v>
      </c>
      <c r="J8" s="3" t="s">
        <v>271</v>
      </c>
      <c r="K8" s="13">
        <v>2.8480924000000001</v>
      </c>
      <c r="L8" s="3" t="s">
        <v>282</v>
      </c>
      <c r="O8" s="3"/>
      <c r="P8" s="13"/>
      <c r="Q8" s="3"/>
      <c r="R8" s="19"/>
      <c r="S8" s="11"/>
    </row>
    <row r="9" spans="1:19" x14ac:dyDescent="0.35">
      <c r="A9" t="s">
        <v>625</v>
      </c>
      <c r="B9" s="8" t="s">
        <v>291</v>
      </c>
      <c r="C9">
        <v>0.31832245899999995</v>
      </c>
      <c r="D9">
        <v>5</v>
      </c>
      <c r="G9" s="5">
        <v>4.2825433333333329</v>
      </c>
      <c r="H9" s="11">
        <v>9.8700999999999983E-2</v>
      </c>
      <c r="I9" s="19">
        <v>11.887818999999999</v>
      </c>
      <c r="J9" s="3" t="s">
        <v>271</v>
      </c>
      <c r="K9" s="19">
        <v>36.3779878</v>
      </c>
      <c r="L9" s="11">
        <v>0.33689709999999995</v>
      </c>
      <c r="O9" s="3"/>
      <c r="P9" s="11"/>
      <c r="Q9" s="3"/>
      <c r="R9" s="13"/>
      <c r="S9" s="3"/>
    </row>
    <row r="10" spans="1:19" x14ac:dyDescent="0.35">
      <c r="A10" t="s">
        <v>777</v>
      </c>
      <c r="B10" s="8" t="s">
        <v>292</v>
      </c>
      <c r="C10">
        <v>1.0714373800000001</v>
      </c>
      <c r="D10">
        <v>6</v>
      </c>
      <c r="G10" s="5">
        <v>3.8126286666666664</v>
      </c>
      <c r="H10" s="3" t="s">
        <v>272</v>
      </c>
      <c r="I10" s="20">
        <v>282.66544322999999</v>
      </c>
      <c r="J10" s="3" t="s">
        <v>871</v>
      </c>
      <c r="K10" s="19">
        <v>17.351054820000002</v>
      </c>
      <c r="L10" s="13">
        <v>3.0445880399999994</v>
      </c>
      <c r="O10" s="11"/>
      <c r="P10" s="19"/>
      <c r="Q10" s="3"/>
      <c r="R10" s="19"/>
      <c r="S10" s="11"/>
    </row>
    <row r="11" spans="1:19" x14ac:dyDescent="0.35">
      <c r="A11" t="s">
        <v>802</v>
      </c>
      <c r="B11" s="8" t="s">
        <v>293</v>
      </c>
      <c r="C11">
        <v>1.0490181325000001</v>
      </c>
      <c r="D11">
        <v>7</v>
      </c>
      <c r="G11" s="5">
        <v>2.795118</v>
      </c>
      <c r="H11" s="11">
        <v>9.9457346250000023E-2</v>
      </c>
      <c r="I11" s="19">
        <v>92.282305617000006</v>
      </c>
      <c r="J11" s="3" t="s">
        <v>271</v>
      </c>
      <c r="K11" s="19">
        <v>11.6366574555</v>
      </c>
      <c r="L11" s="13">
        <v>2.9090487262500004</v>
      </c>
      <c r="O11" s="3"/>
      <c r="P11" s="20"/>
      <c r="Q11" s="3"/>
      <c r="R11" s="19"/>
      <c r="S11" s="13"/>
    </row>
    <row r="12" spans="1:19" x14ac:dyDescent="0.35">
      <c r="A12" t="s">
        <v>695</v>
      </c>
      <c r="B12" s="8" t="s">
        <v>294</v>
      </c>
      <c r="C12">
        <v>8.3593000000000011</v>
      </c>
      <c r="D12">
        <v>8</v>
      </c>
      <c r="G12" s="5">
        <v>8.4069246666666668</v>
      </c>
      <c r="H12" s="3" t="s">
        <v>272</v>
      </c>
      <c r="I12" s="19">
        <v>96.918233582999974</v>
      </c>
      <c r="J12" s="11">
        <v>0.29533003124999996</v>
      </c>
      <c r="K12" s="20">
        <v>121.39001992699997</v>
      </c>
      <c r="L12" s="19">
        <v>30.663000850499998</v>
      </c>
      <c r="O12" s="11"/>
      <c r="P12" s="19"/>
      <c r="Q12" s="3"/>
      <c r="R12" s="19"/>
      <c r="S12" s="13"/>
    </row>
    <row r="13" spans="1:19" x14ac:dyDescent="0.35">
      <c r="A13" t="s">
        <v>589</v>
      </c>
      <c r="B13" s="8" t="s">
        <v>295</v>
      </c>
      <c r="C13">
        <v>9.427600975E-2</v>
      </c>
      <c r="D13">
        <v>9</v>
      </c>
      <c r="G13" s="5">
        <v>1.7902353333333334</v>
      </c>
      <c r="H13" s="3" t="s">
        <v>272</v>
      </c>
      <c r="I13" s="11">
        <v>0.20386560000000004</v>
      </c>
      <c r="J13" s="3" t="s">
        <v>271</v>
      </c>
      <c r="K13" s="11">
        <v>0.22491730000000001</v>
      </c>
      <c r="L13" s="3" t="s">
        <v>282</v>
      </c>
      <c r="O13" s="3"/>
      <c r="P13" s="19"/>
      <c r="Q13" s="11"/>
      <c r="R13" s="20"/>
      <c r="S13" s="19"/>
    </row>
    <row r="14" spans="1:19" x14ac:dyDescent="0.35">
      <c r="A14" t="s">
        <v>703</v>
      </c>
      <c r="B14" s="8" t="s">
        <v>296</v>
      </c>
      <c r="C14">
        <v>0.18458577799999998</v>
      </c>
      <c r="D14">
        <v>10</v>
      </c>
      <c r="G14" s="5">
        <v>4.5140566666666659</v>
      </c>
      <c r="H14" s="3" t="s">
        <v>272</v>
      </c>
      <c r="I14" s="3" t="s">
        <v>278</v>
      </c>
      <c r="J14" s="3" t="s">
        <v>271</v>
      </c>
      <c r="K14" s="19">
        <v>33.223187799999998</v>
      </c>
      <c r="L14" s="3" t="s">
        <v>282</v>
      </c>
      <c r="O14" s="3"/>
      <c r="P14" s="11"/>
      <c r="Q14" s="3"/>
      <c r="R14" s="11"/>
      <c r="S14" s="3"/>
    </row>
    <row r="15" spans="1:19" x14ac:dyDescent="0.35">
      <c r="A15" t="s">
        <v>662</v>
      </c>
      <c r="B15" s="8" t="s">
        <v>297</v>
      </c>
      <c r="C15">
        <v>0.119177695</v>
      </c>
      <c r="D15">
        <v>11</v>
      </c>
      <c r="G15" s="5">
        <v>1.1220993333333336</v>
      </c>
      <c r="H15" s="11">
        <v>0.3793415</v>
      </c>
      <c r="I15" s="19">
        <v>22.621367199999998</v>
      </c>
      <c r="J15" s="3" t="s">
        <v>271</v>
      </c>
      <c r="K15" s="13">
        <v>9.1205157999999997</v>
      </c>
      <c r="L15" s="3" t="s">
        <v>282</v>
      </c>
      <c r="O15" s="3"/>
      <c r="P15" s="3"/>
      <c r="Q15" s="3"/>
      <c r="R15" s="19"/>
      <c r="S15" s="3"/>
    </row>
    <row r="16" spans="1:19" x14ac:dyDescent="0.35">
      <c r="A16" t="s">
        <v>679</v>
      </c>
      <c r="B16" s="8" t="s">
        <v>298</v>
      </c>
      <c r="C16">
        <v>2.2498408000000003</v>
      </c>
      <c r="D16">
        <v>12</v>
      </c>
      <c r="G16" s="5">
        <v>3.2688593333333333</v>
      </c>
      <c r="H16" s="11">
        <v>0.19948350000000001</v>
      </c>
      <c r="I16" s="13">
        <v>9.724359999999999</v>
      </c>
      <c r="J16" s="11">
        <v>9.7935549999999996E-2</v>
      </c>
      <c r="K16" s="19">
        <v>13.455210999999998</v>
      </c>
      <c r="L16" s="13">
        <v>8.4694187000000003</v>
      </c>
      <c r="O16" s="11"/>
      <c r="P16" s="19"/>
      <c r="Q16" s="3"/>
      <c r="R16" s="13"/>
      <c r="S16" s="3"/>
    </row>
    <row r="17" spans="1:19" x14ac:dyDescent="0.35">
      <c r="A17" t="s">
        <v>636</v>
      </c>
      <c r="B17" s="8" t="s">
        <v>299</v>
      </c>
      <c r="C17">
        <v>0.50210874999999999</v>
      </c>
      <c r="D17">
        <v>13</v>
      </c>
      <c r="G17" s="5">
        <v>0.55295919999999998</v>
      </c>
      <c r="H17" s="3" t="s">
        <v>272</v>
      </c>
      <c r="I17" s="13">
        <v>2.7414505349999998</v>
      </c>
      <c r="J17" s="3" t="s">
        <v>872</v>
      </c>
      <c r="K17" s="13">
        <v>4.9866197595000008</v>
      </c>
      <c r="L17" s="13">
        <v>1.7907469724999998</v>
      </c>
      <c r="O17" s="11"/>
      <c r="P17" s="13"/>
      <c r="Q17" s="11"/>
      <c r="R17" s="19"/>
      <c r="S17" s="13"/>
    </row>
    <row r="18" spans="1:19" x14ac:dyDescent="0.35">
      <c r="A18" t="s">
        <v>808</v>
      </c>
      <c r="B18" s="8" t="s">
        <v>300</v>
      </c>
      <c r="C18">
        <v>0.52040491749999995</v>
      </c>
      <c r="D18">
        <v>14</v>
      </c>
      <c r="G18" s="5">
        <v>3.6989766666666668</v>
      </c>
      <c r="H18" s="11">
        <v>0.23510118749999995</v>
      </c>
      <c r="I18" s="19">
        <v>48.371528024999989</v>
      </c>
      <c r="J18" s="3" t="s">
        <v>873</v>
      </c>
      <c r="K18" s="19">
        <v>78.697846287499985</v>
      </c>
      <c r="L18" s="3" t="s">
        <v>860</v>
      </c>
      <c r="O18" s="3"/>
      <c r="P18" s="13"/>
      <c r="Q18" s="3"/>
      <c r="R18" s="13"/>
      <c r="S18" s="13"/>
    </row>
    <row r="19" spans="1:19" x14ac:dyDescent="0.35">
      <c r="A19" t="s">
        <v>643</v>
      </c>
      <c r="B19" s="8" t="s">
        <v>301</v>
      </c>
      <c r="C19">
        <v>0.1195384645</v>
      </c>
      <c r="D19">
        <v>15</v>
      </c>
      <c r="G19" s="5">
        <v>3.3798326666666667</v>
      </c>
      <c r="H19" s="3" t="s">
        <v>272</v>
      </c>
      <c r="I19" s="3" t="s">
        <v>278</v>
      </c>
      <c r="J19" s="3" t="s">
        <v>271</v>
      </c>
      <c r="K19" s="13">
        <v>1.1985989000000001</v>
      </c>
      <c r="L19" s="3" t="s">
        <v>282</v>
      </c>
      <c r="O19" s="11"/>
      <c r="P19" s="19"/>
      <c r="Q19" s="3"/>
      <c r="R19" s="19"/>
      <c r="S19" s="3"/>
    </row>
    <row r="20" spans="1:19" x14ac:dyDescent="0.35">
      <c r="A20" t="s">
        <v>725</v>
      </c>
      <c r="B20" s="8" t="s">
        <v>302</v>
      </c>
      <c r="C20">
        <v>1.2836641600000001</v>
      </c>
      <c r="D20">
        <v>16</v>
      </c>
      <c r="G20" s="5">
        <v>3.5210366666666668</v>
      </c>
      <c r="H20" s="11">
        <v>0.39592292499999998</v>
      </c>
      <c r="I20" s="19">
        <v>79.205254051999987</v>
      </c>
      <c r="J20" s="3" t="s">
        <v>874</v>
      </c>
      <c r="K20" s="19">
        <v>38.726824113999989</v>
      </c>
      <c r="L20" s="13">
        <v>3.7181009049999996</v>
      </c>
      <c r="O20" s="3"/>
      <c r="P20" s="3"/>
      <c r="Q20" s="3"/>
      <c r="R20" s="13"/>
      <c r="S20" s="3"/>
    </row>
    <row r="21" spans="1:19" x14ac:dyDescent="0.35">
      <c r="A21" t="s">
        <v>689</v>
      </c>
      <c r="B21" s="8" t="s">
        <v>303</v>
      </c>
      <c r="C21">
        <v>11.419645600000001</v>
      </c>
      <c r="D21">
        <v>17</v>
      </c>
      <c r="G21" s="5">
        <v>1.6758180000000003</v>
      </c>
      <c r="H21" s="3" t="s">
        <v>272</v>
      </c>
      <c r="I21" s="19">
        <v>35.450334112499988</v>
      </c>
      <c r="J21" s="3" t="s">
        <v>875</v>
      </c>
      <c r="K21" s="19">
        <v>22.812968144999996</v>
      </c>
      <c r="L21" s="19">
        <v>44.761475411999996</v>
      </c>
      <c r="O21" s="11"/>
      <c r="P21" s="19"/>
      <c r="Q21" s="3"/>
      <c r="R21" s="19"/>
      <c r="S21" s="13"/>
    </row>
    <row r="22" spans="1:19" x14ac:dyDescent="0.35">
      <c r="A22" t="s">
        <v>782</v>
      </c>
      <c r="B22" s="8" t="s">
        <v>304</v>
      </c>
      <c r="C22">
        <v>0.23893238833333333</v>
      </c>
      <c r="D22">
        <v>18</v>
      </c>
      <c r="G22" s="5">
        <v>1.3647099999999999</v>
      </c>
      <c r="H22" s="3" t="s">
        <v>272</v>
      </c>
      <c r="I22" s="13">
        <v>1.256426</v>
      </c>
      <c r="J22" s="3" t="s">
        <v>271</v>
      </c>
      <c r="K22" s="13">
        <v>9.8240361999999983</v>
      </c>
      <c r="L22" s="11">
        <v>0.40588679999999994</v>
      </c>
      <c r="O22" s="3"/>
      <c r="P22" s="19"/>
      <c r="Q22" s="3"/>
      <c r="R22" s="19"/>
      <c r="S22" s="19"/>
    </row>
    <row r="23" spans="1:19" x14ac:dyDescent="0.35">
      <c r="A23" t="s">
        <v>743</v>
      </c>
      <c r="B23" s="8" t="s">
        <v>305</v>
      </c>
      <c r="C23">
        <v>2.6917245600000004</v>
      </c>
      <c r="D23">
        <v>19</v>
      </c>
      <c r="G23" s="5">
        <v>2.938618</v>
      </c>
      <c r="H23" s="3" t="s">
        <v>272</v>
      </c>
      <c r="I23" s="19">
        <v>28.410877871999997</v>
      </c>
      <c r="J23" s="11">
        <v>7.4823623999999991E-2</v>
      </c>
      <c r="K23" s="19">
        <v>11.807012447999996</v>
      </c>
      <c r="L23" s="19">
        <v>10.844243711999999</v>
      </c>
      <c r="O23" s="3"/>
      <c r="P23" s="13"/>
      <c r="Q23" s="3"/>
      <c r="R23" s="13"/>
      <c r="S23" s="11"/>
    </row>
    <row r="24" spans="1:19" x14ac:dyDescent="0.35">
      <c r="A24" t="s">
        <v>780</v>
      </c>
      <c r="B24" s="8" t="s">
        <v>306</v>
      </c>
      <c r="C24">
        <v>10.462041400000002</v>
      </c>
      <c r="D24">
        <v>20</v>
      </c>
      <c r="E24" t="s">
        <v>857</v>
      </c>
      <c r="G24" s="5">
        <v>7.0507540000000004</v>
      </c>
      <c r="H24" s="3" t="s">
        <v>272</v>
      </c>
      <c r="I24" s="19">
        <v>94.238838999999984</v>
      </c>
      <c r="J24" s="3" t="s">
        <v>271</v>
      </c>
      <c r="K24" s="19">
        <v>32.570144200000001</v>
      </c>
      <c r="L24" s="11">
        <v>0.60754900000000001</v>
      </c>
      <c r="O24" s="3"/>
      <c r="P24" s="19"/>
      <c r="Q24" s="11"/>
      <c r="R24" s="19"/>
      <c r="S24" s="19"/>
    </row>
    <row r="25" spans="1:19" x14ac:dyDescent="0.35">
      <c r="A25" t="s">
        <v>820</v>
      </c>
      <c r="B25" s="8" t="s">
        <v>307</v>
      </c>
      <c r="C25">
        <v>0.23732833</v>
      </c>
      <c r="D25">
        <v>21</v>
      </c>
      <c r="G25" s="5">
        <v>2.0879500000000002</v>
      </c>
      <c r="H25" s="11">
        <v>0.14857187500000002</v>
      </c>
      <c r="I25" s="13">
        <v>1.1689192500000001</v>
      </c>
      <c r="J25" s="3" t="s">
        <v>876</v>
      </c>
      <c r="K25" s="13">
        <v>1.7344625000000002</v>
      </c>
      <c r="L25" s="3" t="s">
        <v>877</v>
      </c>
      <c r="O25" s="3"/>
      <c r="P25" s="19"/>
      <c r="Q25" s="3"/>
      <c r="R25" s="19"/>
      <c r="S25" s="11"/>
    </row>
    <row r="26" spans="1:19" x14ac:dyDescent="0.35">
      <c r="A26" t="s">
        <v>835</v>
      </c>
      <c r="B26" s="8" t="s">
        <v>308</v>
      </c>
      <c r="C26">
        <v>7.8141650000000009</v>
      </c>
      <c r="D26">
        <v>22</v>
      </c>
      <c r="G26" s="14">
        <v>11.504629960000001</v>
      </c>
      <c r="H26" s="11">
        <v>0.16331458000000001</v>
      </c>
      <c r="I26" s="19">
        <v>25.133140175000001</v>
      </c>
      <c r="J26" s="3" t="s">
        <v>872</v>
      </c>
      <c r="K26" s="19">
        <v>41.34212396600001</v>
      </c>
      <c r="L26" s="19">
        <v>32.592093963000003</v>
      </c>
      <c r="O26" s="3"/>
      <c r="P26" s="13"/>
      <c r="Q26" s="3"/>
      <c r="R26" s="13"/>
      <c r="S26" s="3"/>
    </row>
    <row r="27" spans="1:19" x14ac:dyDescent="0.35">
      <c r="A27" t="s">
        <v>789</v>
      </c>
      <c r="B27" s="8" t="s">
        <v>309</v>
      </c>
      <c r="C27">
        <v>0.19193696625000001</v>
      </c>
      <c r="D27">
        <v>23</v>
      </c>
      <c r="G27" s="5">
        <v>1.58857</v>
      </c>
      <c r="H27" s="3" t="s">
        <v>272</v>
      </c>
      <c r="I27" s="13">
        <v>1.3471721999999999</v>
      </c>
      <c r="J27" s="3" t="s">
        <v>271</v>
      </c>
      <c r="K27" s="13">
        <v>9.8492745999999993</v>
      </c>
      <c r="L27" s="3" t="s">
        <v>282</v>
      </c>
      <c r="O27" s="11"/>
      <c r="P27" s="13"/>
      <c r="Q27" s="3"/>
      <c r="R27" s="13"/>
      <c r="S27" s="3"/>
    </row>
    <row r="28" spans="1:19" x14ac:dyDescent="0.35">
      <c r="A28" t="s">
        <v>691</v>
      </c>
      <c r="B28" s="8" t="s">
        <v>310</v>
      </c>
      <c r="C28">
        <v>12.121564200000002</v>
      </c>
      <c r="D28">
        <v>24</v>
      </c>
      <c r="G28" s="5">
        <v>1.4913726666666667</v>
      </c>
      <c r="H28" s="3" t="s">
        <v>272</v>
      </c>
      <c r="I28" s="19">
        <v>36.995392783499987</v>
      </c>
      <c r="J28" s="3" t="s">
        <v>875</v>
      </c>
      <c r="K28" s="19">
        <v>23.482479800999993</v>
      </c>
      <c r="L28" s="19">
        <v>46.557680536499994</v>
      </c>
      <c r="O28" s="11"/>
      <c r="P28" s="19"/>
      <c r="Q28" s="3"/>
      <c r="R28" s="19"/>
      <c r="S28" s="19"/>
    </row>
    <row r="29" spans="1:19" x14ac:dyDescent="0.35">
      <c r="A29" t="s">
        <v>602</v>
      </c>
      <c r="B29" s="8" t="s">
        <v>311</v>
      </c>
      <c r="C29">
        <v>0.24892985625</v>
      </c>
      <c r="D29">
        <v>25</v>
      </c>
      <c r="G29" s="5">
        <v>1.9463633333333334</v>
      </c>
      <c r="H29" s="3" t="s">
        <v>272</v>
      </c>
      <c r="I29" s="19">
        <v>20.606791399999995</v>
      </c>
      <c r="J29" s="3" t="s">
        <v>271</v>
      </c>
      <c r="K29" s="13">
        <v>3.9947306</v>
      </c>
      <c r="L29" s="3" t="s">
        <v>282</v>
      </c>
      <c r="O29" s="3"/>
      <c r="P29" s="13"/>
      <c r="Q29" s="3"/>
      <c r="R29" s="13"/>
      <c r="S29" s="3"/>
    </row>
    <row r="30" spans="1:19" x14ac:dyDescent="0.35">
      <c r="A30" t="s">
        <v>764</v>
      </c>
      <c r="B30" s="8" t="s">
        <v>312</v>
      </c>
      <c r="C30">
        <v>7.8265023749999996E-2</v>
      </c>
      <c r="D30">
        <v>26</v>
      </c>
      <c r="G30" s="5">
        <v>0.58935080000000006</v>
      </c>
      <c r="H30" s="3" t="s">
        <v>272</v>
      </c>
      <c r="I30" s="13">
        <v>3.3092521999999995</v>
      </c>
      <c r="J30" s="3" t="s">
        <v>271</v>
      </c>
      <c r="K30" s="11">
        <v>0.57083049999999991</v>
      </c>
      <c r="L30" s="3" t="s">
        <v>282</v>
      </c>
      <c r="O30" s="3"/>
      <c r="P30" s="19"/>
      <c r="Q30" s="3"/>
      <c r="R30" s="19"/>
      <c r="S30" s="19"/>
    </row>
    <row r="31" spans="1:19" x14ac:dyDescent="0.35">
      <c r="A31" t="s">
        <v>749</v>
      </c>
      <c r="B31" s="8" t="s">
        <v>313</v>
      </c>
      <c r="C31">
        <v>0.74024246249999992</v>
      </c>
      <c r="D31">
        <v>27</v>
      </c>
      <c r="G31" s="5">
        <v>2.1051699999999998</v>
      </c>
      <c r="H31" s="11">
        <v>0.17621856375</v>
      </c>
      <c r="I31" s="19">
        <v>30.028772171249997</v>
      </c>
      <c r="J31" s="3" t="s">
        <v>872</v>
      </c>
      <c r="K31" s="19">
        <v>29.202509737499998</v>
      </c>
      <c r="L31" s="13">
        <v>1.8197297519999998</v>
      </c>
      <c r="O31" s="3"/>
      <c r="P31" s="19"/>
      <c r="Q31" s="3"/>
      <c r="R31" s="13"/>
      <c r="S31" s="3"/>
    </row>
    <row r="32" spans="1:19" x14ac:dyDescent="0.35">
      <c r="A32" t="s">
        <v>655</v>
      </c>
      <c r="B32" s="8" t="s">
        <v>314</v>
      </c>
      <c r="C32">
        <v>1.5930573800000003</v>
      </c>
      <c r="D32">
        <v>28</v>
      </c>
      <c r="G32" s="13" t="s">
        <v>860</v>
      </c>
      <c r="H32" s="3" t="s">
        <v>272</v>
      </c>
      <c r="I32" s="11">
        <v>0.84438919999999995</v>
      </c>
      <c r="J32" s="3" t="s">
        <v>271</v>
      </c>
      <c r="K32" s="11">
        <v>0.34342460000000002</v>
      </c>
      <c r="L32" s="13">
        <v>7.2355895999999991</v>
      </c>
      <c r="O32" s="3"/>
      <c r="P32" s="13"/>
      <c r="Q32" s="3"/>
      <c r="R32" s="11"/>
      <c r="S32" s="3"/>
    </row>
    <row r="33" spans="1:19" x14ac:dyDescent="0.35">
      <c r="A33" t="s">
        <v>767</v>
      </c>
      <c r="B33" s="8" t="s">
        <v>315</v>
      </c>
      <c r="C33">
        <v>5.0207951250000001E-2</v>
      </c>
      <c r="D33">
        <v>29</v>
      </c>
      <c r="G33" s="5">
        <v>0.58487359999999999</v>
      </c>
      <c r="H33" s="11">
        <v>0.10645350000000001</v>
      </c>
      <c r="I33" s="19">
        <v>15.1748809</v>
      </c>
      <c r="J33" s="3" t="s">
        <v>271</v>
      </c>
      <c r="K33" s="19">
        <v>10.253088999999999</v>
      </c>
      <c r="L33" s="3" t="s">
        <v>282</v>
      </c>
      <c r="O33" s="11"/>
      <c r="P33" s="19"/>
      <c r="Q33" s="3"/>
      <c r="R33" s="19"/>
      <c r="S33" s="13"/>
    </row>
    <row r="34" spans="1:19" x14ac:dyDescent="0.35">
      <c r="A34" t="s">
        <v>634</v>
      </c>
      <c r="B34" s="8" t="s">
        <v>316</v>
      </c>
      <c r="C34">
        <v>0.37343965374999999</v>
      </c>
      <c r="D34">
        <v>30</v>
      </c>
      <c r="G34" s="5">
        <v>4.9361380000000006</v>
      </c>
      <c r="H34" s="11">
        <v>1.295025678</v>
      </c>
      <c r="I34" s="13">
        <v>4.6687683</v>
      </c>
      <c r="J34" s="3" t="s">
        <v>872</v>
      </c>
      <c r="K34" s="13">
        <v>1.5444872084999999</v>
      </c>
      <c r="L34" s="3" t="s">
        <v>877</v>
      </c>
      <c r="O34" s="3"/>
      <c r="P34" s="11"/>
      <c r="Q34" s="3"/>
      <c r="R34" s="11"/>
      <c r="S34" s="13"/>
    </row>
    <row r="35" spans="1:19" x14ac:dyDescent="0.35">
      <c r="A35" t="s">
        <v>648</v>
      </c>
      <c r="B35" s="8" t="s">
        <v>317</v>
      </c>
      <c r="C35">
        <v>0.15334541500000001</v>
      </c>
      <c r="D35">
        <v>31</v>
      </c>
      <c r="G35" s="5">
        <v>1.8782486666666667</v>
      </c>
      <c r="H35" s="11">
        <v>0.68965466499999994</v>
      </c>
      <c r="I35" s="19">
        <v>11.031778292499999</v>
      </c>
      <c r="J35" s="3" t="s">
        <v>878</v>
      </c>
      <c r="K35" s="19">
        <v>13.846955814999998</v>
      </c>
      <c r="L35" s="3" t="s">
        <v>877</v>
      </c>
      <c r="O35" s="11"/>
      <c r="P35" s="19"/>
      <c r="Q35" s="3"/>
      <c r="R35" s="19"/>
      <c r="S35" s="3"/>
    </row>
    <row r="36" spans="1:19" x14ac:dyDescent="0.35">
      <c r="A36" t="s">
        <v>805</v>
      </c>
      <c r="B36" s="8" t="s">
        <v>318</v>
      </c>
      <c r="C36">
        <v>0.39240589999999997</v>
      </c>
      <c r="D36">
        <v>32</v>
      </c>
      <c r="G36" s="5">
        <v>5.4829686666666673</v>
      </c>
      <c r="H36" s="3" t="s">
        <v>879</v>
      </c>
      <c r="I36" s="20">
        <v>3904.9259531250004</v>
      </c>
      <c r="J36" s="3" t="s">
        <v>880</v>
      </c>
      <c r="K36" s="20">
        <v>519.85154375000002</v>
      </c>
      <c r="L36" s="3" t="s">
        <v>881</v>
      </c>
      <c r="O36" s="11"/>
      <c r="P36" s="13"/>
      <c r="Q36" s="3"/>
      <c r="R36" s="13"/>
      <c r="S36" s="3"/>
    </row>
    <row r="37" spans="1:19" x14ac:dyDescent="0.35">
      <c r="A37" t="s">
        <v>616</v>
      </c>
      <c r="B37" s="8" t="s">
        <v>319</v>
      </c>
      <c r="C37">
        <v>0.55057999999999996</v>
      </c>
      <c r="D37">
        <v>33</v>
      </c>
      <c r="G37" s="5">
        <v>3.4728206666666668</v>
      </c>
      <c r="H37" s="11">
        <v>0.151418</v>
      </c>
      <c r="I37" s="13">
        <v>2.4606525999999995</v>
      </c>
      <c r="J37" s="3" t="s">
        <v>271</v>
      </c>
      <c r="K37" s="13">
        <v>8.0352645999999979</v>
      </c>
      <c r="L37" s="13">
        <v>1.3554783999999998</v>
      </c>
      <c r="O37" s="11"/>
      <c r="P37" s="19"/>
      <c r="Q37" s="3"/>
      <c r="R37" s="19"/>
      <c r="S37" s="3"/>
    </row>
    <row r="38" spans="1:19" x14ac:dyDescent="0.35">
      <c r="A38" t="s">
        <v>605</v>
      </c>
      <c r="B38" s="8" t="s">
        <v>320</v>
      </c>
      <c r="C38">
        <v>0.30065027625000001</v>
      </c>
      <c r="D38">
        <v>34</v>
      </c>
      <c r="G38" s="5">
        <v>2.1308086666666668</v>
      </c>
      <c r="H38" s="3" t="s">
        <v>272</v>
      </c>
      <c r="I38" s="13">
        <v>2.7843957999999995</v>
      </c>
      <c r="J38" s="3" t="s">
        <v>271</v>
      </c>
      <c r="K38" s="13">
        <v>3.0979185999999999</v>
      </c>
      <c r="L38" s="11">
        <v>0.80390429999999991</v>
      </c>
      <c r="O38" s="3"/>
      <c r="P38" s="20"/>
      <c r="Q38" s="3"/>
      <c r="R38" s="20"/>
      <c r="S38" s="3"/>
    </row>
    <row r="39" spans="1:19" x14ac:dyDescent="0.35">
      <c r="A39" t="s">
        <v>667</v>
      </c>
      <c r="B39" s="8" t="s">
        <v>321</v>
      </c>
      <c r="C39">
        <v>0.28733310500000003</v>
      </c>
      <c r="D39">
        <v>35</v>
      </c>
      <c r="G39" s="5">
        <v>9.125572666666665</v>
      </c>
      <c r="H39" s="11">
        <v>0.26305400000000001</v>
      </c>
      <c r="I39" s="13">
        <v>1.9039123999999998</v>
      </c>
      <c r="J39" s="3" t="s">
        <v>271</v>
      </c>
      <c r="K39" s="13">
        <v>3.5271072000000006</v>
      </c>
      <c r="L39" s="3" t="s">
        <v>282</v>
      </c>
      <c r="O39" s="11"/>
      <c r="P39" s="13"/>
      <c r="Q39" s="3"/>
      <c r="R39" s="13"/>
      <c r="S39" s="13"/>
    </row>
    <row r="40" spans="1:19" x14ac:dyDescent="0.35">
      <c r="A40" t="s">
        <v>595</v>
      </c>
      <c r="B40" s="8" t="s">
        <v>322</v>
      </c>
      <c r="C40">
        <v>0.36675491500000001</v>
      </c>
      <c r="D40">
        <v>36</v>
      </c>
      <c r="G40" s="5">
        <v>2.4465086666666669</v>
      </c>
      <c r="H40" s="11">
        <v>0.1188575</v>
      </c>
      <c r="I40" s="13">
        <v>7.4296201999999996</v>
      </c>
      <c r="J40" s="3" t="s">
        <v>271</v>
      </c>
      <c r="K40" s="19">
        <v>13.5530098</v>
      </c>
      <c r="L40" s="13">
        <v>1.0321009999999999</v>
      </c>
      <c r="O40" s="3"/>
      <c r="P40" s="13"/>
      <c r="Q40" s="3"/>
      <c r="R40" s="13"/>
      <c r="S40" s="11"/>
    </row>
    <row r="41" spans="1:19" x14ac:dyDescent="0.35">
      <c r="A41" t="s">
        <v>801</v>
      </c>
      <c r="B41" s="8" t="s">
        <v>323</v>
      </c>
      <c r="C41">
        <v>1.31468864</v>
      </c>
      <c r="D41">
        <v>37</v>
      </c>
      <c r="G41" s="5">
        <v>0.76277533333333336</v>
      </c>
      <c r="H41" s="11">
        <v>0.2490995</v>
      </c>
      <c r="I41" s="19">
        <v>14.335086599999999</v>
      </c>
      <c r="J41" s="3" t="s">
        <v>271</v>
      </c>
      <c r="K41" s="19">
        <v>32.103233799999998</v>
      </c>
      <c r="L41" s="13">
        <v>1.2427191999999998</v>
      </c>
      <c r="O41" s="11"/>
      <c r="P41" s="13"/>
      <c r="Q41" s="3"/>
      <c r="R41" s="13"/>
      <c r="S41" s="3"/>
    </row>
    <row r="42" spans="1:19" x14ac:dyDescent="0.35">
      <c r="A42" t="s">
        <v>619</v>
      </c>
      <c r="B42" s="8" t="s">
        <v>324</v>
      </c>
      <c r="C42">
        <v>0.1975128125</v>
      </c>
      <c r="D42">
        <v>38</v>
      </c>
      <c r="G42" s="5">
        <v>2.0064419999999998</v>
      </c>
      <c r="H42" s="3" t="s">
        <v>272</v>
      </c>
      <c r="I42" s="11">
        <v>0.39030240000000005</v>
      </c>
      <c r="J42" s="3" t="s">
        <v>271</v>
      </c>
      <c r="K42" s="13">
        <v>1.5156860000000001</v>
      </c>
      <c r="L42" s="11">
        <v>0.65000419999999992</v>
      </c>
      <c r="O42" s="11"/>
      <c r="P42" s="13"/>
      <c r="Q42" s="3"/>
      <c r="R42" s="19"/>
      <c r="S42" s="13"/>
    </row>
    <row r="43" spans="1:19" x14ac:dyDescent="0.35">
      <c r="A43" t="s">
        <v>827</v>
      </c>
      <c r="B43" s="8" t="s">
        <v>325</v>
      </c>
      <c r="C43">
        <v>5.0839258000000003</v>
      </c>
      <c r="D43">
        <v>39</v>
      </c>
      <c r="G43" s="14">
        <v>13.793874799999999</v>
      </c>
      <c r="H43" s="3" t="s">
        <v>272</v>
      </c>
      <c r="I43" s="19">
        <v>20.634706999999995</v>
      </c>
      <c r="J43" s="3" t="s">
        <v>271</v>
      </c>
      <c r="K43" s="19">
        <v>36.863826999999993</v>
      </c>
      <c r="L43" s="19">
        <v>23.422935500000001</v>
      </c>
      <c r="O43" s="11"/>
      <c r="P43" s="19"/>
      <c r="Q43" s="3"/>
      <c r="R43" s="19"/>
      <c r="S43" s="13"/>
    </row>
    <row r="44" spans="1:19" x14ac:dyDescent="0.35">
      <c r="A44" t="s">
        <v>692</v>
      </c>
      <c r="B44" s="8" t="s">
        <v>326</v>
      </c>
      <c r="C44">
        <v>0.54074642499999992</v>
      </c>
      <c r="D44">
        <v>40</v>
      </c>
      <c r="G44" s="5">
        <v>1.7799033333333334</v>
      </c>
      <c r="H44" s="3" t="s">
        <v>272</v>
      </c>
      <c r="I44" s="13">
        <v>7.4909351999999991</v>
      </c>
      <c r="J44" s="3" t="s">
        <v>271</v>
      </c>
      <c r="K44" s="13">
        <v>4.6848669999999997</v>
      </c>
      <c r="L44" s="11">
        <v>0.34751089999999996</v>
      </c>
      <c r="O44" s="3"/>
      <c r="P44" s="11"/>
      <c r="Q44" s="3"/>
      <c r="R44" s="13"/>
      <c r="S44" s="11"/>
    </row>
    <row r="45" spans="1:19" x14ac:dyDescent="0.35">
      <c r="A45" t="s">
        <v>747</v>
      </c>
      <c r="B45" s="8" t="s">
        <v>327</v>
      </c>
      <c r="C45">
        <v>0.13130356125000001</v>
      </c>
      <c r="D45">
        <v>41</v>
      </c>
      <c r="G45" s="5">
        <v>1.391114</v>
      </c>
      <c r="H45" s="3" t="s">
        <v>272</v>
      </c>
      <c r="I45" s="11">
        <v>0.44397360000000002</v>
      </c>
      <c r="J45" s="3" t="s">
        <v>271</v>
      </c>
      <c r="K45" s="13">
        <v>4.9435605999999996</v>
      </c>
      <c r="L45" s="3" t="s">
        <v>282</v>
      </c>
      <c r="O45" s="3"/>
      <c r="P45" s="19"/>
      <c r="Q45" s="3"/>
      <c r="R45" s="19"/>
      <c r="S45" s="19"/>
    </row>
    <row r="46" spans="1:19" x14ac:dyDescent="0.35">
      <c r="A46" t="s">
        <v>783</v>
      </c>
      <c r="B46" s="8" t="s">
        <v>328</v>
      </c>
      <c r="C46">
        <v>0.18379811374999999</v>
      </c>
      <c r="D46">
        <v>42</v>
      </c>
      <c r="G46" s="5">
        <v>3.0958939999999999</v>
      </c>
      <c r="H46" s="3" t="s">
        <v>272</v>
      </c>
      <c r="I46" s="13">
        <v>1.2883097999999999</v>
      </c>
      <c r="J46" s="3" t="s">
        <v>271</v>
      </c>
      <c r="K46" s="13">
        <v>9.8618937999999989</v>
      </c>
      <c r="L46" s="11">
        <v>0.41119369999999994</v>
      </c>
      <c r="O46" s="3"/>
      <c r="P46" s="13"/>
      <c r="Q46" s="3"/>
      <c r="R46" s="19"/>
      <c r="S46" s="11"/>
    </row>
    <row r="47" spans="1:19" x14ac:dyDescent="0.35">
      <c r="A47" t="s">
        <v>593</v>
      </c>
      <c r="B47" s="8" t="s">
        <v>329</v>
      </c>
      <c r="C47">
        <v>0.20623749500000002</v>
      </c>
      <c r="D47">
        <v>43</v>
      </c>
      <c r="G47" s="5">
        <v>1.4259366666666666</v>
      </c>
      <c r="H47" s="11">
        <v>0.24203835000000001</v>
      </c>
      <c r="I47" s="13">
        <v>6.4983127499999993</v>
      </c>
      <c r="J47" s="3" t="s">
        <v>872</v>
      </c>
      <c r="K47" s="20">
        <v>157.70906700999998</v>
      </c>
      <c r="L47" s="3" t="s">
        <v>877</v>
      </c>
      <c r="O47" s="3"/>
      <c r="P47" s="13"/>
      <c r="Q47" s="3"/>
      <c r="R47" s="13"/>
      <c r="S47" s="11"/>
    </row>
    <row r="48" spans="1:19" x14ac:dyDescent="0.35">
      <c r="A48" t="s">
        <v>737</v>
      </c>
      <c r="B48" s="8" t="s">
        <v>330</v>
      </c>
      <c r="C48">
        <v>8.8642583750000004E-2</v>
      </c>
      <c r="D48">
        <v>44</v>
      </c>
      <c r="G48" s="5">
        <v>2.2987993333333332</v>
      </c>
      <c r="H48" s="3" t="s">
        <v>272</v>
      </c>
      <c r="I48" s="11">
        <v>0.45244800000000002</v>
      </c>
      <c r="J48" s="3" t="s">
        <v>271</v>
      </c>
      <c r="K48" s="13">
        <v>4.9404057999999997</v>
      </c>
      <c r="L48" s="3" t="s">
        <v>282</v>
      </c>
      <c r="O48" s="3"/>
      <c r="P48" s="11"/>
      <c r="Q48" s="3"/>
      <c r="R48" s="13"/>
      <c r="S48" s="3"/>
    </row>
    <row r="49" spans="1:19" x14ac:dyDescent="0.35">
      <c r="A49" t="s">
        <v>824</v>
      </c>
      <c r="B49" s="8" t="s">
        <v>331</v>
      </c>
      <c r="C49">
        <v>0.71757293375000009</v>
      </c>
      <c r="D49">
        <v>45</v>
      </c>
      <c r="G49" s="5">
        <v>1.7584740000000003</v>
      </c>
      <c r="H49" s="11">
        <v>0.2035428388746803</v>
      </c>
      <c r="I49" s="19">
        <v>36.82867007672634</v>
      </c>
      <c r="J49" s="3" t="s">
        <v>878</v>
      </c>
      <c r="K49" s="19">
        <v>22.793617647058824</v>
      </c>
      <c r="L49" s="13">
        <v>2.6766131713554988</v>
      </c>
      <c r="O49" s="3"/>
      <c r="P49" s="13"/>
      <c r="Q49" s="3"/>
      <c r="R49" s="13"/>
      <c r="S49" s="11"/>
    </row>
    <row r="50" spans="1:19" x14ac:dyDescent="0.35">
      <c r="A50" t="s">
        <v>628</v>
      </c>
      <c r="B50" s="8" t="s">
        <v>332</v>
      </c>
      <c r="C50">
        <v>0.29062839875000002</v>
      </c>
      <c r="D50">
        <v>46</v>
      </c>
      <c r="G50" s="5">
        <v>9.7210019999999986</v>
      </c>
      <c r="H50" s="11">
        <v>0.1095545</v>
      </c>
      <c r="I50" s="19">
        <v>13.167283999999999</v>
      </c>
      <c r="J50" s="3" t="s">
        <v>271</v>
      </c>
      <c r="K50" s="19">
        <v>64.178085400000001</v>
      </c>
      <c r="L50" s="3" t="s">
        <v>282</v>
      </c>
      <c r="O50" s="11"/>
      <c r="P50" s="13"/>
      <c r="Q50" s="3"/>
      <c r="R50" s="20"/>
      <c r="S50" s="3"/>
    </row>
    <row r="51" spans="1:19" x14ac:dyDescent="0.35">
      <c r="A51" t="s">
        <v>714</v>
      </c>
      <c r="B51" s="8" t="s">
        <v>333</v>
      </c>
      <c r="C51">
        <v>0.47651434999999998</v>
      </c>
      <c r="D51">
        <v>47</v>
      </c>
      <c r="G51" s="5">
        <v>0.59214426666666675</v>
      </c>
      <c r="H51" s="3" t="s">
        <v>272</v>
      </c>
      <c r="I51" s="3" t="s">
        <v>278</v>
      </c>
      <c r="J51" s="3" t="s">
        <v>271</v>
      </c>
      <c r="K51" s="13">
        <v>2.5758459000000005</v>
      </c>
      <c r="L51" s="13">
        <v>1.3554783999999998</v>
      </c>
      <c r="O51" s="3"/>
      <c r="P51" s="11"/>
      <c r="Q51" s="3"/>
      <c r="R51" s="13"/>
      <c r="S51" s="3"/>
    </row>
    <row r="52" spans="1:19" x14ac:dyDescent="0.35">
      <c r="A52" t="s">
        <v>768</v>
      </c>
      <c r="B52" s="8" t="s">
        <v>334</v>
      </c>
      <c r="C52">
        <v>0.23675296125</v>
      </c>
      <c r="D52">
        <v>48</v>
      </c>
      <c r="G52" s="14">
        <v>15.39194</v>
      </c>
      <c r="H52" s="11">
        <v>0.104903</v>
      </c>
      <c r="I52" s="19">
        <v>15.0562396</v>
      </c>
      <c r="J52" s="3" t="s">
        <v>271</v>
      </c>
      <c r="K52" s="19">
        <v>10.1489806</v>
      </c>
      <c r="L52" s="3" t="s">
        <v>282</v>
      </c>
      <c r="O52" s="11"/>
      <c r="P52" s="19"/>
      <c r="Q52" s="3"/>
      <c r="R52" s="19"/>
      <c r="S52" s="13"/>
    </row>
    <row r="53" spans="1:19" x14ac:dyDescent="0.35">
      <c r="A53" t="s">
        <v>686</v>
      </c>
      <c r="B53" s="8" t="s">
        <v>335</v>
      </c>
      <c r="C53">
        <v>1.3648836999999998</v>
      </c>
      <c r="D53">
        <v>49</v>
      </c>
      <c r="G53" s="5">
        <v>5.3930420000000003</v>
      </c>
      <c r="H53" s="3" t="s">
        <v>882</v>
      </c>
      <c r="I53" s="20">
        <v>1719.2183993199997</v>
      </c>
      <c r="J53" s="3" t="s">
        <v>883</v>
      </c>
      <c r="K53" s="20">
        <v>209.18197959999998</v>
      </c>
      <c r="L53" s="3" t="s">
        <v>884</v>
      </c>
      <c r="O53" s="11"/>
      <c r="P53" s="19"/>
      <c r="Q53" s="3"/>
      <c r="R53" s="19"/>
      <c r="S53" s="3"/>
    </row>
    <row r="54" spans="1:19" x14ac:dyDescent="0.35">
      <c r="A54" t="s">
        <v>685</v>
      </c>
      <c r="B54" s="8" t="s">
        <v>336</v>
      </c>
      <c r="C54">
        <v>0.31139397999999996</v>
      </c>
      <c r="D54">
        <v>50</v>
      </c>
      <c r="G54" s="5">
        <v>3.9771753333333337</v>
      </c>
      <c r="H54" s="11">
        <v>0.11265549999999999</v>
      </c>
      <c r="I54" s="13">
        <v>2.7991113999999997</v>
      </c>
      <c r="J54" s="3" t="s">
        <v>271</v>
      </c>
      <c r="K54" s="13">
        <v>4.763736999999999</v>
      </c>
      <c r="L54" s="3" t="s">
        <v>282</v>
      </c>
      <c r="O54" s="3"/>
      <c r="P54" s="3"/>
      <c r="Q54" s="3"/>
      <c r="R54" s="13"/>
      <c r="S54" s="13"/>
    </row>
    <row r="55" spans="1:19" x14ac:dyDescent="0.35">
      <c r="A55" t="s">
        <v>600</v>
      </c>
      <c r="B55" s="8" t="s">
        <v>337</v>
      </c>
      <c r="C55">
        <v>0.75869610750000005</v>
      </c>
      <c r="D55">
        <v>51</v>
      </c>
      <c r="G55" s="13" t="s">
        <v>860</v>
      </c>
      <c r="H55" s="11">
        <v>9.7150500000000001E-2</v>
      </c>
      <c r="I55" s="13">
        <v>3.1154967999999998</v>
      </c>
      <c r="J55" s="3" t="s">
        <v>271</v>
      </c>
      <c r="K55" s="13">
        <v>3.3061070999999997</v>
      </c>
      <c r="L55" s="13">
        <v>3.056263</v>
      </c>
      <c r="O55" s="11"/>
      <c r="P55" s="19"/>
      <c r="Q55" s="3"/>
      <c r="R55" s="19"/>
      <c r="S55" s="3"/>
    </row>
    <row r="56" spans="1:19" x14ac:dyDescent="0.35">
      <c r="A56" t="s">
        <v>844</v>
      </c>
      <c r="B56" s="8" t="s">
        <v>338</v>
      </c>
      <c r="C56">
        <v>0.33599884000000002</v>
      </c>
      <c r="D56">
        <v>52</v>
      </c>
      <c r="G56" s="5">
        <v>1.9911353333333333</v>
      </c>
      <c r="H56" s="11">
        <v>0.10874500000000002</v>
      </c>
      <c r="I56" s="19">
        <v>12.741775068749998</v>
      </c>
      <c r="J56" s="3" t="s">
        <v>878</v>
      </c>
      <c r="K56" s="19">
        <v>14.235904182499999</v>
      </c>
      <c r="L56" s="13">
        <v>1.1498684924999998</v>
      </c>
      <c r="O56" s="3"/>
      <c r="P56" s="20"/>
      <c r="Q56" s="3"/>
      <c r="R56" s="20"/>
      <c r="S56" s="3"/>
    </row>
    <row r="57" spans="1:19" x14ac:dyDescent="0.35">
      <c r="A57" t="s">
        <v>758</v>
      </c>
      <c r="B57" s="8" t="s">
        <v>339</v>
      </c>
      <c r="C57">
        <v>0.54493092499999995</v>
      </c>
      <c r="D57">
        <v>53</v>
      </c>
      <c r="G57" s="5">
        <v>1.1132980000000001</v>
      </c>
      <c r="H57" s="11">
        <v>0.24754899999999999</v>
      </c>
      <c r="I57" s="13">
        <v>3.8120351999999995</v>
      </c>
      <c r="J57" s="3" t="s">
        <v>271</v>
      </c>
      <c r="K57" s="19">
        <v>21.559892199999997</v>
      </c>
      <c r="L57" s="11">
        <v>0.87289399999999995</v>
      </c>
      <c r="O57" s="11"/>
      <c r="P57" s="13"/>
      <c r="Q57" s="3"/>
      <c r="R57" s="13"/>
      <c r="S57" s="3"/>
    </row>
    <row r="58" spans="1:19" x14ac:dyDescent="0.35">
      <c r="A58" t="s">
        <v>709</v>
      </c>
      <c r="B58" s="8" t="s">
        <v>340</v>
      </c>
      <c r="C58">
        <v>0.27085663625</v>
      </c>
      <c r="D58">
        <v>54</v>
      </c>
      <c r="G58" s="5">
        <v>1.0658473333333334</v>
      </c>
      <c r="H58" s="3" t="s">
        <v>272</v>
      </c>
      <c r="I58" s="13">
        <v>6.3848126000000001</v>
      </c>
      <c r="J58" s="3" t="s">
        <v>271</v>
      </c>
      <c r="K58" s="13">
        <v>4.7132601999999997</v>
      </c>
      <c r="L58" s="11">
        <v>0.61816280000000001</v>
      </c>
      <c r="O58" s="11"/>
      <c r="P58" s="13"/>
      <c r="Q58" s="3"/>
      <c r="R58" s="13"/>
      <c r="S58" s="13"/>
    </row>
    <row r="59" spans="1:19" x14ac:dyDescent="0.35">
      <c r="A59" t="s">
        <v>845</v>
      </c>
      <c r="B59" s="8" t="s">
        <v>341</v>
      </c>
      <c r="C59">
        <v>0.38993704499999998</v>
      </c>
      <c r="D59">
        <v>55</v>
      </c>
      <c r="G59" s="5">
        <v>1.466882</v>
      </c>
      <c r="H59" s="3" t="s">
        <v>871</v>
      </c>
      <c r="I59" s="19">
        <v>12.527435602499999</v>
      </c>
      <c r="J59" s="3" t="s">
        <v>878</v>
      </c>
      <c r="K59" s="19">
        <v>14.088772197499997</v>
      </c>
      <c r="L59" s="13">
        <v>1.0532829124999998</v>
      </c>
      <c r="O59" s="11"/>
      <c r="P59" s="19"/>
      <c r="Q59" s="3"/>
      <c r="R59" s="19"/>
      <c r="S59" s="13"/>
    </row>
    <row r="60" spans="1:19" x14ac:dyDescent="0.35">
      <c r="A60" t="s">
        <v>739</v>
      </c>
      <c r="B60" s="8" t="s">
        <v>342</v>
      </c>
      <c r="C60">
        <v>6.9990174999999988E-2</v>
      </c>
      <c r="D60">
        <v>56</v>
      </c>
      <c r="G60" s="5">
        <v>1.0723526666666667</v>
      </c>
      <c r="H60" s="3" t="s">
        <v>272</v>
      </c>
      <c r="I60" s="11">
        <v>0.45809759999999999</v>
      </c>
      <c r="J60" s="3" t="s">
        <v>271</v>
      </c>
      <c r="K60" s="13">
        <v>4.5460557999999995</v>
      </c>
      <c r="L60" s="3" t="s">
        <v>282</v>
      </c>
      <c r="O60" s="11"/>
      <c r="P60" s="13"/>
      <c r="Q60" s="3"/>
      <c r="R60" s="19"/>
      <c r="S60" s="11"/>
    </row>
    <row r="61" spans="1:19" x14ac:dyDescent="0.35">
      <c r="A61" t="s">
        <v>825</v>
      </c>
      <c r="B61" s="8" t="s">
        <v>343</v>
      </c>
      <c r="C61">
        <v>0.86692820000000004</v>
      </c>
      <c r="D61">
        <v>57</v>
      </c>
      <c r="G61" s="5">
        <v>5.3735260000000009</v>
      </c>
      <c r="H61" s="11">
        <v>0.1560695</v>
      </c>
      <c r="I61" s="19">
        <v>29.032649999999993</v>
      </c>
      <c r="J61" s="3" t="s">
        <v>271</v>
      </c>
      <c r="K61" s="19">
        <v>17.338769799999998</v>
      </c>
      <c r="L61" s="13">
        <v>2.0273352999999998</v>
      </c>
      <c r="O61" s="3"/>
      <c r="P61" s="13"/>
      <c r="Q61" s="3"/>
      <c r="R61" s="13"/>
      <c r="S61" s="11"/>
    </row>
    <row r="62" spans="1:19" x14ac:dyDescent="0.35">
      <c r="A62" t="s">
        <v>722</v>
      </c>
      <c r="B62" s="8" t="s">
        <v>344</v>
      </c>
      <c r="C62">
        <v>0.38565839375000005</v>
      </c>
      <c r="D62">
        <v>58</v>
      </c>
      <c r="G62" s="5">
        <v>4.1463140000000003</v>
      </c>
      <c r="H62" s="3" t="s">
        <v>272</v>
      </c>
      <c r="I62" s="19">
        <v>18.913244999999996</v>
      </c>
      <c r="J62" s="3" t="s">
        <v>271</v>
      </c>
      <c r="K62" s="13">
        <v>7.0635861999999996</v>
      </c>
      <c r="L62" s="3" t="s">
        <v>282</v>
      </c>
      <c r="O62" s="3"/>
      <c r="P62" s="19"/>
      <c r="Q62" s="3"/>
      <c r="R62" s="19"/>
      <c r="S62" s="13"/>
    </row>
    <row r="63" spans="1:19" x14ac:dyDescent="0.35">
      <c r="A63" t="s">
        <v>729</v>
      </c>
      <c r="B63" s="8" t="s">
        <v>345</v>
      </c>
      <c r="C63">
        <v>1.0924727500000002</v>
      </c>
      <c r="D63">
        <v>59</v>
      </c>
      <c r="G63" s="5">
        <v>0.84849266666666667</v>
      </c>
      <c r="H63" s="11">
        <v>0.15296850000000001</v>
      </c>
      <c r="I63" s="19">
        <v>16.924258499999997</v>
      </c>
      <c r="J63" s="11">
        <v>5.7069149999999992E-2</v>
      </c>
      <c r="K63" s="19">
        <v>23.307651399999997</v>
      </c>
      <c r="L63" s="13">
        <v>3.1737204999999999</v>
      </c>
      <c r="O63" s="3"/>
      <c r="P63" s="11"/>
      <c r="Q63" s="3"/>
      <c r="R63" s="13"/>
      <c r="S63" s="3"/>
    </row>
    <row r="64" spans="1:19" x14ac:dyDescent="0.35">
      <c r="A64" t="s">
        <v>849</v>
      </c>
      <c r="B64" s="8" t="s">
        <v>346</v>
      </c>
      <c r="C64">
        <v>0.19931214750000001</v>
      </c>
      <c r="D64">
        <v>60</v>
      </c>
      <c r="G64" s="5">
        <v>2.0780006666666666</v>
      </c>
      <c r="H64" s="3" t="s">
        <v>272</v>
      </c>
      <c r="I64" s="13">
        <v>1.1534168</v>
      </c>
      <c r="J64" s="3" t="s">
        <v>271</v>
      </c>
      <c r="K64" s="13">
        <v>1.8808165999999999</v>
      </c>
      <c r="L64" s="11">
        <v>0.62346970000000002</v>
      </c>
      <c r="O64" s="11"/>
      <c r="P64" s="19"/>
      <c r="Q64" s="3"/>
      <c r="R64" s="19"/>
      <c r="S64" s="13"/>
    </row>
    <row r="65" spans="1:19" x14ac:dyDescent="0.35">
      <c r="A65" t="s">
        <v>812</v>
      </c>
      <c r="B65" s="8" t="s">
        <v>347</v>
      </c>
      <c r="C65">
        <v>0.14567731875000001</v>
      </c>
      <c r="D65">
        <v>61</v>
      </c>
      <c r="G65" s="5">
        <v>3.6932366666666669</v>
      </c>
      <c r="H65" s="3" t="s">
        <v>272</v>
      </c>
      <c r="I65" s="11">
        <v>0.36770400000000003</v>
      </c>
      <c r="J65" s="3" t="s">
        <v>271</v>
      </c>
      <c r="K65" s="13">
        <v>2.8801214000000002</v>
      </c>
      <c r="L65" s="3" t="s">
        <v>282</v>
      </c>
      <c r="O65" s="3"/>
      <c r="P65" s="19"/>
      <c r="Q65" s="3"/>
      <c r="R65" s="13"/>
      <c r="S65" s="3"/>
    </row>
    <row r="66" spans="1:19" x14ac:dyDescent="0.35">
      <c r="A66" t="s">
        <v>641</v>
      </c>
      <c r="B66" s="8" t="s">
        <v>348</v>
      </c>
      <c r="C66">
        <v>0.11782947125</v>
      </c>
      <c r="D66">
        <v>62</v>
      </c>
      <c r="G66" s="5">
        <v>0.8358646666666667</v>
      </c>
      <c r="H66" s="3" t="s">
        <v>272</v>
      </c>
      <c r="I66" s="3" t="s">
        <v>278</v>
      </c>
      <c r="J66" s="3" t="s">
        <v>271</v>
      </c>
      <c r="K66" s="13">
        <v>1.2114105000000002</v>
      </c>
      <c r="L66" s="3" t="s">
        <v>282</v>
      </c>
      <c r="O66" s="11"/>
      <c r="P66" s="19"/>
      <c r="Q66" s="11"/>
      <c r="R66" s="19"/>
      <c r="S66" s="13"/>
    </row>
    <row r="67" spans="1:19" x14ac:dyDescent="0.35">
      <c r="A67" t="s">
        <v>847</v>
      </c>
      <c r="B67" s="8" t="s">
        <v>349</v>
      </c>
      <c r="C67">
        <v>0.23640774000000001</v>
      </c>
      <c r="D67">
        <v>63</v>
      </c>
      <c r="G67" s="5">
        <v>2.6359286666666666</v>
      </c>
      <c r="H67" s="3" t="s">
        <v>272</v>
      </c>
      <c r="I67" s="13">
        <v>1.1853005999999999</v>
      </c>
      <c r="J67" s="3" t="s">
        <v>271</v>
      </c>
      <c r="K67" s="13">
        <v>1.8968311</v>
      </c>
      <c r="L67" s="11">
        <v>0.57040069999999987</v>
      </c>
      <c r="O67" s="3"/>
      <c r="P67" s="13"/>
      <c r="Q67" s="3"/>
      <c r="R67" s="13"/>
      <c r="S67" s="11"/>
    </row>
    <row r="68" spans="1:19" x14ac:dyDescent="0.35">
      <c r="A68" t="s">
        <v>611</v>
      </c>
      <c r="B68" s="8" t="s">
        <v>350</v>
      </c>
      <c r="C68">
        <v>1.2065003750000001</v>
      </c>
      <c r="D68">
        <v>64</v>
      </c>
      <c r="G68" s="5">
        <v>8.3805206666666656</v>
      </c>
      <c r="H68" s="3" t="s">
        <v>272</v>
      </c>
      <c r="I68" s="13">
        <v>5.9703232000000002</v>
      </c>
      <c r="J68" s="3" t="s">
        <v>271</v>
      </c>
      <c r="K68" s="13">
        <v>4.1800989999999993</v>
      </c>
      <c r="L68" s="13">
        <v>4.2496311999999996</v>
      </c>
      <c r="O68" s="3"/>
      <c r="P68" s="11"/>
      <c r="Q68" s="3"/>
      <c r="R68" s="13"/>
      <c r="S68" s="3"/>
    </row>
    <row r="69" spans="1:19" x14ac:dyDescent="0.35">
      <c r="A69" t="s">
        <v>580</v>
      </c>
      <c r="B69" s="8" t="s">
        <v>351</v>
      </c>
      <c r="C69">
        <v>0.72371368749999987</v>
      </c>
      <c r="D69">
        <v>65</v>
      </c>
      <c r="G69" s="13" t="s">
        <v>860</v>
      </c>
      <c r="H69" s="3" t="s">
        <v>272</v>
      </c>
      <c r="I69" s="19">
        <v>32.24244867825</v>
      </c>
      <c r="J69" s="3" t="s">
        <v>885</v>
      </c>
      <c r="K69" s="20">
        <v>242.56046252349998</v>
      </c>
      <c r="L69" s="3" t="s">
        <v>886</v>
      </c>
      <c r="O69" s="3"/>
      <c r="P69" s="3"/>
      <c r="Q69" s="3"/>
      <c r="R69" s="13"/>
      <c r="S69" s="3"/>
    </row>
    <row r="70" spans="1:19" x14ac:dyDescent="0.35">
      <c r="A70" t="s">
        <v>621</v>
      </c>
      <c r="B70" s="8" t="s">
        <v>352</v>
      </c>
      <c r="C70">
        <v>0.29012277166666672</v>
      </c>
      <c r="D70">
        <v>66</v>
      </c>
      <c r="G70" s="5">
        <v>7.5260260000000008</v>
      </c>
      <c r="H70" s="3" t="s">
        <v>272</v>
      </c>
      <c r="I70" s="11">
        <v>0.97928219999999988</v>
      </c>
      <c r="J70" s="3" t="s">
        <v>271</v>
      </c>
      <c r="K70" s="13">
        <v>1.7655122000000003</v>
      </c>
      <c r="L70" s="3" t="s">
        <v>282</v>
      </c>
      <c r="O70" s="3"/>
      <c r="P70" s="13"/>
      <c r="Q70" s="3"/>
      <c r="R70" s="13"/>
      <c r="S70" s="11"/>
    </row>
    <row r="71" spans="1:19" x14ac:dyDescent="0.35">
      <c r="A71" t="s">
        <v>713</v>
      </c>
      <c r="B71" s="8" t="s">
        <v>353</v>
      </c>
      <c r="C71">
        <v>0.20934167789999997</v>
      </c>
      <c r="D71">
        <v>67</v>
      </c>
      <c r="G71" s="5">
        <v>0.61299960000000009</v>
      </c>
      <c r="H71" s="3" t="s">
        <v>272</v>
      </c>
      <c r="I71" s="3" t="s">
        <v>278</v>
      </c>
      <c r="J71" s="3" t="s">
        <v>271</v>
      </c>
      <c r="K71" s="13">
        <v>2.6751358000000001</v>
      </c>
      <c r="L71" s="13">
        <v>1.4353494999999998</v>
      </c>
      <c r="O71" s="3"/>
      <c r="P71" s="13"/>
      <c r="Q71" s="3"/>
      <c r="R71" s="13"/>
      <c r="S71" s="13"/>
    </row>
    <row r="72" spans="1:19" x14ac:dyDescent="0.35">
      <c r="A72" t="s">
        <v>765</v>
      </c>
      <c r="B72" s="8" t="s">
        <v>354</v>
      </c>
      <c r="C72">
        <v>6.6726265000000007E-2</v>
      </c>
      <c r="D72">
        <v>68</v>
      </c>
      <c r="G72" s="5">
        <v>1.2583286666666667</v>
      </c>
      <c r="H72" s="3" t="s">
        <v>272</v>
      </c>
      <c r="I72" s="13">
        <v>3.3509463999999998</v>
      </c>
      <c r="J72" s="3" t="s">
        <v>271</v>
      </c>
      <c r="K72" s="11">
        <v>0.57083049999999991</v>
      </c>
      <c r="L72" s="3" t="s">
        <v>282</v>
      </c>
      <c r="O72" s="3"/>
      <c r="P72" s="19"/>
      <c r="Q72" s="3"/>
      <c r="R72" s="20"/>
      <c r="S72" s="3"/>
    </row>
    <row r="73" spans="1:19" x14ac:dyDescent="0.35">
      <c r="A73" t="s">
        <v>680</v>
      </c>
      <c r="B73" s="8" t="s">
        <v>355</v>
      </c>
      <c r="C73">
        <v>0.10141577</v>
      </c>
      <c r="D73">
        <v>69</v>
      </c>
      <c r="G73" s="5">
        <v>1.4098646666666665</v>
      </c>
      <c r="H73" s="11">
        <v>0.37235862000000003</v>
      </c>
      <c r="I73" s="13">
        <v>1.7619704010000004</v>
      </c>
      <c r="J73" s="3" t="s">
        <v>878</v>
      </c>
      <c r="K73" s="19">
        <v>31.906561203000003</v>
      </c>
      <c r="L73" s="3" t="s">
        <v>877</v>
      </c>
      <c r="O73" s="3"/>
      <c r="P73" s="11"/>
      <c r="Q73" s="3"/>
      <c r="R73" s="13"/>
      <c r="S73" s="3"/>
    </row>
    <row r="74" spans="1:19" x14ac:dyDescent="0.35">
      <c r="A74" t="s">
        <v>787</v>
      </c>
      <c r="B74" s="8" t="s">
        <v>356</v>
      </c>
      <c r="C74">
        <v>0.12318911833333331</v>
      </c>
      <c r="D74">
        <v>70</v>
      </c>
      <c r="G74" s="5">
        <v>1.2533540000000001</v>
      </c>
      <c r="H74" s="11">
        <v>0.10025149999999999</v>
      </c>
      <c r="I74" s="13">
        <v>1.4845178000000001</v>
      </c>
      <c r="J74" s="3" t="s">
        <v>271</v>
      </c>
      <c r="K74" s="13">
        <v>9.8713581999999995</v>
      </c>
      <c r="L74" s="3" t="s">
        <v>282</v>
      </c>
      <c r="O74" s="3"/>
      <c r="P74" s="3"/>
      <c r="Q74" s="3"/>
      <c r="R74" s="13"/>
      <c r="S74" s="13"/>
    </row>
    <row r="75" spans="1:19" x14ac:dyDescent="0.35">
      <c r="A75" t="s">
        <v>668</v>
      </c>
      <c r="B75" s="8" t="s">
        <v>357</v>
      </c>
      <c r="C75">
        <v>0.31984667</v>
      </c>
      <c r="D75">
        <v>71</v>
      </c>
      <c r="G75" s="5">
        <v>2.9983140000000001</v>
      </c>
      <c r="H75" s="11">
        <v>0.114206</v>
      </c>
      <c r="I75" s="13">
        <v>2.2399185999999998</v>
      </c>
      <c r="J75" s="3" t="s">
        <v>271</v>
      </c>
      <c r="K75" s="19">
        <v>12.104956599999998</v>
      </c>
      <c r="L75" s="13">
        <v>1.1647734999999999</v>
      </c>
      <c r="O75" s="3"/>
      <c r="P75" s="13"/>
      <c r="Q75" s="3"/>
      <c r="R75" s="11"/>
      <c r="S75" s="3"/>
    </row>
    <row r="76" spans="1:19" x14ac:dyDescent="0.35">
      <c r="A76" t="s">
        <v>850</v>
      </c>
      <c r="B76" s="8" t="s">
        <v>358</v>
      </c>
      <c r="C76">
        <v>1.49060142</v>
      </c>
      <c r="D76">
        <v>72</v>
      </c>
      <c r="G76" s="5">
        <v>1.9953446666666668</v>
      </c>
      <c r="H76" s="11">
        <v>0.33783843375</v>
      </c>
      <c r="I76" s="19">
        <v>70.688233079999989</v>
      </c>
      <c r="J76" s="3" t="s">
        <v>874</v>
      </c>
      <c r="K76" s="19">
        <v>47.786163430500004</v>
      </c>
      <c r="L76" s="13">
        <v>4.9195915267500006</v>
      </c>
      <c r="O76" s="11"/>
      <c r="P76" s="13"/>
      <c r="Q76" s="3"/>
      <c r="R76" s="19"/>
      <c r="S76" s="3"/>
    </row>
    <row r="77" spans="1:19" x14ac:dyDescent="0.35">
      <c r="A77" t="s">
        <v>719</v>
      </c>
      <c r="B77" s="8" t="s">
        <v>359</v>
      </c>
      <c r="C77">
        <v>1.0360742299999997</v>
      </c>
      <c r="D77">
        <v>73</v>
      </c>
      <c r="G77" s="5">
        <v>1.3371579999999998</v>
      </c>
      <c r="H77" s="3" t="s">
        <v>272</v>
      </c>
      <c r="I77" s="19">
        <v>58.87442639999999</v>
      </c>
      <c r="J77" s="3" t="s">
        <v>271</v>
      </c>
      <c r="K77" s="19">
        <v>14.985289</v>
      </c>
      <c r="L77" s="13">
        <v>3.0609612999999998</v>
      </c>
      <c r="O77" s="11"/>
      <c r="P77" s="13"/>
      <c r="Q77" s="3"/>
      <c r="R77" s="13"/>
      <c r="S77" s="3"/>
    </row>
    <row r="78" spans="1:19" x14ac:dyDescent="0.35">
      <c r="A78" t="s">
        <v>603</v>
      </c>
      <c r="B78" s="8" t="s">
        <v>360</v>
      </c>
      <c r="C78">
        <v>0.20421847375000002</v>
      </c>
      <c r="D78">
        <v>74</v>
      </c>
      <c r="G78" s="5">
        <v>2.6397553333333335</v>
      </c>
      <c r="H78" s="3" t="s">
        <v>272</v>
      </c>
      <c r="I78" s="19">
        <v>20.758000899999999</v>
      </c>
      <c r="J78" s="3" t="s">
        <v>271</v>
      </c>
      <c r="K78" s="13">
        <v>4.0619914999999995</v>
      </c>
      <c r="L78" s="3" t="s">
        <v>282</v>
      </c>
      <c r="O78" s="11"/>
      <c r="P78" s="13"/>
      <c r="Q78" s="3"/>
      <c r="R78" s="19"/>
      <c r="S78" s="13"/>
    </row>
    <row r="79" spans="1:19" x14ac:dyDescent="0.35">
      <c r="A79" t="s">
        <v>738</v>
      </c>
      <c r="B79" s="8" t="s">
        <v>361</v>
      </c>
      <c r="C79">
        <v>0.13497545999999999</v>
      </c>
      <c r="D79">
        <v>75</v>
      </c>
      <c r="G79" s="5">
        <v>3.1203846666666668</v>
      </c>
      <c r="H79" s="3" t="s">
        <v>272</v>
      </c>
      <c r="I79" s="11">
        <v>0.46657200000000004</v>
      </c>
      <c r="J79" s="3" t="s">
        <v>271</v>
      </c>
      <c r="K79" s="13">
        <v>3.6840493000000003</v>
      </c>
      <c r="L79" s="3" t="s">
        <v>282</v>
      </c>
      <c r="O79" s="11"/>
      <c r="P79" s="19"/>
      <c r="Q79" s="3"/>
      <c r="R79" s="19"/>
      <c r="S79" s="13"/>
    </row>
    <row r="80" spans="1:19" x14ac:dyDescent="0.35">
      <c r="A80" t="s">
        <v>773</v>
      </c>
      <c r="B80" s="8" t="s">
        <v>362</v>
      </c>
      <c r="C80">
        <v>6.0254238333333342E-2</v>
      </c>
      <c r="D80">
        <v>76</v>
      </c>
      <c r="G80" s="5">
        <v>2.3707406666666668</v>
      </c>
      <c r="H80" s="3" t="s">
        <v>272</v>
      </c>
      <c r="I80" s="11">
        <v>0.44679839999999998</v>
      </c>
      <c r="J80" s="3" t="s">
        <v>271</v>
      </c>
      <c r="K80" s="13">
        <v>4.7006410000000001</v>
      </c>
      <c r="L80" s="3" t="s">
        <v>282</v>
      </c>
      <c r="O80" s="3"/>
      <c r="P80" s="19"/>
      <c r="Q80" s="3"/>
      <c r="R80" s="19"/>
      <c r="S80" s="13"/>
    </row>
    <row r="81" spans="1:19" x14ac:dyDescent="0.35">
      <c r="A81" t="s">
        <v>677</v>
      </c>
      <c r="B81" s="8" t="s">
        <v>363</v>
      </c>
      <c r="C81">
        <v>2.1730540999999999</v>
      </c>
      <c r="D81">
        <v>77</v>
      </c>
      <c r="G81" s="5">
        <v>1.8495486666666665</v>
      </c>
      <c r="H81" s="11">
        <v>0.16537250000000001</v>
      </c>
      <c r="I81" s="13">
        <v>9.7988015999999991</v>
      </c>
      <c r="J81" s="11">
        <v>0.10815215</v>
      </c>
      <c r="K81" s="19">
        <v>13.2753874</v>
      </c>
      <c r="L81" s="13">
        <v>8.7030674000000001</v>
      </c>
      <c r="O81" s="3"/>
      <c r="P81" s="19"/>
      <c r="Q81" s="3"/>
      <c r="R81" s="13"/>
      <c r="S81" s="3"/>
    </row>
    <row r="82" spans="1:19" x14ac:dyDescent="0.35">
      <c r="A82" t="s">
        <v>726</v>
      </c>
      <c r="B82" s="8" t="s">
        <v>364</v>
      </c>
      <c r="C82">
        <v>1.3371196499999998</v>
      </c>
      <c r="D82">
        <v>78</v>
      </c>
      <c r="G82" s="13" t="s">
        <v>860</v>
      </c>
      <c r="H82" s="11">
        <v>0.41361412999999997</v>
      </c>
      <c r="I82" s="19">
        <v>75.474054955999989</v>
      </c>
      <c r="J82" s="3" t="s">
        <v>874</v>
      </c>
      <c r="K82" s="19">
        <v>36.597901977999996</v>
      </c>
      <c r="L82" s="13">
        <v>3.1054425849999996</v>
      </c>
      <c r="O82" s="3"/>
      <c r="P82" s="11"/>
      <c r="Q82" s="3"/>
      <c r="R82" s="13"/>
      <c r="S82" s="3"/>
    </row>
    <row r="83" spans="1:19" x14ac:dyDescent="0.35">
      <c r="A83" t="s">
        <v>658</v>
      </c>
      <c r="B83" s="8" t="s">
        <v>365</v>
      </c>
      <c r="C83">
        <v>0.80596837999999993</v>
      </c>
      <c r="D83">
        <v>79</v>
      </c>
      <c r="G83" s="5">
        <v>1.4846536000000004</v>
      </c>
      <c r="H83" s="11">
        <v>9.5600000000000018E-2</v>
      </c>
      <c r="I83" s="13">
        <v>2.0142793999999999</v>
      </c>
      <c r="J83" s="3" t="s">
        <v>271</v>
      </c>
      <c r="K83" s="13">
        <v>1.5124831000000001</v>
      </c>
      <c r="L83" s="11">
        <v>0.55447999999999997</v>
      </c>
      <c r="O83" s="3"/>
      <c r="P83" s="11"/>
      <c r="Q83" s="3"/>
      <c r="R83" s="13"/>
      <c r="S83" s="3"/>
    </row>
    <row r="84" spans="1:19" x14ac:dyDescent="0.35">
      <c r="A84" t="s">
        <v>620</v>
      </c>
      <c r="B84" s="8" t="s">
        <v>366</v>
      </c>
      <c r="C84">
        <v>8.5232216249999992E-2</v>
      </c>
      <c r="D84">
        <v>80</v>
      </c>
      <c r="G84" s="5">
        <v>0.95396320000000012</v>
      </c>
      <c r="H84" s="3" t="s">
        <v>272</v>
      </c>
      <c r="I84" s="11">
        <v>0.97682959999999985</v>
      </c>
      <c r="J84" s="3" t="s">
        <v>271</v>
      </c>
      <c r="K84" s="13">
        <v>1.7366861000000002</v>
      </c>
      <c r="L84" s="11">
        <v>0.29974879999999993</v>
      </c>
      <c r="O84" s="11"/>
      <c r="P84" s="13"/>
      <c r="Q84" s="11"/>
      <c r="R84" s="19"/>
      <c r="S84" s="13"/>
    </row>
    <row r="85" spans="1:19" x14ac:dyDescent="0.35">
      <c r="A85" t="s">
        <v>821</v>
      </c>
      <c r="B85" s="8" t="s">
        <v>367</v>
      </c>
      <c r="C85">
        <v>0.16775055625000002</v>
      </c>
      <c r="D85">
        <v>81</v>
      </c>
      <c r="G85" s="5">
        <v>3.1077004000000001</v>
      </c>
      <c r="H85" s="11">
        <v>0.1219585</v>
      </c>
      <c r="I85" s="13">
        <v>1.0405971999999999</v>
      </c>
      <c r="J85" s="3" t="s">
        <v>271</v>
      </c>
      <c r="K85" s="13">
        <v>1.6918455000000001</v>
      </c>
      <c r="L85" s="3" t="s">
        <v>282</v>
      </c>
      <c r="O85" s="11"/>
      <c r="P85" s="19"/>
      <c r="Q85" s="3"/>
      <c r="R85" s="19"/>
      <c r="S85" s="13"/>
    </row>
    <row r="86" spans="1:19" x14ac:dyDescent="0.35">
      <c r="A86" t="s">
        <v>863</v>
      </c>
      <c r="B86" s="8" t="s">
        <v>368</v>
      </c>
      <c r="C86" t="s">
        <v>273</v>
      </c>
      <c r="D86">
        <v>82</v>
      </c>
      <c r="G86" s="5">
        <v>3.6148792000000003</v>
      </c>
      <c r="H86" s="3" t="s">
        <v>272</v>
      </c>
      <c r="I86" s="13">
        <v>1.2981202000000001</v>
      </c>
      <c r="J86" s="11">
        <v>4.6852549999999993E-2</v>
      </c>
      <c r="K86" s="13">
        <v>2.6014691000000005</v>
      </c>
      <c r="L86" s="11">
        <v>0.38996609999999998</v>
      </c>
      <c r="O86" s="11"/>
      <c r="P86" s="13"/>
      <c r="Q86" s="3"/>
      <c r="R86" s="13"/>
      <c r="S86" s="11"/>
    </row>
    <row r="87" spans="1:19" x14ac:dyDescent="0.35">
      <c r="A87" t="s">
        <v>624</v>
      </c>
      <c r="B87" s="8" t="s">
        <v>369</v>
      </c>
      <c r="C87">
        <v>0.30447909374999998</v>
      </c>
      <c r="D87">
        <v>83</v>
      </c>
      <c r="G87" s="5">
        <v>2.6109712000000003</v>
      </c>
      <c r="H87" s="11">
        <v>0.10335250000000001</v>
      </c>
      <c r="I87" s="19">
        <v>11.9017768</v>
      </c>
      <c r="J87" s="3" t="s">
        <v>271</v>
      </c>
      <c r="K87" s="19">
        <v>36.6776938</v>
      </c>
      <c r="L87" s="11">
        <v>0.3315902</v>
      </c>
      <c r="O87" s="3"/>
      <c r="P87" s="11"/>
      <c r="Q87" s="3"/>
      <c r="R87" s="13"/>
      <c r="S87" s="11"/>
    </row>
    <row r="88" spans="1:19" x14ac:dyDescent="0.35">
      <c r="A88" t="s">
        <v>632</v>
      </c>
      <c r="B88" s="8" t="s">
        <v>370</v>
      </c>
      <c r="C88">
        <v>0.48968380099999997</v>
      </c>
      <c r="D88">
        <v>84</v>
      </c>
      <c r="G88" s="5">
        <v>1.9694404000000001</v>
      </c>
      <c r="H88" s="11">
        <v>1.3587187634999998</v>
      </c>
      <c r="I88" s="13">
        <v>4.8185915024999995</v>
      </c>
      <c r="J88" s="3" t="s">
        <v>872</v>
      </c>
      <c r="K88" s="13">
        <v>1.5401392717499998</v>
      </c>
      <c r="L88" s="3" t="s">
        <v>877</v>
      </c>
      <c r="O88" s="3"/>
      <c r="P88" s="11"/>
      <c r="Q88" s="3"/>
      <c r="R88" s="13"/>
      <c r="S88" s="3"/>
    </row>
    <row r="89" spans="1:19" x14ac:dyDescent="0.35">
      <c r="A89" t="s">
        <v>745</v>
      </c>
      <c r="B89" s="8" t="s">
        <v>371</v>
      </c>
      <c r="C89">
        <v>2.3780079399999998</v>
      </c>
      <c r="D89">
        <v>85</v>
      </c>
      <c r="G89" s="5">
        <v>2.5046091999999995</v>
      </c>
      <c r="H89" s="3" t="s">
        <v>272</v>
      </c>
      <c r="I89" s="19">
        <v>26.514850319999994</v>
      </c>
      <c r="J89" s="11">
        <v>7.4823623999999991E-2</v>
      </c>
      <c r="K89" s="19">
        <v>10.880258399999999</v>
      </c>
      <c r="L89" s="19">
        <v>10.183140863999999</v>
      </c>
      <c r="O89" s="11"/>
      <c r="P89" s="13"/>
      <c r="Q89" s="3"/>
      <c r="R89" s="13"/>
      <c r="S89" s="3"/>
    </row>
    <row r="90" spans="1:19" x14ac:dyDescent="0.35">
      <c r="A90" t="s">
        <v>638</v>
      </c>
      <c r="B90" s="8" t="s">
        <v>372</v>
      </c>
      <c r="C90">
        <v>0.18543006875000001</v>
      </c>
      <c r="D90">
        <v>86</v>
      </c>
      <c r="G90" s="13" t="s">
        <v>860</v>
      </c>
      <c r="H90" s="11">
        <v>0.2100980475</v>
      </c>
      <c r="I90" s="20">
        <v>100.89951103649997</v>
      </c>
      <c r="J90" s="3" t="s">
        <v>873</v>
      </c>
      <c r="K90" s="19">
        <v>27.118136066999991</v>
      </c>
      <c r="L90" s="3" t="s">
        <v>860</v>
      </c>
      <c r="O90" s="3"/>
      <c r="P90" s="13"/>
      <c r="Q90" s="11"/>
      <c r="R90" s="13"/>
      <c r="S90" s="11"/>
    </row>
    <row r="91" spans="1:19" x14ac:dyDescent="0.35">
      <c r="A91" t="s">
        <v>851</v>
      </c>
      <c r="B91" s="8" t="s">
        <v>373</v>
      </c>
      <c r="C91">
        <v>1.44660487</v>
      </c>
      <c r="D91">
        <v>87</v>
      </c>
      <c r="G91" s="5">
        <v>2.6012680000000001</v>
      </c>
      <c r="H91" s="11">
        <v>0.30473138250000004</v>
      </c>
      <c r="I91" s="19">
        <v>68.495009071499993</v>
      </c>
      <c r="J91" s="3" t="s">
        <v>874</v>
      </c>
      <c r="K91" s="19">
        <v>45.589097614499998</v>
      </c>
      <c r="L91" s="13">
        <v>4.8424219492499994</v>
      </c>
      <c r="O91" s="11"/>
      <c r="P91" s="19"/>
      <c r="Q91" s="3"/>
      <c r="R91" s="19"/>
      <c r="S91" s="11"/>
    </row>
    <row r="92" spans="1:19" x14ac:dyDescent="0.35">
      <c r="A92" t="s">
        <v>706</v>
      </c>
      <c r="B92" s="8" t="s">
        <v>374</v>
      </c>
      <c r="C92">
        <v>0.36175443750000003</v>
      </c>
      <c r="D92">
        <v>88</v>
      </c>
      <c r="G92" s="5">
        <v>0.89238520000000021</v>
      </c>
      <c r="H92" s="3" t="s">
        <v>272</v>
      </c>
      <c r="I92" s="13">
        <v>7.7092166000000004</v>
      </c>
      <c r="J92" s="3" t="s">
        <v>271</v>
      </c>
      <c r="K92" s="13">
        <v>3.4886724000000005</v>
      </c>
      <c r="L92" s="13">
        <v>1.4917290999999999</v>
      </c>
      <c r="O92" s="11"/>
      <c r="P92" s="13"/>
      <c r="Q92" s="3"/>
      <c r="R92" s="13"/>
      <c r="S92" s="3"/>
    </row>
    <row r="93" spans="1:19" x14ac:dyDescent="0.35">
      <c r="A93" t="s">
        <v>678</v>
      </c>
      <c r="B93" s="8" t="s">
        <v>375</v>
      </c>
      <c r="C93">
        <v>2.04207676</v>
      </c>
      <c r="D93">
        <v>89</v>
      </c>
      <c r="G93" s="5">
        <v>7.5864735999999988</v>
      </c>
      <c r="H93" s="11">
        <v>0.1901805</v>
      </c>
      <c r="I93" s="13">
        <v>9.8616116999999992</v>
      </c>
      <c r="J93" s="11">
        <v>0.10304384999999999</v>
      </c>
      <c r="K93" s="19">
        <v>13.4772946</v>
      </c>
      <c r="L93" s="13">
        <v>8.5104097000000003</v>
      </c>
      <c r="O93" s="3"/>
      <c r="P93" s="19"/>
      <c r="Q93" s="11"/>
      <c r="R93" s="19"/>
      <c r="S93" s="19"/>
    </row>
    <row r="94" spans="1:19" x14ac:dyDescent="0.35">
      <c r="A94" t="s">
        <v>769</v>
      </c>
      <c r="B94" s="8" t="s">
        <v>376</v>
      </c>
      <c r="C94" t="s">
        <v>272</v>
      </c>
      <c r="D94">
        <v>90</v>
      </c>
      <c r="G94" s="5">
        <v>0.77314780000000027</v>
      </c>
      <c r="H94" s="3" t="s">
        <v>272</v>
      </c>
      <c r="I94" s="19">
        <v>20.944104899999999</v>
      </c>
      <c r="J94" s="3" t="s">
        <v>271</v>
      </c>
      <c r="K94" s="13">
        <v>6.9437037999999998</v>
      </c>
      <c r="L94" s="3" t="s">
        <v>282</v>
      </c>
      <c r="O94" s="11"/>
      <c r="P94" s="20"/>
      <c r="Q94" s="3"/>
      <c r="R94" s="19"/>
      <c r="S94" s="3"/>
    </row>
    <row r="95" spans="1:19" x14ac:dyDescent="0.35">
      <c r="A95" t="s">
        <v>715</v>
      </c>
      <c r="B95" s="8" t="s">
        <v>377</v>
      </c>
      <c r="C95">
        <v>0.55095349500000002</v>
      </c>
      <c r="D95">
        <v>91</v>
      </c>
      <c r="G95" s="5">
        <v>1.6507276000000004</v>
      </c>
      <c r="H95" s="3" t="s">
        <v>272</v>
      </c>
      <c r="I95" s="3" t="s">
        <v>278</v>
      </c>
      <c r="J95" s="3" t="s">
        <v>271</v>
      </c>
      <c r="K95" s="13">
        <v>2.5790488000000003</v>
      </c>
      <c r="L95" s="13">
        <v>1.4165562999999999</v>
      </c>
      <c r="O95" s="11"/>
      <c r="P95" s="19"/>
      <c r="Q95" s="3"/>
      <c r="R95" s="19"/>
      <c r="S95" s="13"/>
    </row>
    <row r="96" spans="1:19" x14ac:dyDescent="0.35">
      <c r="A96" t="s">
        <v>848</v>
      </c>
      <c r="B96" s="8" t="s">
        <v>378</v>
      </c>
      <c r="C96">
        <v>0.21997919024999996</v>
      </c>
      <c r="D96">
        <v>92</v>
      </c>
      <c r="G96" s="5">
        <v>1.5204808000000003</v>
      </c>
      <c r="H96" s="3" t="s">
        <v>272</v>
      </c>
      <c r="I96" s="13">
        <v>1.1828479999999999</v>
      </c>
      <c r="J96" s="3" t="s">
        <v>271</v>
      </c>
      <c r="K96" s="13">
        <v>2.0185413000000003</v>
      </c>
      <c r="L96" s="11">
        <v>0.68715249999999994</v>
      </c>
      <c r="O96" s="3"/>
      <c r="P96" s="13"/>
      <c r="Q96" s="3"/>
      <c r="R96" s="13"/>
      <c r="S96" s="13"/>
    </row>
    <row r="97" spans="1:19" x14ac:dyDescent="0.35">
      <c r="A97" t="s">
        <v>631</v>
      </c>
      <c r="B97" s="8" t="s">
        <v>379</v>
      </c>
      <c r="C97">
        <v>0.1057061745</v>
      </c>
      <c r="D97">
        <v>93</v>
      </c>
      <c r="G97" s="5">
        <v>4.0183083999999996</v>
      </c>
      <c r="H97" s="3" t="s">
        <v>272</v>
      </c>
      <c r="I97" s="13">
        <v>1.4967808</v>
      </c>
      <c r="J97" s="3" t="s">
        <v>271</v>
      </c>
      <c r="K97" s="11">
        <v>0.67652619999999997</v>
      </c>
      <c r="L97" s="3" t="s">
        <v>282</v>
      </c>
      <c r="O97" s="11"/>
      <c r="P97" s="13"/>
      <c r="Q97" s="11"/>
      <c r="R97" s="19"/>
      <c r="S97" s="13"/>
    </row>
    <row r="98" spans="1:19" x14ac:dyDescent="0.35">
      <c r="A98" t="s">
        <v>740</v>
      </c>
      <c r="B98" s="8" t="s">
        <v>380</v>
      </c>
      <c r="C98">
        <v>1.6924186799999998</v>
      </c>
      <c r="D98">
        <v>94</v>
      </c>
      <c r="G98" s="5">
        <v>0.85383364000000006</v>
      </c>
      <c r="H98" s="11">
        <v>0.15296850000000001</v>
      </c>
      <c r="I98" s="13">
        <v>8.7612717999999994</v>
      </c>
      <c r="J98" s="3" t="s">
        <v>271</v>
      </c>
      <c r="K98" s="19">
        <v>16.442806599999997</v>
      </c>
      <c r="L98" s="13">
        <v>5.6074398999999993</v>
      </c>
      <c r="O98" s="3"/>
      <c r="P98" s="19"/>
      <c r="Q98" s="3"/>
      <c r="R98" s="13"/>
      <c r="S98" s="3"/>
    </row>
    <row r="99" spans="1:19" x14ac:dyDescent="0.35">
      <c r="A99" t="s">
        <v>623</v>
      </c>
      <c r="B99" s="8" t="s">
        <v>381</v>
      </c>
      <c r="C99">
        <v>0.34380849824999993</v>
      </c>
      <c r="D99">
        <v>95</v>
      </c>
      <c r="G99" s="5">
        <v>0.78930736000000012</v>
      </c>
      <c r="H99" s="11">
        <v>9.5600000000000018E-2</v>
      </c>
      <c r="I99" s="19">
        <v>11.936671299999999</v>
      </c>
      <c r="J99" s="3" t="s">
        <v>271</v>
      </c>
      <c r="K99" s="19">
        <v>36.236021799999996</v>
      </c>
      <c r="L99" s="11">
        <v>0.40057989999999993</v>
      </c>
      <c r="O99" s="3"/>
      <c r="P99" s="3"/>
      <c r="Q99" s="3"/>
      <c r="R99" s="13"/>
      <c r="S99" s="13"/>
    </row>
    <row r="100" spans="1:19" x14ac:dyDescent="0.35">
      <c r="A100" t="s">
        <v>682</v>
      </c>
      <c r="B100" s="8" t="s">
        <v>382</v>
      </c>
      <c r="C100">
        <v>9.2584959750000001E-2</v>
      </c>
      <c r="D100">
        <v>96</v>
      </c>
      <c r="G100" s="5">
        <v>2.4281032000000002</v>
      </c>
      <c r="H100" s="11">
        <v>0.26770549999999999</v>
      </c>
      <c r="I100" s="13">
        <v>1.4698022000000002</v>
      </c>
      <c r="J100" s="3" t="s">
        <v>271</v>
      </c>
      <c r="K100" s="19">
        <v>25.673751399999997</v>
      </c>
      <c r="L100" s="3" t="s">
        <v>282</v>
      </c>
      <c r="O100" s="3"/>
      <c r="P100" s="13"/>
      <c r="Q100" s="3"/>
      <c r="R100" s="13"/>
      <c r="S100" s="11"/>
    </row>
    <row r="101" spans="1:19" x14ac:dyDescent="0.35">
      <c r="A101" t="s">
        <v>784</v>
      </c>
      <c r="B101" s="8" t="s">
        <v>383</v>
      </c>
      <c r="C101">
        <v>0.13161511125</v>
      </c>
      <c r="D101">
        <v>97</v>
      </c>
      <c r="G101" s="5">
        <v>1.6268428000000001</v>
      </c>
      <c r="H101" s="3" t="s">
        <v>272</v>
      </c>
      <c r="I101" s="13">
        <v>1.1068174</v>
      </c>
      <c r="J101" s="3" t="s">
        <v>271</v>
      </c>
      <c r="K101" s="13">
        <v>9.5401042</v>
      </c>
      <c r="L101" s="3" t="s">
        <v>282</v>
      </c>
      <c r="O101" s="3"/>
      <c r="P101" s="13"/>
      <c r="Q101" s="3"/>
      <c r="R101" s="11"/>
      <c r="S101" s="3"/>
    </row>
    <row r="102" spans="1:19" x14ac:dyDescent="0.35">
      <c r="A102" t="s">
        <v>659</v>
      </c>
      <c r="B102" s="8" t="s">
        <v>384</v>
      </c>
      <c r="C102">
        <v>8.997451649999999E-2</v>
      </c>
      <c r="D102">
        <v>98</v>
      </c>
      <c r="G102" s="5">
        <v>1.9287615999999999</v>
      </c>
      <c r="H102" s="3" t="s">
        <v>272</v>
      </c>
      <c r="I102" s="11">
        <v>0.20104080000000002</v>
      </c>
      <c r="J102" s="3" t="s">
        <v>271</v>
      </c>
      <c r="K102" s="3" t="s">
        <v>278</v>
      </c>
      <c r="L102" s="3" t="s">
        <v>282</v>
      </c>
      <c r="O102" s="11"/>
      <c r="P102" s="13"/>
      <c r="Q102" s="3"/>
      <c r="R102" s="19"/>
      <c r="S102" s="13"/>
    </row>
    <row r="103" spans="1:19" x14ac:dyDescent="0.35">
      <c r="A103" t="s">
        <v>823</v>
      </c>
      <c r="B103" s="8" t="s">
        <v>385</v>
      </c>
      <c r="C103">
        <v>0.92837528999999996</v>
      </c>
      <c r="D103">
        <v>99</v>
      </c>
      <c r="G103" s="5">
        <v>1.3816504000000001</v>
      </c>
      <c r="H103" s="11">
        <v>0.17362885750000001</v>
      </c>
      <c r="I103" s="19">
        <v>36.934674265999995</v>
      </c>
      <c r="J103" s="3" t="s">
        <v>878</v>
      </c>
      <c r="K103" s="19">
        <v>22.549273862499998</v>
      </c>
      <c r="L103" s="13">
        <v>2.7339707237500002</v>
      </c>
      <c r="O103" s="11"/>
      <c r="P103" s="19"/>
      <c r="Q103" s="3"/>
      <c r="R103" s="19"/>
      <c r="S103" s="11"/>
    </row>
    <row r="104" spans="1:19" x14ac:dyDescent="0.35">
      <c r="A104" t="s">
        <v>750</v>
      </c>
      <c r="B104" s="8" t="s">
        <v>386</v>
      </c>
      <c r="C104">
        <v>0.72321975000000005</v>
      </c>
      <c r="D104">
        <v>100</v>
      </c>
      <c r="G104" s="5">
        <v>1.2450592</v>
      </c>
      <c r="H104" s="11">
        <v>0.19078938749999999</v>
      </c>
      <c r="I104" s="19">
        <v>28.429766603249995</v>
      </c>
      <c r="J104" s="3" t="s">
        <v>872</v>
      </c>
      <c r="K104" s="19">
        <v>27.576147241500003</v>
      </c>
      <c r="L104" s="13">
        <v>1.8386521552499999</v>
      </c>
      <c r="O104" s="11"/>
      <c r="P104" s="13"/>
      <c r="Q104" s="3"/>
      <c r="R104" s="19"/>
      <c r="S104" s="3"/>
    </row>
    <row r="105" spans="1:19" x14ac:dyDescent="0.35">
      <c r="A105" t="s">
        <v>663</v>
      </c>
      <c r="B105" s="8" t="s">
        <v>387</v>
      </c>
      <c r="C105">
        <v>0.36768197925000001</v>
      </c>
      <c r="D105">
        <v>101</v>
      </c>
      <c r="G105" s="5">
        <v>2.5143124000000001</v>
      </c>
      <c r="H105" s="3" t="s">
        <v>272</v>
      </c>
      <c r="I105" s="11">
        <v>0.50894400000000006</v>
      </c>
      <c r="J105" s="3" t="s">
        <v>271</v>
      </c>
      <c r="K105" s="13">
        <v>3.5014840000000005</v>
      </c>
      <c r="L105" s="13">
        <v>1.4024614</v>
      </c>
      <c r="O105" s="3"/>
      <c r="P105" s="13"/>
      <c r="Q105" s="3"/>
      <c r="R105" s="13"/>
      <c r="S105" s="3"/>
    </row>
    <row r="106" spans="1:19" x14ac:dyDescent="0.35">
      <c r="A106" t="s">
        <v>646</v>
      </c>
      <c r="B106" s="8" t="s">
        <v>388</v>
      </c>
      <c r="C106" t="s">
        <v>272</v>
      </c>
      <c r="D106">
        <v>102</v>
      </c>
      <c r="G106" s="5">
        <v>1.5604132000000004</v>
      </c>
      <c r="H106" s="3" t="s">
        <v>272</v>
      </c>
      <c r="I106" s="3" t="s">
        <v>278</v>
      </c>
      <c r="J106" s="3" t="s">
        <v>271</v>
      </c>
      <c r="K106" s="13">
        <v>1.9865123</v>
      </c>
      <c r="L106" s="3" t="s">
        <v>282</v>
      </c>
      <c r="O106" s="3"/>
      <c r="P106" s="11"/>
      <c r="Q106" s="3"/>
      <c r="R106" s="3"/>
      <c r="S106" s="3"/>
    </row>
    <row r="107" spans="1:19" x14ac:dyDescent="0.35">
      <c r="A107" t="s">
        <v>809</v>
      </c>
      <c r="B107" s="8" t="s">
        <v>389</v>
      </c>
      <c r="C107">
        <v>0.60787725749999999</v>
      </c>
      <c r="D107">
        <v>103</v>
      </c>
      <c r="G107" s="13" t="s">
        <v>860</v>
      </c>
      <c r="H107" s="11">
        <v>0.24072174999999996</v>
      </c>
      <c r="I107" s="19">
        <v>47.768580143749986</v>
      </c>
      <c r="J107" s="3" t="s">
        <v>873</v>
      </c>
      <c r="K107" s="19">
        <v>77.27976368749998</v>
      </c>
      <c r="L107" s="11">
        <v>0.75490733749999983</v>
      </c>
      <c r="O107" s="11"/>
      <c r="P107" s="19"/>
      <c r="Q107" s="3"/>
      <c r="R107" s="19"/>
      <c r="S107" s="13"/>
    </row>
    <row r="108" spans="1:19" x14ac:dyDescent="0.35">
      <c r="A108" t="s">
        <v>585</v>
      </c>
      <c r="B108" s="8" t="s">
        <v>390</v>
      </c>
      <c r="C108">
        <v>1.9958970824999998</v>
      </c>
      <c r="D108">
        <v>104</v>
      </c>
      <c r="G108" s="5">
        <v>4.1843824000000005</v>
      </c>
      <c r="H108" s="3" t="s">
        <v>272</v>
      </c>
      <c r="I108" s="20">
        <v>284.60191353824996</v>
      </c>
      <c r="J108" s="3" t="s">
        <v>887</v>
      </c>
      <c r="K108" s="19">
        <v>29.971566091500002</v>
      </c>
      <c r="L108" s="13">
        <v>4.8979505894999988</v>
      </c>
      <c r="O108" s="11"/>
      <c r="P108" s="19"/>
      <c r="Q108" s="3"/>
      <c r="R108" s="19"/>
      <c r="S108" s="13"/>
    </row>
    <row r="109" spans="1:19" x14ac:dyDescent="0.35">
      <c r="A109" t="s">
        <v>622</v>
      </c>
      <c r="B109" s="8" t="s">
        <v>391</v>
      </c>
      <c r="C109" t="s">
        <v>272</v>
      </c>
      <c r="D109">
        <v>105</v>
      </c>
      <c r="G109" s="5">
        <v>1.4715916</v>
      </c>
      <c r="H109" s="3" t="s">
        <v>272</v>
      </c>
      <c r="I109" s="11">
        <v>0.94494579999999995</v>
      </c>
      <c r="J109" s="3" t="s">
        <v>271</v>
      </c>
      <c r="K109" s="13">
        <v>1.7174687000000002</v>
      </c>
      <c r="L109" s="3" t="s">
        <v>282</v>
      </c>
      <c r="O109" s="3"/>
      <c r="P109" s="11"/>
      <c r="Q109" s="3"/>
      <c r="R109" s="13"/>
      <c r="S109" s="13"/>
    </row>
    <row r="110" spans="1:19" x14ac:dyDescent="0.35">
      <c r="A110" t="s">
        <v>712</v>
      </c>
      <c r="B110" s="8" t="s">
        <v>392</v>
      </c>
      <c r="C110">
        <v>9.1940973749999988E-2</v>
      </c>
      <c r="D110">
        <v>106</v>
      </c>
      <c r="G110" s="5">
        <v>1.6544596</v>
      </c>
      <c r="H110" s="3" t="s">
        <v>272</v>
      </c>
      <c r="I110" s="3" t="s">
        <v>278</v>
      </c>
      <c r="J110" s="3" t="s">
        <v>271</v>
      </c>
      <c r="K110" s="13">
        <v>2.5662372000000002</v>
      </c>
      <c r="L110" s="3" t="s">
        <v>282</v>
      </c>
      <c r="O110" s="3"/>
      <c r="P110" s="3"/>
      <c r="Q110" s="3"/>
      <c r="R110" s="13"/>
      <c r="S110" s="3"/>
    </row>
    <row r="111" spans="1:19" x14ac:dyDescent="0.35">
      <c r="A111" t="s">
        <v>583</v>
      </c>
      <c r="B111" s="8" t="s">
        <v>393</v>
      </c>
      <c r="C111">
        <v>1.9423082474999998</v>
      </c>
      <c r="D111">
        <v>107</v>
      </c>
      <c r="G111" s="14">
        <v>10.434362800000002</v>
      </c>
      <c r="H111" s="3" t="s">
        <v>272</v>
      </c>
      <c r="I111" s="20">
        <v>311.34971675399999</v>
      </c>
      <c r="J111" s="3" t="s">
        <v>887</v>
      </c>
      <c r="K111" s="19">
        <v>33.449046922499996</v>
      </c>
      <c r="L111" s="13">
        <v>5.3687554867499987</v>
      </c>
      <c r="O111" s="11"/>
      <c r="P111" s="19"/>
      <c r="Q111" s="3"/>
      <c r="R111" s="19"/>
      <c r="S111" s="11"/>
    </row>
    <row r="112" spans="1:19" x14ac:dyDescent="0.35">
      <c r="A112" t="s">
        <v>584</v>
      </c>
      <c r="B112" s="8" t="s">
        <v>394</v>
      </c>
      <c r="C112">
        <v>2.1266492399999999</v>
      </c>
      <c r="D112">
        <v>108</v>
      </c>
      <c r="G112" s="5">
        <v>0.67962387999999996</v>
      </c>
      <c r="H112" s="3" t="s">
        <v>272</v>
      </c>
      <c r="I112" s="20">
        <v>286.32393966599994</v>
      </c>
      <c r="J112" s="3" t="s">
        <v>887</v>
      </c>
      <c r="K112" s="19">
        <v>30.481460641499996</v>
      </c>
      <c r="L112" s="13">
        <v>5.5054407794999998</v>
      </c>
      <c r="O112" s="3"/>
      <c r="P112" s="20"/>
      <c r="Q112" s="3"/>
      <c r="R112" s="19"/>
      <c r="S112" s="13"/>
    </row>
    <row r="113" spans="1:19" x14ac:dyDescent="0.35">
      <c r="A113" t="s">
        <v>283</v>
      </c>
      <c r="B113" s="8" t="s">
        <v>395</v>
      </c>
      <c r="D113">
        <v>109</v>
      </c>
      <c r="G113" s="5">
        <v>1.9828756000000001</v>
      </c>
      <c r="O113" s="3"/>
      <c r="P113" s="11"/>
      <c r="Q113" s="3"/>
      <c r="R113" s="13"/>
      <c r="S113" s="3"/>
    </row>
    <row r="114" spans="1:19" x14ac:dyDescent="0.35">
      <c r="A114" t="s">
        <v>654</v>
      </c>
      <c r="B114" s="8" t="s">
        <v>396</v>
      </c>
      <c r="C114">
        <v>0.5303689425</v>
      </c>
      <c r="D114">
        <v>110</v>
      </c>
      <c r="G114" s="14">
        <v>47.251309800000001</v>
      </c>
      <c r="H114" s="3" t="s">
        <v>272</v>
      </c>
      <c r="I114" s="11">
        <v>0.71797920000000004</v>
      </c>
      <c r="J114" s="3" t="s">
        <v>271</v>
      </c>
      <c r="K114" s="11">
        <v>0.42670000000000002</v>
      </c>
      <c r="L114" s="13">
        <v>1.9051794999999998</v>
      </c>
      <c r="O114" s="3"/>
      <c r="P114" s="3"/>
      <c r="Q114" s="3"/>
      <c r="R114" s="13"/>
      <c r="S114" s="3"/>
    </row>
    <row r="115" spans="1:19" x14ac:dyDescent="0.35">
      <c r="A115" t="s">
        <v>629</v>
      </c>
      <c r="B115" s="8" t="s">
        <v>397</v>
      </c>
      <c r="C115">
        <v>9.8622328499999981E-2</v>
      </c>
      <c r="D115">
        <v>111</v>
      </c>
      <c r="G115" s="5">
        <v>1.9720528000000002</v>
      </c>
      <c r="H115" s="3" t="s">
        <v>272</v>
      </c>
      <c r="I115" s="13">
        <v>1.5213067999999998</v>
      </c>
      <c r="J115" s="3" t="s">
        <v>271</v>
      </c>
      <c r="K115" s="11">
        <v>0.53239570000000003</v>
      </c>
      <c r="L115" s="3" t="s">
        <v>282</v>
      </c>
      <c r="O115" s="3"/>
      <c r="P115" s="20"/>
      <c r="Q115" s="3"/>
      <c r="R115" s="19"/>
      <c r="S115" s="13"/>
    </row>
    <row r="116" spans="1:19" x14ac:dyDescent="0.35">
      <c r="A116" t="s">
        <v>730</v>
      </c>
      <c r="B116" s="8" t="s">
        <v>398</v>
      </c>
      <c r="C116">
        <v>1.2946423275000001</v>
      </c>
      <c r="D116">
        <v>112</v>
      </c>
      <c r="G116" s="5">
        <v>1.8780064000000003</v>
      </c>
      <c r="H116" s="11">
        <v>0.14056450000000001</v>
      </c>
      <c r="I116" s="19">
        <v>16.5660083</v>
      </c>
      <c r="J116" s="11">
        <v>5.1960849999999996E-2</v>
      </c>
      <c r="K116" s="19">
        <v>23.014254999999999</v>
      </c>
      <c r="L116" s="13">
        <v>3.2301001</v>
      </c>
      <c r="O116" s="3"/>
      <c r="P116" s="20"/>
      <c r="Q116" s="3"/>
      <c r="R116" s="19"/>
      <c r="S116" s="13"/>
    </row>
    <row r="117" spans="1:19" x14ac:dyDescent="0.35">
      <c r="A117" t="s">
        <v>790</v>
      </c>
      <c r="B117" s="8" t="s">
        <v>399</v>
      </c>
      <c r="C117">
        <v>0.13630700925</v>
      </c>
      <c r="D117">
        <v>113</v>
      </c>
      <c r="G117" s="5">
        <v>1.4406160000000001</v>
      </c>
      <c r="H117" s="11">
        <v>0.1684735</v>
      </c>
      <c r="I117" s="11">
        <v>0.83703139999999987</v>
      </c>
      <c r="J117" s="3" t="s">
        <v>271</v>
      </c>
      <c r="K117" s="13">
        <v>3.4694550000000004</v>
      </c>
      <c r="L117" s="3" t="s">
        <v>282</v>
      </c>
      <c r="O117" s="3"/>
      <c r="P117" s="11"/>
      <c r="Q117" s="3"/>
      <c r="R117" s="11"/>
      <c r="S117" s="13"/>
    </row>
    <row r="118" spans="1:19" x14ac:dyDescent="0.35">
      <c r="A118" t="s">
        <v>690</v>
      </c>
      <c r="B118" s="8" t="s">
        <v>400</v>
      </c>
      <c r="C118">
        <v>14.111899525</v>
      </c>
      <c r="D118">
        <v>114</v>
      </c>
      <c r="G118" s="5">
        <v>1.6802104</v>
      </c>
      <c r="H118" s="3" t="s">
        <v>272</v>
      </c>
      <c r="I118" s="19">
        <v>38.046764068499982</v>
      </c>
      <c r="J118" s="3" t="s">
        <v>875</v>
      </c>
      <c r="K118" s="19">
        <v>25.119063848999996</v>
      </c>
      <c r="L118" s="19">
        <v>47.000690768999995</v>
      </c>
      <c r="O118" s="3"/>
      <c r="P118" s="13"/>
      <c r="Q118" s="3"/>
      <c r="R118" s="11"/>
      <c r="S118" s="3"/>
    </row>
    <row r="119" spans="1:19" x14ac:dyDescent="0.35">
      <c r="A119" t="s">
        <v>746</v>
      </c>
      <c r="B119" s="8" t="s">
        <v>401</v>
      </c>
      <c r="C119">
        <v>0.203093724</v>
      </c>
      <c r="D119">
        <v>115</v>
      </c>
      <c r="G119" s="14">
        <v>12.5607998</v>
      </c>
      <c r="H119" s="11">
        <v>0.11730699999999999</v>
      </c>
      <c r="I119" s="11">
        <v>0.95475620000000005</v>
      </c>
      <c r="J119" s="3" t="s">
        <v>271</v>
      </c>
      <c r="K119" s="19">
        <v>13.7801554</v>
      </c>
      <c r="L119" s="3" t="s">
        <v>282</v>
      </c>
      <c r="O119" s="11"/>
      <c r="P119" s="19"/>
      <c r="Q119" s="11"/>
      <c r="R119" s="19"/>
      <c r="S119" s="13"/>
    </row>
    <row r="120" spans="1:19" x14ac:dyDescent="0.35">
      <c r="A120" t="s">
        <v>604</v>
      </c>
      <c r="B120" s="8" t="s">
        <v>402</v>
      </c>
      <c r="C120">
        <v>0.31279367250000001</v>
      </c>
      <c r="D120">
        <v>116</v>
      </c>
      <c r="G120" s="5">
        <v>1.9750384000000001</v>
      </c>
      <c r="H120" s="3" t="s">
        <v>272</v>
      </c>
      <c r="I120" s="13">
        <v>2.8432581999999997</v>
      </c>
      <c r="J120" s="3" t="s">
        <v>271</v>
      </c>
      <c r="K120" s="13">
        <v>3.1715853000000003</v>
      </c>
      <c r="L120" s="11">
        <v>0.33689709999999995</v>
      </c>
      <c r="O120" s="11"/>
      <c r="P120" s="11"/>
      <c r="Q120" s="3"/>
      <c r="R120" s="13"/>
      <c r="S120" s="3"/>
    </row>
    <row r="121" spans="1:19" x14ac:dyDescent="0.35">
      <c r="A121" t="s">
        <v>687</v>
      </c>
      <c r="B121" s="8" t="s">
        <v>403</v>
      </c>
      <c r="C121">
        <v>0.87708640500000001</v>
      </c>
      <c r="D121">
        <v>117</v>
      </c>
      <c r="G121" s="5">
        <v>2.1302895999999998</v>
      </c>
      <c r="H121" s="3" t="s">
        <v>882</v>
      </c>
      <c r="I121" s="20">
        <v>1845.29734568</v>
      </c>
      <c r="J121" s="3" t="s">
        <v>883</v>
      </c>
      <c r="K121" s="20">
        <v>225.73206039999997</v>
      </c>
      <c r="L121" s="3" t="s">
        <v>884</v>
      </c>
      <c r="O121" s="3"/>
      <c r="P121" s="19"/>
      <c r="Q121" s="3"/>
      <c r="R121" s="19"/>
      <c r="S121" s="19"/>
    </row>
    <row r="122" spans="1:19" x14ac:dyDescent="0.35">
      <c r="A122" t="s">
        <v>649</v>
      </c>
      <c r="B122" s="8" t="s">
        <v>404</v>
      </c>
      <c r="C122">
        <v>0.13221309824999999</v>
      </c>
      <c r="D122">
        <v>118</v>
      </c>
      <c r="G122" s="5">
        <v>0.7119430000000001</v>
      </c>
      <c r="H122" s="11">
        <v>0.54165640000000004</v>
      </c>
      <c r="I122" s="13">
        <v>8.9427231999999997</v>
      </c>
      <c r="J122" s="3" t="s">
        <v>271</v>
      </c>
      <c r="K122" s="19">
        <v>11.133278199999999</v>
      </c>
      <c r="L122" s="3" t="s">
        <v>282</v>
      </c>
      <c r="O122" s="11"/>
      <c r="P122" s="11"/>
      <c r="Q122" s="3"/>
      <c r="R122" s="19"/>
      <c r="S122" s="3"/>
    </row>
    <row r="123" spans="1:19" x14ac:dyDescent="0.35">
      <c r="A123" t="s">
        <v>727</v>
      </c>
      <c r="B123" s="8" t="s">
        <v>405</v>
      </c>
      <c r="C123">
        <v>1.5123325949999999</v>
      </c>
      <c r="D123">
        <v>119</v>
      </c>
      <c r="G123" s="5">
        <v>9.5692852000000013</v>
      </c>
      <c r="H123" s="11">
        <v>0.355485885</v>
      </c>
      <c r="I123" s="19">
        <v>69.645952302999987</v>
      </c>
      <c r="J123" s="3" t="s">
        <v>874</v>
      </c>
      <c r="K123" s="19">
        <v>33.872470257999993</v>
      </c>
      <c r="L123" s="13">
        <v>3.1284172719999992</v>
      </c>
      <c r="O123" s="3"/>
      <c r="P123" s="13"/>
      <c r="Q123" s="3"/>
      <c r="R123" s="13"/>
      <c r="S123" s="11"/>
    </row>
    <row r="124" spans="1:19" x14ac:dyDescent="0.35">
      <c r="A124" t="s">
        <v>681</v>
      </c>
      <c r="B124" s="8" t="s">
        <v>406</v>
      </c>
      <c r="C124">
        <v>0.26751912999999999</v>
      </c>
      <c r="D124">
        <v>120</v>
      </c>
      <c r="G124" s="5">
        <v>1.2793936000000004</v>
      </c>
      <c r="H124" s="11">
        <v>0.34410075750000008</v>
      </c>
      <c r="I124" s="13">
        <v>1.6278744960000002</v>
      </c>
      <c r="J124" s="3" t="s">
        <v>878</v>
      </c>
      <c r="K124" s="19">
        <v>31.136111721000002</v>
      </c>
      <c r="L124" s="3" t="s">
        <v>877</v>
      </c>
      <c r="O124" s="3"/>
      <c r="P124" s="20"/>
      <c r="Q124" s="3"/>
      <c r="R124" s="20"/>
      <c r="S124" s="3"/>
    </row>
    <row r="125" spans="1:19" x14ac:dyDescent="0.35">
      <c r="A125" t="s">
        <v>666</v>
      </c>
      <c r="B125" s="8" t="s">
        <v>407</v>
      </c>
      <c r="C125">
        <v>0.43694992999999999</v>
      </c>
      <c r="D125">
        <v>121</v>
      </c>
      <c r="G125" s="5">
        <v>1.9936983999999995</v>
      </c>
      <c r="H125" s="11">
        <v>0.27235700000000002</v>
      </c>
      <c r="I125" s="13">
        <v>1.9529643999999999</v>
      </c>
      <c r="J125" s="3" t="s">
        <v>271</v>
      </c>
      <c r="K125" s="13">
        <v>3.6456145000000002</v>
      </c>
      <c r="L125" s="3" t="s">
        <v>282</v>
      </c>
      <c r="O125" s="11"/>
      <c r="P125" s="13"/>
      <c r="Q125" s="3"/>
      <c r="R125" s="19"/>
      <c r="S125" s="3"/>
    </row>
    <row r="126" spans="1:19" x14ac:dyDescent="0.35">
      <c r="A126" t="s">
        <v>838</v>
      </c>
      <c r="B126" s="8" t="s">
        <v>408</v>
      </c>
      <c r="C126">
        <v>0.27180028325000005</v>
      </c>
      <c r="D126">
        <v>122</v>
      </c>
      <c r="G126" s="5">
        <v>3.8447704000000003</v>
      </c>
      <c r="H126" s="3" t="s">
        <v>272</v>
      </c>
      <c r="I126" s="13">
        <v>6.1272896000000001</v>
      </c>
      <c r="J126" s="3" t="s">
        <v>271</v>
      </c>
      <c r="K126" s="13">
        <v>1.3074975000000002</v>
      </c>
      <c r="L126" s="11">
        <v>0.63408350000000002</v>
      </c>
      <c r="O126" s="11"/>
      <c r="P126" s="19"/>
      <c r="Q126" s="3"/>
      <c r="R126" s="19"/>
      <c r="S126" s="13"/>
    </row>
    <row r="127" spans="1:19" x14ac:dyDescent="0.35">
      <c r="A127" t="s">
        <v>591</v>
      </c>
      <c r="B127" s="8" t="s">
        <v>409</v>
      </c>
      <c r="C127" t="s">
        <v>272</v>
      </c>
      <c r="D127">
        <v>123</v>
      </c>
      <c r="G127" s="13" t="s">
        <v>860</v>
      </c>
      <c r="H127" s="3" t="s">
        <v>272</v>
      </c>
      <c r="I127" s="3" t="s">
        <v>278</v>
      </c>
      <c r="J127" s="3" t="s">
        <v>271</v>
      </c>
      <c r="K127" s="11">
        <v>0.21210570000000001</v>
      </c>
      <c r="L127" s="3" t="s">
        <v>282</v>
      </c>
      <c r="O127" s="11"/>
      <c r="P127" s="13"/>
      <c r="Q127" s="3"/>
      <c r="R127" s="19"/>
      <c r="S127" s="3"/>
    </row>
    <row r="128" spans="1:19" x14ac:dyDescent="0.35">
      <c r="A128" t="s">
        <v>598</v>
      </c>
      <c r="B128" s="8" t="s">
        <v>410</v>
      </c>
      <c r="C128">
        <v>0.99507383999999999</v>
      </c>
      <c r="D128">
        <v>124</v>
      </c>
      <c r="G128" s="5">
        <v>0.88977280000000025</v>
      </c>
      <c r="H128" s="3" t="s">
        <v>272</v>
      </c>
      <c r="I128" s="13">
        <v>3.0615395999999997</v>
      </c>
      <c r="J128" s="3" t="s">
        <v>271</v>
      </c>
      <c r="K128" s="13">
        <v>3.0242518999999999</v>
      </c>
      <c r="L128" s="13">
        <v>3.3710491</v>
      </c>
      <c r="O128" s="11"/>
      <c r="P128" s="13"/>
      <c r="Q128" s="3"/>
      <c r="R128" s="13"/>
      <c r="S128" s="3"/>
    </row>
    <row r="129" spans="1:19" x14ac:dyDescent="0.35">
      <c r="A129" t="s">
        <v>656</v>
      </c>
      <c r="B129" s="8" t="s">
        <v>411</v>
      </c>
      <c r="C129" t="s">
        <v>272</v>
      </c>
      <c r="D129">
        <v>125</v>
      </c>
      <c r="G129" s="5">
        <v>2.2601631999999996</v>
      </c>
      <c r="H129" s="3" t="s">
        <v>272</v>
      </c>
      <c r="I129" s="11">
        <v>0.56261520000000009</v>
      </c>
      <c r="J129" s="3" t="s">
        <v>271</v>
      </c>
      <c r="K129" s="11">
        <v>0.2505405</v>
      </c>
      <c r="L129" s="3" t="s">
        <v>282</v>
      </c>
      <c r="O129" s="3"/>
      <c r="P129" s="13"/>
      <c r="Q129" s="3"/>
      <c r="R129" s="13"/>
      <c r="S129" s="11"/>
    </row>
    <row r="130" spans="1:19" x14ac:dyDescent="0.35">
      <c r="A130" t="s">
        <v>284</v>
      </c>
      <c r="B130" s="8" t="s">
        <v>412</v>
      </c>
      <c r="D130">
        <v>126</v>
      </c>
      <c r="G130" s="5">
        <v>1.0244980000000001</v>
      </c>
      <c r="H130" s="11">
        <v>0.34863979125000005</v>
      </c>
      <c r="I130" s="13">
        <v>1.7800426619999998</v>
      </c>
      <c r="J130" s="3" t="s">
        <v>874</v>
      </c>
      <c r="K130" s="19">
        <v>33.628369120499997</v>
      </c>
      <c r="L130" s="3" t="s">
        <v>877</v>
      </c>
      <c r="O130" s="3"/>
      <c r="P130" s="3"/>
      <c r="Q130" s="3"/>
      <c r="R130" s="11"/>
      <c r="S130" s="3"/>
    </row>
    <row r="131" spans="1:19" x14ac:dyDescent="0.35">
      <c r="A131" t="s">
        <v>639</v>
      </c>
      <c r="B131" s="8" t="s">
        <v>413</v>
      </c>
      <c r="C131">
        <v>0.2306376755</v>
      </c>
      <c r="D131">
        <v>127</v>
      </c>
      <c r="G131" s="5">
        <v>0.71089804000000001</v>
      </c>
      <c r="H131" s="11">
        <v>0.24949625249999993</v>
      </c>
      <c r="I131" s="20">
        <v>105.97885913999998</v>
      </c>
      <c r="J131" s="3" t="s">
        <v>873</v>
      </c>
      <c r="K131" s="19">
        <v>28.595434262999994</v>
      </c>
      <c r="L131" s="3" t="s">
        <v>860</v>
      </c>
      <c r="O131" s="3"/>
      <c r="P131" s="13"/>
      <c r="Q131" s="3"/>
      <c r="R131" s="13"/>
      <c r="S131" s="13"/>
    </row>
    <row r="132" spans="1:19" x14ac:dyDescent="0.35">
      <c r="A132" t="s">
        <v>672</v>
      </c>
      <c r="B132" s="8" t="s">
        <v>414</v>
      </c>
      <c r="C132">
        <v>4.4183194200000004</v>
      </c>
      <c r="D132">
        <v>128</v>
      </c>
      <c r="G132" s="5">
        <v>2.0619939999999999</v>
      </c>
      <c r="H132" s="3" t="s">
        <v>272</v>
      </c>
      <c r="I132" s="19">
        <v>14.167592999999998</v>
      </c>
      <c r="J132" s="3" t="s">
        <v>271</v>
      </c>
      <c r="K132" s="19">
        <v>18.701643399999998</v>
      </c>
      <c r="L132" s="19">
        <v>20.110862700000002</v>
      </c>
      <c r="O132" s="3"/>
      <c r="P132" s="11"/>
      <c r="Q132" s="3"/>
      <c r="R132" s="11"/>
      <c r="S132" s="3"/>
    </row>
    <row r="133" spans="1:19" x14ac:dyDescent="0.35">
      <c r="A133" t="s">
        <v>707</v>
      </c>
      <c r="B133" s="8" t="s">
        <v>415</v>
      </c>
      <c r="C133">
        <v>0.26856294474999998</v>
      </c>
      <c r="D133">
        <v>129</v>
      </c>
      <c r="G133" s="5">
        <v>0.97411600000000009</v>
      </c>
      <c r="H133" s="3" t="s">
        <v>272</v>
      </c>
      <c r="I133" s="13">
        <v>6.5810205999999996</v>
      </c>
      <c r="J133" s="3" t="s">
        <v>271</v>
      </c>
      <c r="K133" s="13">
        <v>4.8615357999999995</v>
      </c>
      <c r="L133" s="11">
        <v>0.68184559999999994</v>
      </c>
      <c r="O133" s="11"/>
      <c r="P133" s="13"/>
      <c r="Q133" s="3"/>
      <c r="R133" s="19"/>
      <c r="S133" s="3"/>
    </row>
    <row r="134" spans="1:19" x14ac:dyDescent="0.35">
      <c r="A134" t="s">
        <v>612</v>
      </c>
      <c r="B134" s="8" t="s">
        <v>416</v>
      </c>
      <c r="C134">
        <v>0.97276432499999999</v>
      </c>
      <c r="D134">
        <v>130</v>
      </c>
      <c r="G134" s="5">
        <v>2.6650852</v>
      </c>
      <c r="H134" s="3" t="s">
        <v>272</v>
      </c>
      <c r="I134" s="13">
        <v>5.8967451999999998</v>
      </c>
      <c r="J134" s="3" t="s">
        <v>271</v>
      </c>
      <c r="K134" s="13">
        <v>4.1201577999999994</v>
      </c>
      <c r="L134" s="13">
        <v>3.6482487999999997</v>
      </c>
      <c r="O134" s="11"/>
      <c r="P134" s="20"/>
      <c r="Q134" s="3"/>
      <c r="R134" s="19"/>
      <c r="S134" s="3"/>
    </row>
    <row r="135" spans="1:19" x14ac:dyDescent="0.35">
      <c r="A135" t="s">
        <v>586</v>
      </c>
      <c r="B135" s="8" t="s">
        <v>417</v>
      </c>
      <c r="C135" t="s">
        <v>272</v>
      </c>
      <c r="D135">
        <v>131</v>
      </c>
      <c r="G135" s="5">
        <v>1.399564</v>
      </c>
      <c r="H135" s="3" t="s">
        <v>272</v>
      </c>
      <c r="I135" s="11">
        <v>0.41290079999999996</v>
      </c>
      <c r="J135" s="3" t="s">
        <v>271</v>
      </c>
      <c r="K135" s="3" t="s">
        <v>278</v>
      </c>
      <c r="L135" s="3" t="s">
        <v>282</v>
      </c>
      <c r="O135" s="3"/>
      <c r="P135" s="19"/>
      <c r="Q135" s="3"/>
      <c r="R135" s="19"/>
      <c r="S135" s="19"/>
    </row>
    <row r="136" spans="1:19" x14ac:dyDescent="0.35">
      <c r="A136" t="s">
        <v>599</v>
      </c>
      <c r="B136" s="8" t="s">
        <v>418</v>
      </c>
      <c r="C136">
        <v>0.97126935749999999</v>
      </c>
      <c r="D136">
        <v>132</v>
      </c>
      <c r="G136" s="5">
        <v>0.85834936000000006</v>
      </c>
      <c r="H136" s="3" t="s">
        <v>272</v>
      </c>
      <c r="I136" s="13">
        <v>3.0738026000000001</v>
      </c>
      <c r="J136" s="3" t="s">
        <v>271</v>
      </c>
      <c r="K136" s="13">
        <v>3.0082374000000005</v>
      </c>
      <c r="L136" s="13">
        <v>3.2629882000000001</v>
      </c>
      <c r="O136" s="3"/>
      <c r="P136" s="13"/>
      <c r="Q136" s="3"/>
      <c r="R136" s="13"/>
      <c r="S136" s="11"/>
    </row>
    <row r="137" spans="1:19" x14ac:dyDescent="0.35">
      <c r="A137" t="s">
        <v>626</v>
      </c>
      <c r="B137" s="8" t="s">
        <v>419</v>
      </c>
      <c r="C137">
        <v>0.30564106000000002</v>
      </c>
      <c r="D137">
        <v>133</v>
      </c>
      <c r="G137" s="5">
        <v>1.5760876000000001</v>
      </c>
      <c r="H137" s="11">
        <v>0.1219585</v>
      </c>
      <c r="I137" s="19">
        <v>13.190546999999999</v>
      </c>
      <c r="J137" s="3" t="s">
        <v>271</v>
      </c>
      <c r="K137" s="19">
        <v>64.121299000000008</v>
      </c>
      <c r="L137" s="3" t="s">
        <v>282</v>
      </c>
      <c r="O137" s="3"/>
      <c r="P137" s="13"/>
      <c r="Q137" s="3"/>
      <c r="R137" s="13"/>
      <c r="S137" s="13"/>
    </row>
    <row r="138" spans="1:19" x14ac:dyDescent="0.35">
      <c r="A138" t="s">
        <v>652</v>
      </c>
      <c r="B138" s="8" t="s">
        <v>420</v>
      </c>
      <c r="C138" t="s">
        <v>272</v>
      </c>
      <c r="D138">
        <v>134</v>
      </c>
      <c r="G138" s="5">
        <v>1.8765136</v>
      </c>
      <c r="H138" s="3" t="s">
        <v>272</v>
      </c>
      <c r="I138" s="19">
        <v>10.035005895000001</v>
      </c>
      <c r="J138" s="3" t="s">
        <v>872</v>
      </c>
      <c r="K138" s="19">
        <v>74.235661994999987</v>
      </c>
      <c r="L138" s="3" t="s">
        <v>877</v>
      </c>
      <c r="O138" s="3"/>
      <c r="P138" s="11"/>
      <c r="Q138" s="3"/>
      <c r="R138" s="3"/>
      <c r="S138" s="3"/>
    </row>
    <row r="139" spans="1:19" x14ac:dyDescent="0.35">
      <c r="A139" t="s">
        <v>828</v>
      </c>
      <c r="B139" s="8" t="s">
        <v>421</v>
      </c>
      <c r="C139">
        <v>5.3369194499999999</v>
      </c>
      <c r="D139">
        <v>135</v>
      </c>
      <c r="G139" s="5">
        <v>2.7244240000000004</v>
      </c>
      <c r="H139" s="3" t="s">
        <v>272</v>
      </c>
      <c r="I139" s="19">
        <v>20.450929299999995</v>
      </c>
      <c r="J139" s="3" t="s">
        <v>271</v>
      </c>
      <c r="K139" s="19">
        <v>36.472631799999995</v>
      </c>
      <c r="L139" s="19">
        <v>23.152394900000001</v>
      </c>
      <c r="O139" s="3"/>
      <c r="P139" s="11"/>
      <c r="Q139" s="3"/>
      <c r="R139" s="11"/>
      <c r="S139" s="3"/>
    </row>
    <row r="140" spans="1:19" x14ac:dyDescent="0.35">
      <c r="A140" t="s">
        <v>606</v>
      </c>
      <c r="B140" s="8" t="s">
        <v>422</v>
      </c>
      <c r="C140">
        <v>0.40530267699999994</v>
      </c>
      <c r="D140">
        <v>136</v>
      </c>
      <c r="G140" s="5">
        <v>1.0674160000000001</v>
      </c>
      <c r="H140" s="3" t="s">
        <v>272</v>
      </c>
      <c r="I140" s="13">
        <v>2.8187321999999995</v>
      </c>
      <c r="J140" s="3" t="s">
        <v>271</v>
      </c>
      <c r="K140" s="13">
        <v>3.1203389000000001</v>
      </c>
      <c r="L140" s="11">
        <v>0.70838009999999996</v>
      </c>
      <c r="O140" s="3"/>
      <c r="P140" s="13"/>
      <c r="Q140" s="3"/>
      <c r="R140" s="13"/>
      <c r="S140" s="13"/>
    </row>
    <row r="141" spans="1:19" x14ac:dyDescent="0.35">
      <c r="A141" t="s">
        <v>762</v>
      </c>
      <c r="B141" s="8" t="s">
        <v>423</v>
      </c>
      <c r="C141">
        <v>1.7480774699999999</v>
      </c>
      <c r="D141">
        <v>137</v>
      </c>
      <c r="G141" s="5">
        <v>2.1802984000000003</v>
      </c>
      <c r="H141" s="3" t="s">
        <v>272</v>
      </c>
      <c r="I141" s="19">
        <v>11.4262407975</v>
      </c>
      <c r="J141" s="3" t="s">
        <v>872</v>
      </c>
      <c r="K141" s="19">
        <v>14.076056401000001</v>
      </c>
      <c r="L141" s="13">
        <v>6.7250656960000006</v>
      </c>
      <c r="O141" s="11"/>
      <c r="P141" s="19"/>
      <c r="Q141" s="3"/>
      <c r="R141" s="19"/>
      <c r="S141" s="3"/>
    </row>
    <row r="142" spans="1:19" x14ac:dyDescent="0.35">
      <c r="A142" t="s">
        <v>613</v>
      </c>
      <c r="B142" s="8" t="s">
        <v>424</v>
      </c>
      <c r="C142">
        <v>0.13366879800000001</v>
      </c>
      <c r="D142">
        <v>138</v>
      </c>
      <c r="G142" s="5">
        <v>2.2377711999999996</v>
      </c>
      <c r="H142" s="11">
        <v>0.36483863999999999</v>
      </c>
      <c r="I142" s="13">
        <v>1.9594074314999999</v>
      </c>
      <c r="J142" s="3" t="s">
        <v>874</v>
      </c>
      <c r="K142" s="19">
        <v>36.199231414499991</v>
      </c>
      <c r="L142" s="3" t="s">
        <v>877</v>
      </c>
      <c r="O142" s="3"/>
      <c r="P142" s="19"/>
      <c r="Q142" s="3"/>
      <c r="R142" s="19"/>
      <c r="S142" s="3"/>
    </row>
    <row r="143" spans="1:19" x14ac:dyDescent="0.35">
      <c r="A143" t="s">
        <v>751</v>
      </c>
      <c r="B143" s="8" t="s">
        <v>425</v>
      </c>
      <c r="C143">
        <v>0.87126763250000017</v>
      </c>
      <c r="D143">
        <v>139</v>
      </c>
      <c r="G143" s="13" t="s">
        <v>860</v>
      </c>
      <c r="H143" s="11">
        <v>0.18454474874999999</v>
      </c>
      <c r="I143" s="19">
        <v>29.041885922249996</v>
      </c>
      <c r="J143" s="3" t="s">
        <v>872</v>
      </c>
      <c r="K143" s="19">
        <v>28.0166204175</v>
      </c>
      <c r="L143" s="13">
        <v>1.8386521552499999</v>
      </c>
      <c r="O143" s="3"/>
      <c r="P143" s="19"/>
      <c r="Q143" s="3"/>
      <c r="R143" s="19"/>
      <c r="S143" s="19"/>
    </row>
    <row r="144" spans="1:19" x14ac:dyDescent="0.35">
      <c r="A144" t="s">
        <v>720</v>
      </c>
      <c r="B144" s="8" t="s">
        <v>426</v>
      </c>
      <c r="C144">
        <v>1.0567124999999999</v>
      </c>
      <c r="D144">
        <v>140</v>
      </c>
      <c r="G144" s="13" t="s">
        <v>860</v>
      </c>
      <c r="H144" s="3" t="s">
        <v>272</v>
      </c>
      <c r="I144" s="19">
        <v>59.309444499999991</v>
      </c>
      <c r="J144" s="3" t="s">
        <v>271</v>
      </c>
      <c r="K144" s="19">
        <v>15.193505799999999</v>
      </c>
      <c r="L144" s="13">
        <v>2.9294088999999999</v>
      </c>
      <c r="O144" s="3"/>
      <c r="P144" s="13"/>
      <c r="Q144" s="3"/>
      <c r="R144" s="13"/>
      <c r="S144" s="11"/>
    </row>
    <row r="145" spans="1:19" x14ac:dyDescent="0.35">
      <c r="A145" t="s">
        <v>657</v>
      </c>
      <c r="B145" s="8" t="s">
        <v>427</v>
      </c>
      <c r="C145" t="s">
        <v>272</v>
      </c>
      <c r="D145">
        <v>141</v>
      </c>
      <c r="G145" s="5">
        <v>3.2189139999999998</v>
      </c>
      <c r="H145" s="3" t="s">
        <v>272</v>
      </c>
      <c r="I145" s="11">
        <v>0.54001680000000007</v>
      </c>
      <c r="J145" s="3" t="s">
        <v>271</v>
      </c>
      <c r="K145" s="11">
        <v>0.24413469999999998</v>
      </c>
      <c r="L145" s="3" t="s">
        <v>282</v>
      </c>
      <c r="O145" s="3"/>
      <c r="P145" s="19"/>
      <c r="Q145" s="3"/>
      <c r="R145" s="19"/>
      <c r="S145" s="13"/>
    </row>
    <row r="146" spans="1:19" x14ac:dyDescent="0.35">
      <c r="A146" t="s">
        <v>826</v>
      </c>
      <c r="B146" s="8" t="s">
        <v>428</v>
      </c>
      <c r="C146">
        <v>4.9517240000000005</v>
      </c>
      <c r="D146">
        <v>142</v>
      </c>
      <c r="G146" s="5">
        <v>1.4327788000000001</v>
      </c>
      <c r="H146" s="3" t="s">
        <v>272</v>
      </c>
      <c r="I146" s="19">
        <v>20.539328699999995</v>
      </c>
      <c r="J146" s="3" t="s">
        <v>271</v>
      </c>
      <c r="K146" s="19">
        <v>36.513644200000002</v>
      </c>
      <c r="L146" s="19">
        <v>23.459827399999998</v>
      </c>
      <c r="O146" s="11"/>
      <c r="P146" s="13"/>
      <c r="Q146" s="3"/>
      <c r="R146" s="19"/>
      <c r="S146" s="3"/>
    </row>
    <row r="147" spans="1:19" x14ac:dyDescent="0.35">
      <c r="A147" t="s">
        <v>653</v>
      </c>
      <c r="B147" s="8" t="s">
        <v>429</v>
      </c>
      <c r="C147" t="s">
        <v>272</v>
      </c>
      <c r="D147">
        <v>143</v>
      </c>
      <c r="E147" t="s">
        <v>857</v>
      </c>
      <c r="G147" s="5">
        <v>1.0207660000000001</v>
      </c>
      <c r="H147" s="3" t="s">
        <v>272</v>
      </c>
      <c r="I147" s="11">
        <v>0.70385520000000001</v>
      </c>
      <c r="J147" s="3" t="s">
        <v>271</v>
      </c>
      <c r="K147" s="11">
        <v>0.29538110000000001</v>
      </c>
      <c r="L147" s="3" t="s">
        <v>282</v>
      </c>
      <c r="O147" s="11"/>
      <c r="P147" s="19"/>
      <c r="Q147" s="3"/>
      <c r="R147" s="19"/>
      <c r="S147" s="13"/>
    </row>
    <row r="148" spans="1:19" x14ac:dyDescent="0.35">
      <c r="A148" t="s">
        <v>683</v>
      </c>
      <c r="B148" s="8" t="s">
        <v>430</v>
      </c>
      <c r="C148">
        <v>0.43292594849999994</v>
      </c>
      <c r="D148">
        <v>144</v>
      </c>
      <c r="G148" s="5">
        <v>1.4742040000000001</v>
      </c>
      <c r="H148" s="11">
        <v>0.12350900000000001</v>
      </c>
      <c r="I148" s="13">
        <v>2.8040165999999997</v>
      </c>
      <c r="J148" s="3" t="s">
        <v>271</v>
      </c>
      <c r="K148" s="13">
        <v>4.7574273999999992</v>
      </c>
      <c r="L148" s="3" t="s">
        <v>282</v>
      </c>
      <c r="O148" s="3"/>
      <c r="P148" s="19"/>
      <c r="Q148" s="3"/>
      <c r="R148" s="19"/>
      <c r="S148" s="13"/>
    </row>
    <row r="149" spans="1:19" x14ac:dyDescent="0.35">
      <c r="A149" t="s">
        <v>645</v>
      </c>
      <c r="B149" s="8" t="s">
        <v>431</v>
      </c>
      <c r="C149" t="s">
        <v>272</v>
      </c>
      <c r="D149">
        <v>145</v>
      </c>
      <c r="G149" s="14">
        <v>10.713516400000001</v>
      </c>
      <c r="H149" s="3" t="s">
        <v>272</v>
      </c>
      <c r="I149" s="3" t="s">
        <v>278</v>
      </c>
      <c r="J149" s="3" t="s">
        <v>271</v>
      </c>
      <c r="K149" s="13">
        <v>1.9224543000000001</v>
      </c>
      <c r="L149" s="3" t="s">
        <v>282</v>
      </c>
      <c r="O149" s="3"/>
      <c r="P149" s="11"/>
      <c r="Q149" s="3"/>
      <c r="R149" s="11"/>
      <c r="S149" s="3"/>
    </row>
    <row r="150" spans="1:19" x14ac:dyDescent="0.35">
      <c r="A150" t="s">
        <v>846</v>
      </c>
      <c r="B150" s="8" t="s">
        <v>432</v>
      </c>
      <c r="C150">
        <v>0.4015207395</v>
      </c>
      <c r="D150">
        <v>146</v>
      </c>
      <c r="G150" s="5">
        <v>0.77673052000000009</v>
      </c>
      <c r="H150" s="3" t="s">
        <v>272</v>
      </c>
      <c r="I150" s="19">
        <v>11.273675799999999</v>
      </c>
      <c r="J150" s="3" t="s">
        <v>271</v>
      </c>
      <c r="K150" s="19">
        <v>12.492996999999999</v>
      </c>
      <c r="L150" s="11">
        <v>0.86228019999999994</v>
      </c>
      <c r="O150" s="3"/>
      <c r="P150" s="19"/>
      <c r="Q150" s="3"/>
      <c r="R150" s="19"/>
      <c r="S150" s="19"/>
    </row>
    <row r="151" spans="1:19" x14ac:dyDescent="0.35">
      <c r="A151" t="s">
        <v>785</v>
      </c>
      <c r="B151" s="8" t="s">
        <v>433</v>
      </c>
      <c r="C151">
        <v>0.1504000895</v>
      </c>
      <c r="D151">
        <v>147</v>
      </c>
      <c r="G151" s="5">
        <v>1.44808</v>
      </c>
      <c r="H151" s="3" t="s">
        <v>272</v>
      </c>
      <c r="I151" s="13">
        <v>1.0847439999999999</v>
      </c>
      <c r="J151" s="3" t="s">
        <v>271</v>
      </c>
      <c r="K151" s="13">
        <v>9.4927821999999988</v>
      </c>
      <c r="L151" s="3" t="s">
        <v>282</v>
      </c>
      <c r="O151" s="3"/>
      <c r="P151" s="11"/>
      <c r="Q151" s="3"/>
      <c r="R151" s="11"/>
      <c r="S151" s="3"/>
    </row>
    <row r="152" spans="1:19" x14ac:dyDescent="0.35">
      <c r="A152" t="s">
        <v>836</v>
      </c>
      <c r="B152" s="8" t="s">
        <v>434</v>
      </c>
      <c r="C152">
        <v>5.9613383333333338</v>
      </c>
      <c r="D152">
        <v>148</v>
      </c>
      <c r="G152" s="5">
        <v>2.6210476000000003</v>
      </c>
      <c r="H152" s="11">
        <v>0.156662935</v>
      </c>
      <c r="I152" s="19">
        <v>21.164495638000002</v>
      </c>
      <c r="J152" s="3" t="s">
        <v>872</v>
      </c>
      <c r="K152" s="19">
        <v>41.599271713999997</v>
      </c>
      <c r="L152" s="19">
        <v>27.586191061000001</v>
      </c>
      <c r="O152" s="11"/>
      <c r="P152" s="13"/>
      <c r="Q152" s="3"/>
      <c r="R152" s="13"/>
      <c r="S152" s="3"/>
    </row>
    <row r="153" spans="1:19" x14ac:dyDescent="0.35">
      <c r="A153" t="s">
        <v>651</v>
      </c>
      <c r="B153" s="8" t="s">
        <v>435</v>
      </c>
      <c r="C153">
        <v>0.14561972049999999</v>
      </c>
      <c r="D153">
        <v>149</v>
      </c>
      <c r="G153" s="5">
        <v>1.5283180000000003</v>
      </c>
      <c r="H153" s="3" t="s">
        <v>871</v>
      </c>
      <c r="I153" s="19">
        <v>10.209753645000001</v>
      </c>
      <c r="J153" s="3" t="s">
        <v>872</v>
      </c>
      <c r="K153" s="19">
        <v>75.494427195</v>
      </c>
      <c r="L153" s="3" t="s">
        <v>877</v>
      </c>
      <c r="O153" s="11"/>
      <c r="P153" s="13"/>
      <c r="Q153" s="3"/>
      <c r="R153" s="13"/>
      <c r="S153" s="3"/>
    </row>
    <row r="154" spans="1:19" x14ac:dyDescent="0.35">
      <c r="A154" t="s">
        <v>601</v>
      </c>
      <c r="B154" s="8" t="s">
        <v>436</v>
      </c>
      <c r="C154">
        <v>0.23143944624999999</v>
      </c>
      <c r="D154">
        <v>150</v>
      </c>
      <c r="G154" s="5">
        <v>2.8904979999999996</v>
      </c>
      <c r="H154" s="3" t="s">
        <v>272</v>
      </c>
      <c r="I154" s="19">
        <v>20.402076999999998</v>
      </c>
      <c r="J154" s="3" t="s">
        <v>271</v>
      </c>
      <c r="K154" s="13">
        <v>4.1292523999999995</v>
      </c>
      <c r="L154" s="3" t="s">
        <v>282</v>
      </c>
      <c r="O154" s="3"/>
      <c r="P154" s="3"/>
      <c r="Q154" s="3"/>
      <c r="R154" s="13"/>
      <c r="S154" s="3"/>
    </row>
    <row r="155" spans="1:19" x14ac:dyDescent="0.35">
      <c r="A155" t="s">
        <v>774</v>
      </c>
      <c r="B155" s="8" t="s">
        <v>437</v>
      </c>
      <c r="C155">
        <v>0.20746196250000001</v>
      </c>
      <c r="D155">
        <v>151</v>
      </c>
      <c r="G155" s="5">
        <v>1.3790380000000002</v>
      </c>
      <c r="H155" s="3" t="s">
        <v>272</v>
      </c>
      <c r="I155" s="11">
        <v>0.48917040000000006</v>
      </c>
      <c r="J155" s="3" t="s">
        <v>271</v>
      </c>
      <c r="K155" s="13">
        <v>3.6488174</v>
      </c>
      <c r="L155" s="3" t="s">
        <v>282</v>
      </c>
      <c r="O155" s="3"/>
      <c r="P155" s="19"/>
      <c r="Q155" s="3"/>
      <c r="R155" s="19"/>
      <c r="S155" s="11"/>
    </row>
    <row r="156" spans="1:19" x14ac:dyDescent="0.35">
      <c r="A156" t="s">
        <v>627</v>
      </c>
      <c r="B156" s="8" t="s">
        <v>438</v>
      </c>
      <c r="C156">
        <v>0.27850187650000002</v>
      </c>
      <c r="D156">
        <v>152</v>
      </c>
      <c r="G156" s="5">
        <v>3.620104</v>
      </c>
      <c r="H156" s="11">
        <v>0.12350900000000001</v>
      </c>
      <c r="I156" s="19">
        <v>13.7674694</v>
      </c>
      <c r="J156" s="3" t="s">
        <v>271</v>
      </c>
      <c r="K156" s="19">
        <v>63.657543399999987</v>
      </c>
      <c r="L156" s="3" t="s">
        <v>282</v>
      </c>
      <c r="O156" s="3"/>
      <c r="P156" s="13"/>
      <c r="Q156" s="3"/>
      <c r="R156" s="13"/>
      <c r="S156" s="3"/>
    </row>
    <row r="157" spans="1:19" x14ac:dyDescent="0.35">
      <c r="A157" t="s">
        <v>803</v>
      </c>
      <c r="B157" s="8" t="s">
        <v>439</v>
      </c>
      <c r="C157">
        <v>1.03782416</v>
      </c>
      <c r="D157">
        <v>153</v>
      </c>
      <c r="G157" s="5">
        <v>1.8052324000000002</v>
      </c>
      <c r="H157" s="11">
        <v>0.10601596125</v>
      </c>
      <c r="I157" s="19">
        <v>90.424958618250002</v>
      </c>
      <c r="J157" s="3" t="s">
        <v>271</v>
      </c>
      <c r="K157" s="19">
        <v>11.4932008125</v>
      </c>
      <c r="L157" s="13">
        <v>2.8543957515000002</v>
      </c>
      <c r="O157" s="11"/>
      <c r="P157" s="19"/>
      <c r="Q157" s="3"/>
      <c r="R157" s="19"/>
      <c r="S157" s="19"/>
    </row>
    <row r="158" spans="1:19" x14ac:dyDescent="0.35">
      <c r="A158" t="s">
        <v>752</v>
      </c>
      <c r="B158" s="8" t="s">
        <v>440</v>
      </c>
      <c r="C158">
        <v>1.23292683</v>
      </c>
      <c r="D158">
        <v>154</v>
      </c>
      <c r="G158" s="5">
        <v>0.91291120000000026</v>
      </c>
      <c r="H158" s="3" t="s">
        <v>272</v>
      </c>
      <c r="I158" s="13">
        <v>6.6815772000000004</v>
      </c>
      <c r="J158" s="3" t="s">
        <v>271</v>
      </c>
      <c r="K158" s="19">
        <v>16.856085399999998</v>
      </c>
      <c r="L158" s="13">
        <v>5.7530871999999986</v>
      </c>
      <c r="O158" s="3"/>
      <c r="P158" s="19"/>
      <c r="Q158" s="3"/>
      <c r="R158" s="19"/>
      <c r="S158" s="3"/>
    </row>
    <row r="159" spans="1:19" x14ac:dyDescent="0.35">
      <c r="A159" t="s">
        <v>723</v>
      </c>
      <c r="B159" s="8" t="s">
        <v>441</v>
      </c>
      <c r="C159">
        <v>0.46470935124999996</v>
      </c>
      <c r="D159">
        <v>155</v>
      </c>
      <c r="G159" s="5">
        <v>2.0754291999999999</v>
      </c>
      <c r="H159" s="11">
        <v>0.104903</v>
      </c>
      <c r="I159" s="19">
        <v>18.945813199999996</v>
      </c>
      <c r="J159" s="3" t="s">
        <v>271</v>
      </c>
      <c r="K159" s="13">
        <v>6.8143569999999984</v>
      </c>
      <c r="L159" s="3" t="s">
        <v>282</v>
      </c>
      <c r="O159" s="3"/>
      <c r="P159" s="19"/>
      <c r="Q159" s="3"/>
      <c r="R159" s="13"/>
      <c r="S159" s="3"/>
    </row>
    <row r="160" spans="1:19" x14ac:dyDescent="0.35">
      <c r="A160" t="s">
        <v>811</v>
      </c>
      <c r="B160" s="8" t="s">
        <v>442</v>
      </c>
      <c r="C160">
        <v>0.20183443949999999</v>
      </c>
      <c r="D160">
        <v>156</v>
      </c>
      <c r="G160" s="5">
        <v>1.8171748000000001</v>
      </c>
      <c r="H160" s="3" t="s">
        <v>272</v>
      </c>
      <c r="I160" s="11">
        <v>0.39595200000000003</v>
      </c>
      <c r="J160" s="3" t="s">
        <v>271</v>
      </c>
      <c r="K160" s="13">
        <v>2.6623242</v>
      </c>
      <c r="L160" s="3" t="s">
        <v>282</v>
      </c>
      <c r="O160" s="3"/>
      <c r="P160" s="11"/>
      <c r="Q160" s="3"/>
      <c r="R160" s="13"/>
      <c r="S160" s="3"/>
    </row>
    <row r="161" spans="1:19" x14ac:dyDescent="0.35">
      <c r="A161" t="s">
        <v>671</v>
      </c>
      <c r="B161" s="8" t="s">
        <v>443</v>
      </c>
      <c r="C161">
        <v>4.47232363</v>
      </c>
      <c r="D161">
        <v>157</v>
      </c>
      <c r="G161" s="5">
        <v>1.3338808000000002</v>
      </c>
      <c r="H161" s="3" t="s">
        <v>272</v>
      </c>
      <c r="I161" s="19">
        <v>13.560428699999999</v>
      </c>
      <c r="J161" s="3" t="s">
        <v>271</v>
      </c>
      <c r="K161" s="19">
        <v>17.998123</v>
      </c>
      <c r="L161" s="19">
        <v>19.393520199999998</v>
      </c>
      <c r="O161" s="11"/>
      <c r="P161" s="19"/>
      <c r="Q161" s="3"/>
      <c r="R161" s="19"/>
      <c r="S161" s="3"/>
    </row>
    <row r="162" spans="1:19" x14ac:dyDescent="0.35">
      <c r="A162" t="s">
        <v>597</v>
      </c>
      <c r="B162" s="8" t="s">
        <v>444</v>
      </c>
      <c r="C162">
        <v>0.59583164566666669</v>
      </c>
      <c r="D162">
        <v>158</v>
      </c>
      <c r="G162" s="5">
        <v>1.1390704000000003</v>
      </c>
      <c r="H162" s="11">
        <v>0.11110500000000001</v>
      </c>
      <c r="I162" s="13">
        <v>7.289822</v>
      </c>
      <c r="J162" s="3" t="s">
        <v>271</v>
      </c>
      <c r="K162" s="19">
        <v>13.388960199999998</v>
      </c>
      <c r="L162" s="11">
        <v>0.87820089999999995</v>
      </c>
      <c r="O162" s="11"/>
      <c r="P162" s="19"/>
      <c r="Q162" s="3"/>
      <c r="R162" s="19"/>
      <c r="S162" s="13"/>
    </row>
    <row r="163" spans="1:19" x14ac:dyDescent="0.35">
      <c r="A163" t="s">
        <v>590</v>
      </c>
      <c r="B163" s="8" t="s">
        <v>445</v>
      </c>
      <c r="C163">
        <v>0.13522695625000003</v>
      </c>
      <c r="D163">
        <v>159</v>
      </c>
      <c r="G163" s="5">
        <v>1.4992083999999999</v>
      </c>
      <c r="H163" s="3" t="s">
        <v>272</v>
      </c>
      <c r="I163" s="3" t="s">
        <v>278</v>
      </c>
      <c r="J163" s="3" t="s">
        <v>271</v>
      </c>
      <c r="K163" s="11">
        <v>0.23452600000000001</v>
      </c>
      <c r="L163" s="3" t="s">
        <v>282</v>
      </c>
      <c r="O163" s="3"/>
      <c r="P163" s="13"/>
      <c r="Q163" s="3"/>
      <c r="R163" s="19"/>
      <c r="S163" s="13"/>
    </row>
    <row r="164" spans="1:19" x14ac:dyDescent="0.35">
      <c r="A164" t="s">
        <v>814</v>
      </c>
      <c r="B164" s="8" t="s">
        <v>446</v>
      </c>
      <c r="C164">
        <v>0.13168706275000003</v>
      </c>
      <c r="D164">
        <v>160</v>
      </c>
      <c r="G164" s="5">
        <v>2.3504776000000001</v>
      </c>
      <c r="H164" s="11">
        <v>0.38089200000000001</v>
      </c>
      <c r="I164" s="13">
        <v>2.6764813999999997</v>
      </c>
      <c r="J164" s="3" t="s">
        <v>271</v>
      </c>
      <c r="K164" s="13">
        <v>4.0940204999999992</v>
      </c>
      <c r="L164" s="3" t="s">
        <v>282</v>
      </c>
      <c r="O164" s="11"/>
      <c r="P164" s="19"/>
      <c r="Q164" s="3"/>
      <c r="R164" s="13"/>
      <c r="S164" s="3"/>
    </row>
    <row r="165" spans="1:19" x14ac:dyDescent="0.35">
      <c r="A165" t="s">
        <v>670</v>
      </c>
      <c r="B165" s="8" t="s">
        <v>447</v>
      </c>
      <c r="C165">
        <v>0.33674371400000003</v>
      </c>
      <c r="D165">
        <v>161</v>
      </c>
      <c r="G165" s="14">
        <v>13.208575199999999</v>
      </c>
      <c r="H165" s="11">
        <v>0.104903</v>
      </c>
      <c r="I165" s="13">
        <v>2.1050255999999998</v>
      </c>
      <c r="J165" s="3" t="s">
        <v>271</v>
      </c>
      <c r="K165" s="19">
        <v>11.767393</v>
      </c>
      <c r="L165" s="13">
        <v>1.0374079</v>
      </c>
      <c r="O165" s="3"/>
      <c r="P165" s="11"/>
      <c r="Q165" s="3"/>
      <c r="R165" s="13"/>
      <c r="S165" s="3"/>
    </row>
    <row r="166" spans="1:19" x14ac:dyDescent="0.35">
      <c r="A166" t="s">
        <v>771</v>
      </c>
      <c r="B166" s="8" t="s">
        <v>448</v>
      </c>
      <c r="C166">
        <v>9.719579275000001E-2</v>
      </c>
      <c r="D166">
        <v>162</v>
      </c>
      <c r="G166" s="5">
        <v>5.4301239999999993</v>
      </c>
      <c r="H166" s="3" t="s">
        <v>272</v>
      </c>
      <c r="I166" s="19">
        <v>20.876642199999999</v>
      </c>
      <c r="J166" s="3" t="s">
        <v>271</v>
      </c>
      <c r="K166" s="13">
        <v>7.1771589999999996</v>
      </c>
      <c r="L166" s="3" t="s">
        <v>282</v>
      </c>
      <c r="O166" s="3"/>
      <c r="P166" s="19"/>
      <c r="Q166" s="3"/>
      <c r="R166" s="19"/>
      <c r="S166" s="19"/>
    </row>
    <row r="167" spans="1:19" x14ac:dyDescent="0.35">
      <c r="A167" t="s">
        <v>804</v>
      </c>
      <c r="B167" s="8" t="s">
        <v>449</v>
      </c>
      <c r="C167">
        <v>1.1310110999999998</v>
      </c>
      <c r="D167">
        <v>163</v>
      </c>
      <c r="G167" s="5">
        <v>1.8694227999999999</v>
      </c>
      <c r="H167" s="11">
        <v>0.10335250000000001</v>
      </c>
      <c r="I167" s="19">
        <v>87.080813899999995</v>
      </c>
      <c r="J167" s="3" t="s">
        <v>271</v>
      </c>
      <c r="K167" s="19">
        <v>10.896668199999999</v>
      </c>
      <c r="L167" s="13">
        <v>2.4501822999999998</v>
      </c>
      <c r="O167" s="11"/>
      <c r="P167" s="13"/>
      <c r="Q167" s="3"/>
      <c r="R167" s="19"/>
      <c r="S167" s="11"/>
    </row>
    <row r="168" spans="1:19" x14ac:dyDescent="0.35">
      <c r="A168" t="s">
        <v>693</v>
      </c>
      <c r="B168" s="8" t="s">
        <v>450</v>
      </c>
      <c r="C168">
        <v>0.75342246000000002</v>
      </c>
      <c r="D168">
        <v>164</v>
      </c>
      <c r="G168" s="5">
        <v>1.5525760000000002</v>
      </c>
      <c r="H168" s="3" t="s">
        <v>272</v>
      </c>
      <c r="I168" s="13">
        <v>7.5350820000000001</v>
      </c>
      <c r="J168" s="3" t="s">
        <v>271</v>
      </c>
      <c r="K168" s="13">
        <v>4.4482569999999999</v>
      </c>
      <c r="L168" s="3" t="s">
        <v>282</v>
      </c>
      <c r="O168" s="3"/>
      <c r="P168" s="3"/>
      <c r="Q168" s="3"/>
      <c r="R168" s="11"/>
      <c r="S168" s="3"/>
    </row>
    <row r="169" spans="1:19" x14ac:dyDescent="0.35">
      <c r="A169" t="s">
        <v>806</v>
      </c>
      <c r="B169" s="8" t="s">
        <v>451</v>
      </c>
      <c r="C169">
        <v>0.56671576950000013</v>
      </c>
      <c r="D169">
        <v>165</v>
      </c>
      <c r="G169" s="5">
        <v>0.82961296000000007</v>
      </c>
      <c r="H169" s="3" t="s">
        <v>879</v>
      </c>
      <c r="I169" s="20">
        <v>4191.2102113999999</v>
      </c>
      <c r="J169" s="3" t="s">
        <v>880</v>
      </c>
      <c r="K169" s="20">
        <v>561.16917339999986</v>
      </c>
      <c r="L169" s="3" t="s">
        <v>881</v>
      </c>
      <c r="O169" s="11"/>
      <c r="P169" s="13"/>
      <c r="Q169" s="3"/>
      <c r="R169" s="13"/>
      <c r="S169" s="3"/>
    </row>
    <row r="170" spans="1:19" x14ac:dyDescent="0.35">
      <c r="A170" t="s">
        <v>748</v>
      </c>
      <c r="B170" s="8" t="s">
        <v>452</v>
      </c>
      <c r="C170">
        <v>0.14929576375</v>
      </c>
      <c r="D170">
        <v>166</v>
      </c>
      <c r="G170" s="5">
        <v>0.73687276000000013</v>
      </c>
      <c r="H170" s="11">
        <v>0.12040800000000002</v>
      </c>
      <c r="I170" s="11">
        <v>0.92287239999999993</v>
      </c>
      <c r="J170" s="3" t="s">
        <v>271</v>
      </c>
      <c r="K170" s="19">
        <v>13.590867399999999</v>
      </c>
      <c r="L170" s="3" t="s">
        <v>282</v>
      </c>
      <c r="O170" s="11"/>
      <c r="P170" s="13"/>
      <c r="Q170" s="3"/>
      <c r="R170" s="19"/>
      <c r="S170" s="13"/>
    </row>
    <row r="171" spans="1:19" x14ac:dyDescent="0.35">
      <c r="A171" t="s">
        <v>754</v>
      </c>
      <c r="B171" s="8" t="s">
        <v>453</v>
      </c>
      <c r="C171">
        <v>1.29329289</v>
      </c>
      <c r="D171">
        <v>167</v>
      </c>
      <c r="G171" s="5">
        <v>5.1255928000000006</v>
      </c>
      <c r="H171" s="3" t="s">
        <v>272</v>
      </c>
      <c r="I171" s="13">
        <v>6.6545985999999999</v>
      </c>
      <c r="J171" s="3" t="s">
        <v>271</v>
      </c>
      <c r="K171" s="19">
        <v>16.502747799999998</v>
      </c>
      <c r="L171" s="13">
        <v>5.555758599999999</v>
      </c>
      <c r="O171" s="3"/>
      <c r="P171" s="19"/>
      <c r="Q171" s="3"/>
      <c r="R171" s="13"/>
      <c r="S171" s="3"/>
    </row>
    <row r="172" spans="1:19" x14ac:dyDescent="0.35">
      <c r="A172" t="s">
        <v>609</v>
      </c>
      <c r="B172" s="8" t="s">
        <v>454</v>
      </c>
      <c r="C172">
        <v>2.9080228899999998</v>
      </c>
      <c r="D172">
        <v>168</v>
      </c>
      <c r="G172" s="5">
        <v>1.3827700000000001</v>
      </c>
      <c r="H172" s="11">
        <v>0.22983103000000002</v>
      </c>
      <c r="I172" s="19">
        <v>19.371453387000003</v>
      </c>
      <c r="J172" s="3" t="s">
        <v>872</v>
      </c>
      <c r="K172" s="19">
        <v>17.589792505999998</v>
      </c>
      <c r="L172" s="19">
        <v>12.574344068000002</v>
      </c>
      <c r="O172" s="11"/>
      <c r="P172" s="19"/>
      <c r="Q172" s="3"/>
      <c r="R172" s="19"/>
      <c r="S172" s="13"/>
    </row>
    <row r="173" spans="1:19" x14ac:dyDescent="0.35">
      <c r="A173" t="s">
        <v>676</v>
      </c>
      <c r="B173" s="8" t="s">
        <v>455</v>
      </c>
      <c r="C173">
        <v>4.3877366200000001</v>
      </c>
      <c r="D173">
        <v>169</v>
      </c>
      <c r="G173" s="5">
        <v>4.7617228000000003</v>
      </c>
      <c r="H173" s="3" t="s">
        <v>272</v>
      </c>
      <c r="I173" s="19">
        <v>12.5670986</v>
      </c>
      <c r="J173" s="3" t="s">
        <v>271</v>
      </c>
      <c r="K173" s="19">
        <v>17.846692600000001</v>
      </c>
      <c r="L173" s="19">
        <v>18.799150699999998</v>
      </c>
      <c r="O173" s="3"/>
      <c r="P173" s="13"/>
      <c r="Q173" s="3"/>
      <c r="R173" s="13"/>
      <c r="S173" s="3"/>
    </row>
    <row r="174" spans="1:19" x14ac:dyDescent="0.35">
      <c r="A174" t="s">
        <v>711</v>
      </c>
      <c r="B174" s="8" t="s">
        <v>456</v>
      </c>
      <c r="C174">
        <v>0.24379881800000003</v>
      </c>
      <c r="D174">
        <v>170</v>
      </c>
      <c r="G174" s="5">
        <v>1.6518472000000004</v>
      </c>
      <c r="H174" s="3" t="s">
        <v>272</v>
      </c>
      <c r="I174" s="11">
        <v>0.25753680000000001</v>
      </c>
      <c r="J174" s="3" t="s">
        <v>271</v>
      </c>
      <c r="K174" s="13">
        <v>4.0748030999999996</v>
      </c>
      <c r="L174" s="3" t="s">
        <v>282</v>
      </c>
      <c r="O174" s="3"/>
      <c r="P174" s="20"/>
      <c r="Q174" s="3"/>
      <c r="R174" s="20"/>
      <c r="S174" s="3"/>
    </row>
    <row r="175" spans="1:19" x14ac:dyDescent="0.35">
      <c r="A175" t="s">
        <v>640</v>
      </c>
      <c r="B175" s="8" t="s">
        <v>457</v>
      </c>
      <c r="C175">
        <v>0.23485831775000002</v>
      </c>
      <c r="D175">
        <v>171</v>
      </c>
      <c r="G175" s="5">
        <v>6.3452104</v>
      </c>
      <c r="H175" s="11">
        <v>0.21572636249999996</v>
      </c>
      <c r="I175" s="19">
        <v>99.485062478999964</v>
      </c>
      <c r="J175" s="3" t="s">
        <v>873</v>
      </c>
      <c r="K175" s="19">
        <v>26.505458132999994</v>
      </c>
      <c r="L175" s="3" t="s">
        <v>860</v>
      </c>
      <c r="O175" s="11"/>
      <c r="P175" s="11"/>
      <c r="Q175" s="3"/>
      <c r="R175" s="19"/>
      <c r="S175" s="3"/>
    </row>
    <row r="176" spans="1:19" x14ac:dyDescent="0.35">
      <c r="A176" t="s">
        <v>633</v>
      </c>
      <c r="B176" s="8" t="s">
        <v>458</v>
      </c>
      <c r="C176">
        <v>0.62574425000000011</v>
      </c>
      <c r="D176">
        <v>172</v>
      </c>
      <c r="G176" s="5">
        <v>0.65906056000000013</v>
      </c>
      <c r="H176" s="11">
        <v>1.2884391304347826</v>
      </c>
      <c r="I176" s="13">
        <v>4.5895720108695643</v>
      </c>
      <c r="J176" s="3" t="s">
        <v>872</v>
      </c>
      <c r="K176" s="13">
        <v>1.5197369565217391</v>
      </c>
      <c r="L176" s="3" t="s">
        <v>877</v>
      </c>
      <c r="O176" s="3"/>
      <c r="P176" s="13"/>
      <c r="Q176" s="3"/>
      <c r="R176" s="19"/>
      <c r="S176" s="13"/>
    </row>
    <row r="177" spans="1:19" x14ac:dyDescent="0.35">
      <c r="A177" t="s">
        <v>852</v>
      </c>
      <c r="B177" s="8" t="s">
        <v>459</v>
      </c>
      <c r="C177">
        <v>1.72740684</v>
      </c>
      <c r="D177">
        <v>173</v>
      </c>
      <c r="G177" s="5">
        <v>2.7371127999999998</v>
      </c>
      <c r="H177" s="11">
        <v>0.30769654605263158</v>
      </c>
      <c r="I177" s="19">
        <v>66.399730592105257</v>
      </c>
      <c r="J177" s="3" t="s">
        <v>874</v>
      </c>
      <c r="K177" s="19">
        <v>44.426622697368416</v>
      </c>
      <c r="L177" s="13">
        <v>4.5553728618421054</v>
      </c>
      <c r="O177" s="11"/>
      <c r="P177" s="19"/>
      <c r="Q177" s="3"/>
      <c r="R177" s="19"/>
      <c r="S177" s="19"/>
    </row>
    <row r="178" spans="1:19" x14ac:dyDescent="0.35">
      <c r="A178" t="s">
        <v>778</v>
      </c>
      <c r="B178" s="8" t="s">
        <v>460</v>
      </c>
      <c r="C178">
        <v>0.70640063999999991</v>
      </c>
      <c r="D178">
        <v>174</v>
      </c>
      <c r="G178" s="5">
        <v>1.7794816000000002</v>
      </c>
      <c r="H178" s="3" t="s">
        <v>272</v>
      </c>
      <c r="I178" s="19">
        <v>95.362441899999993</v>
      </c>
      <c r="J178" s="3" t="s">
        <v>271</v>
      </c>
      <c r="K178" s="13">
        <v>2.9473823000000001</v>
      </c>
      <c r="L178" s="11">
        <v>0.49610409999999994</v>
      </c>
      <c r="O178" s="3"/>
      <c r="P178" s="19"/>
      <c r="Q178" s="3"/>
      <c r="R178" s="19"/>
      <c r="S178" s="19"/>
    </row>
    <row r="179" spans="1:19" x14ac:dyDescent="0.35">
      <c r="A179" t="s">
        <v>607</v>
      </c>
      <c r="B179" s="8" t="s">
        <v>461</v>
      </c>
      <c r="C179">
        <v>2.9958393599999997</v>
      </c>
      <c r="D179">
        <v>175</v>
      </c>
      <c r="G179" s="5">
        <v>3.3383380000000002</v>
      </c>
      <c r="H179" s="11">
        <v>0.21652774000000002</v>
      </c>
      <c r="I179" s="19">
        <v>20.153206502</v>
      </c>
      <c r="J179" s="3" t="s">
        <v>872</v>
      </c>
      <c r="K179" s="19">
        <v>18.523644854</v>
      </c>
      <c r="L179" s="19">
        <v>13.242579350000002</v>
      </c>
      <c r="O179" s="3"/>
      <c r="P179" s="11"/>
      <c r="Q179" s="3"/>
      <c r="R179" s="13"/>
      <c r="S179" s="3"/>
    </row>
    <row r="180" spans="1:19" x14ac:dyDescent="0.35">
      <c r="A180" t="s">
        <v>799</v>
      </c>
      <c r="B180" s="8" t="s">
        <v>462</v>
      </c>
      <c r="C180">
        <v>0.71469542000000019</v>
      </c>
      <c r="D180">
        <v>176</v>
      </c>
      <c r="G180" s="5">
        <v>1.1961700000000002</v>
      </c>
      <c r="H180" s="11">
        <v>0.27080650000000001</v>
      </c>
      <c r="I180" s="19">
        <v>13.888437</v>
      </c>
      <c r="J180" s="3" t="s">
        <v>271</v>
      </c>
      <c r="K180" s="19">
        <v>27.295318599999998</v>
      </c>
      <c r="L180" s="11">
        <v>0.86758709999999994</v>
      </c>
      <c r="O180" s="11"/>
      <c r="P180" s="19"/>
      <c r="Q180" s="3"/>
      <c r="R180" s="19"/>
      <c r="S180" s="3"/>
    </row>
    <row r="181" spans="1:19" x14ac:dyDescent="0.35">
      <c r="A181" t="s">
        <v>864</v>
      </c>
      <c r="B181" s="8" t="s">
        <v>463</v>
      </c>
      <c r="C181">
        <v>1.2132455480000002</v>
      </c>
      <c r="D181">
        <v>177</v>
      </c>
      <c r="G181" s="5">
        <v>0.7852394800000001</v>
      </c>
      <c r="H181" s="3" t="s">
        <v>272</v>
      </c>
      <c r="I181" s="11">
        <v>0.96139200000000002</v>
      </c>
      <c r="J181" s="3" t="s">
        <v>272</v>
      </c>
      <c r="K181" s="13">
        <v>4.3509668000000001</v>
      </c>
      <c r="L181" s="13">
        <v>1.9049949999999998</v>
      </c>
      <c r="O181" s="11"/>
      <c r="P181" s="13"/>
      <c r="Q181" s="3"/>
      <c r="R181" s="13"/>
      <c r="S181" s="3"/>
    </row>
    <row r="182" spans="1:19" x14ac:dyDescent="0.35">
      <c r="A182" t="s">
        <v>728</v>
      </c>
      <c r="B182" s="8" t="s">
        <v>464</v>
      </c>
      <c r="C182">
        <v>1.22845527</v>
      </c>
      <c r="D182">
        <v>178</v>
      </c>
      <c r="G182" s="5">
        <v>0.66129976000000001</v>
      </c>
      <c r="H182" s="11">
        <v>0.15451899999999999</v>
      </c>
      <c r="I182" s="19">
        <v>17.866409999999998</v>
      </c>
      <c r="J182" s="11">
        <v>6.2177450000000002E-2</v>
      </c>
      <c r="K182" s="19">
        <v>24.102660999999998</v>
      </c>
      <c r="L182" s="13">
        <v>3.0797545</v>
      </c>
      <c r="O182" s="11"/>
      <c r="P182" s="19"/>
      <c r="Q182" s="3"/>
      <c r="R182" s="19"/>
      <c r="S182" s="13"/>
    </row>
    <row r="183" spans="1:19" x14ac:dyDescent="0.35">
      <c r="A183" t="s">
        <v>644</v>
      </c>
      <c r="B183" s="8" t="s">
        <v>465</v>
      </c>
      <c r="C183" t="s">
        <v>272</v>
      </c>
      <c r="D183">
        <v>179</v>
      </c>
      <c r="G183" s="13" t="s">
        <v>860</v>
      </c>
      <c r="H183" s="3" t="s">
        <v>272</v>
      </c>
      <c r="I183" s="3" t="s">
        <v>278</v>
      </c>
      <c r="J183" s="3" t="s">
        <v>271</v>
      </c>
      <c r="K183" s="13">
        <v>1.0608742000000002</v>
      </c>
      <c r="L183" s="3" t="s">
        <v>282</v>
      </c>
      <c r="O183" s="3"/>
      <c r="P183" s="19"/>
      <c r="Q183" s="3"/>
      <c r="R183" s="13"/>
      <c r="S183" s="11"/>
    </row>
    <row r="184" spans="1:19" x14ac:dyDescent="0.35">
      <c r="A184" t="s">
        <v>818</v>
      </c>
      <c r="B184" s="8" t="s">
        <v>466</v>
      </c>
      <c r="C184">
        <v>0.14589202000000001</v>
      </c>
      <c r="D184">
        <v>180</v>
      </c>
      <c r="G184" s="5">
        <v>7.4502556000000011</v>
      </c>
      <c r="H184" s="11">
        <v>0.13455700000000001</v>
      </c>
      <c r="I184" s="19">
        <v>10.798941847</v>
      </c>
      <c r="J184" s="3" t="s">
        <v>872</v>
      </c>
      <c r="K184" s="19">
        <v>80.068934709499999</v>
      </c>
      <c r="L184" s="3" t="s">
        <v>877</v>
      </c>
      <c r="O184" s="11"/>
      <c r="P184" s="19"/>
      <c r="Q184" s="3"/>
      <c r="R184" s="19"/>
      <c r="S184" s="19"/>
    </row>
    <row r="185" spans="1:19" x14ac:dyDescent="0.35">
      <c r="A185" t="s">
        <v>637</v>
      </c>
      <c r="B185" s="8" t="s">
        <v>467</v>
      </c>
      <c r="C185">
        <v>0.56682166375000009</v>
      </c>
      <c r="D185">
        <v>181</v>
      </c>
      <c r="G185" s="5">
        <v>0.63383224000000016</v>
      </c>
      <c r="H185" s="3" t="s">
        <v>272</v>
      </c>
      <c r="I185" s="13">
        <v>2.6595950099999999</v>
      </c>
      <c r="J185" s="3" t="s">
        <v>872</v>
      </c>
      <c r="K185" s="13">
        <v>4.8797229719999997</v>
      </c>
      <c r="L185" s="13">
        <v>1.7782025114999995</v>
      </c>
      <c r="O185" s="11"/>
      <c r="P185" s="19"/>
      <c r="Q185" s="3"/>
      <c r="R185" s="19"/>
      <c r="S185" s="11"/>
    </row>
    <row r="186" spans="1:19" x14ac:dyDescent="0.35">
      <c r="A186" t="s">
        <v>705</v>
      </c>
      <c r="B186" s="8" t="s">
        <v>468</v>
      </c>
      <c r="C186">
        <v>0.44859829750000002</v>
      </c>
      <c r="D186">
        <v>182</v>
      </c>
      <c r="G186" s="5">
        <v>2.6214207999999997</v>
      </c>
      <c r="H186" s="3" t="s">
        <v>272</v>
      </c>
      <c r="I186" s="13">
        <v>7.7827945999999999</v>
      </c>
      <c r="J186" s="3" t="s">
        <v>271</v>
      </c>
      <c r="K186" s="13">
        <v>3.7256869999999997</v>
      </c>
      <c r="L186" s="13">
        <v>1.3977630999999999</v>
      </c>
      <c r="O186" s="3"/>
      <c r="P186" s="11"/>
      <c r="Q186" s="3"/>
      <c r="R186" s="13"/>
      <c r="S186" s="13"/>
    </row>
    <row r="187" spans="1:19" x14ac:dyDescent="0.35">
      <c r="A187" t="s">
        <v>697</v>
      </c>
      <c r="B187" s="8" t="s">
        <v>469</v>
      </c>
      <c r="C187">
        <v>10.255168599999999</v>
      </c>
      <c r="D187">
        <v>183</v>
      </c>
      <c r="G187" s="5">
        <v>1.2984268000000003</v>
      </c>
      <c r="H187" s="3" t="s">
        <v>272</v>
      </c>
      <c r="I187" s="19">
        <v>96.19271877049998</v>
      </c>
      <c r="J187" s="11">
        <v>0.26983961424999997</v>
      </c>
      <c r="K187" s="20">
        <v>120.28017706099996</v>
      </c>
      <c r="L187" s="19">
        <v>30.550501050999994</v>
      </c>
      <c r="O187" s="11"/>
      <c r="P187" s="19"/>
      <c r="Q187" s="11"/>
      <c r="R187" s="19"/>
      <c r="S187" s="13"/>
    </row>
    <row r="188" spans="1:19" x14ac:dyDescent="0.35">
      <c r="A188" t="s">
        <v>766</v>
      </c>
      <c r="B188" s="8" t="s">
        <v>470</v>
      </c>
      <c r="C188" t="s">
        <v>272</v>
      </c>
      <c r="D188">
        <v>184</v>
      </c>
      <c r="G188" s="13" t="s">
        <v>860</v>
      </c>
      <c r="H188" s="11">
        <v>9.7150500000000001E-2</v>
      </c>
      <c r="I188" s="19">
        <v>15.144639</v>
      </c>
      <c r="J188" s="3" t="s">
        <v>271</v>
      </c>
      <c r="K188" s="19">
        <v>10.237315000000001</v>
      </c>
      <c r="L188" s="3" t="s">
        <v>282</v>
      </c>
      <c r="O188" s="3"/>
      <c r="P188" s="3"/>
      <c r="Q188" s="3"/>
      <c r="R188" s="13"/>
      <c r="S188" s="3"/>
    </row>
    <row r="189" spans="1:19" x14ac:dyDescent="0.35">
      <c r="A189" t="s">
        <v>617</v>
      </c>
      <c r="B189" s="8" t="s">
        <v>471</v>
      </c>
      <c r="C189">
        <v>0.74797647</v>
      </c>
      <c r="D189">
        <v>185</v>
      </c>
      <c r="G189" s="5">
        <v>1.1304868000000001</v>
      </c>
      <c r="H189" s="11">
        <v>0.19948350000000001</v>
      </c>
      <c r="I189" s="13">
        <v>2.4336739999999994</v>
      </c>
      <c r="J189" s="3" t="s">
        <v>271</v>
      </c>
      <c r="K189" s="13">
        <v>8.2529457999999991</v>
      </c>
      <c r="L189" s="13">
        <v>1.2380208999999998</v>
      </c>
      <c r="O189" s="3"/>
      <c r="P189" s="3"/>
      <c r="Q189" s="3"/>
      <c r="R189" s="13"/>
      <c r="S189" s="3"/>
    </row>
    <row r="190" spans="1:19" x14ac:dyDescent="0.35">
      <c r="A190" t="s">
        <v>741</v>
      </c>
      <c r="B190" s="8" t="s">
        <v>472</v>
      </c>
      <c r="C190">
        <v>1.4673110999999999</v>
      </c>
      <c r="D190">
        <v>186</v>
      </c>
      <c r="G190" s="5">
        <v>1.3043980000000002</v>
      </c>
      <c r="H190" s="11">
        <v>0.160721</v>
      </c>
      <c r="I190" s="13">
        <v>8.7682506999999994</v>
      </c>
      <c r="J190" s="3" t="s">
        <v>271</v>
      </c>
      <c r="K190" s="19">
        <v>16.824537400000001</v>
      </c>
      <c r="L190" s="13">
        <v>5.5604568999999993</v>
      </c>
      <c r="O190" s="11"/>
      <c r="P190" s="19"/>
      <c r="Q190" s="3"/>
      <c r="R190" s="19"/>
      <c r="S190" s="3"/>
    </row>
    <row r="191" spans="1:19" x14ac:dyDescent="0.35">
      <c r="A191" t="s">
        <v>618</v>
      </c>
      <c r="B191" s="8" t="s">
        <v>473</v>
      </c>
      <c r="C191">
        <v>0.57837926475000012</v>
      </c>
      <c r="D191">
        <v>187</v>
      </c>
      <c r="G191" s="5">
        <v>0.70324744000000017</v>
      </c>
      <c r="H191" s="3" t="s">
        <v>272</v>
      </c>
      <c r="I191" s="11">
        <v>0.8689152</v>
      </c>
      <c r="J191" s="3" t="s">
        <v>271</v>
      </c>
      <c r="K191" s="13">
        <v>2.0473674000000002</v>
      </c>
      <c r="L191" s="13">
        <v>1.2803055999999999</v>
      </c>
      <c r="O191" s="3"/>
      <c r="P191" s="13"/>
      <c r="Q191" s="3"/>
      <c r="R191" s="13"/>
      <c r="S191" s="13"/>
    </row>
    <row r="192" spans="1:19" x14ac:dyDescent="0.35">
      <c r="A192" t="s">
        <v>840</v>
      </c>
      <c r="B192" s="8" t="s">
        <v>474</v>
      </c>
      <c r="C192">
        <v>0.22706752650000001</v>
      </c>
      <c r="D192">
        <v>188</v>
      </c>
      <c r="G192" s="5">
        <v>1.8022468</v>
      </c>
      <c r="H192" s="3" t="s">
        <v>272</v>
      </c>
      <c r="I192" s="13">
        <v>6.0537115999999997</v>
      </c>
      <c r="J192" s="3" t="s">
        <v>271</v>
      </c>
      <c r="K192" s="13">
        <v>1.1985989000000001</v>
      </c>
      <c r="L192" s="11">
        <v>0.58101449999999988</v>
      </c>
      <c r="O192" s="3"/>
      <c r="P192" s="13"/>
      <c r="Q192" s="3"/>
      <c r="R192" s="13"/>
      <c r="S192" s="13"/>
    </row>
    <row r="193" spans="1:19" x14ac:dyDescent="0.35">
      <c r="A193" t="s">
        <v>788</v>
      </c>
      <c r="B193" s="8" t="s">
        <v>475</v>
      </c>
      <c r="C193">
        <v>0.16988463149999999</v>
      </c>
      <c r="D193">
        <v>189</v>
      </c>
      <c r="G193" s="5">
        <v>2.5870864</v>
      </c>
      <c r="H193" s="11">
        <v>9.8700999999999983E-2</v>
      </c>
      <c r="I193" s="13">
        <v>1.3986768000000001</v>
      </c>
      <c r="J193" s="3" t="s">
        <v>271</v>
      </c>
      <c r="K193" s="13">
        <v>9.7672498000000001</v>
      </c>
      <c r="L193" s="3" t="s">
        <v>282</v>
      </c>
      <c r="O193" s="3"/>
      <c r="P193" s="19"/>
      <c r="Q193" s="11"/>
      <c r="R193" s="20"/>
      <c r="S193" s="19"/>
    </row>
    <row r="194" spans="1:19" x14ac:dyDescent="0.35">
      <c r="A194" t="s">
        <v>635</v>
      </c>
      <c r="B194" s="8" t="s">
        <v>476</v>
      </c>
      <c r="C194">
        <v>0.59377931425000008</v>
      </c>
      <c r="D194">
        <v>190</v>
      </c>
      <c r="G194" s="5">
        <v>0.9662788000000001</v>
      </c>
      <c r="H194" s="3" t="s">
        <v>272</v>
      </c>
      <c r="I194" s="13">
        <v>2.8134833970000002</v>
      </c>
      <c r="J194" s="3" t="s">
        <v>872</v>
      </c>
      <c r="K194" s="13">
        <v>5.1277235189999999</v>
      </c>
      <c r="L194" s="13">
        <v>1.8471970469999996</v>
      </c>
      <c r="O194" s="11"/>
      <c r="P194" s="19"/>
      <c r="Q194" s="3"/>
      <c r="R194" s="19"/>
      <c r="S194" s="3"/>
    </row>
    <row r="195" spans="1:19" x14ac:dyDescent="0.35">
      <c r="A195" t="s">
        <v>760</v>
      </c>
      <c r="B195" s="8" t="s">
        <v>477</v>
      </c>
      <c r="C195">
        <v>1.97495737</v>
      </c>
      <c r="D195">
        <v>191</v>
      </c>
      <c r="G195" s="5">
        <v>2.4904275999999999</v>
      </c>
      <c r="H195" s="3" t="s">
        <v>272</v>
      </c>
      <c r="I195" s="19">
        <v>12.325611640500002</v>
      </c>
      <c r="J195" s="3" t="s">
        <v>872</v>
      </c>
      <c r="K195" s="19">
        <v>15.295733628999999</v>
      </c>
      <c r="L195" s="13">
        <v>7.5035270229999993</v>
      </c>
      <c r="O195" s="11"/>
      <c r="P195" s="13"/>
      <c r="Q195" s="3"/>
      <c r="R195" s="13"/>
      <c r="S195" s="13"/>
    </row>
    <row r="196" spans="1:19" x14ac:dyDescent="0.35">
      <c r="A196" t="s">
        <v>775</v>
      </c>
      <c r="B196" s="8" t="s">
        <v>478</v>
      </c>
      <c r="C196">
        <v>1.1982722400000001</v>
      </c>
      <c r="D196">
        <v>192</v>
      </c>
      <c r="G196" s="5">
        <v>0.84196588000000006</v>
      </c>
      <c r="H196" s="3" t="s">
        <v>272</v>
      </c>
      <c r="I196" s="20">
        <v>261.03992580000005</v>
      </c>
      <c r="J196" s="3" t="s">
        <v>871</v>
      </c>
      <c r="K196" s="19">
        <v>16.661100059999999</v>
      </c>
      <c r="L196" s="13">
        <v>2.9442876300000003</v>
      </c>
      <c r="O196" s="11"/>
      <c r="P196" s="13"/>
      <c r="Q196" s="3"/>
      <c r="R196" s="19"/>
      <c r="S196" s="13"/>
    </row>
    <row r="197" spans="1:19" x14ac:dyDescent="0.35">
      <c r="A197" t="s">
        <v>665</v>
      </c>
      <c r="B197" s="8" t="s">
        <v>479</v>
      </c>
      <c r="C197">
        <v>0.196176661</v>
      </c>
      <c r="D197">
        <v>193</v>
      </c>
      <c r="G197" s="5">
        <v>0.66007295999999982</v>
      </c>
      <c r="H197" s="3" t="s">
        <v>272</v>
      </c>
      <c r="I197" s="11">
        <v>0.21798960000000001</v>
      </c>
      <c r="J197" s="3" t="s">
        <v>271</v>
      </c>
      <c r="K197" s="13">
        <v>1.4772512000000002</v>
      </c>
      <c r="L197" s="11">
        <v>0.55447999999999997</v>
      </c>
      <c r="O197" s="3"/>
      <c r="P197" s="11"/>
      <c r="Q197" s="3"/>
      <c r="R197" s="13"/>
      <c r="S197" s="13"/>
    </row>
    <row r="198" spans="1:19" x14ac:dyDescent="0.35">
      <c r="A198" t="s">
        <v>772</v>
      </c>
      <c r="B198" s="8" t="s">
        <v>480</v>
      </c>
      <c r="C198">
        <v>0.19858197325000002</v>
      </c>
      <c r="D198">
        <v>194</v>
      </c>
      <c r="G198" s="5">
        <v>0.68754815999999996</v>
      </c>
      <c r="H198" s="11">
        <v>9.4049500000000008E-2</v>
      </c>
      <c r="I198" s="11">
        <v>0.50894400000000006</v>
      </c>
      <c r="J198" s="3" t="s">
        <v>271</v>
      </c>
      <c r="K198" s="13">
        <v>3.7224841000000004</v>
      </c>
      <c r="L198" s="3" t="s">
        <v>282</v>
      </c>
      <c r="O198" s="3"/>
      <c r="P198" s="13"/>
      <c r="Q198" s="3"/>
      <c r="R198" s="13"/>
      <c r="S198" s="11"/>
    </row>
    <row r="199" spans="1:19" x14ac:dyDescent="0.35">
      <c r="A199" t="s">
        <v>839</v>
      </c>
      <c r="B199" s="8" t="s">
        <v>481</v>
      </c>
      <c r="C199">
        <v>0.2483673985</v>
      </c>
      <c r="D199">
        <v>195</v>
      </c>
      <c r="G199" s="5">
        <v>1.0530828000000001</v>
      </c>
      <c r="H199" s="3" t="s">
        <v>272</v>
      </c>
      <c r="I199" s="13">
        <v>6.0365433999999993</v>
      </c>
      <c r="J199" s="3" t="s">
        <v>271</v>
      </c>
      <c r="K199" s="13">
        <v>1.2178163000000002</v>
      </c>
      <c r="L199" s="11">
        <v>0.55978689999999998</v>
      </c>
      <c r="O199" s="11"/>
      <c r="P199" s="13"/>
      <c r="Q199" s="3"/>
      <c r="R199" s="13"/>
      <c r="S199" s="3"/>
    </row>
    <row r="200" spans="1:19" x14ac:dyDescent="0.35">
      <c r="A200" t="s">
        <v>763</v>
      </c>
      <c r="B200" s="8" t="s">
        <v>482</v>
      </c>
      <c r="C200" t="s">
        <v>272</v>
      </c>
      <c r="D200">
        <v>196</v>
      </c>
      <c r="G200" s="5">
        <v>0.73780488</v>
      </c>
      <c r="H200" s="3" t="s">
        <v>272</v>
      </c>
      <c r="I200" s="13">
        <v>3.3313256</v>
      </c>
      <c r="J200" s="3" t="s">
        <v>271</v>
      </c>
      <c r="K200" s="11">
        <v>0.59325079999999997</v>
      </c>
      <c r="L200" s="3" t="s">
        <v>282</v>
      </c>
      <c r="O200" s="3"/>
      <c r="P200" s="13"/>
      <c r="Q200" s="3"/>
      <c r="R200" s="13"/>
      <c r="S200" s="13"/>
    </row>
    <row r="201" spans="1:19" x14ac:dyDescent="0.35">
      <c r="A201" t="s">
        <v>704</v>
      </c>
      <c r="B201" s="8" t="s">
        <v>483</v>
      </c>
      <c r="C201">
        <v>0.4424866865</v>
      </c>
      <c r="D201">
        <v>197</v>
      </c>
      <c r="G201" s="5">
        <v>8.8503156000000018</v>
      </c>
      <c r="H201" s="3" t="s">
        <v>272</v>
      </c>
      <c r="I201" s="13">
        <v>7.7460055999999993</v>
      </c>
      <c r="J201" s="3" t="s">
        <v>271</v>
      </c>
      <c r="K201" s="13">
        <v>3.4886724000000005</v>
      </c>
      <c r="L201" s="13">
        <v>1.4823324999999998</v>
      </c>
      <c r="O201" s="3"/>
      <c r="P201" s="19"/>
      <c r="Q201" s="3"/>
      <c r="R201" s="19"/>
      <c r="S201" s="13"/>
    </row>
    <row r="202" spans="1:19" x14ac:dyDescent="0.35">
      <c r="A202" t="s">
        <v>587</v>
      </c>
      <c r="B202" s="8" t="s">
        <v>484</v>
      </c>
      <c r="C202">
        <v>0.48558564625000006</v>
      </c>
      <c r="D202">
        <v>198</v>
      </c>
      <c r="G202" s="5">
        <v>4.1146595999999995</v>
      </c>
      <c r="H202" s="3" t="s">
        <v>272</v>
      </c>
      <c r="I202" s="11">
        <v>0.41007599999999994</v>
      </c>
      <c r="J202" s="3" t="s">
        <v>271</v>
      </c>
      <c r="K202" s="11">
        <v>0.23772889999999999</v>
      </c>
      <c r="L202" s="11">
        <v>0.42711439999999995</v>
      </c>
      <c r="O202" s="3"/>
      <c r="P202" s="20"/>
      <c r="Q202" s="3"/>
      <c r="R202" s="19"/>
      <c r="S202" s="13"/>
    </row>
    <row r="203" spans="1:19" x14ac:dyDescent="0.35">
      <c r="A203" t="s">
        <v>865</v>
      </c>
      <c r="B203" s="8" t="s">
        <v>485</v>
      </c>
      <c r="C203">
        <v>3.6731689675000001</v>
      </c>
      <c r="D203">
        <v>199</v>
      </c>
      <c r="G203" s="5">
        <v>4.4985491999999994</v>
      </c>
      <c r="H203" s="3" t="s">
        <v>272</v>
      </c>
      <c r="I203" s="13">
        <v>5.2709640000000002</v>
      </c>
      <c r="J203" s="3" t="s">
        <v>278</v>
      </c>
      <c r="K203" s="13">
        <v>4.5765984</v>
      </c>
      <c r="L203" s="13">
        <v>4.952083599999999</v>
      </c>
      <c r="O203" s="3"/>
      <c r="P203" s="11"/>
      <c r="Q203" s="3"/>
      <c r="R203" s="13"/>
      <c r="S203" s="11"/>
    </row>
    <row r="204" spans="1:19" x14ac:dyDescent="0.35">
      <c r="A204" t="s">
        <v>582</v>
      </c>
      <c r="B204" s="8" t="s">
        <v>486</v>
      </c>
      <c r="C204">
        <v>1.1225395599999999</v>
      </c>
      <c r="D204">
        <v>200</v>
      </c>
      <c r="G204" s="5">
        <v>2.0868372000000002</v>
      </c>
      <c r="H204" s="3" t="s">
        <v>272</v>
      </c>
      <c r="I204" s="19">
        <v>34.362632682499999</v>
      </c>
      <c r="J204" s="3" t="s">
        <v>885</v>
      </c>
      <c r="K204" s="20">
        <v>262.37470446549997</v>
      </c>
      <c r="L204" s="3" t="s">
        <v>886</v>
      </c>
      <c r="O204" s="11"/>
      <c r="P204" s="11"/>
      <c r="Q204" s="3"/>
      <c r="R204" s="13"/>
      <c r="S204" s="3"/>
    </row>
    <row r="205" spans="1:19" x14ac:dyDescent="0.35">
      <c r="A205" t="s">
        <v>701</v>
      </c>
      <c r="B205" s="8" t="s">
        <v>487</v>
      </c>
      <c r="C205">
        <v>0.25106013800000004</v>
      </c>
      <c r="D205">
        <v>201</v>
      </c>
      <c r="G205" s="14">
        <v>13.389426200000001</v>
      </c>
      <c r="H205" s="3" t="s">
        <v>272</v>
      </c>
      <c r="I205" s="3" t="s">
        <v>278</v>
      </c>
      <c r="J205" s="3" t="s">
        <v>271</v>
      </c>
      <c r="K205" s="19">
        <v>33.614382999999997</v>
      </c>
      <c r="L205" s="11">
        <v>0.34220399999999995</v>
      </c>
      <c r="O205" s="11"/>
      <c r="P205" s="11"/>
      <c r="Q205" s="3"/>
      <c r="R205" s="13"/>
      <c r="S205" s="3"/>
    </row>
    <row r="206" spans="1:19" x14ac:dyDescent="0.35">
      <c r="A206" t="s">
        <v>710</v>
      </c>
      <c r="B206" s="8" t="s">
        <v>488</v>
      </c>
      <c r="C206">
        <v>0.31731968299999996</v>
      </c>
      <c r="D206">
        <v>202</v>
      </c>
      <c r="G206" s="5">
        <v>0.98401319999999981</v>
      </c>
      <c r="H206" s="3" t="s">
        <v>272</v>
      </c>
      <c r="I206" s="11">
        <v>0.41290079999999996</v>
      </c>
      <c r="J206" s="3" t="s">
        <v>271</v>
      </c>
      <c r="K206" s="13">
        <v>5.0539785999999998</v>
      </c>
      <c r="L206" s="3" t="s">
        <v>282</v>
      </c>
      <c r="O206" s="3"/>
      <c r="P206" s="13"/>
      <c r="Q206" s="3"/>
      <c r="R206" s="13"/>
      <c r="S206" s="11"/>
    </row>
    <row r="207" spans="1:19" x14ac:dyDescent="0.35">
      <c r="A207" t="s">
        <v>761</v>
      </c>
      <c r="B207" s="8" t="s">
        <v>489</v>
      </c>
      <c r="C207">
        <v>1.8446610799999998</v>
      </c>
      <c r="D207">
        <v>203</v>
      </c>
      <c r="G207" s="5">
        <v>2.2482540000000002</v>
      </c>
      <c r="H207" s="3" t="s">
        <v>272</v>
      </c>
      <c r="I207" s="19">
        <v>12.123712063499999</v>
      </c>
      <c r="J207" s="3" t="s">
        <v>872</v>
      </c>
      <c r="K207" s="19">
        <v>15.084156967</v>
      </c>
      <c r="L207" s="13">
        <v>7.2131485915000004</v>
      </c>
      <c r="O207" s="3"/>
      <c r="P207" s="13"/>
      <c r="Q207" s="3"/>
      <c r="R207" s="11"/>
      <c r="S207" s="3"/>
    </row>
    <row r="208" spans="1:19" x14ac:dyDescent="0.35">
      <c r="A208" t="s">
        <v>694</v>
      </c>
      <c r="B208" s="8" t="s">
        <v>490</v>
      </c>
      <c r="C208">
        <v>1.0447486800000001</v>
      </c>
      <c r="D208">
        <v>204</v>
      </c>
      <c r="G208" s="5">
        <v>0.77428583999999978</v>
      </c>
      <c r="H208" s="3" t="s">
        <v>272</v>
      </c>
      <c r="I208" s="13">
        <v>7.6380911999999999</v>
      </c>
      <c r="J208" s="3" t="s">
        <v>271</v>
      </c>
      <c r="K208" s="13">
        <v>4.6438546000000001</v>
      </c>
      <c r="L208" s="13">
        <v>1.3789698999999997</v>
      </c>
      <c r="O208" s="3"/>
      <c r="P208" s="13"/>
      <c r="Q208" s="3"/>
      <c r="R208" s="13"/>
      <c r="S208" s="13"/>
    </row>
    <row r="209" spans="1:19" x14ac:dyDescent="0.35">
      <c r="A209" t="s">
        <v>614</v>
      </c>
      <c r="B209" s="8" t="s">
        <v>491</v>
      </c>
      <c r="C209">
        <v>0.123321417</v>
      </c>
      <c r="D209">
        <v>205</v>
      </c>
      <c r="G209" s="5">
        <v>2.6661060000000005</v>
      </c>
      <c r="H209" s="11">
        <v>0.3324409425</v>
      </c>
      <c r="I209" s="13">
        <v>1.8349502444999999</v>
      </c>
      <c r="J209" s="3" t="s">
        <v>874</v>
      </c>
      <c r="K209" s="19">
        <v>34.490031757499999</v>
      </c>
      <c r="L209" s="3" t="s">
        <v>877</v>
      </c>
      <c r="O209" s="3"/>
      <c r="P209" s="11"/>
      <c r="Q209" s="3"/>
      <c r="R209" s="11"/>
      <c r="S209" s="11"/>
    </row>
    <row r="210" spans="1:19" x14ac:dyDescent="0.35">
      <c r="A210" t="s">
        <v>615</v>
      </c>
      <c r="B210" s="8" t="s">
        <v>492</v>
      </c>
      <c r="C210">
        <v>0.73436149500000014</v>
      </c>
      <c r="D210">
        <v>206</v>
      </c>
      <c r="G210" s="5">
        <v>5.4452987999999998</v>
      </c>
      <c r="H210" s="11">
        <v>0.16537250000000001</v>
      </c>
      <c r="I210" s="13">
        <v>2.5268727999999996</v>
      </c>
      <c r="J210" s="3" t="s">
        <v>271</v>
      </c>
      <c r="K210" s="13">
        <v>8.0762769999999993</v>
      </c>
      <c r="L210" s="13">
        <v>1.4259529</v>
      </c>
      <c r="O210" s="3"/>
      <c r="P210" s="13"/>
      <c r="Q210" s="3"/>
      <c r="R210" s="13"/>
      <c r="S210" s="13"/>
    </row>
    <row r="211" spans="1:19" x14ac:dyDescent="0.35">
      <c r="A211" t="s">
        <v>819</v>
      </c>
      <c r="B211" s="8" t="s">
        <v>493</v>
      </c>
      <c r="C211">
        <v>9.7695008500000013E-2</v>
      </c>
      <c r="D211">
        <v>207</v>
      </c>
      <c r="G211" s="5">
        <v>1.1938932</v>
      </c>
      <c r="H211" s="11">
        <v>0.14110398624999998</v>
      </c>
      <c r="I211" s="19">
        <v>10.950831364999999</v>
      </c>
      <c r="J211" s="3" t="s">
        <v>872</v>
      </c>
      <c r="K211" s="19">
        <v>81.361085580500003</v>
      </c>
      <c r="L211" s="3" t="s">
        <v>877</v>
      </c>
      <c r="O211" s="3"/>
      <c r="P211" s="19"/>
      <c r="Q211" s="3"/>
      <c r="R211" s="20"/>
      <c r="S211" s="3"/>
    </row>
    <row r="212" spans="1:19" x14ac:dyDescent="0.35">
      <c r="A212" t="s">
        <v>791</v>
      </c>
      <c r="B212" s="8" t="s">
        <v>494</v>
      </c>
      <c r="C212">
        <v>0.19428569225</v>
      </c>
      <c r="D212">
        <v>208</v>
      </c>
      <c r="G212" s="5">
        <v>1.4270508</v>
      </c>
      <c r="H212" s="11">
        <v>0.16227150000000001</v>
      </c>
      <c r="I212" s="11">
        <v>0.6417096000000001</v>
      </c>
      <c r="J212" s="3" t="s">
        <v>271</v>
      </c>
      <c r="K212" s="13">
        <v>2.5181937000000003</v>
      </c>
      <c r="L212" s="3" t="s">
        <v>282</v>
      </c>
      <c r="O212" s="3"/>
      <c r="P212" s="3"/>
      <c r="Q212" s="3"/>
      <c r="R212" s="19"/>
      <c r="S212" s="11"/>
    </row>
    <row r="213" spans="1:19" x14ac:dyDescent="0.35">
      <c r="A213" t="s">
        <v>807</v>
      </c>
      <c r="B213" s="8" t="s">
        <v>495</v>
      </c>
      <c r="C213">
        <v>0.55178468025000005</v>
      </c>
      <c r="D213">
        <v>209</v>
      </c>
      <c r="G213" s="5">
        <v>0.87945479999999987</v>
      </c>
      <c r="H213" s="3" t="s">
        <v>879</v>
      </c>
      <c r="I213" s="20">
        <v>3963.3258633999999</v>
      </c>
      <c r="J213" s="3" t="s">
        <v>880</v>
      </c>
      <c r="K213" s="20">
        <v>535.05689380000001</v>
      </c>
      <c r="L213" s="3" t="s">
        <v>881</v>
      </c>
      <c r="O213" s="3"/>
      <c r="P213" s="11"/>
      <c r="Q213" s="3"/>
      <c r="R213" s="13"/>
      <c r="S213" s="3"/>
    </row>
    <row r="214" spans="1:19" x14ac:dyDescent="0.35">
      <c r="A214" t="s">
        <v>661</v>
      </c>
      <c r="B214" s="8" t="s">
        <v>496</v>
      </c>
      <c r="C214" t="s">
        <v>272</v>
      </c>
      <c r="D214">
        <v>210</v>
      </c>
      <c r="G214" s="5">
        <v>6.4405115999999998</v>
      </c>
      <c r="H214" s="11">
        <v>0.40570000000000001</v>
      </c>
      <c r="I214" s="19">
        <v>22.712092899999998</v>
      </c>
      <c r="J214" s="3" t="s">
        <v>271</v>
      </c>
      <c r="K214" s="13">
        <v>9.5621877999999985</v>
      </c>
      <c r="L214" s="3" t="s">
        <v>282</v>
      </c>
      <c r="O214" s="3"/>
      <c r="P214" s="11"/>
      <c r="Q214" s="3"/>
      <c r="R214" s="13"/>
      <c r="S214" s="3"/>
    </row>
    <row r="215" spans="1:19" x14ac:dyDescent="0.35">
      <c r="A215" t="s">
        <v>664</v>
      </c>
      <c r="B215" s="8" t="s">
        <v>497</v>
      </c>
      <c r="C215">
        <v>0.49874678875000006</v>
      </c>
      <c r="D215">
        <v>211</v>
      </c>
      <c r="G215" s="5">
        <v>0.94508999999999987</v>
      </c>
      <c r="H215" s="3" t="s">
        <v>272</v>
      </c>
      <c r="I215" s="11">
        <v>0.45527280000000003</v>
      </c>
      <c r="J215" s="3" t="s">
        <v>271</v>
      </c>
      <c r="K215" s="13">
        <v>3.6135855000000001</v>
      </c>
      <c r="L215" s="13">
        <v>1.3742715999999999</v>
      </c>
      <c r="O215" s="3"/>
      <c r="P215" s="19"/>
      <c r="Q215" s="3"/>
      <c r="R215" s="19"/>
      <c r="S215" s="13"/>
    </row>
    <row r="216" spans="1:19" x14ac:dyDescent="0.35">
      <c r="A216" t="s">
        <v>816</v>
      </c>
      <c r="B216" s="8" t="s">
        <v>498</v>
      </c>
      <c r="C216">
        <v>0.16973335400000003</v>
      </c>
      <c r="D216">
        <v>212</v>
      </c>
      <c r="G216" s="5">
        <v>0.49209264000000003</v>
      </c>
      <c r="H216" s="11">
        <v>0.371589</v>
      </c>
      <c r="I216" s="13">
        <v>2.6593131999999997</v>
      </c>
      <c r="J216" s="3" t="s">
        <v>271</v>
      </c>
      <c r="K216" s="13">
        <v>4.0523828000000002</v>
      </c>
      <c r="L216" s="3" t="s">
        <v>282</v>
      </c>
      <c r="O216" s="3"/>
      <c r="P216" s="13"/>
      <c r="Q216" s="3"/>
      <c r="R216" s="13"/>
      <c r="S216" s="13"/>
    </row>
    <row r="217" spans="1:19" x14ac:dyDescent="0.35">
      <c r="A217" t="s">
        <v>696</v>
      </c>
      <c r="B217" s="8" t="s">
        <v>499</v>
      </c>
      <c r="C217">
        <v>9.8986858999999985</v>
      </c>
      <c r="D217">
        <v>213</v>
      </c>
      <c r="G217" s="5">
        <v>3.3495516000000003</v>
      </c>
      <c r="H217" s="3" t="s">
        <v>272</v>
      </c>
      <c r="I217" s="20">
        <v>105.27036010449997</v>
      </c>
      <c r="J217" s="11">
        <v>0.29533003124999996</v>
      </c>
      <c r="K217" s="20">
        <v>132.65374433299996</v>
      </c>
      <c r="L217" s="19">
        <v>33.690268182499992</v>
      </c>
      <c r="O217" s="11"/>
      <c r="P217" s="13"/>
      <c r="Q217" s="3"/>
      <c r="R217" s="19"/>
      <c r="S217" s="3"/>
    </row>
    <row r="218" spans="1:19" x14ac:dyDescent="0.35">
      <c r="A218" t="s">
        <v>669</v>
      </c>
      <c r="B218" s="8" t="s">
        <v>500</v>
      </c>
      <c r="C218">
        <v>0.42915913874999995</v>
      </c>
      <c r="D218">
        <v>214</v>
      </c>
      <c r="G218" s="5">
        <v>3.9238596000000001</v>
      </c>
      <c r="H218" s="11">
        <v>9.7150500000000001E-2</v>
      </c>
      <c r="I218" s="13">
        <v>1.9701325999999999</v>
      </c>
      <c r="J218" s="3" t="s">
        <v>271</v>
      </c>
      <c r="K218" s="19">
        <v>11.521318599999999</v>
      </c>
      <c r="L218" s="13">
        <v>1.0957838</v>
      </c>
      <c r="O218" s="11"/>
      <c r="P218" s="13"/>
      <c r="Q218" s="3"/>
      <c r="R218" s="13"/>
      <c r="S218" s="13"/>
    </row>
    <row r="219" spans="1:19" x14ac:dyDescent="0.35">
      <c r="A219" t="s">
        <v>650</v>
      </c>
      <c r="B219" s="8" t="s">
        <v>501</v>
      </c>
      <c r="C219">
        <v>0.13073401450000002</v>
      </c>
      <c r="D219">
        <v>215</v>
      </c>
      <c r="G219" s="5">
        <v>1.1397059999999999</v>
      </c>
      <c r="H219" s="3" t="s">
        <v>272</v>
      </c>
      <c r="I219" s="19">
        <v>10.517309685000001</v>
      </c>
      <c r="J219" s="3" t="s">
        <v>872</v>
      </c>
      <c r="K219" s="19">
        <v>77.737726604999992</v>
      </c>
      <c r="L219" s="3" t="s">
        <v>877</v>
      </c>
      <c r="O219" s="11"/>
      <c r="P219" s="19"/>
      <c r="Q219" s="3"/>
      <c r="R219" s="19"/>
      <c r="S219" s="3"/>
    </row>
    <row r="220" spans="1:19" x14ac:dyDescent="0.35">
      <c r="A220" t="s">
        <v>642</v>
      </c>
      <c r="B220" s="8" t="s">
        <v>502</v>
      </c>
      <c r="C220">
        <v>0.18377190600000001</v>
      </c>
      <c r="D220">
        <v>216</v>
      </c>
      <c r="G220" s="5">
        <v>2.8756044000000003</v>
      </c>
      <c r="H220" s="3" t="s">
        <v>272</v>
      </c>
      <c r="I220" s="3" t="s">
        <v>278</v>
      </c>
      <c r="J220" s="3" t="s">
        <v>271</v>
      </c>
      <c r="K220" s="11">
        <v>0.54200440000000005</v>
      </c>
      <c r="L220" s="3" t="s">
        <v>282</v>
      </c>
      <c r="O220" s="11"/>
      <c r="P220" s="11"/>
      <c r="Q220" s="3"/>
      <c r="R220" s="13"/>
      <c r="S220" s="3"/>
    </row>
    <row r="221" spans="1:19" x14ac:dyDescent="0.35">
      <c r="A221" t="s">
        <v>724</v>
      </c>
      <c r="B221" s="8" t="s">
        <v>503</v>
      </c>
      <c r="C221">
        <v>0.56975644725000008</v>
      </c>
      <c r="D221">
        <v>217</v>
      </c>
      <c r="G221" s="5"/>
      <c r="H221" s="3" t="s">
        <v>272</v>
      </c>
      <c r="I221" s="19">
        <v>19.394789099999997</v>
      </c>
      <c r="J221" s="3" t="s">
        <v>271</v>
      </c>
      <c r="K221" s="13">
        <v>6.9373941999999991</v>
      </c>
      <c r="L221" s="3" t="s">
        <v>282</v>
      </c>
      <c r="O221" s="3"/>
      <c r="P221" s="20"/>
      <c r="Q221" s="3"/>
      <c r="R221" s="20"/>
      <c r="S221" s="3"/>
    </row>
    <row r="222" spans="1:19" x14ac:dyDescent="0.35">
      <c r="A222" t="s">
        <v>660</v>
      </c>
      <c r="B222" s="8" t="s">
        <v>504</v>
      </c>
      <c r="C222" t="s">
        <v>272</v>
      </c>
      <c r="D222">
        <v>218</v>
      </c>
      <c r="G222" s="5"/>
      <c r="H222" s="11">
        <v>0.40570000000000001</v>
      </c>
      <c r="I222" s="19">
        <v>22.730703299999995</v>
      </c>
      <c r="J222" s="3" t="s">
        <v>271</v>
      </c>
      <c r="K222" s="13">
        <v>9.7009989999999995</v>
      </c>
      <c r="L222" s="3" t="s">
        <v>282</v>
      </c>
      <c r="O222" s="11"/>
      <c r="P222" s="19"/>
      <c r="Q222" s="3"/>
      <c r="R222" s="13"/>
      <c r="S222" s="3"/>
    </row>
    <row r="223" spans="1:19" x14ac:dyDescent="0.35">
      <c r="A223" t="s">
        <v>684</v>
      </c>
      <c r="B223" s="8" t="s">
        <v>505</v>
      </c>
      <c r="C223">
        <v>0.47687206225000001</v>
      </c>
      <c r="D223">
        <v>219</v>
      </c>
      <c r="G223" s="5">
        <v>8.561444400000001</v>
      </c>
      <c r="H223" s="11">
        <v>0.11265549999999999</v>
      </c>
      <c r="I223" s="13">
        <v>2.8260899999999998</v>
      </c>
      <c r="J223" s="3" t="s">
        <v>271</v>
      </c>
      <c r="K223" s="13">
        <v>4.8489165999999999</v>
      </c>
      <c r="L223" s="3" t="s">
        <v>282</v>
      </c>
      <c r="O223" s="3"/>
      <c r="P223" s="11"/>
      <c r="Q223" s="3"/>
      <c r="R223" s="13"/>
      <c r="S223" s="13"/>
    </row>
    <row r="224" spans="1:19" x14ac:dyDescent="0.35">
      <c r="A224" t="s">
        <v>837</v>
      </c>
      <c r="B224" s="8" t="s">
        <v>506</v>
      </c>
      <c r="C224">
        <v>8.3559976999999996</v>
      </c>
      <c r="D224">
        <v>220</v>
      </c>
      <c r="G224" s="5">
        <v>8.199306</v>
      </c>
      <c r="H224" s="11">
        <v>0.14335964500000001</v>
      </c>
      <c r="I224" s="19">
        <v>23.157134429000003</v>
      </c>
      <c r="J224" s="3" t="s">
        <v>872</v>
      </c>
      <c r="K224" s="19">
        <v>37.724010037999996</v>
      </c>
      <c r="L224" s="19">
        <v>29.819503713999996</v>
      </c>
      <c r="O224" s="11"/>
      <c r="P224" s="13"/>
      <c r="Q224" s="3"/>
      <c r="R224" s="13"/>
      <c r="S224" s="3"/>
    </row>
    <row r="225" spans="1:19" x14ac:dyDescent="0.35">
      <c r="A225" t="s">
        <v>581</v>
      </c>
      <c r="B225" s="8" t="s">
        <v>507</v>
      </c>
      <c r="C225">
        <v>1.2694445699999999</v>
      </c>
      <c r="D225">
        <v>221</v>
      </c>
      <c r="G225" s="5">
        <v>2.2726763999999999</v>
      </c>
      <c r="H225" s="3" t="s">
        <v>272</v>
      </c>
      <c r="I225" s="19">
        <v>34.205165435499993</v>
      </c>
      <c r="J225" s="3" t="s">
        <v>885</v>
      </c>
      <c r="K225" s="20">
        <v>259.28587922050002</v>
      </c>
      <c r="L225" s="13">
        <v>1.0068902004999998</v>
      </c>
      <c r="O225" s="3"/>
      <c r="P225" s="20"/>
      <c r="Q225" s="11"/>
      <c r="R225" s="20"/>
      <c r="S225" s="19"/>
    </row>
    <row r="226" spans="1:19" x14ac:dyDescent="0.35">
      <c r="A226" t="s">
        <v>592</v>
      </c>
      <c r="B226" s="8" t="s">
        <v>508</v>
      </c>
      <c r="C226">
        <v>0.30083043549999999</v>
      </c>
      <c r="D226">
        <v>222</v>
      </c>
      <c r="G226" s="5">
        <v>0.57818159999999996</v>
      </c>
      <c r="H226" s="11">
        <v>0.21730787500000001</v>
      </c>
      <c r="I226" s="13">
        <v>6.7330265699999998</v>
      </c>
      <c r="J226" s="3" t="s">
        <v>872</v>
      </c>
      <c r="K226" s="20">
        <v>160.12438189</v>
      </c>
      <c r="L226" s="3" t="s">
        <v>877</v>
      </c>
      <c r="O226" s="11"/>
      <c r="P226" s="13"/>
      <c r="Q226" s="3"/>
      <c r="R226" s="19"/>
      <c r="S226" s="13"/>
    </row>
    <row r="227" spans="1:19" x14ac:dyDescent="0.35">
      <c r="A227" t="s">
        <v>817</v>
      </c>
      <c r="B227" s="8" t="s">
        <v>509</v>
      </c>
      <c r="C227" t="s">
        <v>272</v>
      </c>
      <c r="D227">
        <v>223</v>
      </c>
      <c r="G227" s="5"/>
      <c r="H227" s="3" t="s">
        <v>871</v>
      </c>
      <c r="I227" s="19">
        <v>11.195925814499999</v>
      </c>
      <c r="J227" s="3" t="s">
        <v>872</v>
      </c>
      <c r="K227" s="19">
        <v>82.351290543499999</v>
      </c>
      <c r="L227" s="3" t="s">
        <v>877</v>
      </c>
      <c r="O227" s="3"/>
      <c r="P227" s="19"/>
      <c r="Q227" s="3"/>
      <c r="R227" s="19"/>
      <c r="S227" s="3"/>
    </row>
    <row r="228" spans="1:19" x14ac:dyDescent="0.35">
      <c r="A228" t="s">
        <v>594</v>
      </c>
      <c r="B228" s="8" t="s">
        <v>510</v>
      </c>
      <c r="C228">
        <v>0.29671568749999999</v>
      </c>
      <c r="D228">
        <v>224</v>
      </c>
      <c r="G228" s="5">
        <v>2.1116411999999998</v>
      </c>
      <c r="H228" s="11">
        <v>0.23304544999999999</v>
      </c>
      <c r="I228" s="13">
        <v>6.5303191800000002</v>
      </c>
      <c r="J228" s="3" t="s">
        <v>872</v>
      </c>
      <c r="K228" s="20">
        <v>158.01098137</v>
      </c>
      <c r="L228" s="3" t="s">
        <v>877</v>
      </c>
      <c r="O228" s="3"/>
      <c r="P228" s="3"/>
      <c r="Q228" s="3"/>
      <c r="R228" s="11"/>
      <c r="S228" s="3"/>
    </row>
    <row r="229" spans="1:19" x14ac:dyDescent="0.35">
      <c r="A229" t="s">
        <v>792</v>
      </c>
      <c r="B229" s="8" t="s">
        <v>511</v>
      </c>
      <c r="C229">
        <v>0.34615317449999999</v>
      </c>
      <c r="D229">
        <v>225</v>
      </c>
      <c r="G229" s="5">
        <v>1.8842075999999999</v>
      </c>
      <c r="H229" s="11">
        <v>0.18397850000000002</v>
      </c>
      <c r="I229" s="11">
        <v>0.7942488000000002</v>
      </c>
      <c r="J229" s="3" t="s">
        <v>271</v>
      </c>
      <c r="K229" s="13">
        <v>3.6007739000000001</v>
      </c>
      <c r="L229" s="3" t="s">
        <v>282</v>
      </c>
      <c r="O229" s="3"/>
      <c r="P229" s="19"/>
      <c r="Q229" s="3"/>
      <c r="R229" s="13"/>
      <c r="S229" s="3"/>
    </row>
    <row r="230" spans="1:19" x14ac:dyDescent="0.35">
      <c r="A230" t="s">
        <v>610</v>
      </c>
      <c r="B230" s="8" t="s">
        <v>512</v>
      </c>
      <c r="C230">
        <v>1.0595296699999999</v>
      </c>
      <c r="D230">
        <v>226</v>
      </c>
      <c r="G230" s="5">
        <v>2.3726556000000003</v>
      </c>
      <c r="H230" s="3" t="s">
        <v>272</v>
      </c>
      <c r="I230" s="13">
        <v>6.0414485999999998</v>
      </c>
      <c r="J230" s="3" t="s">
        <v>271</v>
      </c>
      <c r="K230" s="13">
        <v>4.2337305999999995</v>
      </c>
      <c r="L230" s="3" t="s">
        <v>282</v>
      </c>
      <c r="O230" s="11"/>
      <c r="P230" s="19"/>
      <c r="Q230" s="3"/>
      <c r="R230" s="13"/>
      <c r="S230" s="3"/>
    </row>
    <row r="231" spans="1:19" x14ac:dyDescent="0.35">
      <c r="A231" t="s">
        <v>744</v>
      </c>
      <c r="B231" s="8" t="s">
        <v>513</v>
      </c>
      <c r="C231">
        <v>2.6871775099999997</v>
      </c>
      <c r="D231">
        <v>227</v>
      </c>
      <c r="G231" s="5">
        <v>0.80427959999999998</v>
      </c>
      <c r="H231" s="3" t="s">
        <v>272</v>
      </c>
      <c r="I231" s="19">
        <v>27.318819599999994</v>
      </c>
      <c r="J231" s="11">
        <v>7.4823623999999991E-2</v>
      </c>
      <c r="K231" s="19">
        <v>11.339092511999999</v>
      </c>
      <c r="L231" s="19">
        <v>10.431054432</v>
      </c>
      <c r="O231" s="11"/>
      <c r="P231" s="13"/>
      <c r="Q231" s="3"/>
      <c r="R231" s="13"/>
      <c r="S231" s="3"/>
    </row>
    <row r="232" spans="1:19" x14ac:dyDescent="0.35">
      <c r="A232" t="s">
        <v>675</v>
      </c>
      <c r="B232" s="8" t="s">
        <v>514</v>
      </c>
      <c r="C232">
        <v>4.3323389600000004</v>
      </c>
      <c r="D232">
        <v>228</v>
      </c>
      <c r="G232" s="5">
        <v>1.4728427999999998</v>
      </c>
      <c r="H232" s="3" t="s">
        <v>272</v>
      </c>
      <c r="I232" s="19">
        <v>12.6508454</v>
      </c>
      <c r="J232" s="3" t="s">
        <v>271</v>
      </c>
      <c r="K232" s="19">
        <v>17.950800999999998</v>
      </c>
      <c r="L232" s="19">
        <v>19.102484099999998</v>
      </c>
      <c r="O232" s="11"/>
      <c r="P232" s="19"/>
      <c r="Q232" s="3"/>
      <c r="R232" s="19"/>
      <c r="S232" s="19"/>
    </row>
    <row r="233" spans="1:19" x14ac:dyDescent="0.35">
      <c r="A233" t="s">
        <v>742</v>
      </c>
      <c r="B233" s="8" t="s">
        <v>515</v>
      </c>
      <c r="C233">
        <v>1.3729115000000001</v>
      </c>
      <c r="D233">
        <v>229</v>
      </c>
      <c r="G233" s="5">
        <v>0.75677040000000007</v>
      </c>
      <c r="H233" s="11">
        <v>0.14521600000000001</v>
      </c>
      <c r="I233" s="13">
        <v>8.7077668999999993</v>
      </c>
      <c r="J233" s="3" t="s">
        <v>271</v>
      </c>
      <c r="K233" s="19">
        <v>16.180958199999999</v>
      </c>
      <c r="L233" s="13">
        <v>5.4570942999999996</v>
      </c>
      <c r="O233" s="3"/>
      <c r="P233" s="19"/>
      <c r="Q233" s="3"/>
      <c r="R233" s="20"/>
      <c r="S233" s="13"/>
    </row>
    <row r="234" spans="1:19" x14ac:dyDescent="0.35">
      <c r="A234" t="s">
        <v>708</v>
      </c>
      <c r="B234" s="8" t="s">
        <v>516</v>
      </c>
      <c r="C234">
        <v>0.27644450249999997</v>
      </c>
      <c r="D234">
        <v>230</v>
      </c>
      <c r="G234" s="14">
        <v>13.3631206</v>
      </c>
      <c r="H234" s="3" t="s">
        <v>272</v>
      </c>
      <c r="I234" s="13">
        <v>6.4706535999999995</v>
      </c>
      <c r="J234" s="3" t="s">
        <v>271</v>
      </c>
      <c r="K234" s="13">
        <v>4.7511177999999994</v>
      </c>
      <c r="L234" s="11">
        <v>0.62877660000000002</v>
      </c>
      <c r="O234" s="11"/>
      <c r="P234" s="13"/>
      <c r="Q234" s="3"/>
      <c r="R234" s="20"/>
      <c r="S234" s="3"/>
    </row>
    <row r="235" spans="1:19" x14ac:dyDescent="0.35">
      <c r="A235" t="s">
        <v>688</v>
      </c>
      <c r="B235" s="8" t="s">
        <v>517</v>
      </c>
      <c r="C235">
        <v>1.9231617999999999</v>
      </c>
      <c r="D235">
        <v>231</v>
      </c>
      <c r="G235" s="5">
        <v>1.0721628000000001</v>
      </c>
      <c r="H235" s="3" t="s">
        <v>882</v>
      </c>
      <c r="I235" s="20">
        <v>1625.7095139999999</v>
      </c>
      <c r="J235" s="3" t="s">
        <v>883</v>
      </c>
      <c r="K235" s="20">
        <v>200.39144487999999</v>
      </c>
      <c r="L235" s="3" t="s">
        <v>884</v>
      </c>
      <c r="O235" s="3"/>
      <c r="P235" s="19"/>
      <c r="Q235" s="3"/>
      <c r="R235" s="19"/>
      <c r="S235" s="3"/>
    </row>
    <row r="236" spans="1:19" x14ac:dyDescent="0.35">
      <c r="A236" t="s">
        <v>588</v>
      </c>
      <c r="B236" s="8" t="s">
        <v>518</v>
      </c>
      <c r="C236" t="s">
        <v>272</v>
      </c>
      <c r="D236">
        <v>232</v>
      </c>
      <c r="G236" s="5">
        <v>2.0734811999999998</v>
      </c>
      <c r="H236" s="3" t="s">
        <v>272</v>
      </c>
      <c r="I236" s="11">
        <v>0.37900320000000004</v>
      </c>
      <c r="J236" s="3" t="s">
        <v>271</v>
      </c>
      <c r="K236" s="3" t="s">
        <v>278</v>
      </c>
      <c r="L236" s="3" t="s">
        <v>282</v>
      </c>
      <c r="O236" s="11"/>
      <c r="P236" s="13"/>
      <c r="Q236" s="3"/>
      <c r="R236" s="20"/>
      <c r="S236" s="3"/>
    </row>
    <row r="237" spans="1:19" x14ac:dyDescent="0.35">
      <c r="A237" t="s">
        <v>786</v>
      </c>
      <c r="B237" s="8" t="s">
        <v>519</v>
      </c>
      <c r="C237">
        <v>0.17853770450000001</v>
      </c>
      <c r="D237">
        <v>233</v>
      </c>
      <c r="G237" s="5">
        <v>3.6132372000000004</v>
      </c>
      <c r="H237" s="3" t="s">
        <v>272</v>
      </c>
      <c r="I237" s="13">
        <v>1.1288908</v>
      </c>
      <c r="J237" s="3" t="s">
        <v>271</v>
      </c>
      <c r="K237" s="13">
        <v>9.1205157999999997</v>
      </c>
      <c r="L237" s="3" t="s">
        <v>282</v>
      </c>
      <c r="O237" s="11"/>
      <c r="P237" s="11"/>
      <c r="Q237" s="3"/>
      <c r="R237" s="13"/>
      <c r="S237" s="3"/>
    </row>
    <row r="238" spans="1:19" x14ac:dyDescent="0.35">
      <c r="A238" t="s">
        <v>776</v>
      </c>
      <c r="B238" s="8" t="s">
        <v>520</v>
      </c>
      <c r="C238">
        <v>1.1643629100000001</v>
      </c>
      <c r="D238">
        <v>234</v>
      </c>
      <c r="G238" s="5">
        <v>1.1923667999999998</v>
      </c>
      <c r="H238" s="3" t="s">
        <v>272</v>
      </c>
      <c r="I238" s="20">
        <v>295.27143030000002</v>
      </c>
      <c r="J238" s="3" t="s">
        <v>871</v>
      </c>
      <c r="K238" s="19">
        <v>19.037610899999997</v>
      </c>
      <c r="L238" s="13">
        <v>3.4060834800000004</v>
      </c>
      <c r="O238" s="3"/>
      <c r="P238" s="13"/>
      <c r="Q238" s="3"/>
      <c r="R238" s="13"/>
      <c r="S238" s="3"/>
    </row>
    <row r="239" spans="1:19" x14ac:dyDescent="0.35">
      <c r="A239" t="s">
        <v>753</v>
      </c>
      <c r="B239" s="8" t="s">
        <v>521</v>
      </c>
      <c r="C239">
        <v>1.28931817</v>
      </c>
      <c r="D239">
        <v>235</v>
      </c>
      <c r="G239" s="5">
        <v>1.191222</v>
      </c>
      <c r="H239" s="3" t="s">
        <v>272</v>
      </c>
      <c r="I239" s="13">
        <v>6.8066597999999994</v>
      </c>
      <c r="J239" s="11">
        <v>7.2394050000000001E-2</v>
      </c>
      <c r="K239" s="19">
        <v>17.461807</v>
      </c>
      <c r="L239" s="13">
        <v>5.7014058999999992</v>
      </c>
      <c r="O239" s="3"/>
      <c r="P239" s="19"/>
      <c r="Q239" s="11"/>
      <c r="R239" s="19"/>
      <c r="S239" s="19"/>
    </row>
    <row r="240" spans="1:19" x14ac:dyDescent="0.35">
      <c r="A240" t="s">
        <v>673</v>
      </c>
      <c r="B240" s="8" t="s">
        <v>522</v>
      </c>
      <c r="C240">
        <v>4.0233044800000002</v>
      </c>
      <c r="D240">
        <v>236</v>
      </c>
      <c r="G240" s="5">
        <v>2.3177052000000002</v>
      </c>
      <c r="H240" s="3" t="s">
        <v>272</v>
      </c>
      <c r="I240" s="19">
        <v>13.506923799999999</v>
      </c>
      <c r="J240" s="3" t="s">
        <v>271</v>
      </c>
      <c r="K240" s="19">
        <v>18.1432438</v>
      </c>
      <c r="L240" s="19">
        <v>19.2377544</v>
      </c>
      <c r="O240" s="3"/>
      <c r="P240" s="19"/>
      <c r="Q240" s="3"/>
      <c r="R240" s="19"/>
      <c r="S240" s="19"/>
    </row>
    <row r="241" spans="1:19" x14ac:dyDescent="0.35">
      <c r="A241" t="s">
        <v>781</v>
      </c>
      <c r="B241" s="8" t="s">
        <v>523</v>
      </c>
      <c r="C241">
        <v>0.25152909825000003</v>
      </c>
      <c r="D241">
        <v>237</v>
      </c>
      <c r="G241" s="5">
        <v>2.4131052</v>
      </c>
      <c r="H241" s="11">
        <v>9.5600000000000018E-2</v>
      </c>
      <c r="I241" s="13">
        <v>1.3152884</v>
      </c>
      <c r="J241" s="3" t="s">
        <v>271</v>
      </c>
      <c r="K241" s="19">
        <v>10.120587399999998</v>
      </c>
      <c r="L241" s="3" t="s">
        <v>282</v>
      </c>
      <c r="O241" s="11"/>
      <c r="P241" s="13"/>
      <c r="Q241" s="3"/>
      <c r="R241" s="19"/>
      <c r="S241" s="13"/>
    </row>
    <row r="242" spans="1:19" x14ac:dyDescent="0.35">
      <c r="A242" t="s">
        <v>721</v>
      </c>
      <c r="B242" s="8" t="s">
        <v>524</v>
      </c>
      <c r="C242">
        <v>1.07567697</v>
      </c>
      <c r="D242">
        <v>238</v>
      </c>
      <c r="G242" s="5">
        <v>3.0957876</v>
      </c>
      <c r="H242" s="3" t="s">
        <v>272</v>
      </c>
      <c r="I242" s="19">
        <v>59.865430199999992</v>
      </c>
      <c r="J242" s="3" t="s">
        <v>271</v>
      </c>
      <c r="K242" s="19">
        <v>15.474283</v>
      </c>
      <c r="L242" s="13">
        <v>3.2629882000000001</v>
      </c>
      <c r="O242" s="3"/>
      <c r="P242" s="13"/>
      <c r="Q242" s="3"/>
      <c r="R242" s="13"/>
      <c r="S242" s="11"/>
    </row>
    <row r="243" spans="1:19" x14ac:dyDescent="0.35">
      <c r="A243" t="s">
        <v>630</v>
      </c>
      <c r="B243" s="8" t="s">
        <v>525</v>
      </c>
      <c r="C243">
        <v>0.16105002550000003</v>
      </c>
      <c r="D243">
        <v>239</v>
      </c>
      <c r="G243" s="5">
        <v>1.4720795999999998</v>
      </c>
      <c r="H243" s="3" t="s">
        <v>272</v>
      </c>
      <c r="I243" s="13">
        <v>1.4845178000000001</v>
      </c>
      <c r="J243" s="3" t="s">
        <v>271</v>
      </c>
      <c r="K243" s="11">
        <v>0.68613489999999999</v>
      </c>
      <c r="L243" s="3" t="s">
        <v>282</v>
      </c>
      <c r="O243" s="3"/>
      <c r="P243" s="20"/>
      <c r="Q243" s="3"/>
      <c r="R243" s="20"/>
      <c r="S243" s="3"/>
    </row>
    <row r="244" spans="1:19" x14ac:dyDescent="0.35">
      <c r="A244" t="s">
        <v>759</v>
      </c>
      <c r="B244" s="8" t="s">
        <v>526</v>
      </c>
      <c r="C244">
        <v>0.465511122</v>
      </c>
      <c r="D244">
        <v>240</v>
      </c>
      <c r="G244" s="5">
        <v>2.2799268000000001</v>
      </c>
      <c r="H244" s="11">
        <v>0.22739250000000003</v>
      </c>
      <c r="I244" s="13">
        <v>3.7482675999999997</v>
      </c>
      <c r="J244" s="3" t="s">
        <v>271</v>
      </c>
      <c r="K244" s="19">
        <v>21.124529799999998</v>
      </c>
      <c r="L244" s="11">
        <v>0.73491459999999997</v>
      </c>
      <c r="O244" s="3"/>
      <c r="P244" s="11"/>
      <c r="Q244" s="3"/>
      <c r="R244" s="3"/>
      <c r="S244" s="3"/>
    </row>
    <row r="245" spans="1:19" x14ac:dyDescent="0.35">
      <c r="A245" t="s">
        <v>822</v>
      </c>
      <c r="B245" s="8" t="s">
        <v>527</v>
      </c>
      <c r="C245">
        <v>0.27910698649999999</v>
      </c>
      <c r="D245">
        <v>241</v>
      </c>
      <c r="G245" s="5">
        <v>2.9166640000000004</v>
      </c>
      <c r="H245" s="11">
        <v>0.104903</v>
      </c>
      <c r="I245" s="13">
        <v>1.0577654000000001</v>
      </c>
      <c r="J245" s="3" t="s">
        <v>271</v>
      </c>
      <c r="K245" s="13">
        <v>1.6822368000000001</v>
      </c>
      <c r="L245" s="3" t="s">
        <v>282</v>
      </c>
      <c r="O245" s="3"/>
      <c r="P245" s="13"/>
      <c r="Q245" s="3"/>
      <c r="R245" s="13"/>
      <c r="S245" s="3"/>
    </row>
    <row r="246" spans="1:19" x14ac:dyDescent="0.35">
      <c r="A246" t="s">
        <v>596</v>
      </c>
      <c r="B246" s="8" t="s">
        <v>528</v>
      </c>
      <c r="C246">
        <v>0.77157576000000005</v>
      </c>
      <c r="D246">
        <v>242</v>
      </c>
      <c r="G246" s="5">
        <v>3.7468832666666665</v>
      </c>
      <c r="H246" s="11">
        <v>0.12040800000000002</v>
      </c>
      <c r="I246" s="13">
        <v>7.2162440000000005</v>
      </c>
      <c r="J246" s="3" t="s">
        <v>271</v>
      </c>
      <c r="K246" s="19">
        <v>13.322709399999999</v>
      </c>
      <c r="L246" s="11">
        <v>0.93657679999999988</v>
      </c>
      <c r="O246" s="3"/>
      <c r="P246" s="20"/>
      <c r="Q246" s="3"/>
      <c r="R246" s="19"/>
      <c r="S246" s="13"/>
    </row>
    <row r="247" spans="1:19" x14ac:dyDescent="0.35">
      <c r="A247" t="s">
        <v>810</v>
      </c>
      <c r="B247" s="8" t="s">
        <v>529</v>
      </c>
      <c r="C247">
        <v>0.82452288500000004</v>
      </c>
      <c r="D247">
        <v>243</v>
      </c>
      <c r="G247" s="5">
        <v>0.90550093333333337</v>
      </c>
      <c r="H247" s="11">
        <v>0.2013778125</v>
      </c>
      <c r="I247" s="19">
        <v>24.169284399999995</v>
      </c>
      <c r="J247" s="3" t="s">
        <v>873</v>
      </c>
      <c r="K247" s="19">
        <v>40.329563037499994</v>
      </c>
      <c r="L247" s="3" t="s">
        <v>860</v>
      </c>
      <c r="O247" s="3"/>
      <c r="P247" s="13"/>
      <c r="Q247" s="11"/>
      <c r="R247" s="19"/>
      <c r="S247" s="13"/>
    </row>
    <row r="248" spans="1:19" x14ac:dyDescent="0.35">
      <c r="A248" t="s">
        <v>702</v>
      </c>
      <c r="B248" s="8" t="s">
        <v>530</v>
      </c>
      <c r="C248">
        <v>0.16602705525000003</v>
      </c>
      <c r="D248">
        <v>244</v>
      </c>
      <c r="G248" s="5">
        <v>2.7435029333333336</v>
      </c>
      <c r="H248" s="3" t="s">
        <v>272</v>
      </c>
      <c r="I248" s="3" t="s">
        <v>278</v>
      </c>
      <c r="J248" s="3" t="s">
        <v>271</v>
      </c>
      <c r="K248" s="19">
        <v>18.897241000000001</v>
      </c>
      <c r="L248" s="3" t="s">
        <v>282</v>
      </c>
      <c r="O248" s="3"/>
      <c r="P248" s="19"/>
      <c r="Q248" s="3"/>
      <c r="R248" s="19"/>
      <c r="S248" s="19"/>
    </row>
    <row r="249" spans="1:19" x14ac:dyDescent="0.35">
      <c r="A249" t="s">
        <v>608</v>
      </c>
      <c r="B249" s="8" t="s">
        <v>531</v>
      </c>
      <c r="C249">
        <v>2.7516425</v>
      </c>
      <c r="D249">
        <v>245</v>
      </c>
      <c r="G249" s="5">
        <v>1.0273006666666669</v>
      </c>
      <c r="H249" s="11">
        <v>0.22983103000000002</v>
      </c>
      <c r="I249" s="19">
        <v>19.185163283000001</v>
      </c>
      <c r="J249" s="3" t="s">
        <v>872</v>
      </c>
      <c r="K249" s="19">
        <v>17.467985678000002</v>
      </c>
      <c r="L249" s="19">
        <v>12.586067494000002</v>
      </c>
      <c r="O249" s="11"/>
      <c r="P249" s="13"/>
      <c r="Q249" s="3"/>
      <c r="R249" s="19"/>
      <c r="S249" s="3"/>
    </row>
    <row r="250" spans="1:19" x14ac:dyDescent="0.35">
      <c r="A250" t="s">
        <v>800</v>
      </c>
      <c r="B250" s="8" t="s">
        <v>532</v>
      </c>
      <c r="C250">
        <v>9.2712209000000012</v>
      </c>
      <c r="D250">
        <v>246</v>
      </c>
      <c r="G250" s="5">
        <v>1.3750902666666669</v>
      </c>
      <c r="H250" s="11">
        <v>0.2615035</v>
      </c>
      <c r="I250" s="19">
        <v>15.1167234</v>
      </c>
      <c r="J250" s="3" t="s">
        <v>271</v>
      </c>
      <c r="K250" s="19">
        <v>79.169695000000004</v>
      </c>
      <c r="L250" s="13">
        <v>1.5669018999999997</v>
      </c>
      <c r="O250" s="3"/>
      <c r="P250" s="19"/>
      <c r="Q250" s="3"/>
      <c r="R250" s="19"/>
      <c r="S250" s="13"/>
    </row>
    <row r="251" spans="1:19" x14ac:dyDescent="0.35">
      <c r="A251" t="s">
        <v>674</v>
      </c>
      <c r="B251" s="8" t="s">
        <v>533</v>
      </c>
      <c r="C251">
        <v>4.4238817299999997</v>
      </c>
      <c r="D251">
        <v>247</v>
      </c>
      <c r="G251" s="5">
        <v>2.3351803333333336</v>
      </c>
      <c r="H251" s="3" t="s">
        <v>272</v>
      </c>
      <c r="I251" s="19">
        <v>12.562446</v>
      </c>
      <c r="J251" s="3" t="s">
        <v>271</v>
      </c>
      <c r="K251" s="19">
        <v>17.881395399999999</v>
      </c>
      <c r="L251" s="19">
        <v>19.196763399999998</v>
      </c>
      <c r="O251" s="3"/>
      <c r="P251" s="13"/>
      <c r="Q251" s="3"/>
      <c r="R251" s="11"/>
      <c r="S251" s="3"/>
    </row>
    <row r="252" spans="1:19" x14ac:dyDescent="0.35">
      <c r="A252" t="s">
        <v>647</v>
      </c>
      <c r="B252" s="8" t="s">
        <v>534</v>
      </c>
      <c r="C252">
        <v>0.61417152125000007</v>
      </c>
      <c r="D252">
        <v>248</v>
      </c>
      <c r="G252" s="5"/>
      <c r="H252" s="11">
        <v>0.66875420499999993</v>
      </c>
      <c r="I252" s="19">
        <v>11.137217839999998</v>
      </c>
      <c r="J252" s="3" t="s">
        <v>878</v>
      </c>
      <c r="K252" s="19">
        <v>14.098156764999995</v>
      </c>
      <c r="L252" s="3" t="s">
        <v>877</v>
      </c>
      <c r="O252" s="11"/>
      <c r="P252" s="13"/>
      <c r="Q252" s="3"/>
      <c r="R252" s="19"/>
      <c r="S252" s="11"/>
    </row>
    <row r="253" spans="1:19" x14ac:dyDescent="0.35">
      <c r="A253" t="s">
        <v>734</v>
      </c>
      <c r="B253" s="8" t="s">
        <v>535</v>
      </c>
      <c r="C253">
        <v>1.7789539899999998</v>
      </c>
      <c r="D253">
        <v>249</v>
      </c>
      <c r="G253" s="5">
        <v>1.4154456</v>
      </c>
      <c r="H253" s="11">
        <v>0.10025149999999999</v>
      </c>
      <c r="I253" s="19">
        <v>14.446748999999999</v>
      </c>
      <c r="J253" s="3" t="s">
        <v>271</v>
      </c>
      <c r="K253" s="19">
        <v>15.742440999999999</v>
      </c>
      <c r="L253" s="13">
        <v>7.9283374999999996</v>
      </c>
      <c r="O253" s="11"/>
      <c r="P253" s="13"/>
      <c r="Q253" s="3"/>
      <c r="R253" s="13"/>
      <c r="S253" s="3"/>
    </row>
    <row r="254" spans="1:19" x14ac:dyDescent="0.35">
      <c r="A254" t="s">
        <v>735</v>
      </c>
      <c r="B254" s="8" t="s">
        <v>536</v>
      </c>
      <c r="C254">
        <v>1.86565257</v>
      </c>
      <c r="D254">
        <v>250</v>
      </c>
      <c r="G254" s="5">
        <v>0.55661073333333333</v>
      </c>
      <c r="H254" s="11">
        <v>0.11265549999999999</v>
      </c>
      <c r="I254" s="19">
        <v>14.100130299999998</v>
      </c>
      <c r="J254" s="3" t="s">
        <v>271</v>
      </c>
      <c r="K254" s="19">
        <v>15.805536999999999</v>
      </c>
      <c r="L254" s="13">
        <v>7.8709500999999999</v>
      </c>
      <c r="O254" s="11"/>
      <c r="P254" s="13"/>
      <c r="Q254" s="3"/>
      <c r="R254" s="19"/>
      <c r="S254" s="11"/>
    </row>
    <row r="255" spans="1:19" x14ac:dyDescent="0.35">
      <c r="A255" t="s">
        <v>717</v>
      </c>
      <c r="B255" s="8" t="s">
        <v>537</v>
      </c>
      <c r="C255">
        <v>0.42381904300000001</v>
      </c>
      <c r="D255">
        <v>251</v>
      </c>
      <c r="G255" s="5">
        <v>1.6109855333333334</v>
      </c>
      <c r="H255" s="3" t="s">
        <v>272</v>
      </c>
      <c r="I255" s="19">
        <v>16.719544099999997</v>
      </c>
      <c r="J255" s="3" t="s">
        <v>271</v>
      </c>
      <c r="K255" s="13">
        <v>3.821774</v>
      </c>
      <c r="L255" s="11">
        <v>0.81982499999999991</v>
      </c>
      <c r="O255" s="11"/>
      <c r="P255" s="19"/>
      <c r="Q255" s="3"/>
      <c r="R255" s="19"/>
      <c r="S255" s="3"/>
    </row>
    <row r="256" spans="1:19" x14ac:dyDescent="0.35">
      <c r="A256" t="s">
        <v>736</v>
      </c>
      <c r="B256" s="8" t="s">
        <v>538</v>
      </c>
      <c r="C256">
        <v>1.75970144</v>
      </c>
      <c r="D256">
        <v>252</v>
      </c>
      <c r="G256" s="5">
        <v>0.8042090466666667</v>
      </c>
      <c r="H256" s="11">
        <v>0.10025149999999999</v>
      </c>
      <c r="I256" s="19">
        <v>14.3885915</v>
      </c>
      <c r="J256" s="3" t="s">
        <v>271</v>
      </c>
      <c r="K256" s="19">
        <v>15.9695866</v>
      </c>
      <c r="L256" s="13">
        <v>7.8258600000000005</v>
      </c>
      <c r="O256" s="3"/>
      <c r="P256" s="3"/>
      <c r="Q256" s="3"/>
      <c r="R256" s="19"/>
      <c r="S256" s="3"/>
    </row>
    <row r="257" spans="1:19" x14ac:dyDescent="0.35">
      <c r="A257" t="s">
        <v>853</v>
      </c>
      <c r="B257" s="8" t="s">
        <v>539</v>
      </c>
      <c r="C257">
        <v>0.11379093450000001</v>
      </c>
      <c r="D257">
        <v>253</v>
      </c>
      <c r="G257" s="5">
        <v>0.81360083333333344</v>
      </c>
      <c r="H257" s="11">
        <v>9.8700999999999983E-2</v>
      </c>
      <c r="I257" s="11">
        <v>0.20386560000000004</v>
      </c>
      <c r="J257" s="3" t="s">
        <v>271</v>
      </c>
      <c r="K257" s="19">
        <v>34.623919000000001</v>
      </c>
      <c r="L257" s="3" t="s">
        <v>282</v>
      </c>
      <c r="O257" s="11"/>
      <c r="P257" s="19"/>
      <c r="Q257" s="3"/>
      <c r="R257" s="19"/>
      <c r="S257" s="19"/>
    </row>
    <row r="258" spans="1:19" x14ac:dyDescent="0.35">
      <c r="A258" t="s">
        <v>716</v>
      </c>
      <c r="B258" s="8" t="s">
        <v>540</v>
      </c>
      <c r="C258">
        <v>0.31583716350000002</v>
      </c>
      <c r="D258">
        <v>254</v>
      </c>
      <c r="G258" s="5">
        <v>1.4602033333333331</v>
      </c>
      <c r="H258" s="3" t="s">
        <v>272</v>
      </c>
      <c r="I258" s="19">
        <v>16.875406199999997</v>
      </c>
      <c r="J258" s="3" t="s">
        <v>271</v>
      </c>
      <c r="K258" s="13">
        <v>3.8730204000000001</v>
      </c>
      <c r="L258" s="11">
        <v>0.51733169999999995</v>
      </c>
      <c r="O258" s="11"/>
      <c r="P258" s="19"/>
      <c r="Q258" s="3"/>
      <c r="R258" s="19"/>
      <c r="S258" s="13"/>
    </row>
    <row r="259" spans="1:19" x14ac:dyDescent="0.35">
      <c r="A259" t="s">
        <v>718</v>
      </c>
      <c r="B259" s="8" t="s">
        <v>541</v>
      </c>
      <c r="C259">
        <v>0.34523038174999998</v>
      </c>
      <c r="D259">
        <v>255</v>
      </c>
      <c r="G259" s="5">
        <v>0.63651429333333331</v>
      </c>
      <c r="H259" s="3" t="s">
        <v>272</v>
      </c>
      <c r="I259" s="19">
        <v>16.928911099999997</v>
      </c>
      <c r="J259" s="3" t="s">
        <v>271</v>
      </c>
      <c r="K259" s="13">
        <v>3.7417015000000005</v>
      </c>
      <c r="L259" s="11">
        <v>0.46426269999999997</v>
      </c>
      <c r="O259" s="3"/>
      <c r="P259" s="19"/>
      <c r="Q259" s="3"/>
      <c r="R259" s="19"/>
      <c r="S259" s="19"/>
    </row>
    <row r="260" spans="1:19" x14ac:dyDescent="0.35">
      <c r="A260" t="s">
        <v>854</v>
      </c>
      <c r="B260" s="8" t="s">
        <v>542</v>
      </c>
      <c r="C260" t="s">
        <v>272</v>
      </c>
      <c r="D260">
        <v>256</v>
      </c>
      <c r="G260" s="5">
        <v>0.73876003333333351</v>
      </c>
      <c r="H260" s="3" t="s">
        <v>272</v>
      </c>
      <c r="I260" s="3" t="s">
        <v>278</v>
      </c>
      <c r="J260" s="3" t="s">
        <v>271</v>
      </c>
      <c r="K260" s="19">
        <v>34.816361800000003</v>
      </c>
      <c r="L260" s="3" t="s">
        <v>282</v>
      </c>
      <c r="O260" s="11"/>
      <c r="P260" s="19"/>
      <c r="Q260" s="3"/>
      <c r="R260" s="19"/>
      <c r="S260" s="3"/>
    </row>
    <row r="261" spans="1:19" x14ac:dyDescent="0.35">
      <c r="A261" t="s">
        <v>855</v>
      </c>
      <c r="B261" s="8" t="s">
        <v>543</v>
      </c>
      <c r="C261" t="s">
        <v>272</v>
      </c>
      <c r="D261">
        <v>257</v>
      </c>
      <c r="G261" s="13" t="s">
        <v>860</v>
      </c>
      <c r="H261" s="3" t="s">
        <v>272</v>
      </c>
      <c r="I261" s="3" t="s">
        <v>278</v>
      </c>
      <c r="J261" s="3" t="s">
        <v>271</v>
      </c>
      <c r="K261" s="19">
        <v>34.803742599999993</v>
      </c>
      <c r="L261" s="3" t="s">
        <v>282</v>
      </c>
      <c r="O261" s="11"/>
      <c r="P261" s="19"/>
      <c r="Q261" s="3"/>
      <c r="R261" s="19"/>
      <c r="S261" s="13"/>
    </row>
    <row r="262" spans="1:19" x14ac:dyDescent="0.35">
      <c r="A262" t="s">
        <v>794</v>
      </c>
      <c r="B262" s="9" t="s">
        <v>544</v>
      </c>
      <c r="C262">
        <v>0.44107980575000005</v>
      </c>
      <c r="D262">
        <v>258</v>
      </c>
      <c r="G262" s="5">
        <v>0.64407174666666667</v>
      </c>
      <c r="H262" s="11">
        <v>7.2643799999999994E-2</v>
      </c>
      <c r="I262" s="11">
        <v>3.4613671999999998</v>
      </c>
      <c r="J262" s="11" t="s">
        <v>271</v>
      </c>
      <c r="K262" s="11">
        <v>8.4122706000000012</v>
      </c>
      <c r="L262" s="11" t="s">
        <v>282</v>
      </c>
      <c r="O262" s="11"/>
      <c r="P262" s="19"/>
      <c r="Q262" s="3"/>
      <c r="R262" s="19"/>
      <c r="S262" s="13"/>
    </row>
    <row r="263" spans="1:19" x14ac:dyDescent="0.35">
      <c r="A263" t="s">
        <v>832</v>
      </c>
      <c r="B263" s="9" t="s">
        <v>545</v>
      </c>
      <c r="C263">
        <v>29.616620099999999</v>
      </c>
      <c r="D263">
        <v>259</v>
      </c>
      <c r="G263" s="5">
        <v>1.8839343333333336</v>
      </c>
      <c r="H263" s="11">
        <v>0.35348279999999999</v>
      </c>
      <c r="I263" s="11">
        <v>63.637649199999998</v>
      </c>
      <c r="J263" s="11">
        <v>2.7181900000000003</v>
      </c>
      <c r="K263" s="11">
        <v>90.387192799999994</v>
      </c>
      <c r="L263" s="11">
        <v>107.32606199999999</v>
      </c>
      <c r="O263" s="3"/>
      <c r="P263" s="19"/>
      <c r="Q263" s="3"/>
      <c r="R263" s="13"/>
      <c r="S263" s="11"/>
    </row>
    <row r="264" spans="1:19" x14ac:dyDescent="0.35">
      <c r="A264" t="s">
        <v>793</v>
      </c>
      <c r="B264" s="9" t="s">
        <v>546</v>
      </c>
      <c r="C264">
        <v>0.69755063666666672</v>
      </c>
      <c r="D264">
        <v>260</v>
      </c>
      <c r="G264" s="13" t="s">
        <v>860</v>
      </c>
      <c r="H264" s="11">
        <v>6.6860599999999992E-2</v>
      </c>
      <c r="I264" s="11">
        <v>3.4515667999999997</v>
      </c>
      <c r="J264" s="11" t="s">
        <v>271</v>
      </c>
      <c r="K264" s="11">
        <v>8.659359000000002</v>
      </c>
      <c r="L264" s="11" t="s">
        <v>282</v>
      </c>
      <c r="O264" s="11"/>
      <c r="P264" s="19"/>
      <c r="Q264" s="3"/>
      <c r="R264" s="19"/>
      <c r="S264" s="13"/>
    </row>
    <row r="265" spans="1:19" x14ac:dyDescent="0.35">
      <c r="A265" t="s">
        <v>699</v>
      </c>
      <c r="B265" s="9" t="s">
        <v>547</v>
      </c>
      <c r="C265">
        <v>0.19560180650000003</v>
      </c>
      <c r="D265">
        <v>261</v>
      </c>
      <c r="G265" s="5">
        <v>4.1126493333333336</v>
      </c>
      <c r="H265" s="11" t="s">
        <v>271</v>
      </c>
      <c r="I265" s="11" t="s">
        <v>278</v>
      </c>
      <c r="J265" s="11" t="s">
        <v>271</v>
      </c>
      <c r="K265" s="11">
        <v>0.326876</v>
      </c>
      <c r="L265" s="11" t="s">
        <v>282</v>
      </c>
      <c r="O265" s="11"/>
      <c r="P265" s="11"/>
      <c r="Q265" s="3"/>
      <c r="R265" s="19"/>
      <c r="S265" s="3"/>
    </row>
    <row r="266" spans="1:19" x14ac:dyDescent="0.35">
      <c r="A266" t="s">
        <v>841</v>
      </c>
      <c r="B266" s="9" t="s">
        <v>548</v>
      </c>
      <c r="C266">
        <v>1.67710179</v>
      </c>
      <c r="D266">
        <v>262</v>
      </c>
      <c r="G266" s="5">
        <v>0.47810126666666664</v>
      </c>
      <c r="H266" s="11">
        <v>9.4330800000000006E-2</v>
      </c>
      <c r="I266" s="11">
        <v>3.1698052999999997</v>
      </c>
      <c r="J266" s="11">
        <v>6.0938499999999993E-2</v>
      </c>
      <c r="K266" s="11">
        <v>6.1409579999999995</v>
      </c>
      <c r="L266" s="11">
        <v>5.4050794999999994</v>
      </c>
      <c r="O266" s="3"/>
      <c r="P266" s="19"/>
      <c r="Q266" s="3"/>
      <c r="R266" s="13"/>
      <c r="S266" s="11"/>
    </row>
    <row r="267" spans="1:19" x14ac:dyDescent="0.35">
      <c r="A267" t="s">
        <v>797</v>
      </c>
      <c r="B267" s="7" t="s">
        <v>549</v>
      </c>
      <c r="C267">
        <v>0.69033974250000019</v>
      </c>
      <c r="D267">
        <v>263</v>
      </c>
      <c r="G267" s="5">
        <v>1.8193658000000001</v>
      </c>
      <c r="H267" s="11">
        <v>6.6860599999999992E-2</v>
      </c>
      <c r="I267" s="11">
        <v>3.6108232999999998</v>
      </c>
      <c r="J267" s="11" t="s">
        <v>271</v>
      </c>
      <c r="K267" s="11">
        <v>2.5395080000000001</v>
      </c>
      <c r="L267" s="11" t="s">
        <v>282</v>
      </c>
      <c r="O267" s="3"/>
      <c r="P267" s="19"/>
      <c r="Q267" s="3"/>
      <c r="R267" s="13"/>
      <c r="S267" s="11"/>
    </row>
    <row r="268" spans="1:19" x14ac:dyDescent="0.35">
      <c r="A268" t="s">
        <v>698</v>
      </c>
      <c r="B268" s="9" t="s">
        <v>550</v>
      </c>
      <c r="C268">
        <v>0.39011441600000002</v>
      </c>
      <c r="D268">
        <v>264</v>
      </c>
      <c r="G268" s="5">
        <v>1.8388097333333338</v>
      </c>
      <c r="H268" s="11" t="s">
        <v>271</v>
      </c>
      <c r="I268" s="11" t="s">
        <v>278</v>
      </c>
      <c r="J268" s="11" t="s">
        <v>271</v>
      </c>
      <c r="K268" s="11">
        <v>0.29575600000000002</v>
      </c>
      <c r="L268" s="11" t="s">
        <v>282</v>
      </c>
      <c r="O268" s="3"/>
      <c r="P268" s="3"/>
      <c r="Q268" s="3"/>
      <c r="R268" s="19"/>
      <c r="S268" s="3"/>
    </row>
    <row r="269" spans="1:19" x14ac:dyDescent="0.35">
      <c r="A269" t="s">
        <v>795</v>
      </c>
      <c r="B269" s="9" t="s">
        <v>551</v>
      </c>
      <c r="C269">
        <v>0.34731801124999995</v>
      </c>
      <c r="D269">
        <v>265</v>
      </c>
      <c r="F269">
        <v>8.2820375000000013</v>
      </c>
      <c r="H269" s="11">
        <v>6.2523200000000001E-2</v>
      </c>
      <c r="I269" s="11">
        <v>3.4319660000000001</v>
      </c>
      <c r="J269" s="11" t="s">
        <v>271</v>
      </c>
      <c r="K269" s="11">
        <v>8.1936924000000015</v>
      </c>
      <c r="L269" s="11" t="s">
        <v>282</v>
      </c>
      <c r="O269" s="3"/>
      <c r="P269" s="3"/>
      <c r="Q269" s="3"/>
      <c r="R269" s="19"/>
      <c r="S269" s="3"/>
    </row>
    <row r="270" spans="1:19" x14ac:dyDescent="0.35">
      <c r="A270" t="s">
        <v>842</v>
      </c>
      <c r="B270" s="9" t="s">
        <v>552</v>
      </c>
      <c r="C270">
        <v>1.3829725099999997</v>
      </c>
      <c r="D270">
        <v>266</v>
      </c>
      <c r="H270" s="11">
        <v>8.9993400000000001E-2</v>
      </c>
      <c r="I270" s="11">
        <v>3.1306037</v>
      </c>
      <c r="J270" s="11">
        <v>6.0938499999999993E-2</v>
      </c>
      <c r="K270" s="11">
        <v>6.0364206000000005</v>
      </c>
      <c r="L270" s="11">
        <v>5.3612444999999997</v>
      </c>
    </row>
    <row r="271" spans="1:19" x14ac:dyDescent="0.35">
      <c r="A271" t="s">
        <v>798</v>
      </c>
      <c r="B271" s="9" t="s">
        <v>553</v>
      </c>
      <c r="C271">
        <v>0.52037947125000006</v>
      </c>
      <c r="D271">
        <v>267</v>
      </c>
      <c r="F271">
        <v>8.2919704999999997</v>
      </c>
      <c r="H271" s="11">
        <v>5.5294200000000002E-2</v>
      </c>
      <c r="I271" s="11">
        <v>3.6377743999999996</v>
      </c>
      <c r="J271" s="11" t="s">
        <v>271</v>
      </c>
      <c r="K271" s="11">
        <v>2.085156</v>
      </c>
      <c r="L271" s="11" t="s">
        <v>282</v>
      </c>
    </row>
    <row r="272" spans="1:19" x14ac:dyDescent="0.35">
      <c r="A272" t="s">
        <v>833</v>
      </c>
      <c r="B272" s="9" t="s">
        <v>554</v>
      </c>
      <c r="C272">
        <v>29.586529949999999</v>
      </c>
      <c r="D272">
        <v>268</v>
      </c>
      <c r="H272" s="11">
        <v>0.37083239999999995</v>
      </c>
      <c r="I272" s="11">
        <v>63.593547399999991</v>
      </c>
      <c r="J272" s="11">
        <v>2.8314699999999999</v>
      </c>
      <c r="K272" s="11">
        <v>89.912022800000003</v>
      </c>
      <c r="L272" s="11">
        <v>106.142517</v>
      </c>
    </row>
    <row r="273" spans="1:12" x14ac:dyDescent="0.35">
      <c r="A273" t="s">
        <v>700</v>
      </c>
      <c r="B273" s="9" t="s">
        <v>555</v>
      </c>
      <c r="C273">
        <v>0.60678413666666664</v>
      </c>
      <c r="D273">
        <v>269</v>
      </c>
      <c r="F273">
        <v>3.9569255000000005</v>
      </c>
      <c r="H273" s="11" t="s">
        <v>271</v>
      </c>
      <c r="I273" s="11" t="s">
        <v>278</v>
      </c>
      <c r="J273" s="11" t="s">
        <v>271</v>
      </c>
      <c r="K273" s="11" t="s">
        <v>278</v>
      </c>
      <c r="L273" s="11" t="s">
        <v>282</v>
      </c>
    </row>
    <row r="274" spans="1:12" x14ac:dyDescent="0.35">
      <c r="A274" t="s">
        <v>834</v>
      </c>
      <c r="B274" s="9" t="s">
        <v>556</v>
      </c>
      <c r="C274">
        <v>29.898575949999998</v>
      </c>
      <c r="D274">
        <v>270</v>
      </c>
      <c r="H274" s="11">
        <v>0.63107639999999998</v>
      </c>
      <c r="I274" s="11">
        <v>64.911701199999996</v>
      </c>
      <c r="J274" s="11">
        <v>3.1411020000000001</v>
      </c>
      <c r="K274" s="11">
        <v>92.553967999999998</v>
      </c>
      <c r="L274" s="11">
        <v>107.22085799999999</v>
      </c>
    </row>
    <row r="275" spans="1:12" x14ac:dyDescent="0.35">
      <c r="A275" t="s">
        <v>843</v>
      </c>
      <c r="B275" s="9" t="s">
        <v>557</v>
      </c>
      <c r="C275">
        <v>1.8486358000000001</v>
      </c>
      <c r="D275">
        <v>271</v>
      </c>
      <c r="H275" s="11">
        <v>0.1102346</v>
      </c>
      <c r="I275" s="11">
        <v>3.1232533999999998</v>
      </c>
      <c r="J275" s="11">
        <v>6.5717200000000003E-2</v>
      </c>
      <c r="K275" s="11">
        <v>6.0680986000000008</v>
      </c>
      <c r="L275" s="11">
        <v>5.4576814999999996</v>
      </c>
    </row>
    <row r="276" spans="1:12" x14ac:dyDescent="0.35">
      <c r="A276" t="s">
        <v>796</v>
      </c>
      <c r="B276" s="9" t="s">
        <v>558</v>
      </c>
      <c r="C276">
        <v>1.2627738024999999</v>
      </c>
      <c r="D276">
        <v>272</v>
      </c>
      <c r="H276" s="11">
        <v>7.1197999999999997E-2</v>
      </c>
      <c r="I276" s="11">
        <v>3.6451247000000002</v>
      </c>
      <c r="J276" s="11" t="s">
        <v>271</v>
      </c>
      <c r="K276" s="11">
        <v>3.8932280000000001</v>
      </c>
      <c r="L276" s="11" t="s">
        <v>282</v>
      </c>
    </row>
    <row r="277" spans="1:12" x14ac:dyDescent="0.35">
      <c r="A277" t="s">
        <v>577</v>
      </c>
      <c r="B277" s="6" t="s">
        <v>559</v>
      </c>
      <c r="C277">
        <v>0.68111181500000006</v>
      </c>
      <c r="D277">
        <v>273</v>
      </c>
      <c r="H277" s="11">
        <v>7.8426999999999997E-2</v>
      </c>
      <c r="I277" s="11">
        <v>1.8173500999999999</v>
      </c>
      <c r="J277" s="11" t="s">
        <v>271</v>
      </c>
      <c r="K277" s="11">
        <v>6.5939534000000002</v>
      </c>
      <c r="L277" s="11" t="s">
        <v>282</v>
      </c>
    </row>
    <row r="278" spans="1:12" x14ac:dyDescent="0.35">
      <c r="A278" t="s">
        <v>578</v>
      </c>
      <c r="B278" s="6" t="s">
        <v>560</v>
      </c>
      <c r="C278">
        <v>0.57765313275000008</v>
      </c>
      <c r="D278">
        <v>274</v>
      </c>
      <c r="H278" s="11">
        <v>8.8547600000000004E-2</v>
      </c>
      <c r="I278" s="11">
        <v>1.9766066</v>
      </c>
      <c r="J278" s="11" t="s">
        <v>271</v>
      </c>
      <c r="K278" s="11">
        <v>6.7174976000000006</v>
      </c>
      <c r="L278" s="11" t="s">
        <v>282</v>
      </c>
    </row>
    <row r="279" spans="1:12" x14ac:dyDescent="0.35">
      <c r="A279" t="s">
        <v>575</v>
      </c>
      <c r="B279" s="6" t="s">
        <v>561</v>
      </c>
      <c r="C279">
        <v>0.37595484199999996</v>
      </c>
      <c r="D279">
        <v>275</v>
      </c>
      <c r="H279" s="11">
        <v>7.5535399999999989E-2</v>
      </c>
      <c r="I279" s="11">
        <v>0.30545479999999997</v>
      </c>
      <c r="J279" s="11" t="s">
        <v>271</v>
      </c>
      <c r="K279" s="11">
        <v>8.0923227999999998</v>
      </c>
      <c r="L279" s="11" t="s">
        <v>282</v>
      </c>
    </row>
    <row r="280" spans="1:12" x14ac:dyDescent="0.35">
      <c r="A280" t="s">
        <v>576</v>
      </c>
      <c r="B280" s="6" t="s">
        <v>562</v>
      </c>
      <c r="C280">
        <v>0.48125910975000002</v>
      </c>
      <c r="D280">
        <v>276</v>
      </c>
      <c r="F280">
        <v>8.2522385000000007</v>
      </c>
      <c r="H280" s="11">
        <v>6.6860599999999992E-2</v>
      </c>
      <c r="I280" s="11">
        <v>0.30806319999999998</v>
      </c>
      <c r="J280" s="11" t="s">
        <v>271</v>
      </c>
      <c r="K280" s="11">
        <v>8.6847014000000016</v>
      </c>
      <c r="L280" s="11" t="s">
        <v>282</v>
      </c>
    </row>
    <row r="281" spans="1:12" x14ac:dyDescent="0.35">
      <c r="A281" s="4" t="s">
        <v>579</v>
      </c>
      <c r="B281" s="10" t="s">
        <v>563</v>
      </c>
      <c r="C281" s="4">
        <v>47.104792200000006</v>
      </c>
      <c r="D281" s="4">
        <v>277</v>
      </c>
      <c r="E281" t="s">
        <v>856</v>
      </c>
      <c r="F281">
        <v>10.098357500000001</v>
      </c>
      <c r="H281" s="11">
        <v>5.8185799999999996E-2</v>
      </c>
      <c r="I281" s="11">
        <v>1.8222502999999999</v>
      </c>
      <c r="J281" s="11" t="s">
        <v>271</v>
      </c>
      <c r="K281" s="15">
        <v>187.66540140000004</v>
      </c>
      <c r="L281" s="11" t="s">
        <v>282</v>
      </c>
    </row>
    <row r="282" spans="1:12" x14ac:dyDescent="0.35">
      <c r="A282" t="s">
        <v>574</v>
      </c>
      <c r="B282" s="6" t="s">
        <v>564</v>
      </c>
      <c r="C282">
        <v>1.0930908733333333</v>
      </c>
      <c r="D282">
        <v>278</v>
      </c>
      <c r="H282" s="11">
        <v>7.4089600000000005E-2</v>
      </c>
      <c r="I282" s="11">
        <v>0.29502119999999998</v>
      </c>
      <c r="J282" s="11" t="s">
        <v>271</v>
      </c>
      <c r="K282" s="11">
        <v>9.8599552000000017</v>
      </c>
      <c r="L282" s="11" t="s">
        <v>282</v>
      </c>
    </row>
    <row r="283" spans="1:12" x14ac:dyDescent="0.35">
      <c r="A283" t="s">
        <v>755</v>
      </c>
      <c r="B283" s="9" t="s">
        <v>565</v>
      </c>
      <c r="C283">
        <v>0.65530387350000008</v>
      </c>
      <c r="D283">
        <v>279</v>
      </c>
      <c r="H283" s="11">
        <v>8.7101799999999993E-2</v>
      </c>
      <c r="I283" s="11">
        <v>4.3262524999999998</v>
      </c>
      <c r="J283" s="11" t="s">
        <v>271</v>
      </c>
      <c r="K283" s="11">
        <v>11.256955000000001</v>
      </c>
      <c r="L283" s="11" t="s">
        <v>282</v>
      </c>
    </row>
    <row r="284" spans="1:12" x14ac:dyDescent="0.35">
      <c r="A284" t="s">
        <v>731</v>
      </c>
      <c r="B284" s="9" t="s">
        <v>566</v>
      </c>
      <c r="C284">
        <v>0.76658360250000013</v>
      </c>
      <c r="D284">
        <v>280</v>
      </c>
      <c r="H284" s="11" t="s">
        <v>271</v>
      </c>
      <c r="I284" s="11">
        <v>1.3435980000000001</v>
      </c>
      <c r="J284" s="11" t="s">
        <v>271</v>
      </c>
      <c r="K284" s="11">
        <v>0.373556</v>
      </c>
      <c r="L284" s="11" t="s">
        <v>282</v>
      </c>
    </row>
    <row r="285" spans="1:12" x14ac:dyDescent="0.35">
      <c r="A285" t="s">
        <v>829</v>
      </c>
      <c r="B285" s="9" t="s">
        <v>567</v>
      </c>
      <c r="C285">
        <v>1.2543022625</v>
      </c>
      <c r="D285">
        <v>281</v>
      </c>
      <c r="H285" s="11">
        <v>8.1318600000000005E-2</v>
      </c>
      <c r="I285" s="11">
        <v>1.8541015999999999</v>
      </c>
      <c r="J285" s="11" t="s">
        <v>271</v>
      </c>
      <c r="K285" s="11">
        <v>22.670538399999998</v>
      </c>
      <c r="L285" s="11" t="s">
        <v>282</v>
      </c>
    </row>
    <row r="286" spans="1:12" x14ac:dyDescent="0.35">
      <c r="A286" t="s">
        <v>756</v>
      </c>
      <c r="B286" s="9" t="s">
        <v>568</v>
      </c>
      <c r="C286">
        <v>0.19566231750000002</v>
      </c>
      <c r="D286">
        <v>282</v>
      </c>
      <c r="H286" s="11">
        <v>8.7101799999999993E-2</v>
      </c>
      <c r="I286" s="11">
        <v>4.2968513000000002</v>
      </c>
      <c r="J286" s="11" t="s">
        <v>271</v>
      </c>
      <c r="K286" s="11">
        <v>10.965517400000001</v>
      </c>
      <c r="L286" s="11" t="s">
        <v>282</v>
      </c>
    </row>
    <row r="287" spans="1:12" x14ac:dyDescent="0.35">
      <c r="A287" t="s">
        <v>732</v>
      </c>
      <c r="B287" s="9" t="s">
        <v>569</v>
      </c>
      <c r="C287">
        <v>0.33267434925</v>
      </c>
      <c r="D287">
        <v>283</v>
      </c>
      <c r="F287">
        <v>4.5897995000000007</v>
      </c>
      <c r="H287" s="11" t="s">
        <v>271</v>
      </c>
      <c r="I287" s="11">
        <v>1.3435980000000001</v>
      </c>
      <c r="J287" s="11" t="s">
        <v>271</v>
      </c>
      <c r="K287" s="11">
        <v>0.70653999999999995</v>
      </c>
      <c r="L287" s="11" t="s">
        <v>282</v>
      </c>
    </row>
    <row r="288" spans="1:12" x14ac:dyDescent="0.35">
      <c r="A288" t="s">
        <v>830</v>
      </c>
      <c r="B288" s="9" t="s">
        <v>570</v>
      </c>
      <c r="C288">
        <v>0.80092359499999999</v>
      </c>
      <c r="D288">
        <v>284</v>
      </c>
      <c r="H288" s="11">
        <v>8.4210199999999999E-2</v>
      </c>
      <c r="I288" s="11">
        <v>1.8565516999999998</v>
      </c>
      <c r="J288" s="11" t="s">
        <v>271</v>
      </c>
      <c r="K288" s="11">
        <v>22.7687402</v>
      </c>
      <c r="L288" s="11" t="s">
        <v>282</v>
      </c>
    </row>
    <row r="289" spans="1:12" x14ac:dyDescent="0.35">
      <c r="A289" t="s">
        <v>757</v>
      </c>
      <c r="B289" s="9" t="s">
        <v>571</v>
      </c>
      <c r="C289">
        <v>0.16679857050000002</v>
      </c>
      <c r="D289">
        <v>285</v>
      </c>
      <c r="F289">
        <v>25.739284999999999</v>
      </c>
      <c r="H289" s="11">
        <v>0.10011399999999999</v>
      </c>
      <c r="I289" s="11">
        <v>4.3703542999999998</v>
      </c>
      <c r="J289" s="11" t="s">
        <v>271</v>
      </c>
      <c r="K289" s="11">
        <v>11.070054800000001</v>
      </c>
      <c r="L289" s="11" t="s">
        <v>282</v>
      </c>
    </row>
    <row r="290" spans="1:12" x14ac:dyDescent="0.35">
      <c r="A290" t="s">
        <v>733</v>
      </c>
      <c r="B290" s="9" t="s">
        <v>572</v>
      </c>
      <c r="C290">
        <v>0.40105177924999996</v>
      </c>
      <c r="D290">
        <v>286</v>
      </c>
      <c r="H290" s="11" t="s">
        <v>271</v>
      </c>
      <c r="I290" s="11">
        <v>1.3488148</v>
      </c>
      <c r="J290" s="11" t="s">
        <v>271</v>
      </c>
      <c r="K290" s="11">
        <v>0.38911600000000002</v>
      </c>
      <c r="L290" s="11" t="s">
        <v>282</v>
      </c>
    </row>
    <row r="291" spans="1:12" x14ac:dyDescent="0.35">
      <c r="A291" t="s">
        <v>831</v>
      </c>
      <c r="B291" s="9" t="s">
        <v>573</v>
      </c>
      <c r="C291">
        <v>0.1123991815</v>
      </c>
      <c r="D291">
        <v>287</v>
      </c>
      <c r="H291" s="11">
        <v>8.565600000000001E-2</v>
      </c>
      <c r="I291" s="11">
        <v>1.8541015999999999</v>
      </c>
      <c r="J291" s="11" t="s">
        <v>271</v>
      </c>
      <c r="K291" s="11">
        <v>22.664202799999998</v>
      </c>
      <c r="L291" s="11" t="s">
        <v>282</v>
      </c>
    </row>
  </sheetData>
  <sortState xmlns:xlrd2="http://schemas.microsoft.com/office/spreadsheetml/2017/richdata2" ref="A5:L291">
    <sortCondition ref="D5:D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B923-0784-4006-9F47-EA7CD6CD205F}">
  <dimension ref="A1:B268"/>
  <sheetViews>
    <sheetView topLeftCell="A226" workbookViewId="0">
      <selection activeCell="B5" sqref="B5:B268"/>
    </sheetView>
  </sheetViews>
  <sheetFormatPr defaultRowHeight="14.5" x14ac:dyDescent="0.35"/>
  <cols>
    <col min="1" max="1" width="16.81640625" customWidth="1"/>
  </cols>
  <sheetData>
    <row r="1" spans="1:2" x14ac:dyDescent="0.35">
      <c r="A1" s="1" t="s">
        <v>861</v>
      </c>
    </row>
    <row r="2" spans="1:2" x14ac:dyDescent="0.35">
      <c r="A2" s="2">
        <v>43745</v>
      </c>
    </row>
    <row r="3" spans="1:2" x14ac:dyDescent="0.35">
      <c r="B3" t="s">
        <v>275</v>
      </c>
    </row>
    <row r="4" spans="1:2" ht="15" thickBot="1" x14ac:dyDescent="0.4">
      <c r="A4" s="12" t="s">
        <v>1</v>
      </c>
      <c r="B4" s="12" t="s">
        <v>859</v>
      </c>
    </row>
    <row r="5" spans="1:2" x14ac:dyDescent="0.35">
      <c r="A5" t="s">
        <v>9</v>
      </c>
      <c r="B5" s="5">
        <v>6.5865793333333329</v>
      </c>
    </row>
    <row r="6" spans="1:2" x14ac:dyDescent="0.35">
      <c r="A6" t="s">
        <v>10</v>
      </c>
      <c r="B6" s="5">
        <v>1.3953233333333335</v>
      </c>
    </row>
    <row r="7" spans="1:2" x14ac:dyDescent="0.35">
      <c r="A7" t="s">
        <v>11</v>
      </c>
      <c r="B7" s="5">
        <v>1.48525</v>
      </c>
    </row>
    <row r="8" spans="1:2" x14ac:dyDescent="0.35">
      <c r="A8" t="s">
        <v>12</v>
      </c>
      <c r="B8" s="5">
        <v>1.2721046666666667</v>
      </c>
    </row>
    <row r="9" spans="1:2" x14ac:dyDescent="0.35">
      <c r="A9" t="s">
        <v>13</v>
      </c>
      <c r="B9" s="5">
        <v>4.2825433333333329</v>
      </c>
    </row>
    <row r="10" spans="1:2" x14ac:dyDescent="0.35">
      <c r="A10" t="s">
        <v>14</v>
      </c>
      <c r="B10" s="5">
        <v>3.8126286666666664</v>
      </c>
    </row>
    <row r="11" spans="1:2" x14ac:dyDescent="0.35">
      <c r="A11" t="s">
        <v>15</v>
      </c>
      <c r="B11" s="5">
        <v>2.795118</v>
      </c>
    </row>
    <row r="12" spans="1:2" x14ac:dyDescent="0.35">
      <c r="A12" t="s">
        <v>16</v>
      </c>
      <c r="B12" s="5">
        <v>8.4069246666666668</v>
      </c>
    </row>
    <row r="13" spans="1:2" x14ac:dyDescent="0.35">
      <c r="A13" t="s">
        <v>17</v>
      </c>
      <c r="B13" s="5">
        <v>1.7902353333333334</v>
      </c>
    </row>
    <row r="14" spans="1:2" x14ac:dyDescent="0.35">
      <c r="A14" t="s">
        <v>18</v>
      </c>
      <c r="B14" s="5">
        <v>4.5140566666666659</v>
      </c>
    </row>
    <row r="15" spans="1:2" x14ac:dyDescent="0.35">
      <c r="A15" t="s">
        <v>19</v>
      </c>
      <c r="B15" s="5">
        <v>1.1220993333333336</v>
      </c>
    </row>
    <row r="16" spans="1:2" x14ac:dyDescent="0.35">
      <c r="A16" t="s">
        <v>20</v>
      </c>
      <c r="B16" s="5">
        <v>3.2688593333333333</v>
      </c>
    </row>
    <row r="17" spans="1:2" x14ac:dyDescent="0.35">
      <c r="A17" t="s">
        <v>21</v>
      </c>
      <c r="B17" s="5">
        <v>0.55295919999999998</v>
      </c>
    </row>
    <row r="18" spans="1:2" x14ac:dyDescent="0.35">
      <c r="A18" t="s">
        <v>22</v>
      </c>
      <c r="B18" s="5">
        <v>3.6989766666666668</v>
      </c>
    </row>
    <row r="19" spans="1:2" x14ac:dyDescent="0.35">
      <c r="A19" t="s">
        <v>23</v>
      </c>
      <c r="B19" s="5">
        <v>3.3798326666666667</v>
      </c>
    </row>
    <row r="20" spans="1:2" x14ac:dyDescent="0.35">
      <c r="A20" t="s">
        <v>24</v>
      </c>
      <c r="B20" s="5">
        <v>3.5210366666666668</v>
      </c>
    </row>
    <row r="21" spans="1:2" x14ac:dyDescent="0.35">
      <c r="A21" t="s">
        <v>25</v>
      </c>
      <c r="B21" s="5">
        <v>1.6758180000000003</v>
      </c>
    </row>
    <row r="22" spans="1:2" x14ac:dyDescent="0.35">
      <c r="A22" t="s">
        <v>26</v>
      </c>
      <c r="B22" s="5">
        <v>1.3647099999999999</v>
      </c>
    </row>
    <row r="23" spans="1:2" x14ac:dyDescent="0.35">
      <c r="A23" t="s">
        <v>27</v>
      </c>
      <c r="B23" s="5">
        <v>2.938618</v>
      </c>
    </row>
    <row r="24" spans="1:2" x14ac:dyDescent="0.35">
      <c r="A24" t="s">
        <v>28</v>
      </c>
      <c r="B24" s="5">
        <v>7.0507540000000004</v>
      </c>
    </row>
    <row r="25" spans="1:2" x14ac:dyDescent="0.35">
      <c r="A25" t="s">
        <v>29</v>
      </c>
      <c r="B25" s="5">
        <v>2.0879500000000002</v>
      </c>
    </row>
    <row r="26" spans="1:2" x14ac:dyDescent="0.35">
      <c r="A26" t="s">
        <v>30</v>
      </c>
      <c r="B26" s="14">
        <v>11.504629960000001</v>
      </c>
    </row>
    <row r="27" spans="1:2" x14ac:dyDescent="0.35">
      <c r="A27" t="s">
        <v>31</v>
      </c>
      <c r="B27" s="5">
        <v>1.58857</v>
      </c>
    </row>
    <row r="28" spans="1:2" x14ac:dyDescent="0.35">
      <c r="A28" t="s">
        <v>32</v>
      </c>
      <c r="B28" s="5">
        <v>1.4913726666666667</v>
      </c>
    </row>
    <row r="29" spans="1:2" x14ac:dyDescent="0.35">
      <c r="A29" t="s">
        <v>33</v>
      </c>
      <c r="B29" s="5">
        <v>1.9463633333333334</v>
      </c>
    </row>
    <row r="30" spans="1:2" x14ac:dyDescent="0.35">
      <c r="A30" t="s">
        <v>34</v>
      </c>
      <c r="B30" s="5">
        <v>0.58935080000000006</v>
      </c>
    </row>
    <row r="31" spans="1:2" x14ac:dyDescent="0.35">
      <c r="A31" t="s">
        <v>35</v>
      </c>
      <c r="B31" s="5">
        <v>2.1051699999999998</v>
      </c>
    </row>
    <row r="32" spans="1:2" x14ac:dyDescent="0.35">
      <c r="A32" t="s">
        <v>36</v>
      </c>
      <c r="B32" s="13" t="s">
        <v>860</v>
      </c>
    </row>
    <row r="33" spans="1:2" x14ac:dyDescent="0.35">
      <c r="A33" t="s">
        <v>37</v>
      </c>
      <c r="B33" s="5">
        <v>0.58487359999999999</v>
      </c>
    </row>
    <row r="34" spans="1:2" x14ac:dyDescent="0.35">
      <c r="A34" t="s">
        <v>38</v>
      </c>
      <c r="B34" s="5">
        <v>4.9361380000000006</v>
      </c>
    </row>
    <row r="35" spans="1:2" x14ac:dyDescent="0.35">
      <c r="A35" t="s">
        <v>39</v>
      </c>
      <c r="B35" s="5">
        <v>1.8782486666666667</v>
      </c>
    </row>
    <row r="36" spans="1:2" x14ac:dyDescent="0.35">
      <c r="A36" t="s">
        <v>40</v>
      </c>
      <c r="B36" s="5">
        <v>5.4829686666666673</v>
      </c>
    </row>
    <row r="37" spans="1:2" x14ac:dyDescent="0.35">
      <c r="A37" t="s">
        <v>41</v>
      </c>
      <c r="B37" s="5">
        <v>3.4728206666666668</v>
      </c>
    </row>
    <row r="38" spans="1:2" x14ac:dyDescent="0.35">
      <c r="A38" t="s">
        <v>42</v>
      </c>
      <c r="B38" s="5">
        <v>2.1308086666666668</v>
      </c>
    </row>
    <row r="39" spans="1:2" x14ac:dyDescent="0.35">
      <c r="A39" t="s">
        <v>43</v>
      </c>
      <c r="B39" s="5">
        <v>9.125572666666665</v>
      </c>
    </row>
    <row r="40" spans="1:2" x14ac:dyDescent="0.35">
      <c r="A40" t="s">
        <v>44</v>
      </c>
      <c r="B40" s="5">
        <v>2.4465086666666669</v>
      </c>
    </row>
    <row r="41" spans="1:2" x14ac:dyDescent="0.35">
      <c r="A41" t="s">
        <v>45</v>
      </c>
      <c r="B41" s="5">
        <v>0.76277533333333336</v>
      </c>
    </row>
    <row r="42" spans="1:2" x14ac:dyDescent="0.35">
      <c r="A42" t="s">
        <v>46</v>
      </c>
      <c r="B42" s="5">
        <v>2.0064419999999998</v>
      </c>
    </row>
    <row r="43" spans="1:2" x14ac:dyDescent="0.35">
      <c r="A43" t="s">
        <v>47</v>
      </c>
      <c r="B43" s="14">
        <v>13.793874799999999</v>
      </c>
    </row>
    <row r="44" spans="1:2" x14ac:dyDescent="0.35">
      <c r="A44" t="s">
        <v>48</v>
      </c>
      <c r="B44" s="5">
        <v>1.7799033333333334</v>
      </c>
    </row>
    <row r="45" spans="1:2" x14ac:dyDescent="0.35">
      <c r="A45" t="s">
        <v>49</v>
      </c>
      <c r="B45" s="5">
        <v>1.391114</v>
      </c>
    </row>
    <row r="46" spans="1:2" x14ac:dyDescent="0.35">
      <c r="A46" t="s">
        <v>50</v>
      </c>
      <c r="B46" s="5">
        <v>3.0958939999999999</v>
      </c>
    </row>
    <row r="47" spans="1:2" x14ac:dyDescent="0.35">
      <c r="A47" t="s">
        <v>51</v>
      </c>
      <c r="B47" s="5">
        <v>1.4259366666666666</v>
      </c>
    </row>
    <row r="48" spans="1:2" x14ac:dyDescent="0.35">
      <c r="A48" t="s">
        <v>52</v>
      </c>
      <c r="B48" s="5">
        <v>2.2987993333333332</v>
      </c>
    </row>
    <row r="49" spans="1:2" x14ac:dyDescent="0.35">
      <c r="A49" t="s">
        <v>53</v>
      </c>
      <c r="B49" s="5">
        <v>1.7584740000000003</v>
      </c>
    </row>
    <row r="50" spans="1:2" x14ac:dyDescent="0.35">
      <c r="A50" t="s">
        <v>54</v>
      </c>
      <c r="B50" s="5">
        <v>9.7210019999999986</v>
      </c>
    </row>
    <row r="51" spans="1:2" x14ac:dyDescent="0.35">
      <c r="A51" t="s">
        <v>55</v>
      </c>
      <c r="B51" s="5">
        <v>0.59214426666666675</v>
      </c>
    </row>
    <row r="52" spans="1:2" x14ac:dyDescent="0.35">
      <c r="A52" t="s">
        <v>56</v>
      </c>
      <c r="B52" s="14">
        <v>15.39194</v>
      </c>
    </row>
    <row r="53" spans="1:2" x14ac:dyDescent="0.35">
      <c r="A53" t="s">
        <v>57</v>
      </c>
      <c r="B53" s="5">
        <v>5.3930420000000003</v>
      </c>
    </row>
    <row r="54" spans="1:2" x14ac:dyDescent="0.35">
      <c r="A54" t="s">
        <v>58</v>
      </c>
      <c r="B54" s="5">
        <v>3.9771753333333337</v>
      </c>
    </row>
    <row r="55" spans="1:2" x14ac:dyDescent="0.35">
      <c r="A55" t="s">
        <v>59</v>
      </c>
      <c r="B55" s="13" t="s">
        <v>860</v>
      </c>
    </row>
    <row r="56" spans="1:2" x14ac:dyDescent="0.35">
      <c r="A56" t="s">
        <v>60</v>
      </c>
      <c r="B56" s="5">
        <v>1.9911353333333333</v>
      </c>
    </row>
    <row r="57" spans="1:2" x14ac:dyDescent="0.35">
      <c r="A57" t="s">
        <v>61</v>
      </c>
      <c r="B57" s="5">
        <v>1.1132980000000001</v>
      </c>
    </row>
    <row r="58" spans="1:2" x14ac:dyDescent="0.35">
      <c r="A58" t="s">
        <v>62</v>
      </c>
      <c r="B58" s="5">
        <v>1.0658473333333334</v>
      </c>
    </row>
    <row r="59" spans="1:2" x14ac:dyDescent="0.35">
      <c r="A59" t="s">
        <v>63</v>
      </c>
      <c r="B59" s="5">
        <v>1.466882</v>
      </c>
    </row>
    <row r="60" spans="1:2" x14ac:dyDescent="0.35">
      <c r="A60" t="s">
        <v>64</v>
      </c>
      <c r="B60" s="5">
        <v>1.0723526666666667</v>
      </c>
    </row>
    <row r="61" spans="1:2" x14ac:dyDescent="0.35">
      <c r="A61" t="s">
        <v>65</v>
      </c>
      <c r="B61" s="5">
        <v>5.3735260000000009</v>
      </c>
    </row>
    <row r="62" spans="1:2" x14ac:dyDescent="0.35">
      <c r="A62" t="s">
        <v>66</v>
      </c>
      <c r="B62" s="5">
        <v>4.1463140000000003</v>
      </c>
    </row>
    <row r="63" spans="1:2" x14ac:dyDescent="0.35">
      <c r="A63" t="s">
        <v>67</v>
      </c>
      <c r="B63" s="5">
        <v>0.84849266666666667</v>
      </c>
    </row>
    <row r="64" spans="1:2" x14ac:dyDescent="0.35">
      <c r="A64" t="s">
        <v>68</v>
      </c>
      <c r="B64" s="5">
        <v>2.0780006666666666</v>
      </c>
    </row>
    <row r="65" spans="1:2" x14ac:dyDescent="0.35">
      <c r="A65" t="s">
        <v>69</v>
      </c>
      <c r="B65" s="5">
        <v>3.6932366666666669</v>
      </c>
    </row>
    <row r="66" spans="1:2" x14ac:dyDescent="0.35">
      <c r="A66" t="s">
        <v>70</v>
      </c>
      <c r="B66" s="5">
        <v>0.8358646666666667</v>
      </c>
    </row>
    <row r="67" spans="1:2" x14ac:dyDescent="0.35">
      <c r="A67" t="s">
        <v>71</v>
      </c>
      <c r="B67" s="5">
        <v>2.6359286666666666</v>
      </c>
    </row>
    <row r="68" spans="1:2" x14ac:dyDescent="0.35">
      <c r="A68" t="s">
        <v>72</v>
      </c>
      <c r="B68" s="5">
        <v>8.3805206666666656</v>
      </c>
    </row>
    <row r="69" spans="1:2" x14ac:dyDescent="0.35">
      <c r="A69" t="s">
        <v>73</v>
      </c>
      <c r="B69" s="13" t="s">
        <v>860</v>
      </c>
    </row>
    <row r="70" spans="1:2" x14ac:dyDescent="0.35">
      <c r="A70" t="s">
        <v>74</v>
      </c>
      <c r="B70" s="5">
        <v>7.5260260000000008</v>
      </c>
    </row>
    <row r="71" spans="1:2" x14ac:dyDescent="0.35">
      <c r="A71" t="s">
        <v>75</v>
      </c>
      <c r="B71" s="5">
        <v>0.61299960000000009</v>
      </c>
    </row>
    <row r="72" spans="1:2" x14ac:dyDescent="0.35">
      <c r="A72" t="s">
        <v>76</v>
      </c>
      <c r="B72" s="5">
        <v>1.2583286666666667</v>
      </c>
    </row>
    <row r="73" spans="1:2" x14ac:dyDescent="0.35">
      <c r="A73" t="s">
        <v>77</v>
      </c>
      <c r="B73" s="5">
        <v>1.4098646666666665</v>
      </c>
    </row>
    <row r="74" spans="1:2" x14ac:dyDescent="0.35">
      <c r="A74" t="s">
        <v>78</v>
      </c>
      <c r="B74" s="5">
        <v>1.2533540000000001</v>
      </c>
    </row>
    <row r="75" spans="1:2" x14ac:dyDescent="0.35">
      <c r="A75" t="s">
        <v>79</v>
      </c>
      <c r="B75" s="5">
        <v>2.9983140000000001</v>
      </c>
    </row>
    <row r="76" spans="1:2" x14ac:dyDescent="0.35">
      <c r="A76" t="s">
        <v>80</v>
      </c>
      <c r="B76" s="5">
        <v>1.9953446666666668</v>
      </c>
    </row>
    <row r="77" spans="1:2" x14ac:dyDescent="0.35">
      <c r="A77" t="s">
        <v>81</v>
      </c>
      <c r="B77" s="5">
        <v>1.3371579999999998</v>
      </c>
    </row>
    <row r="78" spans="1:2" x14ac:dyDescent="0.35">
      <c r="A78" t="s">
        <v>82</v>
      </c>
      <c r="B78" s="5">
        <v>2.6397553333333335</v>
      </c>
    </row>
    <row r="79" spans="1:2" x14ac:dyDescent="0.35">
      <c r="A79" t="s">
        <v>83</v>
      </c>
      <c r="B79" s="5">
        <v>3.1203846666666668</v>
      </c>
    </row>
    <row r="80" spans="1:2" x14ac:dyDescent="0.35">
      <c r="A80" t="s">
        <v>84</v>
      </c>
      <c r="B80" s="5">
        <v>2.3707406666666668</v>
      </c>
    </row>
    <row r="81" spans="1:2" x14ac:dyDescent="0.35">
      <c r="A81" t="s">
        <v>85</v>
      </c>
      <c r="B81" s="5">
        <v>1.8495486666666665</v>
      </c>
    </row>
    <row r="82" spans="1:2" x14ac:dyDescent="0.35">
      <c r="A82" t="s">
        <v>86</v>
      </c>
      <c r="B82" s="13" t="s">
        <v>860</v>
      </c>
    </row>
    <row r="83" spans="1:2" x14ac:dyDescent="0.35">
      <c r="A83" t="s">
        <v>87</v>
      </c>
      <c r="B83" s="5">
        <v>1.4846536000000004</v>
      </c>
    </row>
    <row r="84" spans="1:2" x14ac:dyDescent="0.35">
      <c r="A84" t="s">
        <v>88</v>
      </c>
      <c r="B84" s="5">
        <v>0.95396320000000012</v>
      </c>
    </row>
    <row r="85" spans="1:2" x14ac:dyDescent="0.35">
      <c r="A85" t="s">
        <v>89</v>
      </c>
      <c r="B85" s="5">
        <v>3.1077004000000001</v>
      </c>
    </row>
    <row r="86" spans="1:2" x14ac:dyDescent="0.35">
      <c r="A86" t="s">
        <v>90</v>
      </c>
      <c r="B86" s="5">
        <v>3.6148792000000003</v>
      </c>
    </row>
    <row r="87" spans="1:2" x14ac:dyDescent="0.35">
      <c r="A87" t="s">
        <v>91</v>
      </c>
      <c r="B87" s="5">
        <v>2.6109712000000003</v>
      </c>
    </row>
    <row r="88" spans="1:2" x14ac:dyDescent="0.35">
      <c r="A88" t="s">
        <v>92</v>
      </c>
      <c r="B88" s="5">
        <v>1.9694404000000001</v>
      </c>
    </row>
    <row r="89" spans="1:2" x14ac:dyDescent="0.35">
      <c r="A89" t="s">
        <v>93</v>
      </c>
      <c r="B89" s="5">
        <v>2.5046091999999995</v>
      </c>
    </row>
    <row r="90" spans="1:2" x14ac:dyDescent="0.35">
      <c r="A90" t="s">
        <v>94</v>
      </c>
      <c r="B90" s="13" t="s">
        <v>860</v>
      </c>
    </row>
    <row r="91" spans="1:2" x14ac:dyDescent="0.35">
      <c r="A91" t="s">
        <v>95</v>
      </c>
      <c r="B91" s="5">
        <v>2.6012680000000001</v>
      </c>
    </row>
    <row r="92" spans="1:2" x14ac:dyDescent="0.35">
      <c r="A92" t="s">
        <v>96</v>
      </c>
      <c r="B92" s="5">
        <v>0.89238520000000021</v>
      </c>
    </row>
    <row r="93" spans="1:2" x14ac:dyDescent="0.35">
      <c r="A93" t="s">
        <v>97</v>
      </c>
      <c r="B93" s="5">
        <v>7.5864735999999988</v>
      </c>
    </row>
    <row r="94" spans="1:2" x14ac:dyDescent="0.35">
      <c r="A94" t="s">
        <v>98</v>
      </c>
      <c r="B94" s="5">
        <v>0.77314780000000027</v>
      </c>
    </row>
    <row r="95" spans="1:2" x14ac:dyDescent="0.35">
      <c r="A95" t="s">
        <v>99</v>
      </c>
      <c r="B95" s="5">
        <v>1.6507276000000004</v>
      </c>
    </row>
    <row r="96" spans="1:2" x14ac:dyDescent="0.35">
      <c r="A96" t="s">
        <v>100</v>
      </c>
      <c r="B96" s="5">
        <v>1.5204808000000003</v>
      </c>
    </row>
    <row r="97" spans="1:2" x14ac:dyDescent="0.35">
      <c r="A97" t="s">
        <v>101</v>
      </c>
      <c r="B97" s="5">
        <v>4.0183083999999996</v>
      </c>
    </row>
    <row r="98" spans="1:2" x14ac:dyDescent="0.35">
      <c r="A98" t="s">
        <v>102</v>
      </c>
      <c r="B98" s="5">
        <v>0.85383364000000006</v>
      </c>
    </row>
    <row r="99" spans="1:2" x14ac:dyDescent="0.35">
      <c r="A99" t="s">
        <v>103</v>
      </c>
      <c r="B99" s="5">
        <v>0.78930736000000012</v>
      </c>
    </row>
    <row r="100" spans="1:2" x14ac:dyDescent="0.35">
      <c r="A100" t="s">
        <v>104</v>
      </c>
      <c r="B100" s="5">
        <v>2.4281032000000002</v>
      </c>
    </row>
    <row r="101" spans="1:2" x14ac:dyDescent="0.35">
      <c r="A101" t="s">
        <v>105</v>
      </c>
      <c r="B101" s="5">
        <v>1.6268428000000001</v>
      </c>
    </row>
    <row r="102" spans="1:2" x14ac:dyDescent="0.35">
      <c r="A102" t="s">
        <v>106</v>
      </c>
      <c r="B102" s="5">
        <v>1.9287615999999999</v>
      </c>
    </row>
    <row r="103" spans="1:2" x14ac:dyDescent="0.35">
      <c r="A103" t="s">
        <v>107</v>
      </c>
      <c r="B103" s="5">
        <v>1.3816504000000001</v>
      </c>
    </row>
    <row r="104" spans="1:2" x14ac:dyDescent="0.35">
      <c r="A104" t="s">
        <v>108</v>
      </c>
      <c r="B104" s="5">
        <v>1.2450592</v>
      </c>
    </row>
    <row r="105" spans="1:2" x14ac:dyDescent="0.35">
      <c r="A105" t="s">
        <v>109</v>
      </c>
      <c r="B105" s="5">
        <v>2.5143124000000001</v>
      </c>
    </row>
    <row r="106" spans="1:2" x14ac:dyDescent="0.35">
      <c r="A106" t="s">
        <v>110</v>
      </c>
      <c r="B106" s="5">
        <v>1.5604132000000004</v>
      </c>
    </row>
    <row r="107" spans="1:2" x14ac:dyDescent="0.35">
      <c r="A107" t="s">
        <v>111</v>
      </c>
      <c r="B107" s="13" t="s">
        <v>860</v>
      </c>
    </row>
    <row r="108" spans="1:2" x14ac:dyDescent="0.35">
      <c r="A108" t="s">
        <v>112</v>
      </c>
      <c r="B108" s="5">
        <v>4.1843824000000005</v>
      </c>
    </row>
    <row r="109" spans="1:2" x14ac:dyDescent="0.35">
      <c r="A109" t="s">
        <v>113</v>
      </c>
      <c r="B109" s="5">
        <v>1.4715916</v>
      </c>
    </row>
    <row r="110" spans="1:2" x14ac:dyDescent="0.35">
      <c r="A110" t="s">
        <v>114</v>
      </c>
      <c r="B110" s="5">
        <v>1.6544596</v>
      </c>
    </row>
    <row r="111" spans="1:2" x14ac:dyDescent="0.35">
      <c r="A111" t="s">
        <v>115</v>
      </c>
      <c r="B111" s="14">
        <v>10.434362800000002</v>
      </c>
    </row>
    <row r="112" spans="1:2" x14ac:dyDescent="0.35">
      <c r="A112" t="s">
        <v>116</v>
      </c>
      <c r="B112" s="5">
        <v>0.67962387999999996</v>
      </c>
    </row>
    <row r="113" spans="1:2" x14ac:dyDescent="0.35">
      <c r="A113" t="s">
        <v>117</v>
      </c>
      <c r="B113" s="5">
        <v>1.9828756000000001</v>
      </c>
    </row>
    <row r="114" spans="1:2" x14ac:dyDescent="0.35">
      <c r="A114" t="s">
        <v>118</v>
      </c>
      <c r="B114" s="14">
        <v>47.251309800000001</v>
      </c>
    </row>
    <row r="115" spans="1:2" x14ac:dyDescent="0.35">
      <c r="A115" t="s">
        <v>119</v>
      </c>
      <c r="B115" s="5">
        <v>1.9720528000000002</v>
      </c>
    </row>
    <row r="116" spans="1:2" x14ac:dyDescent="0.35">
      <c r="A116" t="s">
        <v>120</v>
      </c>
      <c r="B116" s="5">
        <v>1.8780064000000003</v>
      </c>
    </row>
    <row r="117" spans="1:2" x14ac:dyDescent="0.35">
      <c r="A117" t="s">
        <v>121</v>
      </c>
      <c r="B117" s="5">
        <v>1.4406160000000001</v>
      </c>
    </row>
    <row r="118" spans="1:2" x14ac:dyDescent="0.35">
      <c r="A118" t="s">
        <v>122</v>
      </c>
      <c r="B118" s="5">
        <v>1.6802104</v>
      </c>
    </row>
    <row r="119" spans="1:2" x14ac:dyDescent="0.35">
      <c r="A119" t="s">
        <v>123</v>
      </c>
      <c r="B119" s="14">
        <v>12.5607998</v>
      </c>
    </row>
    <row r="120" spans="1:2" x14ac:dyDescent="0.35">
      <c r="A120" t="s">
        <v>124</v>
      </c>
      <c r="B120" s="5">
        <v>1.9750384000000001</v>
      </c>
    </row>
    <row r="121" spans="1:2" x14ac:dyDescent="0.35">
      <c r="A121" t="s">
        <v>125</v>
      </c>
      <c r="B121" s="5">
        <v>2.1302895999999998</v>
      </c>
    </row>
    <row r="122" spans="1:2" x14ac:dyDescent="0.35">
      <c r="A122" t="s">
        <v>126</v>
      </c>
      <c r="B122" s="5">
        <v>0.7119430000000001</v>
      </c>
    </row>
    <row r="123" spans="1:2" x14ac:dyDescent="0.35">
      <c r="A123" t="s">
        <v>127</v>
      </c>
      <c r="B123" s="5">
        <v>9.5692852000000013</v>
      </c>
    </row>
    <row r="124" spans="1:2" x14ac:dyDescent="0.35">
      <c r="A124" t="s">
        <v>128</v>
      </c>
      <c r="B124" s="5">
        <v>1.2793936000000004</v>
      </c>
    </row>
    <row r="125" spans="1:2" x14ac:dyDescent="0.35">
      <c r="A125" t="s">
        <v>129</v>
      </c>
      <c r="B125" s="5">
        <v>1.9936983999999995</v>
      </c>
    </row>
    <row r="126" spans="1:2" x14ac:dyDescent="0.35">
      <c r="A126" t="s">
        <v>130</v>
      </c>
      <c r="B126" s="5">
        <v>3.8447704000000003</v>
      </c>
    </row>
    <row r="127" spans="1:2" x14ac:dyDescent="0.35">
      <c r="A127" t="s">
        <v>131</v>
      </c>
      <c r="B127" s="13" t="s">
        <v>860</v>
      </c>
    </row>
    <row r="128" spans="1:2" x14ac:dyDescent="0.35">
      <c r="A128" t="s">
        <v>132</v>
      </c>
      <c r="B128" s="5">
        <v>0.88977280000000025</v>
      </c>
    </row>
    <row r="129" spans="1:2" x14ac:dyDescent="0.35">
      <c r="A129" t="s">
        <v>133</v>
      </c>
      <c r="B129" s="5">
        <v>2.2601631999999996</v>
      </c>
    </row>
    <row r="130" spans="1:2" x14ac:dyDescent="0.35">
      <c r="A130" t="s">
        <v>134</v>
      </c>
      <c r="B130" s="5">
        <v>1.0244980000000001</v>
      </c>
    </row>
    <row r="131" spans="1:2" x14ac:dyDescent="0.35">
      <c r="A131" t="s">
        <v>135</v>
      </c>
      <c r="B131" s="5">
        <v>0.71089804000000001</v>
      </c>
    </row>
    <row r="132" spans="1:2" x14ac:dyDescent="0.35">
      <c r="A132" t="s">
        <v>136</v>
      </c>
      <c r="B132" s="5">
        <v>2.0619939999999999</v>
      </c>
    </row>
    <row r="133" spans="1:2" x14ac:dyDescent="0.35">
      <c r="A133" t="s">
        <v>137</v>
      </c>
      <c r="B133" s="5">
        <v>0.97411600000000009</v>
      </c>
    </row>
    <row r="134" spans="1:2" x14ac:dyDescent="0.35">
      <c r="A134" t="s">
        <v>138</v>
      </c>
      <c r="B134" s="5">
        <v>2.6650852</v>
      </c>
    </row>
    <row r="135" spans="1:2" x14ac:dyDescent="0.35">
      <c r="A135" t="s">
        <v>139</v>
      </c>
      <c r="B135" s="5">
        <v>1.399564</v>
      </c>
    </row>
    <row r="136" spans="1:2" x14ac:dyDescent="0.35">
      <c r="A136" t="s">
        <v>140</v>
      </c>
      <c r="B136" s="5">
        <v>0.85834936000000006</v>
      </c>
    </row>
    <row r="137" spans="1:2" x14ac:dyDescent="0.35">
      <c r="A137" t="s">
        <v>141</v>
      </c>
      <c r="B137" s="5">
        <v>1.5760876000000001</v>
      </c>
    </row>
    <row r="138" spans="1:2" x14ac:dyDescent="0.35">
      <c r="A138" t="s">
        <v>142</v>
      </c>
      <c r="B138" s="5">
        <v>1.8765136</v>
      </c>
    </row>
    <row r="139" spans="1:2" x14ac:dyDescent="0.35">
      <c r="A139" t="s">
        <v>143</v>
      </c>
      <c r="B139" s="5">
        <v>2.7244240000000004</v>
      </c>
    </row>
    <row r="140" spans="1:2" x14ac:dyDescent="0.35">
      <c r="A140" t="s">
        <v>144</v>
      </c>
      <c r="B140" s="5">
        <v>1.0674160000000001</v>
      </c>
    </row>
    <row r="141" spans="1:2" x14ac:dyDescent="0.35">
      <c r="A141" t="s">
        <v>145</v>
      </c>
      <c r="B141" s="5">
        <v>2.1802984000000003</v>
      </c>
    </row>
    <row r="142" spans="1:2" x14ac:dyDescent="0.35">
      <c r="A142" t="s">
        <v>146</v>
      </c>
      <c r="B142" s="5">
        <v>2.2377711999999996</v>
      </c>
    </row>
    <row r="143" spans="1:2" x14ac:dyDescent="0.35">
      <c r="A143" t="s">
        <v>147</v>
      </c>
      <c r="B143" s="13" t="s">
        <v>860</v>
      </c>
    </row>
    <row r="144" spans="1:2" x14ac:dyDescent="0.35">
      <c r="A144" t="s">
        <v>148</v>
      </c>
      <c r="B144" s="13" t="s">
        <v>860</v>
      </c>
    </row>
    <row r="145" spans="1:2" x14ac:dyDescent="0.35">
      <c r="A145" t="s">
        <v>149</v>
      </c>
      <c r="B145" s="5">
        <v>3.2189139999999998</v>
      </c>
    </row>
    <row r="146" spans="1:2" x14ac:dyDescent="0.35">
      <c r="A146" t="s">
        <v>150</v>
      </c>
      <c r="B146" s="5">
        <v>1.4327788000000001</v>
      </c>
    </row>
    <row r="147" spans="1:2" x14ac:dyDescent="0.35">
      <c r="A147" t="s">
        <v>151</v>
      </c>
      <c r="B147" s="5">
        <v>1.0207660000000001</v>
      </c>
    </row>
    <row r="148" spans="1:2" x14ac:dyDescent="0.35">
      <c r="A148" t="s">
        <v>152</v>
      </c>
      <c r="B148" s="5">
        <v>1.4742040000000001</v>
      </c>
    </row>
    <row r="149" spans="1:2" x14ac:dyDescent="0.35">
      <c r="A149" t="s">
        <v>153</v>
      </c>
      <c r="B149" s="14">
        <v>10.713516400000001</v>
      </c>
    </row>
    <row r="150" spans="1:2" x14ac:dyDescent="0.35">
      <c r="A150" t="s">
        <v>154</v>
      </c>
      <c r="B150" s="5">
        <v>0.77673052000000009</v>
      </c>
    </row>
    <row r="151" spans="1:2" x14ac:dyDescent="0.35">
      <c r="A151" t="s">
        <v>155</v>
      </c>
      <c r="B151" s="5">
        <v>1.44808</v>
      </c>
    </row>
    <row r="152" spans="1:2" x14ac:dyDescent="0.35">
      <c r="A152" t="s">
        <v>156</v>
      </c>
      <c r="B152" s="5">
        <v>2.6210476000000003</v>
      </c>
    </row>
    <row r="153" spans="1:2" x14ac:dyDescent="0.35">
      <c r="A153" t="s">
        <v>157</v>
      </c>
      <c r="B153" s="5">
        <v>1.5283180000000003</v>
      </c>
    </row>
    <row r="154" spans="1:2" x14ac:dyDescent="0.35">
      <c r="A154" t="s">
        <v>158</v>
      </c>
      <c r="B154" s="5">
        <v>2.8904979999999996</v>
      </c>
    </row>
    <row r="155" spans="1:2" x14ac:dyDescent="0.35">
      <c r="A155" t="s">
        <v>159</v>
      </c>
      <c r="B155" s="5">
        <v>1.3790380000000002</v>
      </c>
    </row>
    <row r="156" spans="1:2" x14ac:dyDescent="0.35">
      <c r="A156" t="s">
        <v>160</v>
      </c>
      <c r="B156" s="5">
        <v>3.620104</v>
      </c>
    </row>
    <row r="157" spans="1:2" x14ac:dyDescent="0.35">
      <c r="A157" t="s">
        <v>161</v>
      </c>
      <c r="B157" s="5">
        <v>1.8052324000000002</v>
      </c>
    </row>
    <row r="158" spans="1:2" x14ac:dyDescent="0.35">
      <c r="A158" t="s">
        <v>162</v>
      </c>
      <c r="B158" s="5">
        <v>0.91291120000000026</v>
      </c>
    </row>
    <row r="159" spans="1:2" x14ac:dyDescent="0.35">
      <c r="A159" t="s">
        <v>163</v>
      </c>
      <c r="B159" s="5">
        <v>2.0754291999999999</v>
      </c>
    </row>
    <row r="160" spans="1:2" x14ac:dyDescent="0.35">
      <c r="A160" t="s">
        <v>164</v>
      </c>
      <c r="B160" s="5">
        <v>1.8171748000000001</v>
      </c>
    </row>
    <row r="161" spans="1:2" x14ac:dyDescent="0.35">
      <c r="A161" t="s">
        <v>165</v>
      </c>
      <c r="B161" s="5">
        <v>1.3338808000000002</v>
      </c>
    </row>
    <row r="162" spans="1:2" x14ac:dyDescent="0.35">
      <c r="A162" t="s">
        <v>166</v>
      </c>
      <c r="B162" s="5">
        <v>1.1390704000000003</v>
      </c>
    </row>
    <row r="163" spans="1:2" x14ac:dyDescent="0.35">
      <c r="A163" t="s">
        <v>167</v>
      </c>
      <c r="B163" s="5">
        <v>1.4992083999999999</v>
      </c>
    </row>
    <row r="164" spans="1:2" x14ac:dyDescent="0.35">
      <c r="A164" t="s">
        <v>168</v>
      </c>
      <c r="B164" s="5">
        <v>2.3504776000000001</v>
      </c>
    </row>
    <row r="165" spans="1:2" x14ac:dyDescent="0.35">
      <c r="A165" t="s">
        <v>169</v>
      </c>
      <c r="B165" s="14">
        <v>13.208575199999999</v>
      </c>
    </row>
    <row r="166" spans="1:2" x14ac:dyDescent="0.35">
      <c r="A166" t="s">
        <v>170</v>
      </c>
      <c r="B166" s="5">
        <v>5.4301239999999993</v>
      </c>
    </row>
    <row r="167" spans="1:2" x14ac:dyDescent="0.35">
      <c r="A167" t="s">
        <v>171</v>
      </c>
      <c r="B167" s="5">
        <v>1.8694227999999999</v>
      </c>
    </row>
    <row r="168" spans="1:2" x14ac:dyDescent="0.35">
      <c r="A168" t="s">
        <v>172</v>
      </c>
      <c r="B168" s="5">
        <v>1.5525760000000002</v>
      </c>
    </row>
    <row r="169" spans="1:2" x14ac:dyDescent="0.35">
      <c r="A169" t="s">
        <v>173</v>
      </c>
      <c r="B169" s="5">
        <v>0.82961296000000007</v>
      </c>
    </row>
    <row r="170" spans="1:2" x14ac:dyDescent="0.35">
      <c r="A170" t="s">
        <v>174</v>
      </c>
      <c r="B170" s="5">
        <v>0.73687276000000013</v>
      </c>
    </row>
    <row r="171" spans="1:2" x14ac:dyDescent="0.35">
      <c r="A171" t="s">
        <v>175</v>
      </c>
      <c r="B171" s="5">
        <v>5.1255928000000006</v>
      </c>
    </row>
    <row r="172" spans="1:2" x14ac:dyDescent="0.35">
      <c r="A172" t="s">
        <v>176</v>
      </c>
      <c r="B172" s="5">
        <v>1.3827700000000001</v>
      </c>
    </row>
    <row r="173" spans="1:2" x14ac:dyDescent="0.35">
      <c r="A173" t="s">
        <v>177</v>
      </c>
      <c r="B173" s="5">
        <v>4.7617228000000003</v>
      </c>
    </row>
    <row r="174" spans="1:2" x14ac:dyDescent="0.35">
      <c r="A174" t="s">
        <v>178</v>
      </c>
      <c r="B174" s="5">
        <v>1.6518472000000004</v>
      </c>
    </row>
    <row r="175" spans="1:2" x14ac:dyDescent="0.35">
      <c r="A175" t="s">
        <v>179</v>
      </c>
      <c r="B175" s="5">
        <v>6.3452104</v>
      </c>
    </row>
    <row r="176" spans="1:2" x14ac:dyDescent="0.35">
      <c r="A176" t="s">
        <v>180</v>
      </c>
      <c r="B176" s="5">
        <v>0.65906056000000013</v>
      </c>
    </row>
    <row r="177" spans="1:2" x14ac:dyDescent="0.35">
      <c r="A177" t="s">
        <v>181</v>
      </c>
      <c r="B177" s="5">
        <v>2.7371127999999998</v>
      </c>
    </row>
    <row r="178" spans="1:2" x14ac:dyDescent="0.35">
      <c r="A178" t="s">
        <v>182</v>
      </c>
      <c r="B178" s="5">
        <v>1.7794816000000002</v>
      </c>
    </row>
    <row r="179" spans="1:2" x14ac:dyDescent="0.35">
      <c r="A179" t="s">
        <v>183</v>
      </c>
      <c r="B179" s="5">
        <v>3.3383380000000002</v>
      </c>
    </row>
    <row r="180" spans="1:2" x14ac:dyDescent="0.35">
      <c r="A180" t="s">
        <v>184</v>
      </c>
      <c r="B180" s="5">
        <v>1.1961700000000002</v>
      </c>
    </row>
    <row r="181" spans="1:2" x14ac:dyDescent="0.35">
      <c r="A181" t="s">
        <v>185</v>
      </c>
      <c r="B181" s="5">
        <v>0.7852394800000001</v>
      </c>
    </row>
    <row r="182" spans="1:2" x14ac:dyDescent="0.35">
      <c r="A182" t="s">
        <v>186</v>
      </c>
      <c r="B182" s="5">
        <v>0.66129976000000001</v>
      </c>
    </row>
    <row r="183" spans="1:2" x14ac:dyDescent="0.35">
      <c r="A183" t="s">
        <v>187</v>
      </c>
      <c r="B183" s="13" t="s">
        <v>860</v>
      </c>
    </row>
    <row r="184" spans="1:2" x14ac:dyDescent="0.35">
      <c r="A184" t="s">
        <v>188</v>
      </c>
      <c r="B184" s="5">
        <v>7.4502556000000011</v>
      </c>
    </row>
    <row r="185" spans="1:2" x14ac:dyDescent="0.35">
      <c r="A185" t="s">
        <v>189</v>
      </c>
      <c r="B185" s="5">
        <v>0.63383224000000016</v>
      </c>
    </row>
    <row r="186" spans="1:2" x14ac:dyDescent="0.35">
      <c r="A186" t="s">
        <v>190</v>
      </c>
      <c r="B186" s="5">
        <v>2.6214207999999997</v>
      </c>
    </row>
    <row r="187" spans="1:2" x14ac:dyDescent="0.35">
      <c r="A187" t="s">
        <v>191</v>
      </c>
      <c r="B187" s="5">
        <v>1.2984268000000003</v>
      </c>
    </row>
    <row r="188" spans="1:2" x14ac:dyDescent="0.35">
      <c r="A188" t="s">
        <v>192</v>
      </c>
      <c r="B188" s="13" t="s">
        <v>860</v>
      </c>
    </row>
    <row r="189" spans="1:2" x14ac:dyDescent="0.35">
      <c r="A189" t="s">
        <v>193</v>
      </c>
      <c r="B189" s="5">
        <v>1.1304868000000001</v>
      </c>
    </row>
    <row r="190" spans="1:2" x14ac:dyDescent="0.35">
      <c r="A190" t="s">
        <v>194</v>
      </c>
      <c r="B190" s="5">
        <v>1.3043980000000002</v>
      </c>
    </row>
    <row r="191" spans="1:2" x14ac:dyDescent="0.35">
      <c r="A191" t="s">
        <v>195</v>
      </c>
      <c r="B191" s="5">
        <v>0.70324744000000017</v>
      </c>
    </row>
    <row r="192" spans="1:2" x14ac:dyDescent="0.35">
      <c r="A192" t="s">
        <v>196</v>
      </c>
      <c r="B192" s="5">
        <v>1.8022468</v>
      </c>
    </row>
    <row r="193" spans="1:2" x14ac:dyDescent="0.35">
      <c r="A193" t="s">
        <v>197</v>
      </c>
      <c r="B193" s="5">
        <v>2.5870864</v>
      </c>
    </row>
    <row r="194" spans="1:2" x14ac:dyDescent="0.35">
      <c r="A194" t="s">
        <v>198</v>
      </c>
      <c r="B194" s="5">
        <v>0.9662788000000001</v>
      </c>
    </row>
    <row r="195" spans="1:2" x14ac:dyDescent="0.35">
      <c r="A195" t="s">
        <v>199</v>
      </c>
      <c r="B195" s="5">
        <v>2.4904275999999999</v>
      </c>
    </row>
    <row r="196" spans="1:2" x14ac:dyDescent="0.35">
      <c r="A196" t="s">
        <v>200</v>
      </c>
      <c r="B196" s="5">
        <v>0.84196588000000006</v>
      </c>
    </row>
    <row r="197" spans="1:2" x14ac:dyDescent="0.35">
      <c r="A197" t="s">
        <v>201</v>
      </c>
      <c r="B197" s="5">
        <v>0.66007295999999982</v>
      </c>
    </row>
    <row r="198" spans="1:2" x14ac:dyDescent="0.35">
      <c r="A198" t="s">
        <v>202</v>
      </c>
      <c r="B198" s="5">
        <v>0.68754815999999996</v>
      </c>
    </row>
    <row r="199" spans="1:2" x14ac:dyDescent="0.35">
      <c r="A199" t="s">
        <v>203</v>
      </c>
      <c r="B199" s="5">
        <v>1.0530828000000001</v>
      </c>
    </row>
    <row r="200" spans="1:2" x14ac:dyDescent="0.35">
      <c r="A200" t="s">
        <v>204</v>
      </c>
      <c r="B200" s="5">
        <v>0.73780488</v>
      </c>
    </row>
    <row r="201" spans="1:2" x14ac:dyDescent="0.35">
      <c r="A201" t="s">
        <v>205</v>
      </c>
      <c r="B201" s="5">
        <v>8.8503156000000018</v>
      </c>
    </row>
    <row r="202" spans="1:2" x14ac:dyDescent="0.35">
      <c r="A202" t="s">
        <v>206</v>
      </c>
      <c r="B202" s="5">
        <v>4.1146595999999995</v>
      </c>
    </row>
    <row r="203" spans="1:2" x14ac:dyDescent="0.35">
      <c r="A203" t="s">
        <v>207</v>
      </c>
      <c r="B203" s="5">
        <v>4.4985491999999994</v>
      </c>
    </row>
    <row r="204" spans="1:2" x14ac:dyDescent="0.35">
      <c r="A204" t="s">
        <v>208</v>
      </c>
      <c r="B204" s="5">
        <v>2.0868372000000002</v>
      </c>
    </row>
    <row r="205" spans="1:2" x14ac:dyDescent="0.35">
      <c r="A205" t="s">
        <v>209</v>
      </c>
      <c r="B205" s="14">
        <v>13.389426200000001</v>
      </c>
    </row>
    <row r="206" spans="1:2" x14ac:dyDescent="0.35">
      <c r="A206" t="s">
        <v>210</v>
      </c>
      <c r="B206" s="5">
        <v>0.98401319999999981</v>
      </c>
    </row>
    <row r="207" spans="1:2" x14ac:dyDescent="0.35">
      <c r="A207" t="s">
        <v>211</v>
      </c>
      <c r="B207" s="5">
        <v>2.2482540000000002</v>
      </c>
    </row>
    <row r="208" spans="1:2" x14ac:dyDescent="0.35">
      <c r="A208" t="s">
        <v>212</v>
      </c>
      <c r="B208" s="5">
        <v>0.77428583999999978</v>
      </c>
    </row>
    <row r="209" spans="1:2" x14ac:dyDescent="0.35">
      <c r="A209" t="s">
        <v>213</v>
      </c>
      <c r="B209" s="5">
        <v>2.6661060000000005</v>
      </c>
    </row>
    <row r="210" spans="1:2" x14ac:dyDescent="0.35">
      <c r="A210" t="s">
        <v>214</v>
      </c>
      <c r="B210" s="5">
        <v>5.4452987999999998</v>
      </c>
    </row>
    <row r="211" spans="1:2" x14ac:dyDescent="0.35">
      <c r="A211" t="s">
        <v>215</v>
      </c>
      <c r="B211" s="5">
        <v>1.1938932</v>
      </c>
    </row>
    <row r="212" spans="1:2" x14ac:dyDescent="0.35">
      <c r="A212" t="s">
        <v>216</v>
      </c>
      <c r="B212" s="5">
        <v>1.4270508</v>
      </c>
    </row>
    <row r="213" spans="1:2" x14ac:dyDescent="0.35">
      <c r="A213" t="s">
        <v>217</v>
      </c>
      <c r="B213" s="5">
        <v>0.87945479999999987</v>
      </c>
    </row>
    <row r="214" spans="1:2" x14ac:dyDescent="0.35">
      <c r="A214" t="s">
        <v>218</v>
      </c>
      <c r="B214" s="5">
        <v>6.4405115999999998</v>
      </c>
    </row>
    <row r="215" spans="1:2" x14ac:dyDescent="0.35">
      <c r="A215" t="s">
        <v>219</v>
      </c>
      <c r="B215" s="5">
        <v>0.94508999999999987</v>
      </c>
    </row>
    <row r="216" spans="1:2" x14ac:dyDescent="0.35">
      <c r="A216" t="s">
        <v>220</v>
      </c>
      <c r="B216" s="5">
        <v>0.49209264000000003</v>
      </c>
    </row>
    <row r="217" spans="1:2" x14ac:dyDescent="0.35">
      <c r="A217" t="s">
        <v>221</v>
      </c>
      <c r="B217" s="5">
        <v>3.3495516000000003</v>
      </c>
    </row>
    <row r="218" spans="1:2" x14ac:dyDescent="0.35">
      <c r="A218" t="s">
        <v>222</v>
      </c>
      <c r="B218" s="5">
        <v>3.9238596000000001</v>
      </c>
    </row>
    <row r="219" spans="1:2" x14ac:dyDescent="0.35">
      <c r="A219" t="s">
        <v>223</v>
      </c>
      <c r="B219" s="5">
        <v>1.1397059999999999</v>
      </c>
    </row>
    <row r="220" spans="1:2" x14ac:dyDescent="0.35">
      <c r="A220" t="s">
        <v>224</v>
      </c>
      <c r="B220" s="5">
        <v>2.8756044000000003</v>
      </c>
    </row>
    <row r="221" spans="1:2" x14ac:dyDescent="0.35">
      <c r="A221" t="s">
        <v>866</v>
      </c>
      <c r="B221" s="5"/>
    </row>
    <row r="222" spans="1:2" x14ac:dyDescent="0.35">
      <c r="A222" t="s">
        <v>867</v>
      </c>
      <c r="B222" s="5"/>
    </row>
    <row r="223" spans="1:2" x14ac:dyDescent="0.35">
      <c r="A223" t="s">
        <v>225</v>
      </c>
      <c r="B223" s="5">
        <v>8.561444400000001</v>
      </c>
    </row>
    <row r="224" spans="1:2" x14ac:dyDescent="0.35">
      <c r="A224" t="s">
        <v>226</v>
      </c>
      <c r="B224" s="5">
        <v>8.199306</v>
      </c>
    </row>
    <row r="225" spans="1:2" x14ac:dyDescent="0.35">
      <c r="A225" t="s">
        <v>227</v>
      </c>
      <c r="B225" s="5">
        <v>2.2726763999999999</v>
      </c>
    </row>
    <row r="226" spans="1:2" x14ac:dyDescent="0.35">
      <c r="A226" t="s">
        <v>228</v>
      </c>
      <c r="B226" s="5">
        <v>0.57818159999999996</v>
      </c>
    </row>
    <row r="227" spans="1:2" x14ac:dyDescent="0.35">
      <c r="A227" t="s">
        <v>868</v>
      </c>
      <c r="B227" s="5"/>
    </row>
    <row r="228" spans="1:2" x14ac:dyDescent="0.35">
      <c r="A228" t="s">
        <v>229</v>
      </c>
      <c r="B228" s="5">
        <v>2.1116411999999998</v>
      </c>
    </row>
    <row r="229" spans="1:2" x14ac:dyDescent="0.35">
      <c r="A229" t="s">
        <v>230</v>
      </c>
      <c r="B229" s="5">
        <v>1.8842075999999999</v>
      </c>
    </row>
    <row r="230" spans="1:2" x14ac:dyDescent="0.35">
      <c r="A230" t="s">
        <v>231</v>
      </c>
      <c r="B230" s="5">
        <v>2.3726556000000003</v>
      </c>
    </row>
    <row r="231" spans="1:2" x14ac:dyDescent="0.35">
      <c r="A231" t="s">
        <v>232</v>
      </c>
      <c r="B231" s="5">
        <v>0.80427959999999998</v>
      </c>
    </row>
    <row r="232" spans="1:2" x14ac:dyDescent="0.35">
      <c r="A232" t="s">
        <v>233</v>
      </c>
      <c r="B232" s="5">
        <v>1.4728427999999998</v>
      </c>
    </row>
    <row r="233" spans="1:2" x14ac:dyDescent="0.35">
      <c r="A233" t="s">
        <v>234</v>
      </c>
      <c r="B233" s="5">
        <v>0.75677040000000007</v>
      </c>
    </row>
    <row r="234" spans="1:2" x14ac:dyDescent="0.35">
      <c r="A234" t="s">
        <v>235</v>
      </c>
      <c r="B234" s="14">
        <v>13.3631206</v>
      </c>
    </row>
    <row r="235" spans="1:2" x14ac:dyDescent="0.35">
      <c r="A235" t="s">
        <v>236</v>
      </c>
      <c r="B235" s="5">
        <v>1.0721628000000001</v>
      </c>
    </row>
    <row r="236" spans="1:2" x14ac:dyDescent="0.35">
      <c r="A236" t="s">
        <v>237</v>
      </c>
      <c r="B236" s="5">
        <v>2.0734811999999998</v>
      </c>
    </row>
    <row r="237" spans="1:2" x14ac:dyDescent="0.35">
      <c r="A237" t="s">
        <v>238</v>
      </c>
      <c r="B237" s="5">
        <v>3.6132372000000004</v>
      </c>
    </row>
    <row r="238" spans="1:2" x14ac:dyDescent="0.35">
      <c r="A238" t="s">
        <v>239</v>
      </c>
      <c r="B238" s="5">
        <v>1.1923667999999998</v>
      </c>
    </row>
    <row r="239" spans="1:2" x14ac:dyDescent="0.35">
      <c r="A239" t="s">
        <v>240</v>
      </c>
      <c r="B239" s="5">
        <v>1.191222</v>
      </c>
    </row>
    <row r="240" spans="1:2" x14ac:dyDescent="0.35">
      <c r="A240" t="s">
        <v>241</v>
      </c>
      <c r="B240" s="5">
        <v>2.3177052000000002</v>
      </c>
    </row>
    <row r="241" spans="1:2" x14ac:dyDescent="0.35">
      <c r="A241" t="s">
        <v>242</v>
      </c>
      <c r="B241" s="5">
        <v>2.4131052</v>
      </c>
    </row>
    <row r="242" spans="1:2" x14ac:dyDescent="0.35">
      <c r="A242" t="s">
        <v>243</v>
      </c>
      <c r="B242" s="5">
        <v>3.0957876</v>
      </c>
    </row>
    <row r="243" spans="1:2" x14ac:dyDescent="0.35">
      <c r="A243" t="s">
        <v>244</v>
      </c>
      <c r="B243" s="5">
        <v>1.4720795999999998</v>
      </c>
    </row>
    <row r="244" spans="1:2" x14ac:dyDescent="0.35">
      <c r="A244" t="s">
        <v>245</v>
      </c>
      <c r="B244" s="5">
        <v>2.2799268000000001</v>
      </c>
    </row>
    <row r="245" spans="1:2" x14ac:dyDescent="0.35">
      <c r="A245" t="s">
        <v>246</v>
      </c>
      <c r="B245" s="5">
        <v>2.9166640000000004</v>
      </c>
    </row>
    <row r="246" spans="1:2" x14ac:dyDescent="0.35">
      <c r="A246" t="s">
        <v>247</v>
      </c>
      <c r="B246" s="5">
        <v>3.7468832666666665</v>
      </c>
    </row>
    <row r="247" spans="1:2" x14ac:dyDescent="0.35">
      <c r="A247" t="s">
        <v>248</v>
      </c>
      <c r="B247" s="5">
        <v>0.90550093333333337</v>
      </c>
    </row>
    <row r="248" spans="1:2" x14ac:dyDescent="0.35">
      <c r="A248" t="s">
        <v>249</v>
      </c>
      <c r="B248" s="5">
        <v>2.7435029333333336</v>
      </c>
    </row>
    <row r="249" spans="1:2" x14ac:dyDescent="0.35">
      <c r="A249" t="s">
        <v>250</v>
      </c>
      <c r="B249" s="5">
        <v>1.0273006666666669</v>
      </c>
    </row>
    <row r="250" spans="1:2" x14ac:dyDescent="0.35">
      <c r="A250" t="s">
        <v>251</v>
      </c>
      <c r="B250" s="5">
        <v>1.3750902666666669</v>
      </c>
    </row>
    <row r="251" spans="1:2" x14ac:dyDescent="0.35">
      <c r="A251" t="s">
        <v>252</v>
      </c>
      <c r="B251" s="5">
        <v>2.3351803333333336</v>
      </c>
    </row>
    <row r="252" spans="1:2" x14ac:dyDescent="0.35">
      <c r="A252" t="s">
        <v>869</v>
      </c>
      <c r="B252" s="5"/>
    </row>
    <row r="253" spans="1:2" x14ac:dyDescent="0.35">
      <c r="A253" t="s">
        <v>253</v>
      </c>
      <c r="B253" s="5">
        <v>1.4154456</v>
      </c>
    </row>
    <row r="254" spans="1:2" x14ac:dyDescent="0.35">
      <c r="A254" t="s">
        <v>254</v>
      </c>
      <c r="B254" s="5">
        <v>0.55661073333333333</v>
      </c>
    </row>
    <row r="255" spans="1:2" x14ac:dyDescent="0.35">
      <c r="A255" t="s">
        <v>255</v>
      </c>
      <c r="B255" s="5">
        <v>1.6109855333333334</v>
      </c>
    </row>
    <row r="256" spans="1:2" x14ac:dyDescent="0.35">
      <c r="A256" t="s">
        <v>256</v>
      </c>
      <c r="B256" s="5">
        <v>0.8042090466666667</v>
      </c>
    </row>
    <row r="257" spans="1:2" x14ac:dyDescent="0.35">
      <c r="A257" t="s">
        <v>257</v>
      </c>
      <c r="B257" s="5">
        <v>0.81360083333333344</v>
      </c>
    </row>
    <row r="258" spans="1:2" x14ac:dyDescent="0.35">
      <c r="A258" t="s">
        <v>258</v>
      </c>
      <c r="B258" s="5">
        <v>1.4602033333333331</v>
      </c>
    </row>
    <row r="259" spans="1:2" x14ac:dyDescent="0.35">
      <c r="A259" t="s">
        <v>259</v>
      </c>
      <c r="B259" s="5">
        <v>0.63651429333333331</v>
      </c>
    </row>
    <row r="260" spans="1:2" x14ac:dyDescent="0.35">
      <c r="A260" t="s">
        <v>260</v>
      </c>
      <c r="B260" s="5">
        <v>0.73876003333333351</v>
      </c>
    </row>
    <row r="261" spans="1:2" x14ac:dyDescent="0.35">
      <c r="A261" t="s">
        <v>261</v>
      </c>
      <c r="B261" s="13" t="s">
        <v>860</v>
      </c>
    </row>
    <row r="262" spans="1:2" x14ac:dyDescent="0.35">
      <c r="A262" t="s">
        <v>262</v>
      </c>
      <c r="B262" s="5">
        <v>0.64407174666666667</v>
      </c>
    </row>
    <row r="263" spans="1:2" x14ac:dyDescent="0.35">
      <c r="A263" t="s">
        <v>263</v>
      </c>
      <c r="B263" s="5">
        <v>1.8839343333333336</v>
      </c>
    </row>
    <row r="264" spans="1:2" x14ac:dyDescent="0.35">
      <c r="A264" t="s">
        <v>264</v>
      </c>
      <c r="B264" s="13" t="s">
        <v>860</v>
      </c>
    </row>
    <row r="265" spans="1:2" x14ac:dyDescent="0.35">
      <c r="A265" t="s">
        <v>265</v>
      </c>
      <c r="B265" s="5">
        <v>4.1126493333333336</v>
      </c>
    </row>
    <row r="266" spans="1:2" x14ac:dyDescent="0.35">
      <c r="A266" t="s">
        <v>266</v>
      </c>
      <c r="B266" s="5">
        <v>0.47810126666666664</v>
      </c>
    </row>
    <row r="267" spans="1:2" x14ac:dyDescent="0.35">
      <c r="A267" t="s">
        <v>267</v>
      </c>
      <c r="B267" s="5">
        <v>1.8193658000000001</v>
      </c>
    </row>
    <row r="268" spans="1:2" x14ac:dyDescent="0.35">
      <c r="A268" t="s">
        <v>268</v>
      </c>
      <c r="B268" s="5">
        <v>1.8388097333333338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ECD2-2A0D-4E3F-809F-3F23C09D523D}">
  <dimension ref="A1:B117"/>
  <sheetViews>
    <sheetView tabSelected="1" workbookViewId="0"/>
  </sheetViews>
  <sheetFormatPr defaultRowHeight="15.5" x14ac:dyDescent="0.35"/>
  <cols>
    <col min="1" max="1" width="17.81640625" style="22" customWidth="1"/>
    <col min="2" max="2" width="11.36328125" style="22" customWidth="1"/>
    <col min="3" max="16384" width="8.7265625" style="22"/>
  </cols>
  <sheetData>
    <row r="1" spans="1:2" s="22" customFormat="1" x14ac:dyDescent="0.35">
      <c r="A1" s="21" t="s">
        <v>888</v>
      </c>
    </row>
    <row r="2" spans="1:2" s="22" customFormat="1" x14ac:dyDescent="0.35">
      <c r="A2" s="23">
        <v>44302</v>
      </c>
    </row>
    <row r="3" spans="1:2" s="22" customFormat="1" x14ac:dyDescent="0.35">
      <c r="A3" s="23"/>
    </row>
    <row r="4" spans="1:2" s="22" customFormat="1" x14ac:dyDescent="0.35">
      <c r="A4" s="23"/>
      <c r="B4" s="22" t="s">
        <v>275</v>
      </c>
    </row>
    <row r="5" spans="1:2" s="22" customFormat="1" x14ac:dyDescent="0.35">
      <c r="B5" s="22" t="s">
        <v>8</v>
      </c>
    </row>
    <row r="6" spans="1:2" s="22" customFormat="1" ht="16" thickBot="1" x14ac:dyDescent="0.4">
      <c r="A6" s="24" t="s">
        <v>0</v>
      </c>
      <c r="B6" s="24" t="s">
        <v>889</v>
      </c>
    </row>
    <row r="7" spans="1:2" s="22" customFormat="1" x14ac:dyDescent="0.35">
      <c r="A7" s="22" t="s">
        <v>1022</v>
      </c>
      <c r="B7" s="25">
        <v>121.45916199999999</v>
      </c>
    </row>
    <row r="8" spans="1:2" s="22" customFormat="1" x14ac:dyDescent="0.35">
      <c r="A8" s="22" t="s">
        <v>1023</v>
      </c>
      <c r="B8" s="25">
        <v>119.53150900000001</v>
      </c>
    </row>
    <row r="9" spans="1:2" s="22" customFormat="1" x14ac:dyDescent="0.35">
      <c r="A9" s="22" t="s">
        <v>1024</v>
      </c>
      <c r="B9" s="25">
        <v>111.67020100000001</v>
      </c>
    </row>
    <row r="10" spans="1:2" s="22" customFormat="1" x14ac:dyDescent="0.35">
      <c r="A10" s="22" t="s">
        <v>1025</v>
      </c>
      <c r="B10" s="25">
        <v>112.61205099999999</v>
      </c>
    </row>
    <row r="11" spans="1:2" s="22" customFormat="1" x14ac:dyDescent="0.35">
      <c r="A11" s="22" t="s">
        <v>1026</v>
      </c>
      <c r="B11" s="25">
        <v>104.40539799999999</v>
      </c>
    </row>
    <row r="12" spans="1:2" s="22" customFormat="1" x14ac:dyDescent="0.35">
      <c r="A12" s="22" t="s">
        <v>1027</v>
      </c>
      <c r="B12" s="25">
        <v>100.110562</v>
      </c>
    </row>
    <row r="13" spans="1:2" s="22" customFormat="1" x14ac:dyDescent="0.35">
      <c r="A13" s="22" t="s">
        <v>1028</v>
      </c>
      <c r="B13" s="25">
        <v>102.465187</v>
      </c>
    </row>
    <row r="14" spans="1:2" s="22" customFormat="1" x14ac:dyDescent="0.35">
      <c r="A14" s="22" t="s">
        <v>1029</v>
      </c>
      <c r="B14" s="25">
        <v>108.499306</v>
      </c>
    </row>
    <row r="15" spans="1:2" s="22" customFormat="1" x14ac:dyDescent="0.35">
      <c r="A15" s="22" t="s">
        <v>1030</v>
      </c>
      <c r="B15" s="25">
        <v>107.09281</v>
      </c>
    </row>
    <row r="16" spans="1:2" s="22" customFormat="1" x14ac:dyDescent="0.35">
      <c r="A16" s="22" t="s">
        <v>1031</v>
      </c>
      <c r="B16" s="25">
        <v>109.93091800000001</v>
      </c>
    </row>
    <row r="17" spans="1:2" s="22" customFormat="1" x14ac:dyDescent="0.35">
      <c r="A17" s="22" t="s">
        <v>1032</v>
      </c>
      <c r="B17" s="25">
        <v>142.21125700000002</v>
      </c>
    </row>
    <row r="18" spans="1:2" s="22" customFormat="1" x14ac:dyDescent="0.35">
      <c r="A18" s="22" t="s">
        <v>1033</v>
      </c>
      <c r="B18" s="25">
        <v>115.58829700000001</v>
      </c>
    </row>
    <row r="19" spans="1:2" s="22" customFormat="1" x14ac:dyDescent="0.35">
      <c r="A19" s="22" t="s">
        <v>1034</v>
      </c>
      <c r="B19" s="25">
        <v>153.62019999999998</v>
      </c>
    </row>
    <row r="20" spans="1:2" s="22" customFormat="1" x14ac:dyDescent="0.35">
      <c r="A20" s="22" t="s">
        <v>1035</v>
      </c>
      <c r="B20" s="25">
        <v>147.240736</v>
      </c>
    </row>
    <row r="21" spans="1:2" s="22" customFormat="1" x14ac:dyDescent="0.35">
      <c r="A21" s="22" t="s">
        <v>1036</v>
      </c>
      <c r="B21" s="25">
        <v>118.16896600000001</v>
      </c>
    </row>
    <row r="22" spans="1:2" s="22" customFormat="1" x14ac:dyDescent="0.35">
      <c r="A22" s="22" t="s">
        <v>1037</v>
      </c>
      <c r="B22" s="25">
        <v>112.166242</v>
      </c>
    </row>
    <row r="23" spans="1:2" s="22" customFormat="1" x14ac:dyDescent="0.35">
      <c r="A23" s="22" t="s">
        <v>1038</v>
      </c>
      <c r="B23" s="25">
        <v>114.06877899999999</v>
      </c>
    </row>
    <row r="24" spans="1:2" s="22" customFormat="1" x14ac:dyDescent="0.35">
      <c r="A24" s="22" t="s">
        <v>1039</v>
      </c>
      <c r="B24" s="25">
        <v>123.487279</v>
      </c>
    </row>
    <row r="25" spans="1:2" s="22" customFormat="1" x14ac:dyDescent="0.35">
      <c r="A25" s="22" t="s">
        <v>1040</v>
      </c>
      <c r="B25" s="25">
        <v>107.482108</v>
      </c>
    </row>
    <row r="26" spans="1:2" s="22" customFormat="1" x14ac:dyDescent="0.35">
      <c r="A26" s="22" t="s">
        <v>1041</v>
      </c>
      <c r="B26" s="25">
        <v>110.31393700000001</v>
      </c>
    </row>
    <row r="27" spans="1:2" s="22" customFormat="1" x14ac:dyDescent="0.35">
      <c r="A27" s="22" t="s">
        <v>1042</v>
      </c>
      <c r="B27" s="25">
        <v>128.52931599999999</v>
      </c>
    </row>
    <row r="28" spans="1:2" s="22" customFormat="1" x14ac:dyDescent="0.35">
      <c r="A28" s="22" t="s">
        <v>1043</v>
      </c>
      <c r="B28" s="25">
        <v>134.24948500000002</v>
      </c>
    </row>
    <row r="29" spans="1:2" s="22" customFormat="1" x14ac:dyDescent="0.35">
      <c r="A29" s="22" t="s">
        <v>1044</v>
      </c>
      <c r="B29" s="25">
        <v>104.304934</v>
      </c>
    </row>
    <row r="30" spans="1:2" s="22" customFormat="1" x14ac:dyDescent="0.35">
      <c r="A30" s="22" t="s">
        <v>1045</v>
      </c>
      <c r="B30" s="25">
        <v>141.11243199999998</v>
      </c>
    </row>
    <row r="31" spans="1:2" s="22" customFormat="1" x14ac:dyDescent="0.35">
      <c r="A31" s="22" t="s">
        <v>1046</v>
      </c>
      <c r="B31" s="25">
        <v>143.92542400000002</v>
      </c>
    </row>
    <row r="32" spans="1:2" s="22" customFormat="1" x14ac:dyDescent="0.35">
      <c r="A32" s="22" t="s">
        <v>1047</v>
      </c>
      <c r="B32" s="25">
        <v>132.91833699999998</v>
      </c>
    </row>
    <row r="33" spans="1:2" s="22" customFormat="1" x14ac:dyDescent="0.35">
      <c r="A33" s="22" t="s">
        <v>1048</v>
      </c>
      <c r="B33" s="25">
        <v>127.62513999999999</v>
      </c>
    </row>
    <row r="34" spans="1:2" s="22" customFormat="1" x14ac:dyDescent="0.35">
      <c r="A34" s="22" t="s">
        <v>1049</v>
      </c>
      <c r="B34" s="25">
        <v>114.0625</v>
      </c>
    </row>
    <row r="35" spans="1:2" s="22" customFormat="1" x14ac:dyDescent="0.35">
      <c r="A35" s="22" t="s">
        <v>1050</v>
      </c>
      <c r="B35" s="25">
        <v>155.152276</v>
      </c>
    </row>
    <row r="36" spans="1:2" s="22" customFormat="1" x14ac:dyDescent="0.35">
      <c r="A36" s="22" t="s">
        <v>1051</v>
      </c>
      <c r="B36" s="25">
        <v>130.50720100000001</v>
      </c>
    </row>
    <row r="37" spans="1:2" s="22" customFormat="1" x14ac:dyDescent="0.35">
      <c r="A37" s="22" t="s">
        <v>1052</v>
      </c>
      <c r="B37" s="25">
        <v>192.732091</v>
      </c>
    </row>
    <row r="38" spans="1:2" s="22" customFormat="1" x14ac:dyDescent="0.35">
      <c r="A38" s="22" t="s">
        <v>1053</v>
      </c>
      <c r="B38" s="25">
        <v>152.35812100000001</v>
      </c>
    </row>
    <row r="39" spans="1:2" s="22" customFormat="1" x14ac:dyDescent="0.35">
      <c r="A39" s="22" t="s">
        <v>1054</v>
      </c>
      <c r="B39" s="25">
        <v>147.42910600000002</v>
      </c>
    </row>
    <row r="40" spans="1:2" s="22" customFormat="1" x14ac:dyDescent="0.35">
      <c r="A40" s="22" t="s">
        <v>1055</v>
      </c>
      <c r="B40" s="25">
        <v>162.046618</v>
      </c>
    </row>
    <row r="41" spans="1:2" s="22" customFormat="1" x14ac:dyDescent="0.35">
      <c r="A41" s="22" t="s">
        <v>1056</v>
      </c>
      <c r="B41" s="25">
        <v>143.76217</v>
      </c>
    </row>
    <row r="42" spans="1:2" s="22" customFormat="1" x14ac:dyDescent="0.35">
      <c r="A42" s="22" t="s">
        <v>1057</v>
      </c>
      <c r="B42" s="25">
        <v>107.965591</v>
      </c>
    </row>
    <row r="43" spans="1:2" s="22" customFormat="1" x14ac:dyDescent="0.35">
      <c r="A43" s="22" t="s">
        <v>1058</v>
      </c>
      <c r="B43" s="26">
        <v>95.395033000000012</v>
      </c>
    </row>
    <row r="44" spans="1:2" s="22" customFormat="1" x14ac:dyDescent="0.35">
      <c r="A44" s="22" t="s">
        <v>1059</v>
      </c>
      <c r="B44" s="25">
        <v>140.88010899999998</v>
      </c>
    </row>
    <row r="45" spans="1:2" s="22" customFormat="1" x14ac:dyDescent="0.35">
      <c r="A45" s="22" t="s">
        <v>1060</v>
      </c>
      <c r="B45" s="25">
        <v>96.092001999999994</v>
      </c>
    </row>
    <row r="46" spans="1:2" s="22" customFormat="1" x14ac:dyDescent="0.35">
      <c r="A46" s="22" t="s">
        <v>1061</v>
      </c>
      <c r="B46" s="25">
        <v>129.74744200000001</v>
      </c>
    </row>
    <row r="47" spans="1:2" s="22" customFormat="1" x14ac:dyDescent="0.35">
      <c r="A47" s="22" t="s">
        <v>1062</v>
      </c>
      <c r="B47" s="25">
        <v>109.03302100000001</v>
      </c>
    </row>
    <row r="48" spans="1:2" s="22" customFormat="1" x14ac:dyDescent="0.35">
      <c r="A48" s="22" t="s">
        <v>1063</v>
      </c>
      <c r="B48" s="25">
        <v>102.433792</v>
      </c>
    </row>
    <row r="49" spans="1:2" s="22" customFormat="1" x14ac:dyDescent="0.35">
      <c r="A49" s="22" t="s">
        <v>1064</v>
      </c>
      <c r="B49" s="25">
        <v>128.259319</v>
      </c>
    </row>
    <row r="50" spans="1:2" s="22" customFormat="1" x14ac:dyDescent="0.35">
      <c r="A50" s="22" t="s">
        <v>1065</v>
      </c>
      <c r="B50" s="25">
        <v>111.82717600000001</v>
      </c>
    </row>
    <row r="51" spans="1:2" s="22" customFormat="1" x14ac:dyDescent="0.35">
      <c r="A51" s="22" t="s">
        <v>1066</v>
      </c>
      <c r="B51" s="25">
        <v>107.26862199999999</v>
      </c>
    </row>
    <row r="52" spans="1:2" s="22" customFormat="1" x14ac:dyDescent="0.35">
      <c r="A52" s="22" t="s">
        <v>1067</v>
      </c>
      <c r="B52" s="25">
        <v>124.787032</v>
      </c>
    </row>
    <row r="53" spans="1:2" s="22" customFormat="1" x14ac:dyDescent="0.35">
      <c r="A53" s="22" t="s">
        <v>1068</v>
      </c>
      <c r="B53" s="25">
        <v>135.66226</v>
      </c>
    </row>
    <row r="54" spans="1:2" s="22" customFormat="1" x14ac:dyDescent="0.35">
      <c r="A54" s="22" t="s">
        <v>1069</v>
      </c>
      <c r="B54" s="25">
        <v>146.907949</v>
      </c>
    </row>
    <row r="55" spans="1:2" s="22" customFormat="1" x14ac:dyDescent="0.35">
      <c r="A55" s="22" t="s">
        <v>1070</v>
      </c>
      <c r="B55" s="25">
        <v>136.91178100000002</v>
      </c>
    </row>
    <row r="56" spans="1:2" s="22" customFormat="1" x14ac:dyDescent="0.35">
      <c r="A56" s="22" t="s">
        <v>1071</v>
      </c>
      <c r="B56" s="25">
        <v>110.74718800000001</v>
      </c>
    </row>
    <row r="57" spans="1:2" s="22" customFormat="1" x14ac:dyDescent="0.35">
      <c r="A57" s="22" t="s">
        <v>1072</v>
      </c>
      <c r="B57" s="25">
        <v>126.909334</v>
      </c>
    </row>
    <row r="58" spans="1:2" s="22" customFormat="1" x14ac:dyDescent="0.35">
      <c r="A58" s="22" t="s">
        <v>1073</v>
      </c>
      <c r="B58" s="25">
        <v>127.355143</v>
      </c>
    </row>
    <row r="59" spans="1:2" s="22" customFormat="1" x14ac:dyDescent="0.35">
      <c r="A59" s="22" t="s">
        <v>1074</v>
      </c>
      <c r="B59" s="25">
        <v>150.34884099999999</v>
      </c>
    </row>
    <row r="60" spans="1:2" s="22" customFormat="1" x14ac:dyDescent="0.35">
      <c r="A60" s="22" t="s">
        <v>1075</v>
      </c>
      <c r="B60" s="25">
        <v>139.19105800000003</v>
      </c>
    </row>
    <row r="61" spans="1:2" s="22" customFormat="1" x14ac:dyDescent="0.35">
      <c r="A61" s="22" t="s">
        <v>1076</v>
      </c>
      <c r="B61" s="25">
        <v>113.40948400000001</v>
      </c>
    </row>
    <row r="62" spans="1:2" s="22" customFormat="1" x14ac:dyDescent="0.35">
      <c r="A62" s="22" t="s">
        <v>1077</v>
      </c>
      <c r="B62" s="25">
        <v>121.60985799999999</v>
      </c>
    </row>
    <row r="63" spans="1:2" s="22" customFormat="1" x14ac:dyDescent="0.35">
      <c r="A63" s="22" t="s">
        <v>1078</v>
      </c>
      <c r="B63" s="25">
        <v>108.022102</v>
      </c>
    </row>
    <row r="64" spans="1:2" s="22" customFormat="1" x14ac:dyDescent="0.35">
      <c r="A64" s="22" t="s">
        <v>1079</v>
      </c>
      <c r="B64" s="25">
        <v>117.79222600000001</v>
      </c>
    </row>
    <row r="65" spans="1:2" s="22" customFormat="1" x14ac:dyDescent="0.35">
      <c r="A65" s="22" t="s">
        <v>1080</v>
      </c>
      <c r="B65" s="25">
        <v>115.801783</v>
      </c>
    </row>
    <row r="66" spans="1:2" s="22" customFormat="1" x14ac:dyDescent="0.35">
      <c r="A66" s="22" t="s">
        <v>1081</v>
      </c>
      <c r="B66" s="25">
        <v>110.94183700000001</v>
      </c>
    </row>
    <row r="67" spans="1:2" s="22" customFormat="1" x14ac:dyDescent="0.35">
      <c r="A67" s="22" t="s">
        <v>1082</v>
      </c>
      <c r="B67" s="25">
        <v>120.586381</v>
      </c>
    </row>
    <row r="68" spans="1:2" s="22" customFormat="1" x14ac:dyDescent="0.35">
      <c r="A68" s="22" t="s">
        <v>1083</v>
      </c>
      <c r="B68" s="25">
        <v>134.450413</v>
      </c>
    </row>
    <row r="69" spans="1:2" s="22" customFormat="1" x14ac:dyDescent="0.35">
      <c r="A69" s="22" t="s">
        <v>1084</v>
      </c>
      <c r="B69" s="25">
        <v>128.12118100000001</v>
      </c>
    </row>
    <row r="70" spans="1:2" s="22" customFormat="1" x14ac:dyDescent="0.35">
      <c r="A70" s="22" t="s">
        <v>1085</v>
      </c>
      <c r="B70" s="25">
        <v>138.24920800000004</v>
      </c>
    </row>
    <row r="71" spans="1:2" s="22" customFormat="1" x14ac:dyDescent="0.35">
      <c r="A71" s="22" t="s">
        <v>1086</v>
      </c>
      <c r="B71" s="25">
        <v>137.32619500000001</v>
      </c>
    </row>
    <row r="72" spans="1:2" s="22" customFormat="1" x14ac:dyDescent="0.35">
      <c r="A72" s="22" t="s">
        <v>1087</v>
      </c>
      <c r="B72" s="25">
        <v>207.93355</v>
      </c>
    </row>
    <row r="73" spans="1:2" s="22" customFormat="1" x14ac:dyDescent="0.35">
      <c r="A73" s="22" t="s">
        <v>1088</v>
      </c>
      <c r="B73" s="25">
        <v>170.88745000000003</v>
      </c>
    </row>
    <row r="74" spans="1:2" s="22" customFormat="1" x14ac:dyDescent="0.35">
      <c r="A74" s="22" t="s">
        <v>1089</v>
      </c>
      <c r="B74" s="25">
        <v>161.45011300000002</v>
      </c>
    </row>
    <row r="75" spans="1:2" s="22" customFormat="1" x14ac:dyDescent="0.35">
      <c r="A75" s="22" t="s">
        <v>1090</v>
      </c>
      <c r="B75" s="25">
        <v>183.86614299999999</v>
      </c>
    </row>
    <row r="76" spans="1:2" s="22" customFormat="1" x14ac:dyDescent="0.35">
      <c r="A76" s="22" t="s">
        <v>1091</v>
      </c>
      <c r="B76" s="25">
        <v>184.66357600000001</v>
      </c>
    </row>
    <row r="77" spans="1:2" s="22" customFormat="1" x14ac:dyDescent="0.35">
      <c r="A77" s="27" t="s">
        <v>1092</v>
      </c>
      <c r="B77" s="25">
        <v>136.44085600000003</v>
      </c>
    </row>
    <row r="78" spans="1:2" s="22" customFormat="1" x14ac:dyDescent="0.35">
      <c r="A78" s="22" t="s">
        <v>1093</v>
      </c>
      <c r="B78" s="25">
        <v>112.926001</v>
      </c>
    </row>
    <row r="79" spans="1:2" s="22" customFormat="1" x14ac:dyDescent="0.35">
      <c r="A79" s="22" t="s">
        <v>1094</v>
      </c>
      <c r="B79" s="25">
        <v>140.396626</v>
      </c>
    </row>
    <row r="80" spans="1:2" s="22" customFormat="1" x14ac:dyDescent="0.35">
      <c r="A80" s="22" t="s">
        <v>1095</v>
      </c>
      <c r="B80" s="25">
        <v>108.857209</v>
      </c>
    </row>
    <row r="81" spans="1:2" s="22" customFormat="1" x14ac:dyDescent="0.35">
      <c r="A81" s="22" t="s">
        <v>1096</v>
      </c>
      <c r="B81" s="25">
        <v>109.65464200000001</v>
      </c>
    </row>
    <row r="82" spans="1:2" s="22" customFormat="1" x14ac:dyDescent="0.35">
      <c r="A82" s="22" t="s">
        <v>1097</v>
      </c>
      <c r="B82" s="25">
        <v>145.01797000000002</v>
      </c>
    </row>
    <row r="83" spans="1:2" s="22" customFormat="1" x14ac:dyDescent="0.35">
      <c r="A83" s="22" t="s">
        <v>1098</v>
      </c>
      <c r="B83" s="25">
        <v>102.81053200000001</v>
      </c>
    </row>
    <row r="84" spans="1:2" s="22" customFormat="1" x14ac:dyDescent="0.35">
      <c r="A84" s="22" t="s">
        <v>1099</v>
      </c>
      <c r="B84" s="25">
        <v>177.474121</v>
      </c>
    </row>
    <row r="85" spans="1:2" s="22" customFormat="1" x14ac:dyDescent="0.35">
      <c r="A85" s="22" t="s">
        <v>1100</v>
      </c>
      <c r="B85" s="25">
        <v>164.32589500000003</v>
      </c>
    </row>
    <row r="86" spans="1:2" s="22" customFormat="1" x14ac:dyDescent="0.35">
      <c r="A86" s="22" t="s">
        <v>1101</v>
      </c>
      <c r="B86" s="25">
        <v>188.952133</v>
      </c>
    </row>
    <row r="87" spans="1:2" s="22" customFormat="1" x14ac:dyDescent="0.35">
      <c r="A87" s="22" t="s">
        <v>1102</v>
      </c>
      <c r="B87" s="25">
        <v>121.78567</v>
      </c>
    </row>
    <row r="88" spans="1:2" s="22" customFormat="1" x14ac:dyDescent="0.35">
      <c r="A88" s="22" t="s">
        <v>1103</v>
      </c>
      <c r="B88" s="25">
        <v>167.40888400000003</v>
      </c>
    </row>
    <row r="89" spans="1:2" s="22" customFormat="1" x14ac:dyDescent="0.35">
      <c r="A89" s="22" t="s">
        <v>1104</v>
      </c>
      <c r="B89" s="25">
        <v>136.89922299999998</v>
      </c>
    </row>
    <row r="90" spans="1:2" s="22" customFormat="1" x14ac:dyDescent="0.35">
      <c r="A90" s="22" t="s">
        <v>1105</v>
      </c>
      <c r="B90" s="25">
        <v>170.25955000000002</v>
      </c>
    </row>
    <row r="91" spans="1:2" s="22" customFormat="1" x14ac:dyDescent="0.35">
      <c r="A91" s="22" t="s">
        <v>1106</v>
      </c>
      <c r="B91" s="25">
        <v>174.24671499999999</v>
      </c>
    </row>
    <row r="92" spans="1:2" s="22" customFormat="1" x14ac:dyDescent="0.35">
      <c r="A92" s="22" t="s">
        <v>1107</v>
      </c>
      <c r="B92" s="25">
        <v>125.38353699999999</v>
      </c>
    </row>
    <row r="93" spans="1:2" s="22" customFormat="1" x14ac:dyDescent="0.35">
      <c r="A93" s="22" t="s">
        <v>1108</v>
      </c>
      <c r="B93" s="25">
        <v>187.068433</v>
      </c>
    </row>
    <row r="94" spans="1:2" s="22" customFormat="1" x14ac:dyDescent="0.35">
      <c r="A94" s="22" t="s">
        <v>1109</v>
      </c>
      <c r="B94" s="25">
        <v>116.310382</v>
      </c>
    </row>
    <row r="95" spans="1:2" s="22" customFormat="1" x14ac:dyDescent="0.35">
      <c r="A95" s="22" t="s">
        <v>1110</v>
      </c>
      <c r="B95" s="25">
        <v>168.275386</v>
      </c>
    </row>
    <row r="96" spans="1:2" s="22" customFormat="1" x14ac:dyDescent="0.35">
      <c r="A96" s="22" t="s">
        <v>1111</v>
      </c>
      <c r="B96" s="25">
        <v>195.31276</v>
      </c>
    </row>
    <row r="97" spans="1:2" s="22" customFormat="1" x14ac:dyDescent="0.35">
      <c r="A97" s="22" t="s">
        <v>1112</v>
      </c>
      <c r="B97" s="25">
        <v>194.81044</v>
      </c>
    </row>
    <row r="98" spans="1:2" s="22" customFormat="1" x14ac:dyDescent="0.35">
      <c r="A98" s="22" t="s">
        <v>1113</v>
      </c>
      <c r="B98" s="25">
        <v>148.91722900000002</v>
      </c>
    </row>
    <row r="99" spans="1:2" s="22" customFormat="1" x14ac:dyDescent="0.35">
      <c r="A99" s="22" t="s">
        <v>1114</v>
      </c>
      <c r="B99" s="25">
        <v>158.14107999999999</v>
      </c>
    </row>
    <row r="100" spans="1:2" s="22" customFormat="1" x14ac:dyDescent="0.35">
      <c r="A100" s="22" t="s">
        <v>1115</v>
      </c>
      <c r="B100" s="25">
        <v>154.141357</v>
      </c>
    </row>
    <row r="101" spans="1:2" s="22" customFormat="1" x14ac:dyDescent="0.35">
      <c r="A101" s="22" t="s">
        <v>1116</v>
      </c>
      <c r="B101" s="25">
        <v>192.24232900000001</v>
      </c>
    </row>
    <row r="102" spans="1:2" s="22" customFormat="1" x14ac:dyDescent="0.35">
      <c r="A102" s="22" t="s">
        <v>1117</v>
      </c>
      <c r="B102" s="25">
        <v>156.63412</v>
      </c>
    </row>
    <row r="103" spans="1:2" s="22" customFormat="1" x14ac:dyDescent="0.35">
      <c r="A103" s="22" t="s">
        <v>1118</v>
      </c>
      <c r="B103" s="25">
        <v>164.83449400000001</v>
      </c>
    </row>
    <row r="104" spans="1:2" s="22" customFormat="1" x14ac:dyDescent="0.35">
      <c r="A104" s="22" t="s">
        <v>1119</v>
      </c>
      <c r="B104" s="25">
        <v>141.53940400000002</v>
      </c>
    </row>
    <row r="105" spans="1:2" s="22" customFormat="1" x14ac:dyDescent="0.35">
      <c r="A105" s="22" t="s">
        <v>1120</v>
      </c>
      <c r="B105" s="25">
        <v>211.51257999999999</v>
      </c>
    </row>
    <row r="106" spans="1:2" s="22" customFormat="1" x14ac:dyDescent="0.35">
      <c r="A106" s="22" t="s">
        <v>1121</v>
      </c>
      <c r="B106" s="25">
        <v>158.44247199999998</v>
      </c>
    </row>
    <row r="107" spans="1:2" s="22" customFormat="1" x14ac:dyDescent="0.35">
      <c r="A107" s="22" t="s">
        <v>1122</v>
      </c>
      <c r="B107" s="25">
        <v>194.99880999999996</v>
      </c>
    </row>
    <row r="108" spans="1:2" s="22" customFormat="1" x14ac:dyDescent="0.35">
      <c r="A108" s="22" t="s">
        <v>1123</v>
      </c>
      <c r="B108" s="25">
        <v>218.92180000000005</v>
      </c>
    </row>
    <row r="109" spans="1:2" s="22" customFormat="1" x14ac:dyDescent="0.35">
      <c r="A109" s="22" t="s">
        <v>1124</v>
      </c>
      <c r="B109" s="25">
        <v>216.84973000000002</v>
      </c>
    </row>
    <row r="110" spans="1:2" s="22" customFormat="1" x14ac:dyDescent="0.35">
      <c r="A110" s="22" t="s">
        <v>1125</v>
      </c>
      <c r="B110" s="25">
        <v>181.856863</v>
      </c>
    </row>
    <row r="111" spans="1:2" s="22" customFormat="1" x14ac:dyDescent="0.35">
      <c r="A111" s="22" t="s">
        <v>1126</v>
      </c>
      <c r="B111" s="25">
        <v>196.44298000000001</v>
      </c>
    </row>
    <row r="112" spans="1:2" s="22" customFormat="1" x14ac:dyDescent="0.35">
      <c r="A112" s="22" t="s">
        <v>1127</v>
      </c>
      <c r="B112" s="28" t="s">
        <v>860</v>
      </c>
    </row>
    <row r="113" spans="1:2" s="22" customFormat="1" x14ac:dyDescent="0.35">
      <c r="A113" s="22" t="s">
        <v>1128</v>
      </c>
      <c r="B113" s="28" t="s">
        <v>860</v>
      </c>
    </row>
    <row r="114" spans="1:2" s="22" customFormat="1" x14ac:dyDescent="0.35">
      <c r="A114" s="22" t="s">
        <v>1129</v>
      </c>
      <c r="B114" s="28" t="s">
        <v>860</v>
      </c>
    </row>
    <row r="115" spans="1:2" s="22" customFormat="1" x14ac:dyDescent="0.35">
      <c r="A115" s="22" t="s">
        <v>1130</v>
      </c>
      <c r="B115" s="28" t="s">
        <v>860</v>
      </c>
    </row>
    <row r="116" spans="1:2" s="22" customFormat="1" x14ac:dyDescent="0.35">
      <c r="A116" s="22" t="s">
        <v>1131</v>
      </c>
      <c r="B116" s="28" t="s">
        <v>860</v>
      </c>
    </row>
    <row r="117" spans="1:2" s="22" customFormat="1" x14ac:dyDescent="0.35"/>
  </sheetData>
  <sortState xmlns:xlrd2="http://schemas.microsoft.com/office/spreadsheetml/2017/richdata2" ref="A7:C116">
    <sortCondition ref="C7:C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0"/>
  <sheetViews>
    <sheetView zoomScaleNormal="100" workbookViewId="0">
      <selection activeCell="C5" sqref="C5"/>
    </sheetView>
  </sheetViews>
  <sheetFormatPr defaultRowHeight="15.5" x14ac:dyDescent="0.35"/>
  <cols>
    <col min="1" max="1" width="36.54296875" style="22" bestFit="1" customWidth="1"/>
    <col min="2" max="2" width="14.54296875" style="22" bestFit="1" customWidth="1"/>
    <col min="3" max="3" width="32.6328125" style="22" customWidth="1"/>
    <col min="4" max="4" width="19.90625" style="22" customWidth="1"/>
    <col min="5" max="5" width="18.26953125" style="22" customWidth="1"/>
    <col min="6" max="7" width="8.7265625" style="21"/>
    <col min="8" max="8" width="15.08984375" style="22" customWidth="1"/>
    <col min="9" max="16384" width="8.7265625" style="22"/>
  </cols>
  <sheetData>
    <row r="1" spans="1:19" x14ac:dyDescent="0.35">
      <c r="A1" s="21" t="s">
        <v>1132</v>
      </c>
    </row>
    <row r="2" spans="1:19" x14ac:dyDescent="0.35">
      <c r="A2" s="23">
        <v>44302</v>
      </c>
      <c r="C2" s="22" t="s">
        <v>892</v>
      </c>
    </row>
    <row r="3" spans="1:19" x14ac:dyDescent="0.35">
      <c r="E3" s="21"/>
      <c r="H3" s="22" t="s">
        <v>893</v>
      </c>
      <c r="I3" s="22" t="s">
        <v>275</v>
      </c>
    </row>
    <row r="4" spans="1:19" x14ac:dyDescent="0.35">
      <c r="A4" s="22" t="s">
        <v>1</v>
      </c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1" t="s">
        <v>7</v>
      </c>
      <c r="H4" s="22" t="s">
        <v>859</v>
      </c>
      <c r="I4" s="22" t="s">
        <v>859</v>
      </c>
    </row>
    <row r="5" spans="1:19" x14ac:dyDescent="0.35">
      <c r="A5" s="22" t="s">
        <v>896</v>
      </c>
      <c r="B5" s="22" t="s">
        <v>890</v>
      </c>
      <c r="C5" s="22" t="s">
        <v>891</v>
      </c>
      <c r="D5" s="29">
        <v>44300.525694444441</v>
      </c>
      <c r="E5" s="22">
        <v>3</v>
      </c>
      <c r="F5" s="22" t="s">
        <v>8</v>
      </c>
      <c r="G5" s="21">
        <v>1.371</v>
      </c>
      <c r="I5" s="30"/>
      <c r="S5" s="22" t="s">
        <v>270</v>
      </c>
    </row>
    <row r="6" spans="1:19" x14ac:dyDescent="0.35">
      <c r="A6" s="22" t="s">
        <v>896</v>
      </c>
      <c r="B6" s="22" t="s">
        <v>890</v>
      </c>
      <c r="C6" s="22" t="s">
        <v>891</v>
      </c>
      <c r="D6" s="29">
        <v>44300.527083333334</v>
      </c>
      <c r="E6" s="22">
        <v>4</v>
      </c>
      <c r="F6" s="22" t="s">
        <v>8</v>
      </c>
      <c r="G6" s="21">
        <v>2.254</v>
      </c>
      <c r="I6" s="30"/>
      <c r="Q6" s="22" t="s">
        <v>7</v>
      </c>
      <c r="R6" s="22" t="s">
        <v>859</v>
      </c>
      <c r="S6" s="22" t="s">
        <v>859</v>
      </c>
    </row>
    <row r="7" spans="1:19" x14ac:dyDescent="0.35">
      <c r="A7" s="22" t="s">
        <v>897</v>
      </c>
      <c r="B7" s="22" t="s">
        <v>890</v>
      </c>
      <c r="C7" s="22" t="s">
        <v>891</v>
      </c>
      <c r="D7" s="29">
        <v>44300.53402777778</v>
      </c>
      <c r="E7" s="22">
        <v>1</v>
      </c>
      <c r="F7" s="22" t="s">
        <v>8</v>
      </c>
      <c r="G7" s="21">
        <v>3.9830000000000001</v>
      </c>
      <c r="H7" s="22">
        <f t="shared" ref="H6:H17" si="0" xml:space="preserve"> 0.22315*(G7) -0.41283</f>
        <v>0.47597645000000005</v>
      </c>
      <c r="I7" s="31">
        <f>AVERAGE(H7:H9)</f>
        <v>0.51413509999999996</v>
      </c>
      <c r="M7" s="30"/>
      <c r="Q7" s="21">
        <v>3.9830000000000001</v>
      </c>
      <c r="R7" s="22">
        <v>0.5</v>
      </c>
      <c r="S7" s="22">
        <f xml:space="preserve"> 0.22315*(Q7) -0.41283</f>
        <v>0.47597645000000005</v>
      </c>
    </row>
    <row r="8" spans="1:19" x14ac:dyDescent="0.35">
      <c r="A8" s="22" t="s">
        <v>897</v>
      </c>
      <c r="B8" s="22" t="s">
        <v>890</v>
      </c>
      <c r="C8" s="22" t="s">
        <v>891</v>
      </c>
      <c r="D8" s="29">
        <v>44300.535416666666</v>
      </c>
      <c r="E8" s="22">
        <v>2</v>
      </c>
      <c r="F8" s="22" t="s">
        <v>8</v>
      </c>
      <c r="G8" s="21">
        <v>4.4950000000000001</v>
      </c>
      <c r="H8" s="22">
        <f t="shared" si="0"/>
        <v>0.59022924999999993</v>
      </c>
      <c r="I8" s="30"/>
      <c r="Q8" s="21">
        <v>4.4950000000000001</v>
      </c>
      <c r="R8" s="22">
        <v>0.5</v>
      </c>
      <c r="S8" s="22">
        <f t="shared" ref="S8:S18" si="1" xml:space="preserve"> 0.22315*(Q8) -0.41283</f>
        <v>0.59022924999999993</v>
      </c>
    </row>
    <row r="9" spans="1:19" x14ac:dyDescent="0.35">
      <c r="A9" s="22" t="s">
        <v>897</v>
      </c>
      <c r="B9" s="22" t="s">
        <v>890</v>
      </c>
      <c r="C9" s="22" t="s">
        <v>891</v>
      </c>
      <c r="D9" s="29">
        <v>44300.537499999999</v>
      </c>
      <c r="E9" s="22">
        <v>3</v>
      </c>
      <c r="F9" s="22" t="s">
        <v>8</v>
      </c>
      <c r="G9" s="21">
        <v>3.984</v>
      </c>
      <c r="H9" s="22">
        <f t="shared" si="0"/>
        <v>0.4761996</v>
      </c>
      <c r="I9" s="30"/>
      <c r="M9" s="30"/>
      <c r="Q9" s="21">
        <v>3.984</v>
      </c>
      <c r="R9" s="22">
        <v>0.5</v>
      </c>
      <c r="S9" s="22">
        <f t="shared" si="1"/>
        <v>0.4761996</v>
      </c>
    </row>
    <row r="10" spans="1:19" x14ac:dyDescent="0.35">
      <c r="A10" s="22" t="s">
        <v>898</v>
      </c>
      <c r="B10" s="22" t="s">
        <v>890</v>
      </c>
      <c r="C10" s="22" t="s">
        <v>891</v>
      </c>
      <c r="D10" s="29">
        <v>44300.54583333333</v>
      </c>
      <c r="E10" s="22">
        <v>1</v>
      </c>
      <c r="F10" s="22" t="s">
        <v>8</v>
      </c>
      <c r="G10" s="21">
        <v>6.2649999999999997</v>
      </c>
      <c r="H10" s="22">
        <f t="shared" si="0"/>
        <v>0.98520474999999985</v>
      </c>
      <c r="I10" s="31">
        <f>AVERAGE(H10:H12)</f>
        <v>0.98066736666666665</v>
      </c>
      <c r="Q10" s="21">
        <v>6.2649999999999997</v>
      </c>
      <c r="R10" s="22">
        <v>1</v>
      </c>
      <c r="S10" s="22">
        <f t="shared" si="1"/>
        <v>0.98520474999999985</v>
      </c>
    </row>
    <row r="11" spans="1:19" x14ac:dyDescent="0.35">
      <c r="A11" s="22" t="s">
        <v>898</v>
      </c>
      <c r="B11" s="22" t="s">
        <v>890</v>
      </c>
      <c r="C11" s="22" t="s">
        <v>891</v>
      </c>
      <c r="D11" s="29">
        <v>44300.547222222223</v>
      </c>
      <c r="E11" s="22">
        <v>2</v>
      </c>
      <c r="F11" s="22" t="s">
        <v>8</v>
      </c>
      <c r="G11" s="21">
        <v>6.4850000000000003</v>
      </c>
      <c r="H11" s="22">
        <f t="shared" si="0"/>
        <v>1.0342977499999999</v>
      </c>
      <c r="I11" s="30"/>
      <c r="Q11" s="21">
        <v>6.4850000000000003</v>
      </c>
      <c r="R11" s="22">
        <v>1</v>
      </c>
      <c r="S11" s="22">
        <f t="shared" si="1"/>
        <v>1.0342977499999999</v>
      </c>
    </row>
    <row r="12" spans="1:19" x14ac:dyDescent="0.35">
      <c r="A12" s="22" t="s">
        <v>898</v>
      </c>
      <c r="B12" s="22" t="s">
        <v>890</v>
      </c>
      <c r="C12" s="22" t="s">
        <v>891</v>
      </c>
      <c r="D12" s="29">
        <v>44300.549305555556</v>
      </c>
      <c r="E12" s="22">
        <v>3</v>
      </c>
      <c r="F12" s="22" t="s">
        <v>8</v>
      </c>
      <c r="G12" s="21">
        <v>5.984</v>
      </c>
      <c r="H12" s="22">
        <f t="shared" si="0"/>
        <v>0.92249959999999986</v>
      </c>
      <c r="I12" s="30"/>
      <c r="M12" s="30"/>
      <c r="Q12" s="21">
        <v>5.984</v>
      </c>
      <c r="R12" s="22">
        <v>1</v>
      </c>
      <c r="S12" s="22">
        <f t="shared" si="1"/>
        <v>0.92249959999999986</v>
      </c>
    </row>
    <row r="13" spans="1:19" x14ac:dyDescent="0.35">
      <c r="A13" s="22" t="s">
        <v>899</v>
      </c>
      <c r="B13" s="22" t="s">
        <v>890</v>
      </c>
      <c r="C13" s="22" t="s">
        <v>891</v>
      </c>
      <c r="D13" s="29">
        <v>44300.557638888888</v>
      </c>
      <c r="E13" s="22">
        <v>1</v>
      </c>
      <c r="F13" s="22" t="s">
        <v>8</v>
      </c>
      <c r="G13" s="21">
        <v>13.22</v>
      </c>
      <c r="H13" s="22">
        <f t="shared" si="0"/>
        <v>2.5372129999999999</v>
      </c>
      <c r="I13" s="31">
        <f>AVERAGE(H13:H15)</f>
        <v>2.5082035</v>
      </c>
      <c r="Q13" s="21">
        <v>13.22</v>
      </c>
      <c r="R13" s="22">
        <v>2.5</v>
      </c>
      <c r="S13" s="22">
        <f t="shared" si="1"/>
        <v>2.5372129999999999</v>
      </c>
    </row>
    <row r="14" spans="1:19" x14ac:dyDescent="0.35">
      <c r="A14" s="22" t="s">
        <v>899</v>
      </c>
      <c r="B14" s="22" t="s">
        <v>890</v>
      </c>
      <c r="C14" s="22" t="s">
        <v>891</v>
      </c>
      <c r="D14" s="29">
        <v>44300.559027777781</v>
      </c>
      <c r="E14" s="22">
        <v>2</v>
      </c>
      <c r="F14" s="22" t="s">
        <v>8</v>
      </c>
      <c r="G14" s="21">
        <v>13.05</v>
      </c>
      <c r="H14" s="22">
        <f t="shared" si="0"/>
        <v>2.4992774999999998</v>
      </c>
      <c r="I14" s="26"/>
      <c r="M14" s="30"/>
      <c r="Q14" s="21">
        <v>13.05</v>
      </c>
      <c r="R14" s="22">
        <v>2.5</v>
      </c>
      <c r="S14" s="22">
        <f t="shared" si="1"/>
        <v>2.4992774999999998</v>
      </c>
    </row>
    <row r="15" spans="1:19" x14ac:dyDescent="0.35">
      <c r="A15" s="22" t="s">
        <v>899</v>
      </c>
      <c r="B15" s="22" t="s">
        <v>890</v>
      </c>
      <c r="C15" s="22" t="s">
        <v>891</v>
      </c>
      <c r="D15" s="29">
        <v>44300.561111111114</v>
      </c>
      <c r="E15" s="22">
        <v>3</v>
      </c>
      <c r="F15" s="22" t="s">
        <v>8</v>
      </c>
      <c r="G15" s="21">
        <v>13</v>
      </c>
      <c r="H15" s="22">
        <f t="shared" si="0"/>
        <v>2.4881199999999999</v>
      </c>
      <c r="I15" s="30"/>
      <c r="Q15" s="21">
        <v>13</v>
      </c>
      <c r="R15" s="22">
        <v>2.5</v>
      </c>
      <c r="S15" s="22">
        <f t="shared" si="1"/>
        <v>2.4881199999999999</v>
      </c>
    </row>
    <row r="16" spans="1:19" x14ac:dyDescent="0.35">
      <c r="A16" s="22" t="s">
        <v>900</v>
      </c>
      <c r="B16" s="22" t="s">
        <v>890</v>
      </c>
      <c r="C16" s="22" t="s">
        <v>891</v>
      </c>
      <c r="D16" s="29">
        <v>44300.568055555559</v>
      </c>
      <c r="E16" s="22">
        <v>1</v>
      </c>
      <c r="F16" s="22" t="s">
        <v>8</v>
      </c>
      <c r="G16" s="21">
        <v>24.2</v>
      </c>
      <c r="H16" s="22">
        <f t="shared" si="0"/>
        <v>4.9874000000000001</v>
      </c>
      <c r="I16" s="31">
        <f>AVERAGE(H16:H18)</f>
        <v>4.9970698333333337</v>
      </c>
      <c r="M16" s="30"/>
      <c r="Q16" s="21">
        <v>24.2</v>
      </c>
      <c r="R16" s="22">
        <v>5</v>
      </c>
      <c r="S16" s="22">
        <f t="shared" si="1"/>
        <v>4.9874000000000001</v>
      </c>
    </row>
    <row r="17" spans="1:19" x14ac:dyDescent="0.35">
      <c r="A17" s="22" t="s">
        <v>900</v>
      </c>
      <c r="B17" s="22" t="s">
        <v>890</v>
      </c>
      <c r="C17" s="22" t="s">
        <v>891</v>
      </c>
      <c r="D17" s="29">
        <v>44300.570138888892</v>
      </c>
      <c r="E17" s="22">
        <v>2</v>
      </c>
      <c r="F17" s="22" t="s">
        <v>8</v>
      </c>
      <c r="G17" s="21">
        <v>24.14</v>
      </c>
      <c r="H17" s="22">
        <f t="shared" si="0"/>
        <v>4.974011</v>
      </c>
      <c r="I17" s="26"/>
      <c r="Q17" s="21">
        <v>24.14</v>
      </c>
      <c r="R17" s="22">
        <v>5</v>
      </c>
      <c r="S17" s="22">
        <f t="shared" si="1"/>
        <v>4.974011</v>
      </c>
    </row>
    <row r="18" spans="1:19" x14ac:dyDescent="0.35">
      <c r="A18" s="22" t="s">
        <v>900</v>
      </c>
      <c r="B18" s="22" t="s">
        <v>890</v>
      </c>
      <c r="C18" s="22" t="s">
        <v>891</v>
      </c>
      <c r="D18" s="29">
        <v>44300.571527777778</v>
      </c>
      <c r="E18" s="22">
        <v>3</v>
      </c>
      <c r="F18" s="22" t="s">
        <v>8</v>
      </c>
      <c r="G18" s="21">
        <v>24.39</v>
      </c>
      <c r="H18" s="22">
        <f xml:space="preserve"> 0.22315*(G18) -0.41283</f>
        <v>5.0297985000000001</v>
      </c>
      <c r="I18" s="30"/>
      <c r="Q18" s="21">
        <v>24.39</v>
      </c>
      <c r="R18" s="22">
        <v>5</v>
      </c>
      <c r="S18" s="22">
        <f t="shared" si="1"/>
        <v>5.0297985000000001</v>
      </c>
    </row>
    <row r="19" spans="1:19" x14ac:dyDescent="0.35">
      <c r="A19" s="22" t="s">
        <v>901</v>
      </c>
      <c r="B19" s="22" t="s">
        <v>890</v>
      </c>
      <c r="C19" s="22" t="s">
        <v>891</v>
      </c>
      <c r="D19" s="29">
        <v>44300.578472222223</v>
      </c>
      <c r="E19" s="22">
        <v>1</v>
      </c>
      <c r="F19" s="22" t="s">
        <v>8</v>
      </c>
      <c r="G19" s="21">
        <v>46.98</v>
      </c>
      <c r="I19" s="30"/>
      <c r="M19" s="30"/>
      <c r="Q19" s="21"/>
    </row>
    <row r="20" spans="1:19" x14ac:dyDescent="0.35">
      <c r="A20" s="22" t="s">
        <v>901</v>
      </c>
      <c r="B20" s="22" t="s">
        <v>890</v>
      </c>
      <c r="C20" s="22" t="s">
        <v>891</v>
      </c>
      <c r="D20" s="29">
        <v>44300.580555555556</v>
      </c>
      <c r="E20" s="22">
        <v>2</v>
      </c>
      <c r="F20" s="22" t="s">
        <v>8</v>
      </c>
      <c r="G20" s="21">
        <v>46.4</v>
      </c>
      <c r="Q20" s="21"/>
    </row>
    <row r="21" spans="1:19" x14ac:dyDescent="0.35">
      <c r="A21" s="22" t="s">
        <v>901</v>
      </c>
      <c r="B21" s="22" t="s">
        <v>890</v>
      </c>
      <c r="C21" s="22" t="s">
        <v>891</v>
      </c>
      <c r="D21" s="29">
        <v>44300.582638888889</v>
      </c>
      <c r="E21" s="22">
        <v>3</v>
      </c>
      <c r="F21" s="22" t="s">
        <v>8</v>
      </c>
      <c r="G21" s="21">
        <v>47.44</v>
      </c>
      <c r="Q21" s="21"/>
    </row>
    <row r="22" spans="1:19" x14ac:dyDescent="0.35">
      <c r="A22" s="22" t="s">
        <v>902</v>
      </c>
      <c r="B22" s="22" t="s">
        <v>890</v>
      </c>
      <c r="C22" s="22" t="s">
        <v>891</v>
      </c>
      <c r="D22" s="29">
        <v>44300.589583333334</v>
      </c>
      <c r="E22" s="22">
        <v>1</v>
      </c>
      <c r="F22" s="22" t="s">
        <v>8</v>
      </c>
      <c r="G22" s="21">
        <v>95.51</v>
      </c>
      <c r="M22" s="30"/>
      <c r="Q22" s="21"/>
    </row>
    <row r="23" spans="1:19" x14ac:dyDescent="0.35">
      <c r="A23" s="22" t="s">
        <v>902</v>
      </c>
      <c r="B23" s="22" t="s">
        <v>890</v>
      </c>
      <c r="C23" s="22" t="s">
        <v>891</v>
      </c>
      <c r="D23" s="29">
        <v>44300.591666666667</v>
      </c>
      <c r="E23" s="22">
        <v>2</v>
      </c>
      <c r="F23" s="22" t="s">
        <v>8</v>
      </c>
      <c r="G23" s="21">
        <v>95.72</v>
      </c>
      <c r="Q23" s="21"/>
    </row>
    <row r="24" spans="1:19" x14ac:dyDescent="0.35">
      <c r="A24" s="22" t="s">
        <v>902</v>
      </c>
      <c r="B24" s="22" t="s">
        <v>890</v>
      </c>
      <c r="C24" s="22" t="s">
        <v>891</v>
      </c>
      <c r="D24" s="29">
        <v>44300.59375</v>
      </c>
      <c r="E24" s="22">
        <v>3</v>
      </c>
      <c r="F24" s="22" t="s">
        <v>8</v>
      </c>
      <c r="G24" s="21">
        <v>97.39</v>
      </c>
      <c r="S24" s="22" t="s">
        <v>270</v>
      </c>
    </row>
    <row r="25" spans="1:19" x14ac:dyDescent="0.35">
      <c r="A25" s="22" t="s">
        <v>903</v>
      </c>
      <c r="B25" s="22" t="s">
        <v>890</v>
      </c>
      <c r="C25" s="22" t="s">
        <v>891</v>
      </c>
      <c r="D25" s="29">
        <v>44300.600694444445</v>
      </c>
      <c r="E25" s="22">
        <v>1</v>
      </c>
      <c r="F25" s="22" t="s">
        <v>8</v>
      </c>
      <c r="G25" s="21">
        <v>246.2</v>
      </c>
      <c r="H25" s="26">
        <f t="shared" ref="H25:H26" si="2" xml:space="preserve"> 0.18837*(G25) +3.5521</f>
        <v>49.928794000000003</v>
      </c>
      <c r="I25" s="31">
        <f>AVERAGE(H25:H27)</f>
        <v>50.211349000000006</v>
      </c>
      <c r="M25" s="30"/>
      <c r="Q25" s="22" t="s">
        <v>7</v>
      </c>
      <c r="R25" s="22" t="s">
        <v>859</v>
      </c>
      <c r="S25" s="22" t="s">
        <v>859</v>
      </c>
    </row>
    <row r="26" spans="1:19" x14ac:dyDescent="0.35">
      <c r="A26" s="22" t="s">
        <v>903</v>
      </c>
      <c r="B26" s="22" t="s">
        <v>890</v>
      </c>
      <c r="C26" s="22" t="s">
        <v>891</v>
      </c>
      <c r="D26" s="29">
        <v>44300.603472222225</v>
      </c>
      <c r="E26" s="22">
        <v>2</v>
      </c>
      <c r="F26" s="22" t="s">
        <v>8</v>
      </c>
      <c r="G26" s="21">
        <v>247.5</v>
      </c>
      <c r="H26" s="26">
        <f t="shared" si="2"/>
        <v>50.173675000000003</v>
      </c>
      <c r="Q26" s="21">
        <v>246.2</v>
      </c>
      <c r="R26" s="22">
        <v>50</v>
      </c>
      <c r="S26" s="22">
        <f xml:space="preserve"> 0.18837*(Q26) +3.5521</f>
        <v>49.928794000000003</v>
      </c>
    </row>
    <row r="27" spans="1:19" x14ac:dyDescent="0.35">
      <c r="A27" s="22" t="s">
        <v>903</v>
      </c>
      <c r="B27" s="22" t="s">
        <v>890</v>
      </c>
      <c r="C27" s="22" t="s">
        <v>891</v>
      </c>
      <c r="D27" s="29">
        <v>44300.604861111111</v>
      </c>
      <c r="E27" s="22">
        <v>3</v>
      </c>
      <c r="F27" s="22" t="s">
        <v>8</v>
      </c>
      <c r="G27" s="21">
        <v>249.4</v>
      </c>
      <c r="H27" s="26">
        <f xml:space="preserve"> 0.18837*(G27) +3.5521</f>
        <v>50.531578000000003</v>
      </c>
      <c r="Q27" s="21">
        <v>247.5</v>
      </c>
      <c r="R27" s="22">
        <v>50</v>
      </c>
      <c r="S27" s="22">
        <f xml:space="preserve"> 0.18837*(Q27) +3.5521</f>
        <v>50.173675000000003</v>
      </c>
    </row>
    <row r="28" spans="1:19" x14ac:dyDescent="0.35">
      <c r="A28" s="22" t="s">
        <v>904</v>
      </c>
      <c r="B28" s="22" t="s">
        <v>890</v>
      </c>
      <c r="C28" s="22" t="s">
        <v>891</v>
      </c>
      <c r="D28" s="29">
        <v>44300.612500000003</v>
      </c>
      <c r="E28" s="22">
        <v>1</v>
      </c>
      <c r="F28" s="22" t="s">
        <v>8</v>
      </c>
      <c r="G28" s="21">
        <v>499.1</v>
      </c>
      <c r="H28" s="26">
        <f t="shared" ref="H28:H31" si="3" xml:space="preserve"> 0.18837*(G28) +3.5521</f>
        <v>97.567567000000011</v>
      </c>
      <c r="I28" s="31">
        <f>AVERAGE(H28:H30)</f>
        <v>97.969423000000006</v>
      </c>
      <c r="M28" s="30"/>
      <c r="Q28" s="21">
        <v>249.4</v>
      </c>
      <c r="R28" s="22">
        <v>50</v>
      </c>
      <c r="S28" s="22">
        <f xml:space="preserve"> 0.18837*(Q28) +3.5521</f>
        <v>50.531578000000003</v>
      </c>
    </row>
    <row r="29" spans="1:19" x14ac:dyDescent="0.35">
      <c r="A29" s="22" t="s">
        <v>904</v>
      </c>
      <c r="B29" s="22" t="s">
        <v>890</v>
      </c>
      <c r="C29" s="22" t="s">
        <v>891</v>
      </c>
      <c r="D29" s="29">
        <v>44300.614583333336</v>
      </c>
      <c r="E29" s="22">
        <v>2</v>
      </c>
      <c r="F29" s="22" t="s">
        <v>8</v>
      </c>
      <c r="G29" s="21">
        <v>500.2</v>
      </c>
      <c r="H29" s="26">
        <f t="shared" si="3"/>
        <v>97.774773999999994</v>
      </c>
      <c r="Q29" s="21">
        <v>248.9</v>
      </c>
      <c r="R29" s="22">
        <v>50</v>
      </c>
      <c r="S29" s="22">
        <f xml:space="preserve"> 0.18837*(Q29) +3.5521</f>
        <v>50.437393000000007</v>
      </c>
    </row>
    <row r="30" spans="1:19" x14ac:dyDescent="0.35">
      <c r="A30" s="22" t="s">
        <v>904</v>
      </c>
      <c r="B30" s="22" t="s">
        <v>890</v>
      </c>
      <c r="C30" s="22" t="s">
        <v>891</v>
      </c>
      <c r="D30" s="29">
        <v>44300.616666666669</v>
      </c>
      <c r="E30" s="22">
        <v>3</v>
      </c>
      <c r="F30" s="22" t="s">
        <v>8</v>
      </c>
      <c r="G30" s="21">
        <v>504.4</v>
      </c>
      <c r="H30" s="26">
        <f t="shared" si="3"/>
        <v>98.565928</v>
      </c>
      <c r="Q30" s="21">
        <v>251.2</v>
      </c>
      <c r="R30" s="22">
        <v>50</v>
      </c>
      <c r="S30" s="22">
        <f xml:space="preserve"> 0.18837*(Q30) +3.5521</f>
        <v>50.870644000000006</v>
      </c>
    </row>
    <row r="31" spans="1:19" x14ac:dyDescent="0.35">
      <c r="A31" s="22" t="s">
        <v>896</v>
      </c>
      <c r="B31" s="22" t="s">
        <v>890</v>
      </c>
      <c r="C31" s="22" t="s">
        <v>891</v>
      </c>
      <c r="D31" s="29">
        <v>44300.636805555558</v>
      </c>
      <c r="E31" s="22">
        <v>2</v>
      </c>
      <c r="F31" s="22" t="s">
        <v>8</v>
      </c>
      <c r="G31" s="21">
        <v>1.478</v>
      </c>
      <c r="M31" s="30"/>
      <c r="Q31" s="21">
        <v>252.4</v>
      </c>
      <c r="R31" s="22">
        <v>50</v>
      </c>
      <c r="S31" s="22">
        <f xml:space="preserve"> 0.18837*(Q31) +3.5521</f>
        <v>51.096688000000007</v>
      </c>
    </row>
    <row r="32" spans="1:19" x14ac:dyDescent="0.35">
      <c r="A32" s="22" t="s">
        <v>896</v>
      </c>
      <c r="B32" s="22" t="s">
        <v>890</v>
      </c>
      <c r="C32" s="22" t="s">
        <v>891</v>
      </c>
      <c r="D32" s="29">
        <v>44300.638194444444</v>
      </c>
      <c r="E32" s="22">
        <v>3</v>
      </c>
      <c r="F32" s="22" t="s">
        <v>8</v>
      </c>
      <c r="G32" s="21">
        <v>1.3839999999999999</v>
      </c>
      <c r="Q32" s="21">
        <v>499.1</v>
      </c>
      <c r="R32" s="22">
        <v>100</v>
      </c>
      <c r="S32" s="22">
        <f xml:space="preserve"> 0.18837*(Q32) +3.5521</f>
        <v>97.567567000000011</v>
      </c>
    </row>
    <row r="33" spans="1:19" x14ac:dyDescent="0.35">
      <c r="A33" s="22" t="s">
        <v>896</v>
      </c>
      <c r="B33" s="22" t="s">
        <v>890</v>
      </c>
      <c r="C33" s="22" t="s">
        <v>891</v>
      </c>
      <c r="D33" s="29">
        <v>44300.63958333333</v>
      </c>
      <c r="E33" s="22">
        <v>4</v>
      </c>
      <c r="F33" s="22" t="s">
        <v>8</v>
      </c>
      <c r="G33" s="21">
        <v>1.34</v>
      </c>
      <c r="Q33" s="21">
        <v>500.2</v>
      </c>
      <c r="R33" s="22">
        <v>100</v>
      </c>
      <c r="S33" s="22">
        <f xml:space="preserve"> 0.18837*(Q33) +3.5521</f>
        <v>97.774773999999994</v>
      </c>
    </row>
    <row r="34" spans="1:19" x14ac:dyDescent="0.35">
      <c r="A34" s="22" t="s">
        <v>905</v>
      </c>
      <c r="B34" s="22" t="s">
        <v>890</v>
      </c>
      <c r="C34" s="22" t="s">
        <v>891</v>
      </c>
      <c r="D34" s="29">
        <v>44300.647222222222</v>
      </c>
      <c r="E34" s="22">
        <v>1</v>
      </c>
      <c r="F34" s="22" t="s">
        <v>8</v>
      </c>
      <c r="G34" s="21">
        <v>612</v>
      </c>
      <c r="H34" s="25">
        <f t="shared" ref="H34:H69" si="4" xml:space="preserve"> 0.18837*(G34) +3.5521</f>
        <v>118.83454</v>
      </c>
      <c r="I34" s="31">
        <f>AVERAGE(H34:H36)</f>
        <v>121.45916199999999</v>
      </c>
      <c r="M34" s="30"/>
      <c r="Q34" s="21">
        <v>504.4</v>
      </c>
      <c r="R34" s="22">
        <v>100</v>
      </c>
      <c r="S34" s="22">
        <f xml:space="preserve"> 0.18837*(Q34) +3.5521</f>
        <v>98.565928</v>
      </c>
    </row>
    <row r="35" spans="1:19" x14ac:dyDescent="0.35">
      <c r="A35" s="22" t="s">
        <v>905</v>
      </c>
      <c r="B35" s="22" t="s">
        <v>890</v>
      </c>
      <c r="C35" s="22" t="s">
        <v>891</v>
      </c>
      <c r="D35" s="29">
        <v>44300.649305555555</v>
      </c>
      <c r="E35" s="22">
        <v>2</v>
      </c>
      <c r="F35" s="22" t="s">
        <v>8</v>
      </c>
      <c r="G35" s="21">
        <v>631</v>
      </c>
      <c r="H35" s="25">
        <f t="shared" si="4"/>
        <v>122.41357000000001</v>
      </c>
      <c r="I35" s="30"/>
      <c r="Q35" s="21">
        <v>787.5</v>
      </c>
      <c r="R35" s="22">
        <v>150</v>
      </c>
      <c r="S35" s="22">
        <f xml:space="preserve"> 0.18837*(Q35) +3.5521</f>
        <v>151.893475</v>
      </c>
    </row>
    <row r="36" spans="1:19" x14ac:dyDescent="0.35">
      <c r="A36" s="22" t="s">
        <v>905</v>
      </c>
      <c r="B36" s="22" t="s">
        <v>890</v>
      </c>
      <c r="C36" s="22" t="s">
        <v>891</v>
      </c>
      <c r="D36" s="29">
        <v>44300.651388888888</v>
      </c>
      <c r="E36" s="22">
        <v>3</v>
      </c>
      <c r="F36" s="22" t="s">
        <v>8</v>
      </c>
      <c r="G36" s="21">
        <v>634.79999999999995</v>
      </c>
      <c r="H36" s="25">
        <f t="shared" si="4"/>
        <v>123.12937599999999</v>
      </c>
      <c r="I36" s="30"/>
      <c r="M36" s="30"/>
      <c r="Q36" s="21">
        <v>777.8</v>
      </c>
      <c r="R36" s="22">
        <v>150</v>
      </c>
      <c r="S36" s="22">
        <f xml:space="preserve"> 0.18837*(Q36) +3.5521</f>
        <v>150.06628599999999</v>
      </c>
    </row>
    <row r="37" spans="1:19" x14ac:dyDescent="0.35">
      <c r="A37" s="22" t="s">
        <v>906</v>
      </c>
      <c r="B37" s="22" t="s">
        <v>890</v>
      </c>
      <c r="C37" s="22" t="s">
        <v>891</v>
      </c>
      <c r="D37" s="29">
        <v>44300.65902777778</v>
      </c>
      <c r="E37" s="22">
        <v>1</v>
      </c>
      <c r="F37" s="22" t="s">
        <v>8</v>
      </c>
      <c r="G37" s="21">
        <v>615.1</v>
      </c>
      <c r="H37" s="25">
        <f t="shared" si="4"/>
        <v>119.418487</v>
      </c>
      <c r="I37" s="31">
        <f>AVERAGE(H37:H39)</f>
        <v>119.53150900000001</v>
      </c>
      <c r="Q37" s="21">
        <v>785.7</v>
      </c>
      <c r="R37" s="22">
        <v>150</v>
      </c>
      <c r="S37" s="22">
        <f xml:space="preserve"> 0.18837*(Q37) +3.5521</f>
        <v>151.55440900000002</v>
      </c>
    </row>
    <row r="38" spans="1:19" x14ac:dyDescent="0.35">
      <c r="A38" s="22" t="s">
        <v>906</v>
      </c>
      <c r="B38" s="22" t="s">
        <v>890</v>
      </c>
      <c r="C38" s="22" t="s">
        <v>891</v>
      </c>
      <c r="D38" s="29">
        <v>44300.661111111112</v>
      </c>
      <c r="E38" s="22">
        <v>2</v>
      </c>
      <c r="F38" s="22" t="s">
        <v>8</v>
      </c>
      <c r="G38" s="21">
        <v>616.29999999999995</v>
      </c>
      <c r="H38" s="25">
        <f t="shared" si="4"/>
        <v>119.64453099999999</v>
      </c>
      <c r="I38" s="30"/>
      <c r="Q38" s="21">
        <v>1035</v>
      </c>
      <c r="R38" s="22">
        <v>200</v>
      </c>
      <c r="S38" s="22">
        <f xml:space="preserve"> 0.18837*(Q38) +3.5521</f>
        <v>198.51505</v>
      </c>
    </row>
    <row r="39" spans="1:19" x14ac:dyDescent="0.35">
      <c r="A39" s="22" t="s">
        <v>906</v>
      </c>
      <c r="B39" s="22" t="s">
        <v>890</v>
      </c>
      <c r="C39" s="22" t="s">
        <v>891</v>
      </c>
      <c r="D39" s="29">
        <v>44300.663194444445</v>
      </c>
      <c r="E39" s="22">
        <v>3</v>
      </c>
      <c r="F39" s="22" t="s">
        <v>8</v>
      </c>
      <c r="G39" s="21">
        <v>615.70000000000005</v>
      </c>
      <c r="H39" s="25">
        <f t="shared" si="4"/>
        <v>119.53150900000001</v>
      </c>
      <c r="I39" s="30"/>
      <c r="M39" s="30"/>
      <c r="Q39" s="21">
        <v>1043</v>
      </c>
      <c r="R39" s="22">
        <v>200</v>
      </c>
      <c r="S39" s="22">
        <f xml:space="preserve"> 0.18837*(Q39) +3.5521</f>
        <v>200.02200999999999</v>
      </c>
    </row>
    <row r="40" spans="1:19" x14ac:dyDescent="0.35">
      <c r="A40" s="22" t="s">
        <v>907</v>
      </c>
      <c r="B40" s="22" t="s">
        <v>890</v>
      </c>
      <c r="C40" s="22" t="s">
        <v>891</v>
      </c>
      <c r="D40" s="29">
        <v>44300.67083333333</v>
      </c>
      <c r="E40" s="22">
        <v>1</v>
      </c>
      <c r="F40" s="22" t="s">
        <v>8</v>
      </c>
      <c r="G40" s="21">
        <v>567.70000000000005</v>
      </c>
      <c r="H40" s="25">
        <f t="shared" si="4"/>
        <v>110.489749</v>
      </c>
      <c r="I40" s="31">
        <f>AVERAGE(H40:H42)</f>
        <v>111.67020100000001</v>
      </c>
      <c r="Q40" s="21">
        <v>1048</v>
      </c>
      <c r="R40" s="22">
        <v>200</v>
      </c>
      <c r="S40" s="22">
        <f xml:space="preserve"> 0.18837*(Q40) +3.5521</f>
        <v>200.96386000000001</v>
      </c>
    </row>
    <row r="41" spans="1:19" x14ac:dyDescent="0.35">
      <c r="A41" s="22" t="s">
        <v>907</v>
      </c>
      <c r="B41" s="22" t="s">
        <v>890</v>
      </c>
      <c r="C41" s="22" t="s">
        <v>891</v>
      </c>
      <c r="D41" s="29">
        <v>44300.67291666667</v>
      </c>
      <c r="E41" s="22">
        <v>2</v>
      </c>
      <c r="F41" s="22" t="s">
        <v>8</v>
      </c>
      <c r="G41" s="21">
        <v>570.29999999999995</v>
      </c>
      <c r="H41" s="25">
        <f t="shared" si="4"/>
        <v>110.97951099999999</v>
      </c>
      <c r="I41" s="26"/>
      <c r="M41" s="30"/>
    </row>
    <row r="42" spans="1:19" x14ac:dyDescent="0.35">
      <c r="A42" s="22" t="s">
        <v>907</v>
      </c>
      <c r="B42" s="22" t="s">
        <v>890</v>
      </c>
      <c r="C42" s="22" t="s">
        <v>891</v>
      </c>
      <c r="D42" s="29">
        <v>44300.675694444442</v>
      </c>
      <c r="E42" s="22">
        <v>3</v>
      </c>
      <c r="F42" s="22" t="s">
        <v>8</v>
      </c>
      <c r="G42" s="21">
        <v>583.9</v>
      </c>
      <c r="H42" s="25">
        <f t="shared" si="4"/>
        <v>113.541343</v>
      </c>
      <c r="I42" s="30"/>
    </row>
    <row r="43" spans="1:19" x14ac:dyDescent="0.35">
      <c r="A43" s="22" t="s">
        <v>908</v>
      </c>
      <c r="B43" s="22" t="s">
        <v>890</v>
      </c>
      <c r="C43" s="22" t="s">
        <v>891</v>
      </c>
      <c r="D43" s="29">
        <v>44300.682638888888</v>
      </c>
      <c r="E43" s="22">
        <v>1</v>
      </c>
      <c r="F43" s="22" t="s">
        <v>8</v>
      </c>
      <c r="G43" s="21">
        <v>574</v>
      </c>
      <c r="H43" s="25">
        <f t="shared" si="4"/>
        <v>111.67648</v>
      </c>
      <c r="I43" s="31">
        <f>AVERAGE(H43:H45)</f>
        <v>112.61205099999999</v>
      </c>
    </row>
    <row r="44" spans="1:19" x14ac:dyDescent="0.35">
      <c r="A44" s="22" t="s">
        <v>908</v>
      </c>
      <c r="B44" s="22" t="s">
        <v>890</v>
      </c>
      <c r="C44" s="22" t="s">
        <v>891</v>
      </c>
      <c r="D44" s="29">
        <v>44300.68472222222</v>
      </c>
      <c r="E44" s="22">
        <v>2</v>
      </c>
      <c r="F44" s="22" t="s">
        <v>8</v>
      </c>
      <c r="G44" s="21">
        <v>584.4</v>
      </c>
      <c r="H44" s="25">
        <f t="shared" si="4"/>
        <v>113.63552799999999</v>
      </c>
      <c r="M44" s="30"/>
    </row>
    <row r="45" spans="1:19" x14ac:dyDescent="0.35">
      <c r="A45" s="22" t="s">
        <v>908</v>
      </c>
      <c r="B45" s="22" t="s">
        <v>890</v>
      </c>
      <c r="C45" s="22" t="s">
        <v>891</v>
      </c>
      <c r="D45" s="29">
        <v>44300.6875</v>
      </c>
      <c r="E45" s="22">
        <v>3</v>
      </c>
      <c r="F45" s="22" t="s">
        <v>8</v>
      </c>
      <c r="G45" s="21">
        <v>578.5</v>
      </c>
      <c r="H45" s="25">
        <f t="shared" si="4"/>
        <v>112.524145</v>
      </c>
    </row>
    <row r="46" spans="1:19" x14ac:dyDescent="0.35">
      <c r="A46" s="22" t="s">
        <v>909</v>
      </c>
      <c r="B46" s="22" t="s">
        <v>890</v>
      </c>
      <c r="C46" s="22" t="s">
        <v>891</v>
      </c>
      <c r="D46" s="29">
        <v>44300.694444444445</v>
      </c>
      <c r="E46" s="22">
        <v>1</v>
      </c>
      <c r="F46" s="22" t="s">
        <v>8</v>
      </c>
      <c r="G46" s="21">
        <v>534.4</v>
      </c>
      <c r="H46" s="25">
        <f t="shared" si="4"/>
        <v>104.217028</v>
      </c>
      <c r="I46" s="31">
        <f>AVERAGE(H46:H48)</f>
        <v>104.40539799999999</v>
      </c>
    </row>
    <row r="47" spans="1:19" x14ac:dyDescent="0.35">
      <c r="A47" s="22" t="s">
        <v>909</v>
      </c>
      <c r="B47" s="22" t="s">
        <v>890</v>
      </c>
      <c r="C47" s="22" t="s">
        <v>891</v>
      </c>
      <c r="D47" s="29">
        <v>44300.697222222225</v>
      </c>
      <c r="E47" s="22">
        <v>2</v>
      </c>
      <c r="F47" s="22" t="s">
        <v>8</v>
      </c>
      <c r="G47" s="21">
        <v>537.5</v>
      </c>
      <c r="H47" s="25">
        <f t="shared" si="4"/>
        <v>104.80097499999999</v>
      </c>
      <c r="I47" s="30"/>
      <c r="M47" s="30"/>
    </row>
    <row r="48" spans="1:19" x14ac:dyDescent="0.35">
      <c r="A48" s="22" t="s">
        <v>909</v>
      </c>
      <c r="B48" s="22" t="s">
        <v>890</v>
      </c>
      <c r="C48" s="22" t="s">
        <v>891</v>
      </c>
      <c r="D48" s="29">
        <v>44300.699305555558</v>
      </c>
      <c r="E48" s="22">
        <v>3</v>
      </c>
      <c r="F48" s="22" t="s">
        <v>8</v>
      </c>
      <c r="G48" s="21">
        <v>534.29999999999995</v>
      </c>
      <c r="H48" s="25">
        <f t="shared" si="4"/>
        <v>104.19819099999999</v>
      </c>
      <c r="I48" s="30"/>
    </row>
    <row r="49" spans="1:17" x14ac:dyDescent="0.35">
      <c r="A49" s="22" t="s">
        <v>910</v>
      </c>
      <c r="B49" s="22" t="s">
        <v>890</v>
      </c>
      <c r="C49" s="22" t="s">
        <v>891</v>
      </c>
      <c r="D49" s="29">
        <v>44300.706250000003</v>
      </c>
      <c r="E49" s="22">
        <v>1</v>
      </c>
      <c r="F49" s="22" t="s">
        <v>8</v>
      </c>
      <c r="G49" s="21">
        <v>511.8</v>
      </c>
      <c r="H49" s="25">
        <f t="shared" si="4"/>
        <v>99.959866000000005</v>
      </c>
      <c r="I49" s="31">
        <f>AVERAGE(H49:H51)</f>
        <v>100.110562</v>
      </c>
    </row>
    <row r="50" spans="1:17" x14ac:dyDescent="0.35">
      <c r="A50" s="22" t="s">
        <v>910</v>
      </c>
      <c r="B50" s="22" t="s">
        <v>890</v>
      </c>
      <c r="C50" s="22" t="s">
        <v>891</v>
      </c>
      <c r="D50" s="29">
        <v>44300.709027777775</v>
      </c>
      <c r="E50" s="22">
        <v>2</v>
      </c>
      <c r="F50" s="22" t="s">
        <v>8</v>
      </c>
      <c r="G50" s="21">
        <v>506.4</v>
      </c>
      <c r="H50" s="25">
        <f t="shared" si="4"/>
        <v>98.942667999999998</v>
      </c>
      <c r="I50" s="30"/>
      <c r="Q50" s="21"/>
    </row>
    <row r="51" spans="1:17" x14ac:dyDescent="0.35">
      <c r="A51" s="22" t="s">
        <v>910</v>
      </c>
      <c r="B51" s="22" t="s">
        <v>890</v>
      </c>
      <c r="C51" s="22" t="s">
        <v>891</v>
      </c>
      <c r="D51" s="29">
        <v>44300.711111111108</v>
      </c>
      <c r="E51" s="22">
        <v>3</v>
      </c>
      <c r="F51" s="22" t="s">
        <v>8</v>
      </c>
      <c r="G51" s="21">
        <v>519.6</v>
      </c>
      <c r="H51" s="25">
        <f t="shared" si="4"/>
        <v>101.429152</v>
      </c>
      <c r="I51" s="30"/>
      <c r="Q51" s="21"/>
    </row>
    <row r="52" spans="1:17" x14ac:dyDescent="0.35">
      <c r="A52" s="22" t="s">
        <v>911</v>
      </c>
      <c r="B52" s="22" t="s">
        <v>890</v>
      </c>
      <c r="C52" s="22" t="s">
        <v>891</v>
      </c>
      <c r="D52" s="29">
        <v>44300.71875</v>
      </c>
      <c r="E52" s="22">
        <v>1</v>
      </c>
      <c r="F52" s="22" t="s">
        <v>8</v>
      </c>
      <c r="G52" s="21">
        <v>526.1</v>
      </c>
      <c r="H52" s="25">
        <f t="shared" si="4"/>
        <v>102.65355700000001</v>
      </c>
      <c r="I52" s="31">
        <f>AVERAGE(H52:H54)</f>
        <v>102.465187</v>
      </c>
      <c r="M52" s="30"/>
    </row>
    <row r="53" spans="1:17" x14ac:dyDescent="0.35">
      <c r="A53" s="22" t="s">
        <v>911</v>
      </c>
      <c r="B53" s="22" t="s">
        <v>890</v>
      </c>
      <c r="C53" s="22" t="s">
        <v>891</v>
      </c>
      <c r="D53" s="29">
        <v>44300.720833333333</v>
      </c>
      <c r="E53" s="22">
        <v>2</v>
      </c>
      <c r="F53" s="22" t="s">
        <v>8</v>
      </c>
      <c r="G53" s="21">
        <v>524.5</v>
      </c>
      <c r="H53" s="25">
        <f t="shared" si="4"/>
        <v>102.352165</v>
      </c>
      <c r="I53" s="26"/>
    </row>
    <row r="54" spans="1:17" x14ac:dyDescent="0.35">
      <c r="A54" s="22" t="s">
        <v>911</v>
      </c>
      <c r="B54" s="22" t="s">
        <v>890</v>
      </c>
      <c r="C54" s="22" t="s">
        <v>891</v>
      </c>
      <c r="D54" s="29">
        <v>44300.722916666666</v>
      </c>
      <c r="E54" s="22">
        <v>3</v>
      </c>
      <c r="F54" s="22" t="s">
        <v>8</v>
      </c>
      <c r="G54" s="21">
        <v>524.70000000000005</v>
      </c>
      <c r="H54" s="25">
        <f t="shared" si="4"/>
        <v>102.38983900000001</v>
      </c>
      <c r="I54" s="30"/>
      <c r="M54" s="30"/>
    </row>
    <row r="55" spans="1:17" x14ac:dyDescent="0.35">
      <c r="A55" s="22" t="s">
        <v>912</v>
      </c>
      <c r="B55" s="22" t="s">
        <v>890</v>
      </c>
      <c r="C55" s="22" t="s">
        <v>891</v>
      </c>
      <c r="D55" s="29">
        <v>44300.730555555558</v>
      </c>
      <c r="E55" s="22">
        <v>1</v>
      </c>
      <c r="F55" s="22" t="s">
        <v>8</v>
      </c>
      <c r="G55" s="21">
        <v>555.4</v>
      </c>
      <c r="H55" s="25">
        <f t="shared" si="4"/>
        <v>108.172798</v>
      </c>
      <c r="I55" s="31">
        <f>AVERAGE(H55:H57)</f>
        <v>108.499306</v>
      </c>
    </row>
    <row r="56" spans="1:17" x14ac:dyDescent="0.35">
      <c r="A56" s="22" t="s">
        <v>912</v>
      </c>
      <c r="B56" s="22" t="s">
        <v>890</v>
      </c>
      <c r="C56" s="22" t="s">
        <v>891</v>
      </c>
      <c r="D56" s="29">
        <v>44300.732638888891</v>
      </c>
      <c r="E56" s="22">
        <v>2</v>
      </c>
      <c r="F56" s="22" t="s">
        <v>8</v>
      </c>
      <c r="G56" s="21">
        <v>561.5</v>
      </c>
      <c r="H56" s="25">
        <f t="shared" si="4"/>
        <v>109.321855</v>
      </c>
    </row>
    <row r="57" spans="1:17" x14ac:dyDescent="0.35">
      <c r="A57" s="22" t="s">
        <v>912</v>
      </c>
      <c r="B57" s="22" t="s">
        <v>890</v>
      </c>
      <c r="C57" s="22" t="s">
        <v>891</v>
      </c>
      <c r="D57" s="29">
        <v>44300.734722222223</v>
      </c>
      <c r="E57" s="22">
        <v>3</v>
      </c>
      <c r="F57" s="22" t="s">
        <v>8</v>
      </c>
      <c r="G57" s="21">
        <v>554.5</v>
      </c>
      <c r="H57" s="25">
        <f t="shared" si="4"/>
        <v>108.003265</v>
      </c>
      <c r="M57" s="30"/>
    </row>
    <row r="58" spans="1:17" x14ac:dyDescent="0.35">
      <c r="A58" s="22" t="s">
        <v>913</v>
      </c>
      <c r="B58" s="22" t="s">
        <v>890</v>
      </c>
      <c r="C58" s="22" t="s">
        <v>891</v>
      </c>
      <c r="D58" s="29">
        <v>44300.742361111108</v>
      </c>
      <c r="E58" s="22">
        <v>1</v>
      </c>
      <c r="F58" s="22" t="s">
        <v>8</v>
      </c>
      <c r="G58" s="21">
        <v>550.20000000000005</v>
      </c>
      <c r="H58" s="25">
        <f t="shared" si="4"/>
        <v>107.19327400000002</v>
      </c>
      <c r="I58" s="31">
        <f>AVERAGE(H58:H60)</f>
        <v>107.09281</v>
      </c>
    </row>
    <row r="59" spans="1:17" x14ac:dyDescent="0.35">
      <c r="A59" s="22" t="s">
        <v>913</v>
      </c>
      <c r="B59" s="22" t="s">
        <v>890</v>
      </c>
      <c r="C59" s="22" t="s">
        <v>891</v>
      </c>
      <c r="D59" s="29">
        <v>44300.744444444441</v>
      </c>
      <c r="E59" s="22">
        <v>2</v>
      </c>
      <c r="F59" s="22" t="s">
        <v>8</v>
      </c>
      <c r="G59" s="21">
        <v>548.29999999999995</v>
      </c>
      <c r="H59" s="25">
        <f t="shared" si="4"/>
        <v>106.83537099999999</v>
      </c>
      <c r="I59" s="30"/>
    </row>
    <row r="60" spans="1:17" s="32" customFormat="1" x14ac:dyDescent="0.35">
      <c r="A60" s="22" t="s">
        <v>913</v>
      </c>
      <c r="B60" s="22" t="s">
        <v>890</v>
      </c>
      <c r="C60" s="22" t="s">
        <v>891</v>
      </c>
      <c r="D60" s="29">
        <v>44300.746527777781</v>
      </c>
      <c r="E60" s="22">
        <v>3</v>
      </c>
      <c r="F60" s="22" t="s">
        <v>8</v>
      </c>
      <c r="G60" s="21">
        <v>550.5</v>
      </c>
      <c r="H60" s="25">
        <f t="shared" si="4"/>
        <v>107.249785</v>
      </c>
      <c r="I60" s="30"/>
      <c r="J60" s="22"/>
      <c r="K60" s="22"/>
      <c r="M60" s="33"/>
      <c r="N60" s="27"/>
    </row>
    <row r="61" spans="1:17" s="32" customFormat="1" x14ac:dyDescent="0.35">
      <c r="A61" s="22" t="s">
        <v>914</v>
      </c>
      <c r="B61" s="22" t="s">
        <v>890</v>
      </c>
      <c r="C61" s="22" t="s">
        <v>891</v>
      </c>
      <c r="D61" s="29">
        <v>44300.754166666666</v>
      </c>
      <c r="E61" s="22">
        <v>1</v>
      </c>
      <c r="F61" s="22" t="s">
        <v>8</v>
      </c>
      <c r="G61" s="21">
        <v>563.1</v>
      </c>
      <c r="H61" s="25">
        <f t="shared" si="4"/>
        <v>109.62324700000001</v>
      </c>
      <c r="I61" s="31">
        <f>AVERAGE(H61:H63)</f>
        <v>109.93091800000001</v>
      </c>
      <c r="J61" s="22"/>
      <c r="K61" s="22"/>
      <c r="M61" s="27"/>
      <c r="N61" s="27"/>
    </row>
    <row r="62" spans="1:17" s="32" customFormat="1" x14ac:dyDescent="0.35">
      <c r="A62" s="22" t="s">
        <v>914</v>
      </c>
      <c r="B62" s="22" t="s">
        <v>890</v>
      </c>
      <c r="C62" s="22" t="s">
        <v>891</v>
      </c>
      <c r="D62" s="29">
        <v>44300.756249999999</v>
      </c>
      <c r="E62" s="22">
        <v>2</v>
      </c>
      <c r="F62" s="22" t="s">
        <v>8</v>
      </c>
      <c r="G62" s="21">
        <v>562.29999999999995</v>
      </c>
      <c r="H62" s="25">
        <f t="shared" si="4"/>
        <v>109.472551</v>
      </c>
      <c r="I62" s="30"/>
      <c r="J62" s="22"/>
      <c r="K62" s="22"/>
      <c r="M62" s="27"/>
      <c r="N62" s="27"/>
    </row>
    <row r="63" spans="1:17" x14ac:dyDescent="0.35">
      <c r="A63" s="22" t="s">
        <v>914</v>
      </c>
      <c r="B63" s="22" t="s">
        <v>890</v>
      </c>
      <c r="C63" s="22" t="s">
        <v>891</v>
      </c>
      <c r="D63" s="29">
        <v>44300.759027777778</v>
      </c>
      <c r="E63" s="22">
        <v>3</v>
      </c>
      <c r="F63" s="22" t="s">
        <v>8</v>
      </c>
      <c r="G63" s="21">
        <v>568.79999999999995</v>
      </c>
      <c r="H63" s="25">
        <f t="shared" si="4"/>
        <v>110.69695599999999</v>
      </c>
      <c r="I63" s="30"/>
      <c r="M63" s="30"/>
    </row>
    <row r="64" spans="1:17" x14ac:dyDescent="0.35">
      <c r="A64" s="22" t="s">
        <v>915</v>
      </c>
      <c r="B64" s="22" t="s">
        <v>890</v>
      </c>
      <c r="C64" s="22" t="s">
        <v>891</v>
      </c>
      <c r="D64" s="29">
        <v>44300.765972222223</v>
      </c>
      <c r="E64" s="22">
        <v>1</v>
      </c>
      <c r="F64" s="22" t="s">
        <v>8</v>
      </c>
      <c r="G64" s="21">
        <v>729</v>
      </c>
      <c r="H64" s="25">
        <f t="shared" si="4"/>
        <v>140.87383</v>
      </c>
      <c r="I64" s="31">
        <f>AVERAGE(H64:H66)</f>
        <v>142.21125700000002</v>
      </c>
    </row>
    <row r="65" spans="1:13" x14ac:dyDescent="0.35">
      <c r="A65" s="22" t="s">
        <v>915</v>
      </c>
      <c r="B65" s="22" t="s">
        <v>890</v>
      </c>
      <c r="C65" s="22" t="s">
        <v>891</v>
      </c>
      <c r="D65" s="29">
        <v>44300.768750000003</v>
      </c>
      <c r="E65" s="22">
        <v>2</v>
      </c>
      <c r="F65" s="22" t="s">
        <v>8</v>
      </c>
      <c r="G65" s="21">
        <v>742.8</v>
      </c>
      <c r="H65" s="25">
        <f t="shared" si="4"/>
        <v>143.47333599999999</v>
      </c>
      <c r="I65" s="26"/>
    </row>
    <row r="66" spans="1:13" x14ac:dyDescent="0.35">
      <c r="A66" s="22" t="s">
        <v>915</v>
      </c>
      <c r="B66" s="22" t="s">
        <v>890</v>
      </c>
      <c r="C66" s="22" t="s">
        <v>891</v>
      </c>
      <c r="D66" s="29">
        <v>44300.770833333336</v>
      </c>
      <c r="E66" s="22">
        <v>3</v>
      </c>
      <c r="F66" s="22" t="s">
        <v>8</v>
      </c>
      <c r="G66" s="21">
        <v>736.5</v>
      </c>
      <c r="H66" s="25">
        <f t="shared" si="4"/>
        <v>142.28660500000001</v>
      </c>
      <c r="I66" s="30"/>
      <c r="M66" s="30"/>
    </row>
    <row r="67" spans="1:13" x14ac:dyDescent="0.35">
      <c r="A67" s="22" t="s">
        <v>916</v>
      </c>
      <c r="B67" s="22" t="s">
        <v>890</v>
      </c>
      <c r="C67" s="22" t="s">
        <v>891</v>
      </c>
      <c r="D67" s="29">
        <v>44300.77847222222</v>
      </c>
      <c r="E67" s="22">
        <v>1</v>
      </c>
      <c r="F67" s="22" t="s">
        <v>8</v>
      </c>
      <c r="G67" s="21">
        <v>598.6</v>
      </c>
      <c r="H67" s="25">
        <f t="shared" si="4"/>
        <v>116.310382</v>
      </c>
      <c r="I67" s="31">
        <f>AVERAGE(H67:H69)</f>
        <v>115.58829700000001</v>
      </c>
    </row>
    <row r="68" spans="1:13" x14ac:dyDescent="0.35">
      <c r="A68" s="22" t="s">
        <v>916</v>
      </c>
      <c r="B68" s="22" t="s">
        <v>890</v>
      </c>
      <c r="C68" s="22" t="s">
        <v>891</v>
      </c>
      <c r="D68" s="29">
        <v>44300.780555555553</v>
      </c>
      <c r="E68" s="22">
        <v>2</v>
      </c>
      <c r="F68" s="22" t="s">
        <v>8</v>
      </c>
      <c r="G68" s="21">
        <v>591.9</v>
      </c>
      <c r="H68" s="25">
        <f t="shared" si="4"/>
        <v>115.048303</v>
      </c>
    </row>
    <row r="69" spans="1:13" x14ac:dyDescent="0.35">
      <c r="A69" s="22" t="s">
        <v>916</v>
      </c>
      <c r="B69" s="22" t="s">
        <v>890</v>
      </c>
      <c r="C69" s="22" t="s">
        <v>891</v>
      </c>
      <c r="D69" s="29">
        <v>44300.782638888886</v>
      </c>
      <c r="E69" s="22">
        <v>3</v>
      </c>
      <c r="F69" s="22" t="s">
        <v>8</v>
      </c>
      <c r="G69" s="21">
        <v>593.79999999999995</v>
      </c>
      <c r="H69" s="25">
        <f t="shared" si="4"/>
        <v>115.406206</v>
      </c>
      <c r="M69" s="30"/>
    </row>
    <row r="70" spans="1:13" x14ac:dyDescent="0.35">
      <c r="A70" s="22" t="s">
        <v>896</v>
      </c>
      <c r="B70" s="22" t="s">
        <v>890</v>
      </c>
      <c r="C70" s="22" t="s">
        <v>891</v>
      </c>
      <c r="D70" s="29">
        <v>44300.791666666664</v>
      </c>
      <c r="E70" s="22">
        <v>2</v>
      </c>
      <c r="F70" s="22" t="s">
        <v>8</v>
      </c>
      <c r="G70" s="21">
        <v>6.6719999999999997</v>
      </c>
      <c r="H70" s="22">
        <f t="shared" ref="H70:H72" si="5" xml:space="preserve"> 0.22315*(G70) -0.41283</f>
        <v>1.0760267999999997</v>
      </c>
      <c r="I70" s="31">
        <f>AVERAGE(H70:H72)</f>
        <v>0.94659979999999988</v>
      </c>
    </row>
    <row r="71" spans="1:13" x14ac:dyDescent="0.35">
      <c r="A71" s="22" t="s">
        <v>896</v>
      </c>
      <c r="B71" s="22" t="s">
        <v>890</v>
      </c>
      <c r="C71" s="22" t="s">
        <v>891</v>
      </c>
      <c r="D71" s="29">
        <v>44300.793055555558</v>
      </c>
      <c r="E71" s="22">
        <v>3</v>
      </c>
      <c r="F71" s="22" t="s">
        <v>8</v>
      </c>
      <c r="G71" s="21">
        <v>6.0010000000000003</v>
      </c>
      <c r="H71" s="22">
        <f t="shared" si="5"/>
        <v>0.92629315000000001</v>
      </c>
      <c r="I71" s="30"/>
    </row>
    <row r="72" spans="1:13" x14ac:dyDescent="0.35">
      <c r="A72" s="22" t="s">
        <v>896</v>
      </c>
      <c r="B72" s="22" t="s">
        <v>890</v>
      </c>
      <c r="C72" s="22" t="s">
        <v>891</v>
      </c>
      <c r="D72" s="29">
        <v>44300.795138888891</v>
      </c>
      <c r="E72" s="22">
        <v>4</v>
      </c>
      <c r="F72" s="22" t="s">
        <v>8</v>
      </c>
      <c r="G72" s="21">
        <v>5.6029999999999998</v>
      </c>
      <c r="H72" s="22">
        <f t="shared" si="5"/>
        <v>0.83747944999999979</v>
      </c>
      <c r="I72" s="30"/>
      <c r="M72" s="30"/>
    </row>
    <row r="73" spans="1:13" x14ac:dyDescent="0.35">
      <c r="A73" s="22" t="s">
        <v>917</v>
      </c>
      <c r="B73" s="22" t="s">
        <v>890</v>
      </c>
      <c r="C73" s="22" t="s">
        <v>891</v>
      </c>
      <c r="D73" s="29">
        <v>44300.802083333336</v>
      </c>
      <c r="E73" s="22">
        <v>1</v>
      </c>
      <c r="F73" s="22" t="s">
        <v>8</v>
      </c>
      <c r="G73" s="21">
        <v>1035</v>
      </c>
      <c r="H73" s="25">
        <f t="shared" ref="H73:H75" si="6" xml:space="preserve"> 0.18837*(G73) +3.5521</f>
        <v>198.51505</v>
      </c>
      <c r="I73" s="31">
        <f>AVERAGE(H73:H75)</f>
        <v>199.83363999999997</v>
      </c>
    </row>
    <row r="74" spans="1:13" x14ac:dyDescent="0.35">
      <c r="A74" s="22" t="s">
        <v>917</v>
      </c>
      <c r="B74" s="22" t="s">
        <v>890</v>
      </c>
      <c r="C74" s="22" t="s">
        <v>891</v>
      </c>
      <c r="D74" s="29">
        <v>44300.804861111108</v>
      </c>
      <c r="E74" s="22">
        <v>2</v>
      </c>
      <c r="F74" s="22" t="s">
        <v>8</v>
      </c>
      <c r="G74" s="21">
        <v>1043</v>
      </c>
      <c r="H74" s="25">
        <f t="shared" si="6"/>
        <v>200.02200999999999</v>
      </c>
      <c r="I74" s="30"/>
    </row>
    <row r="75" spans="1:13" x14ac:dyDescent="0.35">
      <c r="A75" s="22" t="s">
        <v>917</v>
      </c>
      <c r="B75" s="22" t="s">
        <v>890</v>
      </c>
      <c r="C75" s="22" t="s">
        <v>891</v>
      </c>
      <c r="D75" s="29">
        <v>44300.806944444441</v>
      </c>
      <c r="E75" s="22">
        <v>3</v>
      </c>
      <c r="F75" s="22" t="s">
        <v>8</v>
      </c>
      <c r="G75" s="21">
        <v>1048</v>
      </c>
      <c r="H75" s="25">
        <f t="shared" si="6"/>
        <v>200.96386000000001</v>
      </c>
      <c r="I75" s="30"/>
      <c r="M75" s="30"/>
    </row>
    <row r="76" spans="1:13" x14ac:dyDescent="0.35">
      <c r="A76" s="22" t="s">
        <v>896</v>
      </c>
      <c r="B76" s="22" t="s">
        <v>890</v>
      </c>
      <c r="C76" s="22" t="s">
        <v>891</v>
      </c>
      <c r="D76" s="29">
        <v>44300.81527777778</v>
      </c>
      <c r="E76" s="22">
        <v>2</v>
      </c>
      <c r="F76" s="22" t="s">
        <v>8</v>
      </c>
      <c r="G76" s="21">
        <v>6.4969999999999999</v>
      </c>
      <c r="H76" s="22">
        <f t="shared" ref="H76:H78" si="7" xml:space="preserve"> 0.22315*(G76) -0.41283</f>
        <v>1.03697555</v>
      </c>
      <c r="I76" s="31">
        <f>AVERAGE(H76:H78)</f>
        <v>1.0732746166666667</v>
      </c>
    </row>
    <row r="77" spans="1:13" x14ac:dyDescent="0.35">
      <c r="A77" s="22" t="s">
        <v>896</v>
      </c>
      <c r="B77" s="22" t="s">
        <v>890</v>
      </c>
      <c r="C77" s="22" t="s">
        <v>891</v>
      </c>
      <c r="D77" s="29">
        <v>44300.817361111112</v>
      </c>
      <c r="E77" s="22">
        <v>3</v>
      </c>
      <c r="F77" s="22" t="s">
        <v>8</v>
      </c>
      <c r="G77" s="21">
        <v>7.0369999999999999</v>
      </c>
      <c r="H77" s="22">
        <f t="shared" si="7"/>
        <v>1.1574765499999999</v>
      </c>
      <c r="I77" s="26"/>
    </row>
    <row r="78" spans="1:13" x14ac:dyDescent="0.35">
      <c r="A78" s="22" t="s">
        <v>896</v>
      </c>
      <c r="B78" s="22" t="s">
        <v>890</v>
      </c>
      <c r="C78" s="22" t="s">
        <v>891</v>
      </c>
      <c r="D78" s="29">
        <v>44300.819444444445</v>
      </c>
      <c r="E78" s="22">
        <v>4</v>
      </c>
      <c r="F78" s="22" t="s">
        <v>8</v>
      </c>
      <c r="G78" s="21">
        <v>6.4450000000000003</v>
      </c>
      <c r="H78" s="22">
        <f t="shared" si="7"/>
        <v>1.0253717499999999</v>
      </c>
      <c r="I78" s="30"/>
      <c r="M78" s="30"/>
    </row>
    <row r="79" spans="1:13" x14ac:dyDescent="0.35">
      <c r="A79" s="22" t="s">
        <v>918</v>
      </c>
      <c r="B79" s="22" t="s">
        <v>890</v>
      </c>
      <c r="C79" s="22" t="s">
        <v>891</v>
      </c>
      <c r="D79" s="29">
        <v>44300.826388888891</v>
      </c>
      <c r="E79" s="22">
        <v>1</v>
      </c>
      <c r="F79" s="22" t="s">
        <v>8</v>
      </c>
      <c r="G79" s="21">
        <v>791.9</v>
      </c>
      <c r="H79" s="25">
        <f t="shared" ref="H79:H114" si="8" xml:space="preserve"> 0.18837*(G79) +3.5521</f>
        <v>152.72230300000001</v>
      </c>
      <c r="I79" s="31">
        <f>AVERAGE(H79:H81)</f>
        <v>153.62019999999998</v>
      </c>
    </row>
    <row r="80" spans="1:13" x14ac:dyDescent="0.35">
      <c r="A80" s="22" t="s">
        <v>918</v>
      </c>
      <c r="B80" s="22" t="s">
        <v>890</v>
      </c>
      <c r="C80" s="22" t="s">
        <v>891</v>
      </c>
      <c r="D80" s="29">
        <v>44300.82916666667</v>
      </c>
      <c r="E80" s="22">
        <v>2</v>
      </c>
      <c r="F80" s="22" t="s">
        <v>8</v>
      </c>
      <c r="G80" s="21">
        <v>796.2</v>
      </c>
      <c r="H80" s="25">
        <f t="shared" si="8"/>
        <v>153.53229400000001</v>
      </c>
      <c r="M80" s="30"/>
    </row>
    <row r="81" spans="1:13" x14ac:dyDescent="0.35">
      <c r="A81" s="22" t="s">
        <v>918</v>
      </c>
      <c r="B81" s="22" t="s">
        <v>890</v>
      </c>
      <c r="C81" s="22" t="s">
        <v>891</v>
      </c>
      <c r="D81" s="29">
        <v>44300.831250000003</v>
      </c>
      <c r="E81" s="22">
        <v>3</v>
      </c>
      <c r="F81" s="22" t="s">
        <v>8</v>
      </c>
      <c r="G81" s="21">
        <v>801.9</v>
      </c>
      <c r="H81" s="25">
        <f t="shared" si="8"/>
        <v>154.60600299999999</v>
      </c>
    </row>
    <row r="82" spans="1:13" x14ac:dyDescent="0.35">
      <c r="A82" s="22" t="s">
        <v>919</v>
      </c>
      <c r="B82" s="22" t="s">
        <v>890</v>
      </c>
      <c r="C82" s="22" t="s">
        <v>891</v>
      </c>
      <c r="D82" s="29">
        <v>44300.838888888888</v>
      </c>
      <c r="E82" s="22">
        <v>1</v>
      </c>
      <c r="F82" s="22" t="s">
        <v>8</v>
      </c>
      <c r="G82" s="21">
        <v>764.8</v>
      </c>
      <c r="H82" s="25">
        <f t="shared" si="8"/>
        <v>147.61747599999998</v>
      </c>
      <c r="I82" s="31">
        <f>AVERAGE(H82:H84)</f>
        <v>147.240736</v>
      </c>
    </row>
    <row r="83" spans="1:13" x14ac:dyDescent="0.35">
      <c r="A83" s="22" t="s">
        <v>919</v>
      </c>
      <c r="B83" s="22" t="s">
        <v>890</v>
      </c>
      <c r="C83" s="22" t="s">
        <v>891</v>
      </c>
      <c r="D83" s="29">
        <v>44300.84097222222</v>
      </c>
      <c r="E83" s="22">
        <v>2</v>
      </c>
      <c r="F83" s="22" t="s">
        <v>8</v>
      </c>
      <c r="G83" s="21">
        <v>760.6</v>
      </c>
      <c r="H83" s="25">
        <f t="shared" si="8"/>
        <v>146.826322</v>
      </c>
      <c r="I83" s="30"/>
      <c r="M83" s="30"/>
    </row>
    <row r="84" spans="1:13" x14ac:dyDescent="0.35">
      <c r="A84" s="22" t="s">
        <v>919</v>
      </c>
      <c r="B84" s="22" t="s">
        <v>890</v>
      </c>
      <c r="C84" s="22" t="s">
        <v>891</v>
      </c>
      <c r="D84" s="29">
        <v>44300.843055555553</v>
      </c>
      <c r="E84" s="22">
        <v>3</v>
      </c>
      <c r="F84" s="22" t="s">
        <v>8</v>
      </c>
      <c r="G84" s="21">
        <v>763</v>
      </c>
      <c r="H84" s="25">
        <f t="shared" si="8"/>
        <v>147.27841000000001</v>
      </c>
      <c r="I84" s="30"/>
    </row>
    <row r="85" spans="1:13" x14ac:dyDescent="0.35">
      <c r="A85" s="22" t="s">
        <v>920</v>
      </c>
      <c r="B85" s="22" t="s">
        <v>890</v>
      </c>
      <c r="C85" s="22" t="s">
        <v>891</v>
      </c>
      <c r="D85" s="29">
        <v>44300.850694444445</v>
      </c>
      <c r="E85" s="22">
        <v>1</v>
      </c>
      <c r="F85" s="22" t="s">
        <v>8</v>
      </c>
      <c r="G85" s="21">
        <v>606.4</v>
      </c>
      <c r="H85" s="25">
        <f t="shared" si="8"/>
        <v>117.779668</v>
      </c>
      <c r="I85" s="31">
        <f>AVERAGE(H85:H87)</f>
        <v>118.16896600000001</v>
      </c>
    </row>
    <row r="86" spans="1:13" x14ac:dyDescent="0.35">
      <c r="A86" s="22" t="s">
        <v>920</v>
      </c>
      <c r="B86" s="22" t="s">
        <v>890</v>
      </c>
      <c r="C86" s="22" t="s">
        <v>891</v>
      </c>
      <c r="D86" s="29">
        <v>44300.852777777778</v>
      </c>
      <c r="E86" s="22">
        <v>2</v>
      </c>
      <c r="F86" s="22" t="s">
        <v>8</v>
      </c>
      <c r="G86" s="21">
        <v>601.79999999999995</v>
      </c>
      <c r="H86" s="25">
        <f t="shared" si="8"/>
        <v>116.91316599999999</v>
      </c>
      <c r="I86" s="30"/>
      <c r="M86" s="30"/>
    </row>
    <row r="87" spans="1:13" x14ac:dyDescent="0.35">
      <c r="A87" s="22" t="s">
        <v>920</v>
      </c>
      <c r="B87" s="22" t="s">
        <v>890</v>
      </c>
      <c r="C87" s="22" t="s">
        <v>891</v>
      </c>
      <c r="D87" s="29">
        <v>44300.855555555558</v>
      </c>
      <c r="E87" s="22">
        <v>3</v>
      </c>
      <c r="F87" s="22" t="s">
        <v>8</v>
      </c>
      <c r="G87" s="21">
        <v>617.20000000000005</v>
      </c>
      <c r="H87" s="25">
        <f t="shared" si="8"/>
        <v>119.81406400000002</v>
      </c>
      <c r="I87" s="30"/>
    </row>
    <row r="88" spans="1:13" x14ac:dyDescent="0.35">
      <c r="A88" s="22" t="s">
        <v>921</v>
      </c>
      <c r="B88" s="22" t="s">
        <v>890</v>
      </c>
      <c r="C88" s="22" t="s">
        <v>891</v>
      </c>
      <c r="D88" s="29">
        <v>44300.862500000003</v>
      </c>
      <c r="E88" s="22">
        <v>1</v>
      </c>
      <c r="F88" s="22" t="s">
        <v>8</v>
      </c>
      <c r="G88" s="21">
        <v>571.20000000000005</v>
      </c>
      <c r="H88" s="25">
        <f t="shared" si="8"/>
        <v>111.149044</v>
      </c>
      <c r="I88" s="31">
        <f>AVERAGE(H88:H90)</f>
        <v>112.166242</v>
      </c>
    </row>
    <row r="89" spans="1:13" x14ac:dyDescent="0.35">
      <c r="A89" s="22" t="s">
        <v>921</v>
      </c>
      <c r="B89" s="22" t="s">
        <v>890</v>
      </c>
      <c r="C89" s="22" t="s">
        <v>891</v>
      </c>
      <c r="D89" s="29">
        <v>44300.864583333336</v>
      </c>
      <c r="E89" s="22">
        <v>2</v>
      </c>
      <c r="F89" s="22" t="s">
        <v>8</v>
      </c>
      <c r="G89" s="21">
        <v>578.79999999999995</v>
      </c>
      <c r="H89" s="25">
        <f t="shared" si="8"/>
        <v>112.58065599999999</v>
      </c>
      <c r="I89" s="26"/>
      <c r="M89" s="30"/>
    </row>
    <row r="90" spans="1:13" x14ac:dyDescent="0.35">
      <c r="A90" s="22" t="s">
        <v>921</v>
      </c>
      <c r="B90" s="22" t="s">
        <v>890</v>
      </c>
      <c r="C90" s="22" t="s">
        <v>891</v>
      </c>
      <c r="D90" s="29">
        <v>44300.867361111108</v>
      </c>
      <c r="E90" s="22">
        <v>3</v>
      </c>
      <c r="F90" s="22" t="s">
        <v>8</v>
      </c>
      <c r="G90" s="21">
        <v>579.79999999999995</v>
      </c>
      <c r="H90" s="25">
        <f t="shared" si="8"/>
        <v>112.769026</v>
      </c>
      <c r="I90" s="30"/>
    </row>
    <row r="91" spans="1:13" x14ac:dyDescent="0.35">
      <c r="A91" s="22" t="s">
        <v>922</v>
      </c>
      <c r="B91" s="22" t="s">
        <v>890</v>
      </c>
      <c r="C91" s="22" t="s">
        <v>891</v>
      </c>
      <c r="D91" s="29">
        <v>44300.874305555553</v>
      </c>
      <c r="E91" s="22">
        <v>1</v>
      </c>
      <c r="F91" s="22" t="s">
        <v>8</v>
      </c>
      <c r="G91" s="21">
        <v>589.29999999999995</v>
      </c>
      <c r="H91" s="25">
        <f t="shared" si="8"/>
        <v>114.55854099999999</v>
      </c>
      <c r="I91" s="31">
        <f>AVERAGE(H91:H93)</f>
        <v>114.06877899999999</v>
      </c>
    </row>
    <row r="92" spans="1:13" x14ac:dyDescent="0.35">
      <c r="A92" s="22" t="s">
        <v>922</v>
      </c>
      <c r="B92" s="22" t="s">
        <v>890</v>
      </c>
      <c r="C92" s="22" t="s">
        <v>891</v>
      </c>
      <c r="D92" s="29">
        <v>44300.877083333333</v>
      </c>
      <c r="E92" s="22">
        <v>2</v>
      </c>
      <c r="F92" s="22" t="s">
        <v>8</v>
      </c>
      <c r="G92" s="21">
        <v>583.79999999999995</v>
      </c>
      <c r="H92" s="25">
        <f t="shared" si="8"/>
        <v>113.52250599999999</v>
      </c>
      <c r="M92" s="30"/>
    </row>
    <row r="93" spans="1:13" x14ac:dyDescent="0.35">
      <c r="A93" s="22" t="s">
        <v>922</v>
      </c>
      <c r="B93" s="22" t="s">
        <v>890</v>
      </c>
      <c r="C93" s="22" t="s">
        <v>891</v>
      </c>
      <c r="D93" s="29">
        <v>44300.879166666666</v>
      </c>
      <c r="E93" s="22">
        <v>3</v>
      </c>
      <c r="F93" s="22" t="s">
        <v>8</v>
      </c>
      <c r="G93" s="21">
        <v>587</v>
      </c>
      <c r="H93" s="25">
        <f t="shared" si="8"/>
        <v>114.12529000000001</v>
      </c>
    </row>
    <row r="94" spans="1:13" x14ac:dyDescent="0.35">
      <c r="A94" s="22" t="s">
        <v>923</v>
      </c>
      <c r="B94" s="22" t="s">
        <v>890</v>
      </c>
      <c r="C94" s="22" t="s">
        <v>891</v>
      </c>
      <c r="D94" s="29">
        <v>44300.886805555558</v>
      </c>
      <c r="E94" s="22">
        <v>1</v>
      </c>
      <c r="F94" s="22" t="s">
        <v>8</v>
      </c>
      <c r="G94" s="21">
        <v>638.70000000000005</v>
      </c>
      <c r="H94" s="25">
        <f t="shared" si="8"/>
        <v>123.86401900000001</v>
      </c>
      <c r="I94" s="31">
        <f>AVERAGE(H94:H96)</f>
        <v>123.487279</v>
      </c>
    </row>
    <row r="95" spans="1:13" x14ac:dyDescent="0.35">
      <c r="A95" s="22" t="s">
        <v>923</v>
      </c>
      <c r="B95" s="22" t="s">
        <v>890</v>
      </c>
      <c r="C95" s="22" t="s">
        <v>891</v>
      </c>
      <c r="D95" s="29">
        <v>44300.888888888891</v>
      </c>
      <c r="E95" s="22">
        <v>2</v>
      </c>
      <c r="F95" s="22" t="s">
        <v>8</v>
      </c>
      <c r="G95" s="21">
        <v>637.1</v>
      </c>
      <c r="H95" s="25">
        <f t="shared" si="8"/>
        <v>123.56262700000001</v>
      </c>
      <c r="I95" s="30"/>
      <c r="M95" s="30"/>
    </row>
    <row r="96" spans="1:13" x14ac:dyDescent="0.35">
      <c r="A96" s="22" t="s">
        <v>923</v>
      </c>
      <c r="B96" s="22" t="s">
        <v>890</v>
      </c>
      <c r="C96" s="22" t="s">
        <v>891</v>
      </c>
      <c r="D96" s="29">
        <v>44300.890972222223</v>
      </c>
      <c r="E96" s="22">
        <v>3</v>
      </c>
      <c r="F96" s="22" t="s">
        <v>8</v>
      </c>
      <c r="G96" s="21">
        <v>634.29999999999995</v>
      </c>
      <c r="H96" s="25">
        <f t="shared" si="8"/>
        <v>123.035191</v>
      </c>
      <c r="I96" s="30"/>
    </row>
    <row r="97" spans="1:14" x14ac:dyDescent="0.35">
      <c r="A97" s="22" t="s">
        <v>924</v>
      </c>
      <c r="B97" s="22" t="s">
        <v>890</v>
      </c>
      <c r="C97" s="22" t="s">
        <v>891</v>
      </c>
      <c r="D97" s="29">
        <v>44300.898611111108</v>
      </c>
      <c r="E97" s="22">
        <v>1</v>
      </c>
      <c r="F97" s="22" t="s">
        <v>8</v>
      </c>
      <c r="G97" s="21">
        <v>549.29999999999995</v>
      </c>
      <c r="H97" s="25">
        <f t="shared" si="8"/>
        <v>107.02374099999999</v>
      </c>
      <c r="I97" s="31">
        <f>AVERAGE(H97:H99)</f>
        <v>107.482108</v>
      </c>
    </row>
    <row r="98" spans="1:14" x14ac:dyDescent="0.35">
      <c r="A98" s="22" t="s">
        <v>924</v>
      </c>
      <c r="B98" s="22" t="s">
        <v>890</v>
      </c>
      <c r="C98" s="22" t="s">
        <v>891</v>
      </c>
      <c r="D98" s="29">
        <v>44300.900694444441</v>
      </c>
      <c r="E98" s="22">
        <v>2</v>
      </c>
      <c r="F98" s="22" t="s">
        <v>8</v>
      </c>
      <c r="G98" s="21">
        <v>552.6</v>
      </c>
      <c r="H98" s="25">
        <f t="shared" si="8"/>
        <v>107.64536200000001</v>
      </c>
      <c r="I98" s="30"/>
    </row>
    <row r="99" spans="1:14" x14ac:dyDescent="0.35">
      <c r="A99" s="22" t="s">
        <v>924</v>
      </c>
      <c r="B99" s="22" t="s">
        <v>890</v>
      </c>
      <c r="C99" s="22" t="s">
        <v>891</v>
      </c>
      <c r="D99" s="29">
        <v>44300.90347222222</v>
      </c>
      <c r="E99" s="22">
        <v>3</v>
      </c>
      <c r="F99" s="22" t="s">
        <v>8</v>
      </c>
      <c r="G99" s="21">
        <v>553.29999999999995</v>
      </c>
      <c r="H99" s="25">
        <f t="shared" si="8"/>
        <v>107.777221</v>
      </c>
      <c r="I99" s="30"/>
    </row>
    <row r="100" spans="1:14" x14ac:dyDescent="0.35">
      <c r="A100" s="22" t="s">
        <v>925</v>
      </c>
      <c r="B100" s="22" t="s">
        <v>890</v>
      </c>
      <c r="C100" s="22" t="s">
        <v>891</v>
      </c>
      <c r="D100" s="29">
        <v>44300.910416666666</v>
      </c>
      <c r="E100" s="22">
        <v>1</v>
      </c>
      <c r="F100" s="22" t="s">
        <v>8</v>
      </c>
      <c r="G100" s="21">
        <v>565.29999999999995</v>
      </c>
      <c r="H100" s="25">
        <f t="shared" si="8"/>
        <v>110.03766099999999</v>
      </c>
      <c r="I100" s="31">
        <f>AVERAGE(H100:H102)</f>
        <v>110.31393700000001</v>
      </c>
      <c r="M100" s="30"/>
    </row>
    <row r="101" spans="1:14" x14ac:dyDescent="0.35">
      <c r="A101" s="22" t="s">
        <v>925</v>
      </c>
      <c r="B101" s="22" t="s">
        <v>890</v>
      </c>
      <c r="C101" s="22" t="s">
        <v>891</v>
      </c>
      <c r="D101" s="29">
        <v>44300.912499999999</v>
      </c>
      <c r="E101" s="22">
        <v>2</v>
      </c>
      <c r="F101" s="22" t="s">
        <v>8</v>
      </c>
      <c r="G101" s="21">
        <v>568.20000000000005</v>
      </c>
      <c r="H101" s="25">
        <f t="shared" si="8"/>
        <v>110.58393400000001</v>
      </c>
      <c r="I101" s="26"/>
    </row>
    <row r="102" spans="1:14" s="32" customFormat="1" x14ac:dyDescent="0.35">
      <c r="A102" s="22" t="s">
        <v>925</v>
      </c>
      <c r="B102" s="22" t="s">
        <v>890</v>
      </c>
      <c r="C102" s="22" t="s">
        <v>891</v>
      </c>
      <c r="D102" s="29">
        <v>44300.915277777778</v>
      </c>
      <c r="E102" s="22">
        <v>3</v>
      </c>
      <c r="F102" s="22" t="s">
        <v>8</v>
      </c>
      <c r="G102" s="21">
        <v>566.79999999999995</v>
      </c>
      <c r="H102" s="25">
        <f t="shared" si="8"/>
        <v>110.32021599999999</v>
      </c>
      <c r="I102" s="30"/>
      <c r="J102" s="22"/>
      <c r="K102" s="22"/>
      <c r="M102" s="27"/>
      <c r="N102" s="27"/>
    </row>
    <row r="103" spans="1:14" s="32" customFormat="1" x14ac:dyDescent="0.35">
      <c r="A103" s="22" t="s">
        <v>926</v>
      </c>
      <c r="B103" s="22" t="s">
        <v>890</v>
      </c>
      <c r="C103" s="22" t="s">
        <v>891</v>
      </c>
      <c r="D103" s="29">
        <v>44300.922222222223</v>
      </c>
      <c r="E103" s="22">
        <v>1</v>
      </c>
      <c r="F103" s="22" t="s">
        <v>8</v>
      </c>
      <c r="G103" s="21">
        <v>666.9</v>
      </c>
      <c r="H103" s="25">
        <f t="shared" si="8"/>
        <v>129.176053</v>
      </c>
      <c r="I103" s="31">
        <f>AVERAGE(H103:H105)</f>
        <v>128.52931599999999</v>
      </c>
      <c r="J103" s="22"/>
      <c r="K103" s="22"/>
      <c r="M103" s="33"/>
      <c r="N103" s="27"/>
    </row>
    <row r="104" spans="1:14" s="32" customFormat="1" x14ac:dyDescent="0.35">
      <c r="A104" s="22" t="s">
        <v>926</v>
      </c>
      <c r="B104" s="22" t="s">
        <v>890</v>
      </c>
      <c r="C104" s="22" t="s">
        <v>891</v>
      </c>
      <c r="D104" s="29">
        <v>44300.925000000003</v>
      </c>
      <c r="E104" s="22">
        <v>2</v>
      </c>
      <c r="F104" s="22" t="s">
        <v>8</v>
      </c>
      <c r="G104" s="21">
        <v>655.9</v>
      </c>
      <c r="H104" s="25">
        <f t="shared" si="8"/>
        <v>127.103983</v>
      </c>
      <c r="I104" s="22"/>
      <c r="J104" s="22"/>
      <c r="K104" s="22"/>
      <c r="M104" s="27"/>
      <c r="N104" s="27"/>
    </row>
    <row r="105" spans="1:14" x14ac:dyDescent="0.35">
      <c r="A105" s="22" t="s">
        <v>926</v>
      </c>
      <c r="B105" s="22" t="s">
        <v>890</v>
      </c>
      <c r="C105" s="22" t="s">
        <v>891</v>
      </c>
      <c r="D105" s="29">
        <v>44300.927083333336</v>
      </c>
      <c r="E105" s="22">
        <v>3</v>
      </c>
      <c r="F105" s="22" t="s">
        <v>8</v>
      </c>
      <c r="G105" s="21">
        <v>667.6</v>
      </c>
      <c r="H105" s="25">
        <f t="shared" si="8"/>
        <v>129.30791200000002</v>
      </c>
      <c r="M105" s="30"/>
    </row>
    <row r="106" spans="1:14" x14ac:dyDescent="0.35">
      <c r="A106" s="22" t="s">
        <v>927</v>
      </c>
      <c r="B106" s="22" t="s">
        <v>890</v>
      </c>
      <c r="C106" s="22" t="s">
        <v>891</v>
      </c>
      <c r="D106" s="29">
        <v>44300.93472222222</v>
      </c>
      <c r="E106" s="22">
        <v>1</v>
      </c>
      <c r="F106" s="22" t="s">
        <v>8</v>
      </c>
      <c r="G106" s="21">
        <v>693.4</v>
      </c>
      <c r="H106" s="25">
        <f t="shared" si="8"/>
        <v>134.167858</v>
      </c>
      <c r="I106" s="31">
        <f>AVERAGE(H106:H108)</f>
        <v>134.24948500000002</v>
      </c>
    </row>
    <row r="107" spans="1:14" x14ac:dyDescent="0.35">
      <c r="A107" s="22" t="s">
        <v>927</v>
      </c>
      <c r="B107" s="22" t="s">
        <v>890</v>
      </c>
      <c r="C107" s="22" t="s">
        <v>891</v>
      </c>
      <c r="D107" s="29">
        <v>44300.936805555553</v>
      </c>
      <c r="E107" s="22">
        <v>2</v>
      </c>
      <c r="F107" s="22" t="s">
        <v>8</v>
      </c>
      <c r="G107" s="21">
        <v>694</v>
      </c>
      <c r="H107" s="25">
        <f t="shared" si="8"/>
        <v>134.28088</v>
      </c>
      <c r="I107" s="30"/>
    </row>
    <row r="108" spans="1:14" x14ac:dyDescent="0.35">
      <c r="A108" s="22" t="s">
        <v>927</v>
      </c>
      <c r="B108" s="22" t="s">
        <v>890</v>
      </c>
      <c r="C108" s="22" t="s">
        <v>891</v>
      </c>
      <c r="D108" s="29">
        <v>44300.939583333333</v>
      </c>
      <c r="E108" s="22">
        <v>3</v>
      </c>
      <c r="F108" s="22" t="s">
        <v>8</v>
      </c>
      <c r="G108" s="21">
        <v>694.1</v>
      </c>
      <c r="H108" s="25">
        <f t="shared" si="8"/>
        <v>134.29971700000002</v>
      </c>
      <c r="I108" s="30"/>
      <c r="M108" s="30"/>
    </row>
    <row r="109" spans="1:14" x14ac:dyDescent="0.35">
      <c r="A109" s="22" t="s">
        <v>928</v>
      </c>
      <c r="B109" s="22" t="s">
        <v>890</v>
      </c>
      <c r="C109" s="22" t="s">
        <v>891</v>
      </c>
      <c r="D109" s="29">
        <v>44300.946527777778</v>
      </c>
      <c r="E109" s="22">
        <v>1</v>
      </c>
      <c r="F109" s="22" t="s">
        <v>8</v>
      </c>
      <c r="G109" s="21">
        <v>536.9</v>
      </c>
      <c r="H109" s="25">
        <f t="shared" si="8"/>
        <v>104.68795299999999</v>
      </c>
      <c r="I109" s="31">
        <f>AVERAGE(H109:H111)</f>
        <v>104.304934</v>
      </c>
    </row>
    <row r="110" spans="1:14" x14ac:dyDescent="0.35">
      <c r="A110" s="22" t="s">
        <v>928</v>
      </c>
      <c r="B110" s="22" t="s">
        <v>890</v>
      </c>
      <c r="C110" s="22" t="s">
        <v>891</v>
      </c>
      <c r="D110" s="29">
        <v>44300.949305555558</v>
      </c>
      <c r="E110" s="22">
        <v>2</v>
      </c>
      <c r="F110" s="22" t="s">
        <v>8</v>
      </c>
      <c r="G110" s="21">
        <v>535.79999999999995</v>
      </c>
      <c r="H110" s="25">
        <f t="shared" si="8"/>
        <v>104.480746</v>
      </c>
      <c r="I110" s="30"/>
    </row>
    <row r="111" spans="1:14" x14ac:dyDescent="0.35">
      <c r="A111" s="22" t="s">
        <v>928</v>
      </c>
      <c r="B111" s="22" t="s">
        <v>890</v>
      </c>
      <c r="C111" s="22" t="s">
        <v>891</v>
      </c>
      <c r="D111" s="29">
        <v>44300.951388888891</v>
      </c>
      <c r="E111" s="22">
        <v>3</v>
      </c>
      <c r="F111" s="22" t="s">
        <v>8</v>
      </c>
      <c r="G111" s="21">
        <v>531.9</v>
      </c>
      <c r="H111" s="25">
        <f t="shared" si="8"/>
        <v>103.74610299999999</v>
      </c>
      <c r="I111" s="30"/>
      <c r="M111" s="30"/>
    </row>
    <row r="112" spans="1:14" x14ac:dyDescent="0.35">
      <c r="A112" s="22" t="s">
        <v>929</v>
      </c>
      <c r="B112" s="22" t="s">
        <v>890</v>
      </c>
      <c r="C112" s="22" t="s">
        <v>891</v>
      </c>
      <c r="D112" s="29">
        <v>44300.959027777775</v>
      </c>
      <c r="E112" s="22">
        <v>1</v>
      </c>
      <c r="F112" s="22" t="s">
        <v>8</v>
      </c>
      <c r="G112" s="21">
        <v>725.2</v>
      </c>
      <c r="H112" s="25">
        <f t="shared" si="8"/>
        <v>140.15802400000001</v>
      </c>
      <c r="I112" s="31">
        <f>AVERAGE(H112:H114)</f>
        <v>141.11243199999998</v>
      </c>
    </row>
    <row r="113" spans="1:13" x14ac:dyDescent="0.35">
      <c r="A113" s="22" t="s">
        <v>929</v>
      </c>
      <c r="B113" s="22" t="s">
        <v>890</v>
      </c>
      <c r="C113" s="22" t="s">
        <v>891</v>
      </c>
      <c r="D113" s="29">
        <v>44300.961111111108</v>
      </c>
      <c r="E113" s="22">
        <v>2</v>
      </c>
      <c r="F113" s="22" t="s">
        <v>8</v>
      </c>
      <c r="G113" s="21">
        <v>727.1</v>
      </c>
      <c r="H113" s="25">
        <f t="shared" si="8"/>
        <v>140.515927</v>
      </c>
      <c r="I113" s="26"/>
    </row>
    <row r="114" spans="1:13" x14ac:dyDescent="0.35">
      <c r="A114" s="22" t="s">
        <v>929</v>
      </c>
      <c r="B114" s="22" t="s">
        <v>890</v>
      </c>
      <c r="C114" s="22" t="s">
        <v>891</v>
      </c>
      <c r="D114" s="29">
        <v>44300.963888888888</v>
      </c>
      <c r="E114" s="22">
        <v>3</v>
      </c>
      <c r="F114" s="22" t="s">
        <v>8</v>
      </c>
      <c r="G114" s="21">
        <v>738.5</v>
      </c>
      <c r="H114" s="25">
        <f t="shared" si="8"/>
        <v>142.66334499999999</v>
      </c>
      <c r="I114" s="30"/>
      <c r="M114" s="30"/>
    </row>
    <row r="115" spans="1:13" x14ac:dyDescent="0.35">
      <c r="A115" s="22" t="s">
        <v>896</v>
      </c>
      <c r="B115" s="22" t="s">
        <v>890</v>
      </c>
      <c r="C115" s="22" t="s">
        <v>891</v>
      </c>
      <c r="D115" s="29">
        <v>44300.974305555559</v>
      </c>
      <c r="E115" s="22">
        <v>3</v>
      </c>
      <c r="F115" s="22" t="s">
        <v>8</v>
      </c>
      <c r="G115" s="21">
        <v>5.5209999999999999</v>
      </c>
      <c r="H115" s="22">
        <f t="shared" ref="H115:H116" si="9" xml:space="preserve"> 0.22315*(G115) -0.41283</f>
        <v>0.81918114999999991</v>
      </c>
      <c r="I115" s="31">
        <f>AVERAGE(H115:H116)</f>
        <v>0.73739667499999995</v>
      </c>
    </row>
    <row r="116" spans="1:13" x14ac:dyDescent="0.35">
      <c r="A116" s="22" t="s">
        <v>896</v>
      </c>
      <c r="B116" s="22" t="s">
        <v>890</v>
      </c>
      <c r="C116" s="22" t="s">
        <v>891</v>
      </c>
      <c r="D116" s="29">
        <v>44300.975694444445</v>
      </c>
      <c r="E116" s="22">
        <v>4</v>
      </c>
      <c r="F116" s="22" t="s">
        <v>8</v>
      </c>
      <c r="G116" s="21">
        <v>4.7880000000000003</v>
      </c>
      <c r="H116" s="22">
        <f t="shared" si="9"/>
        <v>0.65561219999999998</v>
      </c>
    </row>
    <row r="117" spans="1:13" x14ac:dyDescent="0.35">
      <c r="A117" s="22" t="s">
        <v>930</v>
      </c>
      <c r="B117" s="22" t="s">
        <v>890</v>
      </c>
      <c r="C117" s="22" t="s">
        <v>891</v>
      </c>
      <c r="D117" s="29">
        <v>44300.982638888891</v>
      </c>
      <c r="E117" s="22">
        <v>1</v>
      </c>
      <c r="F117" s="22" t="s">
        <v>8</v>
      </c>
      <c r="G117" s="21">
        <v>248.9</v>
      </c>
      <c r="H117" s="25">
        <f t="shared" ref="H117:H119" si="10" xml:space="preserve"> 0.18837*(G117) +3.5521</f>
        <v>50.437393000000007</v>
      </c>
      <c r="I117" s="31">
        <f>AVERAGE(H117:H119)</f>
        <v>50.801575000000007</v>
      </c>
      <c r="M117" s="30"/>
    </row>
    <row r="118" spans="1:13" x14ac:dyDescent="0.35">
      <c r="A118" s="22" t="s">
        <v>930</v>
      </c>
      <c r="B118" s="22" t="s">
        <v>890</v>
      </c>
      <c r="C118" s="22" t="s">
        <v>891</v>
      </c>
      <c r="D118" s="29">
        <v>44300.984722222223</v>
      </c>
      <c r="E118" s="22">
        <v>2</v>
      </c>
      <c r="F118" s="22" t="s">
        <v>8</v>
      </c>
      <c r="G118" s="21">
        <v>251.2</v>
      </c>
      <c r="H118" s="25">
        <f t="shared" si="10"/>
        <v>50.870644000000006</v>
      </c>
      <c r="I118" s="30"/>
    </row>
    <row r="119" spans="1:13" x14ac:dyDescent="0.35">
      <c r="A119" s="22" t="s">
        <v>930</v>
      </c>
      <c r="B119" s="22" t="s">
        <v>890</v>
      </c>
      <c r="C119" s="22" t="s">
        <v>891</v>
      </c>
      <c r="D119" s="29">
        <v>44300.987500000003</v>
      </c>
      <c r="E119" s="22">
        <v>3</v>
      </c>
      <c r="F119" s="22" t="s">
        <v>8</v>
      </c>
      <c r="G119" s="21">
        <v>252.4</v>
      </c>
      <c r="H119" s="25">
        <f t="shared" si="10"/>
        <v>51.096688000000007</v>
      </c>
      <c r="I119" s="30"/>
    </row>
    <row r="120" spans="1:13" x14ac:dyDescent="0.35">
      <c r="A120" s="22" t="s">
        <v>896</v>
      </c>
      <c r="B120" s="22" t="s">
        <v>890</v>
      </c>
      <c r="C120" s="22" t="s">
        <v>891</v>
      </c>
      <c r="D120" s="29">
        <v>44300.995833333334</v>
      </c>
      <c r="E120" s="22">
        <v>2</v>
      </c>
      <c r="F120" s="22" t="s">
        <v>8</v>
      </c>
      <c r="G120" s="21">
        <v>3.9870000000000001</v>
      </c>
      <c r="H120" s="22">
        <f t="shared" ref="H120:H122" si="11" xml:space="preserve"> 0.22315*(G120) -0.41283</f>
        <v>0.47686904999999996</v>
      </c>
      <c r="I120" s="31">
        <f>AVERAGE(H120:H122)</f>
        <v>0.45864513333333323</v>
      </c>
      <c r="M120" s="30"/>
    </row>
    <row r="121" spans="1:13" x14ac:dyDescent="0.35">
      <c r="A121" s="22" t="s">
        <v>896</v>
      </c>
      <c r="B121" s="22" t="s">
        <v>890</v>
      </c>
      <c r="C121" s="22" t="s">
        <v>891</v>
      </c>
      <c r="D121" s="29">
        <v>44300.99722222222</v>
      </c>
      <c r="E121" s="22">
        <v>3</v>
      </c>
      <c r="F121" s="22" t="s">
        <v>8</v>
      </c>
      <c r="G121" s="21">
        <v>3.82</v>
      </c>
      <c r="H121" s="22">
        <f t="shared" si="11"/>
        <v>0.43960299999999991</v>
      </c>
      <c r="I121" s="26"/>
    </row>
    <row r="122" spans="1:13" x14ac:dyDescent="0.35">
      <c r="A122" s="22" t="s">
        <v>896</v>
      </c>
      <c r="B122" s="22" t="s">
        <v>890</v>
      </c>
      <c r="C122" s="22" t="s">
        <v>891</v>
      </c>
      <c r="D122" s="29">
        <v>44300.999305555553</v>
      </c>
      <c r="E122" s="22">
        <v>4</v>
      </c>
      <c r="F122" s="22" t="s">
        <v>8</v>
      </c>
      <c r="G122" s="21">
        <v>3.9089999999999998</v>
      </c>
      <c r="H122" s="22">
        <f t="shared" si="11"/>
        <v>0.45946334999999988</v>
      </c>
      <c r="I122" s="30"/>
      <c r="M122" s="30"/>
    </row>
    <row r="123" spans="1:13" x14ac:dyDescent="0.35">
      <c r="A123" s="22" t="s">
        <v>931</v>
      </c>
      <c r="B123" s="22" t="s">
        <v>890</v>
      </c>
      <c r="C123" s="22" t="s">
        <v>891</v>
      </c>
      <c r="D123" s="29">
        <v>44301.006249999999</v>
      </c>
      <c r="E123" s="22">
        <v>1</v>
      </c>
      <c r="F123" s="22" t="s">
        <v>8</v>
      </c>
      <c r="G123" s="21">
        <v>742.3</v>
      </c>
      <c r="H123" s="25">
        <f t="shared" ref="H123:H161" si="12" xml:space="preserve"> 0.18837*(G123) +3.5521</f>
        <v>143.37915100000001</v>
      </c>
      <c r="I123" s="31">
        <f>AVERAGE(H123:H125)</f>
        <v>143.92542400000002</v>
      </c>
    </row>
    <row r="124" spans="1:13" x14ac:dyDescent="0.35">
      <c r="A124" s="22" t="s">
        <v>931</v>
      </c>
      <c r="B124" s="22" t="s">
        <v>890</v>
      </c>
      <c r="C124" s="22" t="s">
        <v>891</v>
      </c>
      <c r="D124" s="29">
        <v>44301.009027777778</v>
      </c>
      <c r="E124" s="22">
        <v>2</v>
      </c>
      <c r="F124" s="22" t="s">
        <v>8</v>
      </c>
      <c r="G124" s="21">
        <v>741.1</v>
      </c>
      <c r="H124" s="25">
        <f t="shared" si="12"/>
        <v>143.15310700000001</v>
      </c>
    </row>
    <row r="125" spans="1:13" x14ac:dyDescent="0.35">
      <c r="A125" s="22" t="s">
        <v>931</v>
      </c>
      <c r="B125" s="22" t="s">
        <v>890</v>
      </c>
      <c r="C125" s="22" t="s">
        <v>891</v>
      </c>
      <c r="D125" s="29">
        <v>44301.011111111111</v>
      </c>
      <c r="E125" s="22">
        <v>3</v>
      </c>
      <c r="F125" s="22" t="s">
        <v>8</v>
      </c>
      <c r="G125" s="21">
        <v>752.2</v>
      </c>
      <c r="H125" s="25">
        <f t="shared" si="12"/>
        <v>145.24401400000002</v>
      </c>
      <c r="M125" s="30"/>
    </row>
    <row r="126" spans="1:13" x14ac:dyDescent="0.35">
      <c r="A126" s="22" t="s">
        <v>932</v>
      </c>
      <c r="B126" s="22" t="s">
        <v>890</v>
      </c>
      <c r="C126" s="22" t="s">
        <v>891</v>
      </c>
      <c r="D126" s="29">
        <v>44301.018750000003</v>
      </c>
      <c r="E126" s="22">
        <v>1</v>
      </c>
      <c r="F126" s="22" t="s">
        <v>8</v>
      </c>
      <c r="G126" s="21">
        <v>686</v>
      </c>
      <c r="H126" s="25">
        <f t="shared" si="12"/>
        <v>132.77392</v>
      </c>
      <c r="I126" s="31">
        <f>AVERAGE(H126:H128)</f>
        <v>132.91833699999998</v>
      </c>
    </row>
    <row r="127" spans="1:13" x14ac:dyDescent="0.35">
      <c r="A127" s="22" t="s">
        <v>932</v>
      </c>
      <c r="B127" s="22" t="s">
        <v>890</v>
      </c>
      <c r="C127" s="22" t="s">
        <v>891</v>
      </c>
      <c r="D127" s="29">
        <v>44301.020833333336</v>
      </c>
      <c r="E127" s="22">
        <v>2</v>
      </c>
      <c r="F127" s="22" t="s">
        <v>8</v>
      </c>
      <c r="G127" s="21">
        <v>680.8</v>
      </c>
      <c r="H127" s="25">
        <f t="shared" si="12"/>
        <v>131.79439600000001</v>
      </c>
      <c r="I127" s="30"/>
    </row>
    <row r="128" spans="1:13" x14ac:dyDescent="0.35">
      <c r="A128" s="22" t="s">
        <v>932</v>
      </c>
      <c r="B128" s="22" t="s">
        <v>890</v>
      </c>
      <c r="C128" s="22" t="s">
        <v>891</v>
      </c>
      <c r="D128" s="29">
        <v>44301.023611111108</v>
      </c>
      <c r="E128" s="22">
        <v>3</v>
      </c>
      <c r="F128" s="22" t="s">
        <v>8</v>
      </c>
      <c r="G128" s="21">
        <v>693.5</v>
      </c>
      <c r="H128" s="25">
        <f t="shared" si="12"/>
        <v>134.18669500000001</v>
      </c>
      <c r="I128" s="30"/>
      <c r="M128" s="30"/>
    </row>
    <row r="129" spans="1:13" x14ac:dyDescent="0.35">
      <c r="A129" s="22" t="s">
        <v>933</v>
      </c>
      <c r="B129" s="22" t="s">
        <v>890</v>
      </c>
      <c r="C129" s="22" t="s">
        <v>891</v>
      </c>
      <c r="D129" s="29">
        <v>44301.030555555553</v>
      </c>
      <c r="E129" s="22">
        <v>1</v>
      </c>
      <c r="F129" s="22" t="s">
        <v>8</v>
      </c>
      <c r="G129" s="21">
        <v>655.9</v>
      </c>
      <c r="H129" s="25">
        <f t="shared" si="12"/>
        <v>127.103983</v>
      </c>
      <c r="I129" s="31">
        <f>AVERAGE(H129:H131)</f>
        <v>127.62513999999999</v>
      </c>
    </row>
    <row r="130" spans="1:13" x14ac:dyDescent="0.35">
      <c r="A130" s="22" t="s">
        <v>933</v>
      </c>
      <c r="B130" s="22" t="s">
        <v>890</v>
      </c>
      <c r="C130" s="22" t="s">
        <v>891</v>
      </c>
      <c r="D130" s="29">
        <v>44301.032638888886</v>
      </c>
      <c r="E130" s="22">
        <v>2</v>
      </c>
      <c r="F130" s="22" t="s">
        <v>8</v>
      </c>
      <c r="G130" s="21">
        <v>656.3</v>
      </c>
      <c r="H130" s="25">
        <f t="shared" si="12"/>
        <v>127.17933099999999</v>
      </c>
      <c r="I130" s="30"/>
    </row>
    <row r="131" spans="1:13" x14ac:dyDescent="0.35">
      <c r="A131" s="22" t="s">
        <v>933</v>
      </c>
      <c r="B131" s="22" t="s">
        <v>890</v>
      </c>
      <c r="C131" s="22" t="s">
        <v>891</v>
      </c>
      <c r="D131" s="29">
        <v>44301.037499999999</v>
      </c>
      <c r="E131" s="22">
        <v>4</v>
      </c>
      <c r="F131" s="22" t="s">
        <v>8</v>
      </c>
      <c r="G131" s="21">
        <v>663.8</v>
      </c>
      <c r="H131" s="25">
        <f t="shared" si="12"/>
        <v>128.592106</v>
      </c>
      <c r="I131" s="30"/>
      <c r="M131" s="30"/>
    </row>
    <row r="132" spans="1:13" x14ac:dyDescent="0.35">
      <c r="A132" s="22" t="s">
        <v>934</v>
      </c>
      <c r="B132" s="22" t="s">
        <v>890</v>
      </c>
      <c r="C132" s="22" t="s">
        <v>891</v>
      </c>
      <c r="D132" s="29">
        <v>44301.045138888891</v>
      </c>
      <c r="E132" s="22">
        <v>1</v>
      </c>
      <c r="F132" s="22" t="s">
        <v>8</v>
      </c>
      <c r="G132" s="21">
        <v>581.79999999999995</v>
      </c>
      <c r="H132" s="25">
        <f t="shared" si="12"/>
        <v>113.14576599999999</v>
      </c>
      <c r="I132" s="31">
        <f>AVERAGE(H132:H134)</f>
        <v>114.0625</v>
      </c>
    </row>
    <row r="133" spans="1:13" x14ac:dyDescent="0.35">
      <c r="A133" s="22" t="s">
        <v>934</v>
      </c>
      <c r="B133" s="22" t="s">
        <v>890</v>
      </c>
      <c r="C133" s="22" t="s">
        <v>891</v>
      </c>
      <c r="D133" s="29">
        <v>44301.047222222223</v>
      </c>
      <c r="E133" s="22">
        <v>2</v>
      </c>
      <c r="F133" s="22" t="s">
        <v>8</v>
      </c>
      <c r="G133" s="21">
        <v>588.6</v>
      </c>
      <c r="H133" s="25">
        <f t="shared" si="12"/>
        <v>114.426682</v>
      </c>
      <c r="I133" s="26"/>
    </row>
    <row r="134" spans="1:13" x14ac:dyDescent="0.35">
      <c r="A134" s="22" t="s">
        <v>934</v>
      </c>
      <c r="B134" s="22" t="s">
        <v>890</v>
      </c>
      <c r="C134" s="22" t="s">
        <v>891</v>
      </c>
      <c r="D134" s="29">
        <v>44301.049305555556</v>
      </c>
      <c r="E134" s="22">
        <v>3</v>
      </c>
      <c r="F134" s="22" t="s">
        <v>8</v>
      </c>
      <c r="G134" s="21">
        <v>589.6</v>
      </c>
      <c r="H134" s="25">
        <f t="shared" si="12"/>
        <v>114.61505200000001</v>
      </c>
      <c r="I134" s="30"/>
      <c r="M134" s="30"/>
    </row>
    <row r="135" spans="1:13" x14ac:dyDescent="0.35">
      <c r="A135" s="22" t="s">
        <v>935</v>
      </c>
      <c r="B135" s="22" t="s">
        <v>890</v>
      </c>
      <c r="C135" s="22" t="s">
        <v>891</v>
      </c>
      <c r="D135" s="29">
        <v>44301.056944444441</v>
      </c>
      <c r="E135" s="22">
        <v>1</v>
      </c>
      <c r="F135" s="22" t="s">
        <v>8</v>
      </c>
      <c r="G135" s="21">
        <v>805.1</v>
      </c>
      <c r="H135" s="25">
        <f t="shared" si="12"/>
        <v>155.208787</v>
      </c>
      <c r="I135" s="31">
        <f>AVERAGE(H135:H137)</f>
        <v>155.152276</v>
      </c>
    </row>
    <row r="136" spans="1:13" x14ac:dyDescent="0.35">
      <c r="A136" s="22" t="s">
        <v>935</v>
      </c>
      <c r="B136" s="22" t="s">
        <v>890</v>
      </c>
      <c r="C136" s="22" t="s">
        <v>891</v>
      </c>
      <c r="D136" s="29">
        <v>44301.059027777781</v>
      </c>
      <c r="E136" s="22">
        <v>2</v>
      </c>
      <c r="F136" s="22" t="s">
        <v>8</v>
      </c>
      <c r="G136" s="21">
        <v>812.2</v>
      </c>
      <c r="H136" s="25">
        <f t="shared" si="12"/>
        <v>156.54621400000002</v>
      </c>
    </row>
    <row r="137" spans="1:13" x14ac:dyDescent="0.35">
      <c r="A137" s="22" t="s">
        <v>935</v>
      </c>
      <c r="B137" s="22" t="s">
        <v>890</v>
      </c>
      <c r="C137" s="22" t="s">
        <v>891</v>
      </c>
      <c r="D137" s="29">
        <v>44301.061805555553</v>
      </c>
      <c r="E137" s="22">
        <v>3</v>
      </c>
      <c r="F137" s="22" t="s">
        <v>8</v>
      </c>
      <c r="G137" s="21">
        <v>797.1</v>
      </c>
      <c r="H137" s="25">
        <f t="shared" si="12"/>
        <v>153.70182700000001</v>
      </c>
      <c r="M137" s="30"/>
    </row>
    <row r="138" spans="1:13" x14ac:dyDescent="0.35">
      <c r="A138" s="22" t="s">
        <v>936</v>
      </c>
      <c r="B138" s="22" t="s">
        <v>890</v>
      </c>
      <c r="C138" s="22" t="s">
        <v>891</v>
      </c>
      <c r="D138" s="29">
        <v>44301.068749999999</v>
      </c>
      <c r="E138" s="22">
        <v>1</v>
      </c>
      <c r="F138" s="22" t="s">
        <v>8</v>
      </c>
      <c r="G138" s="21">
        <v>675.3</v>
      </c>
      <c r="H138" s="25">
        <f t="shared" si="12"/>
        <v>130.75836100000001</v>
      </c>
      <c r="I138" s="31">
        <f>AVERAGE(H138:H140)</f>
        <v>130.50720100000001</v>
      </c>
    </row>
    <row r="139" spans="1:13" x14ac:dyDescent="0.35">
      <c r="A139" s="22" t="s">
        <v>936</v>
      </c>
      <c r="B139" s="22" t="s">
        <v>890</v>
      </c>
      <c r="C139" s="22" t="s">
        <v>891</v>
      </c>
      <c r="D139" s="29">
        <v>44301.071527777778</v>
      </c>
      <c r="E139" s="22">
        <v>2</v>
      </c>
      <c r="F139" s="22" t="s">
        <v>8</v>
      </c>
      <c r="G139" s="21">
        <v>670.6</v>
      </c>
      <c r="H139" s="25">
        <f t="shared" si="12"/>
        <v>129.87302200000002</v>
      </c>
      <c r="I139" s="30"/>
    </row>
    <row r="140" spans="1:13" x14ac:dyDescent="0.35">
      <c r="A140" s="22" t="s">
        <v>936</v>
      </c>
      <c r="B140" s="22" t="s">
        <v>890</v>
      </c>
      <c r="C140" s="22" t="s">
        <v>891</v>
      </c>
      <c r="D140" s="29">
        <v>44301.073611111111</v>
      </c>
      <c r="E140" s="22">
        <v>3</v>
      </c>
      <c r="F140" s="22" t="s">
        <v>8</v>
      </c>
      <c r="G140" s="21">
        <v>676</v>
      </c>
      <c r="H140" s="25">
        <f t="shared" si="12"/>
        <v>130.89022</v>
      </c>
      <c r="I140" s="30"/>
      <c r="M140" s="30"/>
    </row>
    <row r="141" spans="1:13" x14ac:dyDescent="0.35">
      <c r="A141" s="22" t="s">
        <v>937</v>
      </c>
      <c r="B141" s="22" t="s">
        <v>890</v>
      </c>
      <c r="C141" s="22" t="s">
        <v>891</v>
      </c>
      <c r="D141" s="29">
        <v>44301.081250000003</v>
      </c>
      <c r="E141" s="22">
        <v>1</v>
      </c>
      <c r="F141" s="22" t="s">
        <v>8</v>
      </c>
      <c r="G141" s="21">
        <v>1004</v>
      </c>
      <c r="H141" s="25">
        <f t="shared" si="12"/>
        <v>192.67558</v>
      </c>
      <c r="I141" s="31">
        <f>AVERAGE(H141:H143)</f>
        <v>192.732091</v>
      </c>
    </row>
    <row r="142" spans="1:13" x14ac:dyDescent="0.35">
      <c r="A142" s="22" t="s">
        <v>937</v>
      </c>
      <c r="B142" s="22" t="s">
        <v>890</v>
      </c>
      <c r="C142" s="22" t="s">
        <v>891</v>
      </c>
      <c r="D142" s="29">
        <v>44301.084027777775</v>
      </c>
      <c r="E142" s="22">
        <v>2</v>
      </c>
      <c r="F142" s="22" t="s">
        <v>8</v>
      </c>
      <c r="G142" s="21">
        <v>996.9</v>
      </c>
      <c r="H142" s="25">
        <f t="shared" si="12"/>
        <v>191.33815300000001</v>
      </c>
      <c r="I142" s="30"/>
    </row>
    <row r="143" spans="1:13" x14ac:dyDescent="0.35">
      <c r="A143" s="22" t="s">
        <v>937</v>
      </c>
      <c r="B143" s="22" t="s">
        <v>890</v>
      </c>
      <c r="C143" s="22" t="s">
        <v>891</v>
      </c>
      <c r="D143" s="29">
        <v>44301.086111111108</v>
      </c>
      <c r="E143" s="22">
        <v>3</v>
      </c>
      <c r="F143" s="22" t="s">
        <v>8</v>
      </c>
      <c r="G143" s="21">
        <v>1012</v>
      </c>
      <c r="H143" s="25">
        <f t="shared" si="12"/>
        <v>194.18254000000002</v>
      </c>
      <c r="I143" s="30"/>
      <c r="M143" s="30"/>
    </row>
    <row r="144" spans="1:13" x14ac:dyDescent="0.35">
      <c r="A144" s="22" t="s">
        <v>938</v>
      </c>
      <c r="B144" s="22" t="s">
        <v>890</v>
      </c>
      <c r="C144" s="22" t="s">
        <v>891</v>
      </c>
      <c r="D144" s="29">
        <v>44301.09375</v>
      </c>
      <c r="E144" s="22">
        <v>1</v>
      </c>
      <c r="F144" s="22" t="s">
        <v>8</v>
      </c>
      <c r="G144" s="21">
        <v>792</v>
      </c>
      <c r="H144" s="25">
        <f t="shared" si="12"/>
        <v>152.74114</v>
      </c>
      <c r="I144" s="31">
        <f>AVERAGE(H144:H146)</f>
        <v>152.35812100000001</v>
      </c>
    </row>
    <row r="145" spans="1:14" x14ac:dyDescent="0.35">
      <c r="A145" s="22" t="s">
        <v>938</v>
      </c>
      <c r="B145" s="22" t="s">
        <v>890</v>
      </c>
      <c r="C145" s="22" t="s">
        <v>891</v>
      </c>
      <c r="D145" s="29">
        <v>44301.095833333333</v>
      </c>
      <c r="E145" s="22">
        <v>2</v>
      </c>
      <c r="F145" s="22" t="s">
        <v>8</v>
      </c>
      <c r="G145" s="21">
        <v>783.6</v>
      </c>
      <c r="H145" s="25">
        <f t="shared" si="12"/>
        <v>151.15883200000002</v>
      </c>
    </row>
    <row r="146" spans="1:14" s="32" customFormat="1" x14ac:dyDescent="0.35">
      <c r="A146" s="22" t="s">
        <v>938</v>
      </c>
      <c r="B146" s="22" t="s">
        <v>890</v>
      </c>
      <c r="C146" s="22" t="s">
        <v>891</v>
      </c>
      <c r="D146" s="29">
        <v>44301.098611111112</v>
      </c>
      <c r="E146" s="22">
        <v>3</v>
      </c>
      <c r="F146" s="22" t="s">
        <v>8</v>
      </c>
      <c r="G146" s="21">
        <v>794.3</v>
      </c>
      <c r="H146" s="25">
        <f t="shared" si="12"/>
        <v>153.17439099999999</v>
      </c>
      <c r="I146" s="22"/>
      <c r="J146" s="22"/>
      <c r="K146" s="22"/>
      <c r="M146" s="30"/>
      <c r="N146" s="27"/>
    </row>
    <row r="147" spans="1:14" s="32" customFormat="1" x14ac:dyDescent="0.35">
      <c r="A147" s="22" t="s">
        <v>939</v>
      </c>
      <c r="B147" s="22" t="s">
        <v>890</v>
      </c>
      <c r="C147" s="22" t="s">
        <v>891</v>
      </c>
      <c r="D147" s="29">
        <v>44301.105555555558</v>
      </c>
      <c r="E147" s="22">
        <v>1</v>
      </c>
      <c r="F147" s="22" t="s">
        <v>8</v>
      </c>
      <c r="G147" s="21">
        <v>763.6</v>
      </c>
      <c r="H147" s="25">
        <f t="shared" si="12"/>
        <v>147.39143200000001</v>
      </c>
      <c r="I147" s="31">
        <f>AVERAGE(H147:H149)</f>
        <v>147.42910600000002</v>
      </c>
      <c r="J147" s="22"/>
      <c r="K147" s="22"/>
    </row>
    <row r="148" spans="1:14" s="32" customFormat="1" x14ac:dyDescent="0.35">
      <c r="A148" s="22" t="s">
        <v>939</v>
      </c>
      <c r="B148" s="22" t="s">
        <v>890</v>
      </c>
      <c r="C148" s="22" t="s">
        <v>891</v>
      </c>
      <c r="D148" s="29">
        <v>44301.10833333333</v>
      </c>
      <c r="E148" s="22">
        <v>2</v>
      </c>
      <c r="F148" s="22" t="s">
        <v>8</v>
      </c>
      <c r="G148" s="21">
        <v>766.6</v>
      </c>
      <c r="H148" s="25">
        <f t="shared" si="12"/>
        <v>147.95654200000001</v>
      </c>
      <c r="I148" s="30"/>
      <c r="J148" s="22"/>
      <c r="K148" s="22"/>
    </row>
    <row r="149" spans="1:14" x14ac:dyDescent="0.35">
      <c r="A149" s="22" t="s">
        <v>939</v>
      </c>
      <c r="B149" s="22" t="s">
        <v>890</v>
      </c>
      <c r="C149" s="22" t="s">
        <v>891</v>
      </c>
      <c r="D149" s="29">
        <v>44301.11041666667</v>
      </c>
      <c r="E149" s="22">
        <v>3</v>
      </c>
      <c r="F149" s="22" t="s">
        <v>8</v>
      </c>
      <c r="G149" s="21">
        <v>761.2</v>
      </c>
      <c r="H149" s="25">
        <f t="shared" si="12"/>
        <v>146.93934400000001</v>
      </c>
      <c r="I149" s="30"/>
      <c r="M149" s="30"/>
    </row>
    <row r="150" spans="1:14" x14ac:dyDescent="0.35">
      <c r="A150" s="22" t="s">
        <v>940</v>
      </c>
      <c r="B150" s="22" t="s">
        <v>890</v>
      </c>
      <c r="C150" s="22" t="s">
        <v>891</v>
      </c>
      <c r="D150" s="29">
        <v>44301.118055555555</v>
      </c>
      <c r="E150" s="22">
        <v>1</v>
      </c>
      <c r="F150" s="22" t="s">
        <v>8</v>
      </c>
      <c r="G150" s="21">
        <v>835</v>
      </c>
      <c r="H150" s="25">
        <f t="shared" si="12"/>
        <v>160.84105</v>
      </c>
      <c r="I150" s="31">
        <f>AVERAGE(H150:H152)</f>
        <v>162.046618</v>
      </c>
    </row>
    <row r="151" spans="1:14" x14ac:dyDescent="0.35">
      <c r="A151" s="22" t="s">
        <v>940</v>
      </c>
      <c r="B151" s="22" t="s">
        <v>890</v>
      </c>
      <c r="C151" s="22" t="s">
        <v>891</v>
      </c>
      <c r="D151" s="29">
        <v>44301.120138888888</v>
      </c>
      <c r="E151" s="22">
        <v>2</v>
      </c>
      <c r="F151" s="22" t="s">
        <v>8</v>
      </c>
      <c r="G151" s="21">
        <v>844.5</v>
      </c>
      <c r="H151" s="25">
        <f t="shared" si="12"/>
        <v>162.63056499999999</v>
      </c>
      <c r="I151" s="30"/>
    </row>
    <row r="152" spans="1:14" x14ac:dyDescent="0.35">
      <c r="A152" s="22" t="s">
        <v>940</v>
      </c>
      <c r="B152" s="22" t="s">
        <v>890</v>
      </c>
      <c r="C152" s="22" t="s">
        <v>891</v>
      </c>
      <c r="D152" s="29">
        <v>44301.122916666667</v>
      </c>
      <c r="E152" s="22">
        <v>3</v>
      </c>
      <c r="F152" s="22" t="s">
        <v>8</v>
      </c>
      <c r="G152" s="21">
        <v>844.7</v>
      </c>
      <c r="H152" s="25">
        <f t="shared" si="12"/>
        <v>162.668239</v>
      </c>
      <c r="I152" s="30"/>
      <c r="M152" s="30"/>
    </row>
    <row r="153" spans="1:14" x14ac:dyDescent="0.35">
      <c r="A153" s="22" t="s">
        <v>941</v>
      </c>
      <c r="B153" s="22" t="s">
        <v>890</v>
      </c>
      <c r="C153" s="22" t="s">
        <v>891</v>
      </c>
      <c r="D153" s="29">
        <v>44301.130555555559</v>
      </c>
      <c r="E153" s="22">
        <v>1</v>
      </c>
      <c r="F153" s="22" t="s">
        <v>8</v>
      </c>
      <c r="G153" s="21">
        <v>739.1</v>
      </c>
      <c r="H153" s="25">
        <f t="shared" si="12"/>
        <v>142.77636699999999</v>
      </c>
      <c r="I153" s="31">
        <f>AVERAGE(H153:H155)</f>
        <v>143.76217</v>
      </c>
    </row>
    <row r="154" spans="1:14" x14ac:dyDescent="0.35">
      <c r="A154" s="22" t="s">
        <v>941</v>
      </c>
      <c r="B154" s="22" t="s">
        <v>890</v>
      </c>
      <c r="C154" s="22" t="s">
        <v>891</v>
      </c>
      <c r="D154" s="29">
        <v>44301.132638888892</v>
      </c>
      <c r="E154" s="22">
        <v>2</v>
      </c>
      <c r="F154" s="22" t="s">
        <v>8</v>
      </c>
      <c r="G154" s="21">
        <v>747.4</v>
      </c>
      <c r="H154" s="25">
        <f t="shared" si="12"/>
        <v>144.33983799999999</v>
      </c>
      <c r="I154" s="26"/>
    </row>
    <row r="155" spans="1:14" x14ac:dyDescent="0.35">
      <c r="A155" s="22" t="s">
        <v>941</v>
      </c>
      <c r="B155" s="22" t="s">
        <v>890</v>
      </c>
      <c r="C155" s="22" t="s">
        <v>891</v>
      </c>
      <c r="D155" s="29">
        <v>44301.134722222225</v>
      </c>
      <c r="E155" s="22">
        <v>3</v>
      </c>
      <c r="F155" s="22" t="s">
        <v>8</v>
      </c>
      <c r="G155" s="21">
        <v>746.5</v>
      </c>
      <c r="H155" s="25">
        <f t="shared" si="12"/>
        <v>144.17030500000001</v>
      </c>
      <c r="I155" s="30"/>
      <c r="M155" s="30"/>
    </row>
    <row r="156" spans="1:14" x14ac:dyDescent="0.35">
      <c r="A156" s="22" t="s">
        <v>942</v>
      </c>
      <c r="B156" s="22" t="s">
        <v>890</v>
      </c>
      <c r="C156" s="22" t="s">
        <v>891</v>
      </c>
      <c r="D156" s="29">
        <v>44301.142361111109</v>
      </c>
      <c r="E156" s="22">
        <v>1</v>
      </c>
      <c r="F156" s="22" t="s">
        <v>8</v>
      </c>
      <c r="G156" s="21">
        <v>552.6</v>
      </c>
      <c r="H156" s="25">
        <f t="shared" si="12"/>
        <v>107.64536200000001</v>
      </c>
      <c r="I156" s="31">
        <f>AVERAGE(H156:H158)</f>
        <v>107.965591</v>
      </c>
    </row>
    <row r="157" spans="1:14" x14ac:dyDescent="0.35">
      <c r="A157" s="22" t="s">
        <v>942</v>
      </c>
      <c r="B157" s="22" t="s">
        <v>890</v>
      </c>
      <c r="C157" s="22" t="s">
        <v>891</v>
      </c>
      <c r="D157" s="29">
        <v>44301.144444444442</v>
      </c>
      <c r="E157" s="22">
        <v>2</v>
      </c>
      <c r="F157" s="22" t="s">
        <v>8</v>
      </c>
      <c r="G157" s="21">
        <v>551.4</v>
      </c>
      <c r="H157" s="25">
        <f t="shared" si="12"/>
        <v>107.41931799999999</v>
      </c>
    </row>
    <row r="158" spans="1:14" x14ac:dyDescent="0.35">
      <c r="A158" s="22" t="s">
        <v>942</v>
      </c>
      <c r="B158" s="22" t="s">
        <v>890</v>
      </c>
      <c r="C158" s="22" t="s">
        <v>891</v>
      </c>
      <c r="D158" s="29">
        <v>44301.147222222222</v>
      </c>
      <c r="E158" s="22">
        <v>3</v>
      </c>
      <c r="F158" s="22" t="s">
        <v>8</v>
      </c>
      <c r="G158" s="21">
        <v>558.9</v>
      </c>
      <c r="H158" s="25">
        <f t="shared" si="12"/>
        <v>108.832093</v>
      </c>
    </row>
    <row r="159" spans="1:14" x14ac:dyDescent="0.35">
      <c r="A159" s="22" t="s">
        <v>943</v>
      </c>
      <c r="B159" s="22" t="s">
        <v>890</v>
      </c>
      <c r="C159" s="22" t="s">
        <v>891</v>
      </c>
      <c r="D159" s="29">
        <v>44301.154166666667</v>
      </c>
      <c r="E159" s="22">
        <v>1</v>
      </c>
      <c r="F159" s="22" t="s">
        <v>8</v>
      </c>
      <c r="G159" s="21">
        <v>787.5</v>
      </c>
      <c r="H159" s="25">
        <f t="shared" si="12"/>
        <v>151.893475</v>
      </c>
      <c r="I159" s="31">
        <f>AVERAGE(H159:H161)</f>
        <v>151.17139</v>
      </c>
    </row>
    <row r="160" spans="1:14" x14ac:dyDescent="0.35">
      <c r="A160" s="22" t="s">
        <v>943</v>
      </c>
      <c r="B160" s="22" t="s">
        <v>890</v>
      </c>
      <c r="C160" s="22" t="s">
        <v>891</v>
      </c>
      <c r="D160" s="29">
        <v>44301.156944444447</v>
      </c>
      <c r="E160" s="22">
        <v>2</v>
      </c>
      <c r="F160" s="22" t="s">
        <v>8</v>
      </c>
      <c r="G160" s="21">
        <v>777.8</v>
      </c>
      <c r="H160" s="25">
        <f t="shared" si="12"/>
        <v>150.06628599999999</v>
      </c>
      <c r="I160" s="30"/>
      <c r="M160" s="30"/>
    </row>
    <row r="161" spans="1:13" x14ac:dyDescent="0.35">
      <c r="A161" s="22" t="s">
        <v>943</v>
      </c>
      <c r="B161" s="22" t="s">
        <v>890</v>
      </c>
      <c r="C161" s="22" t="s">
        <v>891</v>
      </c>
      <c r="D161" s="29">
        <v>44301.15902777778</v>
      </c>
      <c r="E161" s="22">
        <v>3</v>
      </c>
      <c r="F161" s="22" t="s">
        <v>8</v>
      </c>
      <c r="G161" s="21">
        <v>785.7</v>
      </c>
      <c r="H161" s="25">
        <f t="shared" si="12"/>
        <v>151.55440900000002</v>
      </c>
      <c r="I161" s="30"/>
    </row>
    <row r="162" spans="1:13" x14ac:dyDescent="0.35">
      <c r="A162" s="22" t="s">
        <v>896</v>
      </c>
      <c r="B162" s="22" t="s">
        <v>890</v>
      </c>
      <c r="C162" s="22" t="s">
        <v>891</v>
      </c>
      <c r="D162" s="29">
        <v>44301.168055555558</v>
      </c>
      <c r="E162" s="22">
        <v>2</v>
      </c>
      <c r="F162" s="22" t="s">
        <v>8</v>
      </c>
      <c r="G162" s="21">
        <v>6.15</v>
      </c>
      <c r="H162" s="22">
        <f t="shared" ref="H162:H164" si="13" xml:space="preserve"> 0.22315*(G162) -0.41283</f>
        <v>0.95954249999999996</v>
      </c>
      <c r="I162" s="31">
        <f>AVERAGE(H162:H164)</f>
        <v>1.0515546833333331</v>
      </c>
    </row>
    <row r="163" spans="1:13" x14ac:dyDescent="0.35">
      <c r="A163" s="22" t="s">
        <v>896</v>
      </c>
      <c r="B163" s="22" t="s">
        <v>890</v>
      </c>
      <c r="C163" s="22" t="s">
        <v>891</v>
      </c>
      <c r="D163" s="29">
        <v>44301.169444444444</v>
      </c>
      <c r="E163" s="22">
        <v>3</v>
      </c>
      <c r="F163" s="22" t="s">
        <v>8</v>
      </c>
      <c r="G163" s="21">
        <v>7.1909999999999998</v>
      </c>
      <c r="H163" s="22">
        <f t="shared" si="13"/>
        <v>1.1918416499999998</v>
      </c>
      <c r="I163" s="30"/>
      <c r="M163" s="30"/>
    </row>
    <row r="164" spans="1:13" x14ac:dyDescent="0.35">
      <c r="A164" s="22" t="s">
        <v>896</v>
      </c>
      <c r="B164" s="22" t="s">
        <v>890</v>
      </c>
      <c r="C164" s="22" t="s">
        <v>891</v>
      </c>
      <c r="D164" s="29">
        <v>44301.171527777777</v>
      </c>
      <c r="E164" s="22">
        <v>4</v>
      </c>
      <c r="F164" s="22" t="s">
        <v>8</v>
      </c>
      <c r="G164" s="21">
        <v>6.3460000000000001</v>
      </c>
      <c r="H164" s="22">
        <f t="shared" si="13"/>
        <v>1.0032798999999999</v>
      </c>
      <c r="I164" s="30"/>
    </row>
    <row r="165" spans="1:13" x14ac:dyDescent="0.35">
      <c r="A165" s="22" t="s">
        <v>944</v>
      </c>
      <c r="B165" s="22" t="s">
        <v>890</v>
      </c>
      <c r="C165" s="22" t="s">
        <v>891</v>
      </c>
      <c r="D165" s="29">
        <v>44301.178472222222</v>
      </c>
      <c r="E165" s="22">
        <v>1</v>
      </c>
      <c r="F165" s="22" t="s">
        <v>8</v>
      </c>
      <c r="G165" s="21">
        <v>484.3</v>
      </c>
      <c r="H165" s="26">
        <f t="shared" ref="H165:H203" si="14" xml:space="preserve"> 0.18837*(G165) +3.5521</f>
        <v>94.779691</v>
      </c>
      <c r="I165" s="31">
        <f>AVERAGE(H165:H167)</f>
        <v>95.395033000000012</v>
      </c>
      <c r="M165" s="30"/>
    </row>
    <row r="166" spans="1:13" x14ac:dyDescent="0.35">
      <c r="A166" s="22" t="s">
        <v>944</v>
      </c>
      <c r="B166" s="22" t="s">
        <v>890</v>
      </c>
      <c r="C166" s="22" t="s">
        <v>891</v>
      </c>
      <c r="D166" s="29">
        <v>44301.180555555555</v>
      </c>
      <c r="E166" s="22">
        <v>2</v>
      </c>
      <c r="F166" s="22" t="s">
        <v>8</v>
      </c>
      <c r="G166" s="21">
        <v>490.5</v>
      </c>
      <c r="H166" s="26">
        <f t="shared" si="14"/>
        <v>95.947585000000004</v>
      </c>
      <c r="I166" s="26"/>
    </row>
    <row r="167" spans="1:13" x14ac:dyDescent="0.35">
      <c r="A167" s="22" t="s">
        <v>944</v>
      </c>
      <c r="B167" s="22" t="s">
        <v>890</v>
      </c>
      <c r="C167" s="22" t="s">
        <v>891</v>
      </c>
      <c r="D167" s="29">
        <v>44301.183333333334</v>
      </c>
      <c r="E167" s="22">
        <v>3</v>
      </c>
      <c r="F167" s="22" t="s">
        <v>8</v>
      </c>
      <c r="G167" s="21">
        <v>487.9</v>
      </c>
      <c r="H167" s="26">
        <f t="shared" si="14"/>
        <v>95.457822999999991</v>
      </c>
      <c r="I167" s="30"/>
    </row>
    <row r="168" spans="1:13" x14ac:dyDescent="0.35">
      <c r="A168" s="22" t="s">
        <v>945</v>
      </c>
      <c r="B168" s="22" t="s">
        <v>890</v>
      </c>
      <c r="C168" s="22" t="s">
        <v>891</v>
      </c>
      <c r="D168" s="29">
        <v>44301.19027777778</v>
      </c>
      <c r="E168" s="22">
        <v>1</v>
      </c>
      <c r="F168" s="22" t="s">
        <v>8</v>
      </c>
      <c r="G168" s="21">
        <v>734.7</v>
      </c>
      <c r="H168" s="26">
        <f t="shared" si="14"/>
        <v>141.94753900000001</v>
      </c>
      <c r="I168" s="31">
        <f>AVERAGE(H168:H170)</f>
        <v>140.88010899999998</v>
      </c>
    </row>
    <row r="169" spans="1:13" x14ac:dyDescent="0.35">
      <c r="A169" s="22" t="s">
        <v>945</v>
      </c>
      <c r="B169" s="22" t="s">
        <v>890</v>
      </c>
      <c r="C169" s="22" t="s">
        <v>891</v>
      </c>
      <c r="D169" s="29">
        <v>44301.193055555559</v>
      </c>
      <c r="E169" s="22">
        <v>2</v>
      </c>
      <c r="F169" s="22" t="s">
        <v>8</v>
      </c>
      <c r="G169" s="21">
        <v>727.3</v>
      </c>
      <c r="H169" s="26">
        <f t="shared" si="14"/>
        <v>140.55360099999999</v>
      </c>
      <c r="M169" s="30"/>
    </row>
    <row r="170" spans="1:13" x14ac:dyDescent="0.35">
      <c r="A170" s="22" t="s">
        <v>945</v>
      </c>
      <c r="B170" s="22" t="s">
        <v>890</v>
      </c>
      <c r="C170" s="22" t="s">
        <v>891</v>
      </c>
      <c r="D170" s="29">
        <v>44301.195138888892</v>
      </c>
      <c r="E170" s="22">
        <v>3</v>
      </c>
      <c r="F170" s="22" t="s">
        <v>8</v>
      </c>
      <c r="G170" s="21">
        <v>725.1</v>
      </c>
      <c r="H170" s="26">
        <f t="shared" si="14"/>
        <v>140.13918700000002</v>
      </c>
    </row>
    <row r="171" spans="1:13" x14ac:dyDescent="0.35">
      <c r="A171" s="22" t="s">
        <v>946</v>
      </c>
      <c r="B171" s="22" t="s">
        <v>890</v>
      </c>
      <c r="C171" s="22" t="s">
        <v>891</v>
      </c>
      <c r="D171" s="29">
        <v>44301.202777777777</v>
      </c>
      <c r="E171" s="22">
        <v>1</v>
      </c>
      <c r="F171" s="22" t="s">
        <v>8</v>
      </c>
      <c r="G171" s="21">
        <v>494.5</v>
      </c>
      <c r="H171" s="26">
        <f t="shared" si="14"/>
        <v>96.701065</v>
      </c>
      <c r="I171" s="31">
        <f>AVERAGE(H171:H173)</f>
        <v>96.092001999999994</v>
      </c>
    </row>
    <row r="172" spans="1:13" x14ac:dyDescent="0.35">
      <c r="A172" s="22" t="s">
        <v>946</v>
      </c>
      <c r="B172" s="22" t="s">
        <v>890</v>
      </c>
      <c r="C172" s="22" t="s">
        <v>891</v>
      </c>
      <c r="D172" s="29">
        <v>44301.204861111109</v>
      </c>
      <c r="E172" s="22">
        <v>2</v>
      </c>
      <c r="F172" s="22" t="s">
        <v>8</v>
      </c>
      <c r="G172" s="21">
        <v>488.8</v>
      </c>
      <c r="H172" s="26">
        <f t="shared" si="14"/>
        <v>95.627356000000006</v>
      </c>
      <c r="I172" s="30"/>
      <c r="M172" s="30"/>
    </row>
    <row r="173" spans="1:13" x14ac:dyDescent="0.35">
      <c r="A173" s="22" t="s">
        <v>946</v>
      </c>
      <c r="B173" s="22" t="s">
        <v>890</v>
      </c>
      <c r="C173" s="22" t="s">
        <v>891</v>
      </c>
      <c r="D173" s="29">
        <v>44301.206944444442</v>
      </c>
      <c r="E173" s="22">
        <v>3</v>
      </c>
      <c r="F173" s="22" t="s">
        <v>8</v>
      </c>
      <c r="G173" s="21">
        <v>490.5</v>
      </c>
      <c r="H173" s="26">
        <f t="shared" si="14"/>
        <v>95.947585000000004</v>
      </c>
      <c r="I173" s="30"/>
    </row>
    <row r="174" spans="1:13" x14ac:dyDescent="0.35">
      <c r="A174" s="22" t="s">
        <v>947</v>
      </c>
      <c r="B174" s="22" t="s">
        <v>890</v>
      </c>
      <c r="C174" s="22" t="s">
        <v>891</v>
      </c>
      <c r="D174" s="29">
        <v>44301.214583333334</v>
      </c>
      <c r="E174" s="22">
        <v>1</v>
      </c>
      <c r="F174" s="22" t="s">
        <v>8</v>
      </c>
      <c r="G174" s="21">
        <v>678.2</v>
      </c>
      <c r="H174" s="26">
        <f t="shared" si="14"/>
        <v>131.30463400000002</v>
      </c>
      <c r="I174" s="31">
        <f>AVERAGE(H174:H176)</f>
        <v>129.74744200000001</v>
      </c>
    </row>
    <row r="175" spans="1:13" x14ac:dyDescent="0.35">
      <c r="A175" s="22" t="s">
        <v>947</v>
      </c>
      <c r="B175" s="22" t="s">
        <v>890</v>
      </c>
      <c r="C175" s="22" t="s">
        <v>891</v>
      </c>
      <c r="D175" s="29">
        <v>44301.216666666667</v>
      </c>
      <c r="E175" s="22">
        <v>2</v>
      </c>
      <c r="F175" s="22" t="s">
        <v>8</v>
      </c>
      <c r="G175" s="21">
        <v>659.2</v>
      </c>
      <c r="H175" s="26">
        <f t="shared" si="14"/>
        <v>127.725604</v>
      </c>
      <c r="I175" s="30"/>
      <c r="M175" s="30"/>
    </row>
    <row r="176" spans="1:13" x14ac:dyDescent="0.35">
      <c r="A176" s="22" t="s">
        <v>947</v>
      </c>
      <c r="B176" s="22" t="s">
        <v>890</v>
      </c>
      <c r="C176" s="22" t="s">
        <v>891</v>
      </c>
      <c r="D176" s="29">
        <v>44301.219444444447</v>
      </c>
      <c r="E176" s="22">
        <v>3</v>
      </c>
      <c r="F176" s="22" t="s">
        <v>8</v>
      </c>
      <c r="G176" s="21">
        <v>672.4</v>
      </c>
      <c r="H176" s="26">
        <f t="shared" si="14"/>
        <v>130.21208799999999</v>
      </c>
      <c r="I176" s="30"/>
    </row>
    <row r="177" spans="1:13" x14ac:dyDescent="0.35">
      <c r="A177" s="22" t="s">
        <v>948</v>
      </c>
      <c r="B177" s="22" t="s">
        <v>890</v>
      </c>
      <c r="C177" s="22" t="s">
        <v>891</v>
      </c>
      <c r="D177" s="29">
        <v>44301.226388888892</v>
      </c>
      <c r="E177" s="22">
        <v>1</v>
      </c>
      <c r="F177" s="22" t="s">
        <v>8</v>
      </c>
      <c r="G177" s="21">
        <v>556.29999999999995</v>
      </c>
      <c r="H177" s="26">
        <f t="shared" si="14"/>
        <v>108.34233099999999</v>
      </c>
      <c r="I177" s="31">
        <f>AVERAGE(H177:H179)</f>
        <v>109.03302100000001</v>
      </c>
      <c r="M177" s="30"/>
    </row>
    <row r="178" spans="1:13" x14ac:dyDescent="0.35">
      <c r="A178" s="22" t="s">
        <v>948</v>
      </c>
      <c r="B178" s="22" t="s">
        <v>890</v>
      </c>
      <c r="C178" s="22" t="s">
        <v>891</v>
      </c>
      <c r="D178" s="29">
        <v>44301.229166666664</v>
      </c>
      <c r="E178" s="22">
        <v>2</v>
      </c>
      <c r="F178" s="22" t="s">
        <v>8</v>
      </c>
      <c r="G178" s="21">
        <v>559.20000000000005</v>
      </c>
      <c r="H178" s="26">
        <f t="shared" si="14"/>
        <v>108.88860400000002</v>
      </c>
      <c r="I178" s="26"/>
    </row>
    <row r="179" spans="1:13" x14ac:dyDescent="0.35">
      <c r="A179" s="22" t="s">
        <v>948</v>
      </c>
      <c r="B179" s="22" t="s">
        <v>890</v>
      </c>
      <c r="C179" s="22" t="s">
        <v>891</v>
      </c>
      <c r="D179" s="29">
        <v>44301.231249999997</v>
      </c>
      <c r="E179" s="22">
        <v>3</v>
      </c>
      <c r="F179" s="22" t="s">
        <v>8</v>
      </c>
      <c r="G179" s="21">
        <v>564.4</v>
      </c>
      <c r="H179" s="26">
        <f t="shared" si="14"/>
        <v>109.868128</v>
      </c>
      <c r="I179" s="30"/>
    </row>
    <row r="180" spans="1:13" x14ac:dyDescent="0.35">
      <c r="A180" s="22" t="s">
        <v>949</v>
      </c>
      <c r="B180" s="22" t="s">
        <v>890</v>
      </c>
      <c r="C180" s="22" t="s">
        <v>891</v>
      </c>
      <c r="D180" s="29">
        <v>44301.238888888889</v>
      </c>
      <c r="E180" s="22">
        <v>1</v>
      </c>
      <c r="F180" s="22" t="s">
        <v>8</v>
      </c>
      <c r="G180" s="21">
        <v>525.79999999999995</v>
      </c>
      <c r="H180" s="26">
        <f t="shared" si="14"/>
        <v>102.59704599999999</v>
      </c>
      <c r="I180" s="31">
        <f>AVERAGE(H180:H182)</f>
        <v>102.433792</v>
      </c>
      <c r="M180" s="30"/>
    </row>
    <row r="181" spans="1:13" x14ac:dyDescent="0.35">
      <c r="A181" s="22" t="s">
        <v>949</v>
      </c>
      <c r="B181" s="22" t="s">
        <v>890</v>
      </c>
      <c r="C181" s="22" t="s">
        <v>891</v>
      </c>
      <c r="D181" s="29">
        <v>44301.240972222222</v>
      </c>
      <c r="E181" s="22">
        <v>2</v>
      </c>
      <c r="F181" s="22" t="s">
        <v>8</v>
      </c>
      <c r="G181" s="21">
        <v>522</v>
      </c>
      <c r="H181" s="26">
        <f t="shared" si="14"/>
        <v>101.88124000000001</v>
      </c>
    </row>
    <row r="182" spans="1:13" x14ac:dyDescent="0.35">
      <c r="A182" s="22" t="s">
        <v>949</v>
      </c>
      <c r="B182" s="22" t="s">
        <v>890</v>
      </c>
      <c r="C182" s="22" t="s">
        <v>891</v>
      </c>
      <c r="D182" s="29">
        <v>44301.243055555555</v>
      </c>
      <c r="E182" s="22">
        <v>3</v>
      </c>
      <c r="F182" s="22" t="s">
        <v>8</v>
      </c>
      <c r="G182" s="21">
        <v>527</v>
      </c>
      <c r="H182" s="26">
        <f t="shared" si="14"/>
        <v>102.82309000000001</v>
      </c>
    </row>
    <row r="183" spans="1:13" x14ac:dyDescent="0.35">
      <c r="A183" s="22" t="s">
        <v>950</v>
      </c>
      <c r="B183" s="22" t="s">
        <v>890</v>
      </c>
      <c r="C183" s="22" t="s">
        <v>891</v>
      </c>
      <c r="D183" s="29">
        <v>44301.250694444447</v>
      </c>
      <c r="E183" s="22">
        <v>1</v>
      </c>
      <c r="F183" s="22" t="s">
        <v>8</v>
      </c>
      <c r="G183" s="21">
        <v>662.2</v>
      </c>
      <c r="H183" s="26">
        <f t="shared" si="14"/>
        <v>128.29071400000001</v>
      </c>
      <c r="I183" s="31">
        <f>AVERAGE(H183:H185)</f>
        <v>128.259319</v>
      </c>
      <c r="M183" s="30"/>
    </row>
    <row r="184" spans="1:13" x14ac:dyDescent="0.35">
      <c r="A184" s="22" t="s">
        <v>950</v>
      </c>
      <c r="B184" s="22" t="s">
        <v>890</v>
      </c>
      <c r="C184" s="22" t="s">
        <v>891</v>
      </c>
      <c r="D184" s="29">
        <v>44301.25277777778</v>
      </c>
      <c r="E184" s="22">
        <v>2</v>
      </c>
      <c r="F184" s="22" t="s">
        <v>8</v>
      </c>
      <c r="G184" s="21">
        <v>661</v>
      </c>
      <c r="H184" s="26">
        <f t="shared" si="14"/>
        <v>128.06467000000001</v>
      </c>
      <c r="I184" s="30"/>
    </row>
    <row r="185" spans="1:13" x14ac:dyDescent="0.35">
      <c r="A185" s="22" t="s">
        <v>950</v>
      </c>
      <c r="B185" s="22" t="s">
        <v>890</v>
      </c>
      <c r="C185" s="22" t="s">
        <v>891</v>
      </c>
      <c r="D185" s="29">
        <v>44301.255555555559</v>
      </c>
      <c r="E185" s="22">
        <v>3</v>
      </c>
      <c r="F185" s="22" t="s">
        <v>8</v>
      </c>
      <c r="G185" s="21">
        <v>662.9</v>
      </c>
      <c r="H185" s="26">
        <f t="shared" si="14"/>
        <v>128.422573</v>
      </c>
      <c r="I185" s="30"/>
    </row>
    <row r="186" spans="1:13" x14ac:dyDescent="0.35">
      <c r="A186" s="22" t="s">
        <v>951</v>
      </c>
      <c r="B186" s="22" t="s">
        <v>890</v>
      </c>
      <c r="C186" s="22" t="s">
        <v>891</v>
      </c>
      <c r="D186" s="29">
        <v>44301.262499999997</v>
      </c>
      <c r="E186" s="22">
        <v>1</v>
      </c>
      <c r="F186" s="22" t="s">
        <v>8</v>
      </c>
      <c r="G186" s="21">
        <v>573.70000000000005</v>
      </c>
      <c r="H186" s="26">
        <f t="shared" si="14"/>
        <v>111.61996900000001</v>
      </c>
      <c r="I186" s="31">
        <f>AVERAGE(H186:H188)</f>
        <v>111.82717600000001</v>
      </c>
      <c r="M186" s="30"/>
    </row>
    <row r="187" spans="1:13" x14ac:dyDescent="0.35">
      <c r="A187" s="22" t="s">
        <v>951</v>
      </c>
      <c r="B187" s="22" t="s">
        <v>890</v>
      </c>
      <c r="C187" s="22" t="s">
        <v>891</v>
      </c>
      <c r="D187" s="29">
        <v>44301.265277777777</v>
      </c>
      <c r="E187" s="22">
        <v>2</v>
      </c>
      <c r="F187" s="22" t="s">
        <v>8</v>
      </c>
      <c r="G187" s="21">
        <v>569.4</v>
      </c>
      <c r="H187" s="26">
        <f t="shared" si="14"/>
        <v>110.809978</v>
      </c>
      <c r="I187" s="30"/>
    </row>
    <row r="188" spans="1:13" x14ac:dyDescent="0.35">
      <c r="A188" s="22" t="s">
        <v>951</v>
      </c>
      <c r="B188" s="22" t="s">
        <v>890</v>
      </c>
      <c r="C188" s="22" t="s">
        <v>891</v>
      </c>
      <c r="D188" s="29">
        <v>44301.267361111109</v>
      </c>
      <c r="E188" s="22">
        <v>3</v>
      </c>
      <c r="F188" s="22" t="s">
        <v>8</v>
      </c>
      <c r="G188" s="21">
        <v>581.29999999999995</v>
      </c>
      <c r="H188" s="26">
        <f t="shared" si="14"/>
        <v>113.051581</v>
      </c>
      <c r="I188" s="30"/>
    </row>
    <row r="189" spans="1:13" x14ac:dyDescent="0.35">
      <c r="A189" s="22" t="s">
        <v>952</v>
      </c>
      <c r="B189" s="22" t="s">
        <v>890</v>
      </c>
      <c r="C189" s="22" t="s">
        <v>891</v>
      </c>
      <c r="D189" s="29">
        <v>44301.275000000001</v>
      </c>
      <c r="E189" s="22">
        <v>1</v>
      </c>
      <c r="F189" s="22" t="s">
        <v>8</v>
      </c>
      <c r="G189" s="21">
        <v>556.6</v>
      </c>
      <c r="H189" s="26">
        <f t="shared" si="14"/>
        <v>108.398842</v>
      </c>
      <c r="I189" s="31">
        <f>AVERAGE(H189:H191)</f>
        <v>107.26862199999999</v>
      </c>
      <c r="M189" s="30"/>
    </row>
    <row r="190" spans="1:13" x14ac:dyDescent="0.35">
      <c r="A190" s="22" t="s">
        <v>952</v>
      </c>
      <c r="B190" s="22" t="s">
        <v>890</v>
      </c>
      <c r="C190" s="22" t="s">
        <v>891</v>
      </c>
      <c r="D190" s="29">
        <v>44301.277083333334</v>
      </c>
      <c r="E190" s="22">
        <v>2</v>
      </c>
      <c r="F190" s="22" t="s">
        <v>8</v>
      </c>
      <c r="G190" s="21">
        <v>544.29999999999995</v>
      </c>
      <c r="H190" s="26">
        <f t="shared" si="14"/>
        <v>106.081891</v>
      </c>
      <c r="I190" s="26"/>
    </row>
    <row r="191" spans="1:13" x14ac:dyDescent="0.35">
      <c r="A191" s="22" t="s">
        <v>952</v>
      </c>
      <c r="B191" s="22" t="s">
        <v>890</v>
      </c>
      <c r="C191" s="22" t="s">
        <v>891</v>
      </c>
      <c r="D191" s="29">
        <v>44301.279166666667</v>
      </c>
      <c r="E191" s="22">
        <v>3</v>
      </c>
      <c r="F191" s="22" t="s">
        <v>8</v>
      </c>
      <c r="G191" s="21">
        <v>550.9</v>
      </c>
      <c r="H191" s="26">
        <f t="shared" si="14"/>
        <v>107.32513299999999</v>
      </c>
      <c r="I191" s="30"/>
    </row>
    <row r="192" spans="1:13" x14ac:dyDescent="0.35">
      <c r="A192" s="22" t="s">
        <v>953</v>
      </c>
      <c r="B192" s="22" t="s">
        <v>890</v>
      </c>
      <c r="C192" s="22" t="s">
        <v>891</v>
      </c>
      <c r="D192" s="29">
        <v>44301.286805555559</v>
      </c>
      <c r="E192" s="22">
        <v>1</v>
      </c>
      <c r="F192" s="22" t="s">
        <v>8</v>
      </c>
      <c r="G192" s="21">
        <v>644.4</v>
      </c>
      <c r="H192" s="26">
        <f t="shared" si="14"/>
        <v>124.93772799999999</v>
      </c>
      <c r="I192" s="31">
        <f>AVERAGE(H192:H194)</f>
        <v>124.787032</v>
      </c>
      <c r="M192" s="30"/>
    </row>
    <row r="193" spans="1:13" x14ac:dyDescent="0.35">
      <c r="A193" s="22" t="s">
        <v>953</v>
      </c>
      <c r="B193" s="22" t="s">
        <v>890</v>
      </c>
      <c r="C193" s="22" t="s">
        <v>891</v>
      </c>
      <c r="D193" s="29">
        <v>44301.289583333331</v>
      </c>
      <c r="E193" s="22">
        <v>2</v>
      </c>
      <c r="F193" s="22" t="s">
        <v>8</v>
      </c>
      <c r="G193" s="21">
        <v>642.9</v>
      </c>
      <c r="H193" s="26">
        <f t="shared" si="14"/>
        <v>124.65517299999999</v>
      </c>
    </row>
    <row r="194" spans="1:13" x14ac:dyDescent="0.35">
      <c r="A194" s="22" t="s">
        <v>953</v>
      </c>
      <c r="B194" s="22" t="s">
        <v>890</v>
      </c>
      <c r="C194" s="22" t="s">
        <v>891</v>
      </c>
      <c r="D194" s="29">
        <v>44301.291666666664</v>
      </c>
      <c r="E194" s="22">
        <v>3</v>
      </c>
      <c r="F194" s="22" t="s">
        <v>8</v>
      </c>
      <c r="G194" s="21">
        <v>643.5</v>
      </c>
      <c r="H194" s="26">
        <f t="shared" si="14"/>
        <v>124.76819500000001</v>
      </c>
    </row>
    <row r="195" spans="1:13" x14ac:dyDescent="0.35">
      <c r="A195" s="22" t="s">
        <v>954</v>
      </c>
      <c r="B195" s="22" t="s">
        <v>890</v>
      </c>
      <c r="C195" s="22" t="s">
        <v>891</v>
      </c>
      <c r="D195" s="29">
        <v>44301.299305555556</v>
      </c>
      <c r="E195" s="22">
        <v>1</v>
      </c>
      <c r="F195" s="22" t="s">
        <v>8</v>
      </c>
      <c r="G195" s="21">
        <v>694.8</v>
      </c>
      <c r="H195" s="26">
        <f t="shared" si="14"/>
        <v>134.43157600000001</v>
      </c>
      <c r="I195" s="31">
        <f>AVERAGE(H195:H197)</f>
        <v>135.66226</v>
      </c>
      <c r="M195" s="30"/>
    </row>
    <row r="196" spans="1:13" x14ac:dyDescent="0.35">
      <c r="A196" s="22" t="s">
        <v>954</v>
      </c>
      <c r="B196" s="22" t="s">
        <v>890</v>
      </c>
      <c r="C196" s="22" t="s">
        <v>891</v>
      </c>
      <c r="D196" s="29">
        <v>44301.301388888889</v>
      </c>
      <c r="E196" s="22">
        <v>2</v>
      </c>
      <c r="F196" s="22" t="s">
        <v>8</v>
      </c>
      <c r="G196" s="21">
        <v>702.9</v>
      </c>
      <c r="H196" s="26">
        <f t="shared" si="14"/>
        <v>135.95737299999999</v>
      </c>
      <c r="I196" s="30"/>
    </row>
    <row r="197" spans="1:13" x14ac:dyDescent="0.35">
      <c r="A197" s="22" t="s">
        <v>954</v>
      </c>
      <c r="B197" s="22" t="s">
        <v>890</v>
      </c>
      <c r="C197" s="22" t="s">
        <v>891</v>
      </c>
      <c r="D197" s="29">
        <v>44301.304166666669</v>
      </c>
      <c r="E197" s="22">
        <v>3</v>
      </c>
      <c r="F197" s="22" t="s">
        <v>8</v>
      </c>
      <c r="G197" s="21">
        <v>706.3</v>
      </c>
      <c r="H197" s="26">
        <f t="shared" si="14"/>
        <v>136.59783099999999</v>
      </c>
      <c r="I197" s="30"/>
    </row>
    <row r="198" spans="1:13" x14ac:dyDescent="0.35">
      <c r="A198" s="22" t="s">
        <v>955</v>
      </c>
      <c r="B198" s="22" t="s">
        <v>890</v>
      </c>
      <c r="C198" s="22" t="s">
        <v>891</v>
      </c>
      <c r="D198" s="29">
        <v>44301.311111111114</v>
      </c>
      <c r="E198" s="22">
        <v>1</v>
      </c>
      <c r="F198" s="22" t="s">
        <v>8</v>
      </c>
      <c r="G198" s="21">
        <v>758.9</v>
      </c>
      <c r="H198" s="26">
        <f t="shared" si="14"/>
        <v>146.50609299999999</v>
      </c>
      <c r="I198" s="31">
        <f>AVERAGE(H198:H200)</f>
        <v>146.907949</v>
      </c>
      <c r="M198" s="30"/>
    </row>
    <row r="199" spans="1:13" x14ac:dyDescent="0.35">
      <c r="A199" s="22" t="s">
        <v>955</v>
      </c>
      <c r="B199" s="22" t="s">
        <v>890</v>
      </c>
      <c r="C199" s="22" t="s">
        <v>891</v>
      </c>
      <c r="D199" s="29">
        <v>44301.313888888886</v>
      </c>
      <c r="E199" s="22">
        <v>2</v>
      </c>
      <c r="F199" s="22" t="s">
        <v>8</v>
      </c>
      <c r="G199" s="21">
        <v>753</v>
      </c>
      <c r="H199" s="26">
        <f t="shared" si="14"/>
        <v>145.39471</v>
      </c>
      <c r="I199" s="30"/>
    </row>
    <row r="200" spans="1:13" x14ac:dyDescent="0.35">
      <c r="A200" s="22" t="s">
        <v>955</v>
      </c>
      <c r="B200" s="22" t="s">
        <v>890</v>
      </c>
      <c r="C200" s="22" t="s">
        <v>891</v>
      </c>
      <c r="D200" s="29">
        <v>44301.315972222219</v>
      </c>
      <c r="E200" s="22">
        <v>3</v>
      </c>
      <c r="F200" s="22" t="s">
        <v>8</v>
      </c>
      <c r="G200" s="21">
        <v>771.2</v>
      </c>
      <c r="H200" s="26">
        <f t="shared" si="14"/>
        <v>148.82304400000001</v>
      </c>
      <c r="I200" s="30"/>
    </row>
    <row r="201" spans="1:13" x14ac:dyDescent="0.35">
      <c r="A201" s="22" t="s">
        <v>956</v>
      </c>
      <c r="B201" s="22" t="s">
        <v>890</v>
      </c>
      <c r="C201" s="22" t="s">
        <v>891</v>
      </c>
      <c r="D201" s="29">
        <v>44301.322916666664</v>
      </c>
      <c r="E201" s="22">
        <v>1</v>
      </c>
      <c r="F201" s="22" t="s">
        <v>8</v>
      </c>
      <c r="G201" s="21">
        <v>159.4</v>
      </c>
      <c r="H201" s="26"/>
      <c r="I201" s="31"/>
      <c r="M201" s="30"/>
    </row>
    <row r="202" spans="1:13" x14ac:dyDescent="0.35">
      <c r="A202" s="22" t="s">
        <v>956</v>
      </c>
      <c r="B202" s="22" t="s">
        <v>890</v>
      </c>
      <c r="C202" s="22" t="s">
        <v>891</v>
      </c>
      <c r="D202" s="29">
        <v>44301.325694444444</v>
      </c>
      <c r="E202" s="22">
        <v>2</v>
      </c>
      <c r="F202" s="22" t="s">
        <v>8</v>
      </c>
      <c r="G202" s="21">
        <v>156.1</v>
      </c>
      <c r="H202" s="26"/>
      <c r="I202" s="26"/>
    </row>
    <row r="203" spans="1:13" x14ac:dyDescent="0.35">
      <c r="A203" s="22" t="s">
        <v>956</v>
      </c>
      <c r="B203" s="22" t="s">
        <v>890</v>
      </c>
      <c r="C203" s="22" t="s">
        <v>891</v>
      </c>
      <c r="D203" s="29">
        <v>44301.327777777777</v>
      </c>
      <c r="E203" s="22">
        <v>3</v>
      </c>
      <c r="F203" s="22" t="s">
        <v>8</v>
      </c>
      <c r="G203" s="21">
        <v>154.5</v>
      </c>
      <c r="H203" s="26"/>
      <c r="I203" s="30"/>
    </row>
    <row r="204" spans="1:13" x14ac:dyDescent="0.35">
      <c r="A204" s="22" t="s">
        <v>896</v>
      </c>
      <c r="B204" s="22" t="s">
        <v>890</v>
      </c>
      <c r="C204" s="22" t="s">
        <v>891</v>
      </c>
      <c r="D204" s="29">
        <v>44301.336111111108</v>
      </c>
      <c r="E204" s="22">
        <v>2</v>
      </c>
      <c r="F204" s="22" t="s">
        <v>8</v>
      </c>
      <c r="G204" s="21">
        <v>3.7320000000000002</v>
      </c>
      <c r="H204" s="22">
        <f xml:space="preserve"> 0.22315*(G204) -0.41283</f>
        <v>0.4199658</v>
      </c>
      <c r="I204" s="31">
        <f>AVERAGE(H204:H206)</f>
        <v>0.39006369999999996</v>
      </c>
      <c r="M204" s="30"/>
    </row>
    <row r="205" spans="1:13" x14ac:dyDescent="0.35">
      <c r="A205" s="22" t="s">
        <v>896</v>
      </c>
      <c r="B205" s="22" t="s">
        <v>890</v>
      </c>
      <c r="C205" s="22" t="s">
        <v>891</v>
      </c>
      <c r="D205" s="29">
        <v>44301.337500000001</v>
      </c>
      <c r="E205" s="22">
        <v>3</v>
      </c>
      <c r="F205" s="22" t="s">
        <v>8</v>
      </c>
      <c r="G205" s="21">
        <v>3.6579999999999999</v>
      </c>
      <c r="H205" s="22">
        <f t="shared" ref="H204:H206" si="15" xml:space="preserve"> 0.22315*(G205) -0.41283</f>
        <v>0.40345269999999994</v>
      </c>
    </row>
    <row r="206" spans="1:13" x14ac:dyDescent="0.35">
      <c r="A206" s="22" t="s">
        <v>896</v>
      </c>
      <c r="B206" s="22" t="s">
        <v>890</v>
      </c>
      <c r="C206" s="22" t="s">
        <v>891</v>
      </c>
      <c r="D206" s="29">
        <v>44301.339583333334</v>
      </c>
      <c r="E206" s="22">
        <v>4</v>
      </c>
      <c r="F206" s="22" t="s">
        <v>8</v>
      </c>
      <c r="G206" s="21">
        <v>3.4039999999999999</v>
      </c>
      <c r="H206" s="22">
        <f t="shared" si="15"/>
        <v>0.34677259999999993</v>
      </c>
      <c r="M206" s="30"/>
    </row>
    <row r="207" spans="1:13" x14ac:dyDescent="0.35">
      <c r="A207" s="22" t="s">
        <v>957</v>
      </c>
      <c r="B207" s="22" t="s">
        <v>890</v>
      </c>
      <c r="C207" s="22" t="s">
        <v>891</v>
      </c>
      <c r="D207" s="29">
        <v>44301.34652777778</v>
      </c>
      <c r="E207" s="22">
        <v>1</v>
      </c>
      <c r="F207" s="22" t="s">
        <v>8</v>
      </c>
      <c r="G207" s="21">
        <v>692.8</v>
      </c>
      <c r="H207" s="26">
        <f t="shared" ref="H207:H245" si="16" xml:space="preserve"> 0.18837*(G207) +3.5521</f>
        <v>134.05483599999999</v>
      </c>
      <c r="I207" s="31">
        <f>AVERAGE(H207:H209)</f>
        <v>136.91178100000002</v>
      </c>
    </row>
    <row r="208" spans="1:13" x14ac:dyDescent="0.35">
      <c r="A208" s="22" t="s">
        <v>957</v>
      </c>
      <c r="B208" s="22" t="s">
        <v>890</v>
      </c>
      <c r="C208" s="22" t="s">
        <v>891</v>
      </c>
      <c r="D208" s="29">
        <v>44301.349305555559</v>
      </c>
      <c r="E208" s="22">
        <v>2</v>
      </c>
      <c r="F208" s="22" t="s">
        <v>8</v>
      </c>
      <c r="G208" s="21">
        <v>710.9</v>
      </c>
      <c r="H208" s="26">
        <f t="shared" si="16"/>
        <v>137.46433300000001</v>
      </c>
      <c r="I208" s="30"/>
      <c r="M208" s="30"/>
    </row>
    <row r="209" spans="1:13" x14ac:dyDescent="0.35">
      <c r="A209" s="22" t="s">
        <v>957</v>
      </c>
      <c r="B209" s="22" t="s">
        <v>890</v>
      </c>
      <c r="C209" s="22" t="s">
        <v>891</v>
      </c>
      <c r="D209" s="29">
        <v>44301.351388888892</v>
      </c>
      <c r="E209" s="22">
        <v>3</v>
      </c>
      <c r="F209" s="22" t="s">
        <v>8</v>
      </c>
      <c r="G209" s="21">
        <v>720.2</v>
      </c>
      <c r="H209" s="26">
        <f t="shared" si="16"/>
        <v>139.21617400000002</v>
      </c>
      <c r="I209" s="30"/>
    </row>
    <row r="210" spans="1:13" x14ac:dyDescent="0.35">
      <c r="A210" s="22" t="s">
        <v>958</v>
      </c>
      <c r="B210" s="22" t="s">
        <v>890</v>
      </c>
      <c r="C210" s="22" t="s">
        <v>891</v>
      </c>
      <c r="D210" s="29">
        <v>44301.359027777777</v>
      </c>
      <c r="E210" s="22">
        <v>1</v>
      </c>
      <c r="F210" s="22" t="s">
        <v>8</v>
      </c>
      <c r="G210" s="21">
        <v>572.6</v>
      </c>
      <c r="H210" s="26">
        <f t="shared" si="16"/>
        <v>111.412762</v>
      </c>
      <c r="I210" s="31">
        <f>AVERAGE(H210:H212)</f>
        <v>110.74718800000001</v>
      </c>
    </row>
    <row r="211" spans="1:13" x14ac:dyDescent="0.35">
      <c r="A211" s="22" t="s">
        <v>958</v>
      </c>
      <c r="B211" s="22" t="s">
        <v>890</v>
      </c>
      <c r="C211" s="22" t="s">
        <v>891</v>
      </c>
      <c r="D211" s="29">
        <v>44301.361111111109</v>
      </c>
      <c r="E211" s="22">
        <v>2</v>
      </c>
      <c r="F211" s="22" t="s">
        <v>8</v>
      </c>
      <c r="G211" s="21">
        <v>562.70000000000005</v>
      </c>
      <c r="H211" s="26">
        <f t="shared" si="16"/>
        <v>109.54789900000002</v>
      </c>
      <c r="I211" s="30"/>
      <c r="M211" s="30"/>
    </row>
    <row r="212" spans="1:13" x14ac:dyDescent="0.35">
      <c r="A212" s="22" t="s">
        <v>958</v>
      </c>
      <c r="B212" s="22" t="s">
        <v>890</v>
      </c>
      <c r="C212" s="22" t="s">
        <v>891</v>
      </c>
      <c r="D212" s="29">
        <v>44301.363888888889</v>
      </c>
      <c r="E212" s="22">
        <v>3</v>
      </c>
      <c r="F212" s="22" t="s">
        <v>8</v>
      </c>
      <c r="G212" s="21">
        <v>571.9</v>
      </c>
      <c r="H212" s="26">
        <f t="shared" si="16"/>
        <v>111.280903</v>
      </c>
      <c r="I212" s="30"/>
    </row>
    <row r="213" spans="1:13" x14ac:dyDescent="0.35">
      <c r="A213" s="22" t="s">
        <v>959</v>
      </c>
      <c r="B213" s="22" t="s">
        <v>890</v>
      </c>
      <c r="C213" s="22" t="s">
        <v>891</v>
      </c>
      <c r="D213" s="29">
        <v>44301.371527777781</v>
      </c>
      <c r="E213" s="22">
        <v>1</v>
      </c>
      <c r="F213" s="22" t="s">
        <v>8</v>
      </c>
      <c r="G213" s="21">
        <v>650.79999999999995</v>
      </c>
      <c r="H213" s="26">
        <f t="shared" si="16"/>
        <v>126.14329599999999</v>
      </c>
      <c r="I213" s="31">
        <f>AVERAGE(H213:H215)</f>
        <v>126.909334</v>
      </c>
      <c r="M213" s="30"/>
    </row>
    <row r="214" spans="1:13" x14ac:dyDescent="0.35">
      <c r="A214" s="22" t="s">
        <v>959</v>
      </c>
      <c r="B214" s="22" t="s">
        <v>890</v>
      </c>
      <c r="C214" s="22" t="s">
        <v>891</v>
      </c>
      <c r="D214" s="29">
        <v>44301.373611111114</v>
      </c>
      <c r="E214" s="22">
        <v>2</v>
      </c>
      <c r="F214" s="22" t="s">
        <v>8</v>
      </c>
      <c r="G214" s="21">
        <v>654.6</v>
      </c>
      <c r="H214" s="26">
        <f t="shared" si="16"/>
        <v>126.85910200000001</v>
      </c>
      <c r="I214" s="26"/>
    </row>
    <row r="215" spans="1:13" x14ac:dyDescent="0.35">
      <c r="A215" s="22" t="s">
        <v>959</v>
      </c>
      <c r="B215" s="22" t="s">
        <v>890</v>
      </c>
      <c r="C215" s="22" t="s">
        <v>891</v>
      </c>
      <c r="D215" s="29">
        <v>44301.376388888886</v>
      </c>
      <c r="E215" s="22">
        <v>3</v>
      </c>
      <c r="F215" s="22" t="s">
        <v>8</v>
      </c>
      <c r="G215" s="21">
        <v>659.2</v>
      </c>
      <c r="H215" s="26">
        <f t="shared" si="16"/>
        <v>127.725604</v>
      </c>
      <c r="I215" s="30"/>
    </row>
    <row r="216" spans="1:13" x14ac:dyDescent="0.35">
      <c r="A216" s="22" t="s">
        <v>960</v>
      </c>
      <c r="B216" s="22" t="s">
        <v>890</v>
      </c>
      <c r="C216" s="22" t="s">
        <v>891</v>
      </c>
      <c r="D216" s="29">
        <v>44301.383333333331</v>
      </c>
      <c r="E216" s="22">
        <v>1</v>
      </c>
      <c r="F216" s="22" t="s">
        <v>8</v>
      </c>
      <c r="G216" s="21">
        <v>652.9</v>
      </c>
      <c r="H216" s="26">
        <f t="shared" si="16"/>
        <v>126.538873</v>
      </c>
      <c r="I216" s="31">
        <f>AVERAGE(H216:H218)</f>
        <v>127.355143</v>
      </c>
      <c r="M216" s="30"/>
    </row>
    <row r="217" spans="1:13" x14ac:dyDescent="0.35">
      <c r="A217" s="22" t="s">
        <v>960</v>
      </c>
      <c r="B217" s="22" t="s">
        <v>890</v>
      </c>
      <c r="C217" s="22" t="s">
        <v>891</v>
      </c>
      <c r="D217" s="29">
        <v>44301.386111111111</v>
      </c>
      <c r="E217" s="22">
        <v>2</v>
      </c>
      <c r="F217" s="22" t="s">
        <v>8</v>
      </c>
      <c r="G217" s="21">
        <v>652.9</v>
      </c>
      <c r="H217" s="26">
        <f t="shared" si="16"/>
        <v>126.538873</v>
      </c>
    </row>
    <row r="218" spans="1:13" x14ac:dyDescent="0.35">
      <c r="A218" s="22" t="s">
        <v>960</v>
      </c>
      <c r="B218" s="22" t="s">
        <v>890</v>
      </c>
      <c r="C218" s="22" t="s">
        <v>891</v>
      </c>
      <c r="D218" s="29">
        <v>44301.388194444444</v>
      </c>
      <c r="E218" s="22">
        <v>3</v>
      </c>
      <c r="F218" s="22" t="s">
        <v>8</v>
      </c>
      <c r="G218" s="21">
        <v>665.9</v>
      </c>
      <c r="H218" s="26">
        <f t="shared" si="16"/>
        <v>128.987683</v>
      </c>
    </row>
    <row r="219" spans="1:13" x14ac:dyDescent="0.35">
      <c r="A219" s="22" t="s">
        <v>961</v>
      </c>
      <c r="B219" s="22" t="s">
        <v>890</v>
      </c>
      <c r="C219" s="22" t="s">
        <v>891</v>
      </c>
      <c r="D219" s="29">
        <v>44301.418749999997</v>
      </c>
      <c r="E219" s="22">
        <v>1</v>
      </c>
      <c r="F219" s="22" t="s">
        <v>8</v>
      </c>
      <c r="G219" s="21">
        <v>775.5</v>
      </c>
      <c r="H219" s="26">
        <f t="shared" si="16"/>
        <v>149.63303500000001</v>
      </c>
      <c r="I219" s="31">
        <f>AVERAGE(H219:H221)</f>
        <v>150.34884099999999</v>
      </c>
      <c r="M219" s="30"/>
    </row>
    <row r="220" spans="1:13" x14ac:dyDescent="0.35">
      <c r="A220" s="22" t="s">
        <v>961</v>
      </c>
      <c r="B220" s="22" t="s">
        <v>890</v>
      </c>
      <c r="C220" s="22" t="s">
        <v>891</v>
      </c>
      <c r="D220" s="29">
        <v>44301.42083333333</v>
      </c>
      <c r="E220" s="22">
        <v>2</v>
      </c>
      <c r="F220" s="22" t="s">
        <v>8</v>
      </c>
      <c r="G220" s="21">
        <v>781.4</v>
      </c>
      <c r="H220" s="26">
        <f t="shared" si="16"/>
        <v>150.744418</v>
      </c>
      <c r="I220" s="30"/>
    </row>
    <row r="221" spans="1:13" x14ac:dyDescent="0.35">
      <c r="A221" s="22" t="s">
        <v>961</v>
      </c>
      <c r="B221" s="22" t="s">
        <v>890</v>
      </c>
      <c r="C221" s="22" t="s">
        <v>891</v>
      </c>
      <c r="D221" s="29">
        <v>44301.423611111109</v>
      </c>
      <c r="E221" s="22">
        <v>3</v>
      </c>
      <c r="F221" s="22" t="s">
        <v>8</v>
      </c>
      <c r="G221" s="21">
        <v>781</v>
      </c>
      <c r="H221" s="26">
        <f t="shared" si="16"/>
        <v>150.66907</v>
      </c>
      <c r="I221" s="30"/>
    </row>
    <row r="222" spans="1:13" x14ac:dyDescent="0.35">
      <c r="A222" s="22" t="s">
        <v>962</v>
      </c>
      <c r="B222" s="22" t="s">
        <v>890</v>
      </c>
      <c r="C222" s="22" t="s">
        <v>891</v>
      </c>
      <c r="D222" s="29">
        <v>44301.430555555555</v>
      </c>
      <c r="E222" s="22">
        <v>1</v>
      </c>
      <c r="F222" s="22" t="s">
        <v>8</v>
      </c>
      <c r="G222" s="21">
        <v>725.3</v>
      </c>
      <c r="H222" s="26">
        <f t="shared" si="16"/>
        <v>140.176861</v>
      </c>
      <c r="I222" s="31">
        <f>AVERAGE(H222:H224)</f>
        <v>139.19105800000003</v>
      </c>
      <c r="M222" s="30"/>
    </row>
    <row r="223" spans="1:13" x14ac:dyDescent="0.35">
      <c r="A223" s="22" t="s">
        <v>962</v>
      </c>
      <c r="B223" s="22" t="s">
        <v>890</v>
      </c>
      <c r="C223" s="22" t="s">
        <v>891</v>
      </c>
      <c r="D223" s="29">
        <v>44301.433333333334</v>
      </c>
      <c r="E223" s="22">
        <v>2</v>
      </c>
      <c r="F223" s="22" t="s">
        <v>8</v>
      </c>
      <c r="G223" s="21">
        <v>717.2</v>
      </c>
      <c r="H223" s="26">
        <f t="shared" si="16"/>
        <v>138.65106400000002</v>
      </c>
      <c r="I223" s="30"/>
    </row>
    <row r="224" spans="1:13" x14ac:dyDescent="0.35">
      <c r="A224" s="22" t="s">
        <v>962</v>
      </c>
      <c r="B224" s="22" t="s">
        <v>890</v>
      </c>
      <c r="C224" s="22" t="s">
        <v>891</v>
      </c>
      <c r="D224" s="29">
        <v>44301.435416666667</v>
      </c>
      <c r="E224" s="22">
        <v>3</v>
      </c>
      <c r="F224" s="22" t="s">
        <v>8</v>
      </c>
      <c r="G224" s="21">
        <v>717.7</v>
      </c>
      <c r="H224" s="26">
        <f t="shared" si="16"/>
        <v>138.745249</v>
      </c>
      <c r="I224" s="30"/>
    </row>
    <row r="225" spans="1:13" x14ac:dyDescent="0.35">
      <c r="A225" s="22" t="s">
        <v>963</v>
      </c>
      <c r="B225" s="22" t="s">
        <v>890</v>
      </c>
      <c r="C225" s="22" t="s">
        <v>891</v>
      </c>
      <c r="D225" s="29">
        <v>44301.443055555559</v>
      </c>
      <c r="E225" s="22">
        <v>1</v>
      </c>
      <c r="F225" s="22" t="s">
        <v>8</v>
      </c>
      <c r="G225" s="21">
        <v>575.9</v>
      </c>
      <c r="H225" s="26">
        <f t="shared" si="16"/>
        <v>112.03438299999999</v>
      </c>
      <c r="I225" s="31">
        <f>AVERAGE(H225:H227)</f>
        <v>113.40948400000001</v>
      </c>
      <c r="M225" s="30"/>
    </row>
    <row r="226" spans="1:13" x14ac:dyDescent="0.35">
      <c r="A226" s="22" t="s">
        <v>963</v>
      </c>
      <c r="B226" s="22" t="s">
        <v>890</v>
      </c>
      <c r="C226" s="22" t="s">
        <v>891</v>
      </c>
      <c r="D226" s="29">
        <v>44301.445138888892</v>
      </c>
      <c r="E226" s="22">
        <v>2</v>
      </c>
      <c r="F226" s="22" t="s">
        <v>8</v>
      </c>
      <c r="G226" s="21">
        <v>583.4</v>
      </c>
      <c r="H226" s="26">
        <f t="shared" si="16"/>
        <v>113.447158</v>
      </c>
    </row>
    <row r="227" spans="1:13" x14ac:dyDescent="0.35">
      <c r="A227" s="22" t="s">
        <v>963</v>
      </c>
      <c r="B227" s="22" t="s">
        <v>890</v>
      </c>
      <c r="C227" s="22" t="s">
        <v>891</v>
      </c>
      <c r="D227" s="29">
        <v>44301.447916666664</v>
      </c>
      <c r="E227" s="22">
        <v>3</v>
      </c>
      <c r="F227" s="22" t="s">
        <v>8</v>
      </c>
      <c r="G227" s="21">
        <v>590.29999999999995</v>
      </c>
      <c r="H227" s="26">
        <f t="shared" si="16"/>
        <v>114.746911</v>
      </c>
    </row>
    <row r="228" spans="1:13" x14ac:dyDescent="0.35">
      <c r="A228" s="22" t="s">
        <v>964</v>
      </c>
      <c r="B228" s="22" t="s">
        <v>890</v>
      </c>
      <c r="C228" s="22" t="s">
        <v>891</v>
      </c>
      <c r="D228" s="29">
        <v>44301.454861111109</v>
      </c>
      <c r="E228" s="22">
        <v>1</v>
      </c>
      <c r="F228" s="22" t="s">
        <v>8</v>
      </c>
      <c r="G228" s="21">
        <v>628.4</v>
      </c>
      <c r="H228" s="26">
        <f t="shared" si="16"/>
        <v>121.92380799999999</v>
      </c>
      <c r="I228" s="31">
        <f>AVERAGE(H228:H230)</f>
        <v>121.60985799999999</v>
      </c>
      <c r="M228" s="30"/>
    </row>
    <row r="229" spans="1:13" x14ac:dyDescent="0.35">
      <c r="A229" s="22" t="s">
        <v>964</v>
      </c>
      <c r="B229" s="22" t="s">
        <v>890</v>
      </c>
      <c r="C229" s="22" t="s">
        <v>891</v>
      </c>
      <c r="D229" s="29">
        <v>44301.457638888889</v>
      </c>
      <c r="E229" s="22">
        <v>2</v>
      </c>
      <c r="F229" s="22" t="s">
        <v>8</v>
      </c>
      <c r="G229" s="21">
        <v>626.20000000000005</v>
      </c>
      <c r="H229" s="26">
        <f t="shared" si="16"/>
        <v>121.50939400000001</v>
      </c>
      <c r="I229" s="30"/>
    </row>
    <row r="230" spans="1:13" x14ac:dyDescent="0.35">
      <c r="A230" s="22" t="s">
        <v>964</v>
      </c>
      <c r="B230" s="22" t="s">
        <v>890</v>
      </c>
      <c r="C230" s="22" t="s">
        <v>891</v>
      </c>
      <c r="D230" s="29">
        <v>44301.459722222222</v>
      </c>
      <c r="E230" s="22">
        <v>3</v>
      </c>
      <c r="F230" s="22" t="s">
        <v>8</v>
      </c>
      <c r="G230" s="21">
        <v>625.6</v>
      </c>
      <c r="H230" s="26">
        <f t="shared" si="16"/>
        <v>121.396372</v>
      </c>
      <c r="I230" s="30"/>
    </row>
    <row r="231" spans="1:13" x14ac:dyDescent="0.35">
      <c r="A231" s="22" t="s">
        <v>965</v>
      </c>
      <c r="B231" s="22" t="s">
        <v>890</v>
      </c>
      <c r="C231" s="22" t="s">
        <v>891</v>
      </c>
      <c r="D231" s="29">
        <v>44301.467361111114</v>
      </c>
      <c r="E231" s="22">
        <v>1</v>
      </c>
      <c r="F231" s="22" t="s">
        <v>8</v>
      </c>
      <c r="G231" s="21">
        <v>555.29999999999995</v>
      </c>
      <c r="H231" s="26">
        <f t="shared" si="16"/>
        <v>108.153961</v>
      </c>
      <c r="I231" s="31">
        <f>AVERAGE(H231:H233)</f>
        <v>108.022102</v>
      </c>
      <c r="M231" s="30"/>
    </row>
    <row r="232" spans="1:13" x14ac:dyDescent="0.35">
      <c r="A232" s="22" t="s">
        <v>965</v>
      </c>
      <c r="B232" s="22" t="s">
        <v>890</v>
      </c>
      <c r="C232" s="22" t="s">
        <v>891</v>
      </c>
      <c r="D232" s="29">
        <v>44301.469444444447</v>
      </c>
      <c r="E232" s="22">
        <v>2</v>
      </c>
      <c r="F232" s="22" t="s">
        <v>8</v>
      </c>
      <c r="G232" s="21">
        <v>557.6</v>
      </c>
      <c r="H232" s="26">
        <f t="shared" si="16"/>
        <v>108.58721200000001</v>
      </c>
      <c r="I232" s="30"/>
    </row>
    <row r="233" spans="1:13" x14ac:dyDescent="0.35">
      <c r="A233" s="22" t="s">
        <v>965</v>
      </c>
      <c r="B233" s="22" t="s">
        <v>890</v>
      </c>
      <c r="C233" s="22" t="s">
        <v>891</v>
      </c>
      <c r="D233" s="29">
        <v>44301.472222222219</v>
      </c>
      <c r="E233" s="22">
        <v>3</v>
      </c>
      <c r="F233" s="22" t="s">
        <v>8</v>
      </c>
      <c r="G233" s="21">
        <v>550.9</v>
      </c>
      <c r="H233" s="26">
        <f t="shared" si="16"/>
        <v>107.32513299999999</v>
      </c>
      <c r="I233" s="30"/>
    </row>
    <row r="234" spans="1:13" x14ac:dyDescent="0.35">
      <c r="A234" s="22" t="s">
        <v>966</v>
      </c>
      <c r="B234" s="22" t="s">
        <v>890</v>
      </c>
      <c r="C234" s="22" t="s">
        <v>891</v>
      </c>
      <c r="D234" s="29">
        <v>44301.479166666664</v>
      </c>
      <c r="E234" s="22">
        <v>1</v>
      </c>
      <c r="F234" s="22" t="s">
        <v>8</v>
      </c>
      <c r="G234" s="21">
        <v>606.79999999999995</v>
      </c>
      <c r="H234" s="26">
        <f t="shared" si="16"/>
        <v>117.85501599999999</v>
      </c>
      <c r="I234" s="31">
        <f>AVERAGE(H234:H236)</f>
        <v>117.79222600000001</v>
      </c>
      <c r="M234" s="30"/>
    </row>
    <row r="235" spans="1:13" x14ac:dyDescent="0.35">
      <c r="A235" s="22" t="s">
        <v>966</v>
      </c>
      <c r="B235" s="22" t="s">
        <v>890</v>
      </c>
      <c r="C235" s="22" t="s">
        <v>891</v>
      </c>
      <c r="D235" s="29">
        <v>44301.481944444444</v>
      </c>
      <c r="E235" s="22">
        <v>2</v>
      </c>
      <c r="F235" s="22" t="s">
        <v>8</v>
      </c>
      <c r="G235" s="21">
        <v>602.6</v>
      </c>
      <c r="H235" s="26">
        <f t="shared" si="16"/>
        <v>117.063862</v>
      </c>
      <c r="I235" s="26"/>
    </row>
    <row r="236" spans="1:13" x14ac:dyDescent="0.35">
      <c r="A236" s="22" t="s">
        <v>966</v>
      </c>
      <c r="B236" s="22" t="s">
        <v>890</v>
      </c>
      <c r="C236" s="22" t="s">
        <v>891</v>
      </c>
      <c r="D236" s="29">
        <v>44301.484027777777</v>
      </c>
      <c r="E236" s="22">
        <v>3</v>
      </c>
      <c r="F236" s="22" t="s">
        <v>8</v>
      </c>
      <c r="G236" s="21">
        <v>610</v>
      </c>
      <c r="H236" s="26">
        <f t="shared" si="16"/>
        <v>118.45780000000001</v>
      </c>
      <c r="I236" s="30"/>
    </row>
    <row r="237" spans="1:13" x14ac:dyDescent="0.35">
      <c r="A237" s="22" t="s">
        <v>967</v>
      </c>
      <c r="B237" s="22" t="s">
        <v>890</v>
      </c>
      <c r="C237" s="22" t="s">
        <v>891</v>
      </c>
      <c r="D237" s="29">
        <v>44301.491666666669</v>
      </c>
      <c r="E237" s="22">
        <v>1</v>
      </c>
      <c r="F237" s="22" t="s">
        <v>8</v>
      </c>
      <c r="G237" s="21">
        <v>602.20000000000005</v>
      </c>
      <c r="H237" s="26">
        <f t="shared" si="16"/>
        <v>116.98851400000001</v>
      </c>
      <c r="I237" s="31">
        <f>AVERAGE(H237:H239)</f>
        <v>115.801783</v>
      </c>
      <c r="M237" s="30"/>
    </row>
    <row r="238" spans="1:13" x14ac:dyDescent="0.35">
      <c r="A238" s="22" t="s">
        <v>967</v>
      </c>
      <c r="B238" s="22" t="s">
        <v>890</v>
      </c>
      <c r="C238" s="22" t="s">
        <v>891</v>
      </c>
      <c r="D238" s="29">
        <v>44301.493750000001</v>
      </c>
      <c r="E238" s="22">
        <v>2</v>
      </c>
      <c r="F238" s="22" t="s">
        <v>8</v>
      </c>
      <c r="G238" s="21">
        <v>588.6</v>
      </c>
      <c r="H238" s="26">
        <f t="shared" si="16"/>
        <v>114.426682</v>
      </c>
    </row>
    <row r="239" spans="1:13" x14ac:dyDescent="0.35">
      <c r="A239" s="22" t="s">
        <v>967</v>
      </c>
      <c r="B239" s="22" t="s">
        <v>890</v>
      </c>
      <c r="C239" s="22" t="s">
        <v>891</v>
      </c>
      <c r="D239" s="29">
        <v>44301.496527777781</v>
      </c>
      <c r="E239" s="22">
        <v>3</v>
      </c>
      <c r="F239" s="22" t="s">
        <v>8</v>
      </c>
      <c r="G239" s="21">
        <v>596.9</v>
      </c>
      <c r="H239" s="26">
        <f t="shared" si="16"/>
        <v>115.99015299999999</v>
      </c>
    </row>
    <row r="240" spans="1:13" x14ac:dyDescent="0.35">
      <c r="A240" s="22" t="s">
        <v>968</v>
      </c>
      <c r="B240" s="22" t="s">
        <v>890</v>
      </c>
      <c r="C240" s="22" t="s">
        <v>891</v>
      </c>
      <c r="D240" s="29">
        <v>44301.503472222219</v>
      </c>
      <c r="E240" s="22">
        <v>1</v>
      </c>
      <c r="F240" s="22" t="s">
        <v>8</v>
      </c>
      <c r="G240" s="21">
        <v>573.4</v>
      </c>
      <c r="H240" s="26">
        <f t="shared" si="16"/>
        <v>111.563458</v>
      </c>
      <c r="I240" s="31">
        <f>AVERAGE(H240:H242)</f>
        <v>110.94183700000001</v>
      </c>
      <c r="M240" s="30"/>
    </row>
    <row r="241" spans="1:19" x14ac:dyDescent="0.35">
      <c r="A241" s="22" t="s">
        <v>968</v>
      </c>
      <c r="B241" s="22" t="s">
        <v>890</v>
      </c>
      <c r="C241" s="22" t="s">
        <v>891</v>
      </c>
      <c r="D241" s="29">
        <v>44301.506249999999</v>
      </c>
      <c r="E241" s="22">
        <v>2</v>
      </c>
      <c r="F241" s="22" t="s">
        <v>8</v>
      </c>
      <c r="G241" s="21">
        <v>563.9</v>
      </c>
      <c r="H241" s="26">
        <f t="shared" si="16"/>
        <v>109.773943</v>
      </c>
      <c r="I241" s="30"/>
    </row>
    <row r="242" spans="1:19" x14ac:dyDescent="0.35">
      <c r="A242" s="22" t="s">
        <v>968</v>
      </c>
      <c r="B242" s="22" t="s">
        <v>890</v>
      </c>
      <c r="C242" s="22" t="s">
        <v>891</v>
      </c>
      <c r="D242" s="29">
        <v>44301.508333333331</v>
      </c>
      <c r="E242" s="22">
        <v>3</v>
      </c>
      <c r="F242" s="22" t="s">
        <v>8</v>
      </c>
      <c r="G242" s="21">
        <v>573</v>
      </c>
      <c r="H242" s="26">
        <f t="shared" si="16"/>
        <v>111.48811000000001</v>
      </c>
      <c r="I242" s="30"/>
    </row>
    <row r="243" spans="1:19" x14ac:dyDescent="0.35">
      <c r="A243" s="22" t="s">
        <v>969</v>
      </c>
      <c r="B243" s="22" t="s">
        <v>890</v>
      </c>
      <c r="C243" s="22" t="s">
        <v>891</v>
      </c>
      <c r="D243" s="29">
        <v>44301.515277777777</v>
      </c>
      <c r="E243" s="22">
        <v>1</v>
      </c>
      <c r="F243" s="22" t="s">
        <v>8</v>
      </c>
      <c r="G243" s="21">
        <v>525</v>
      </c>
      <c r="H243" s="26">
        <f t="shared" si="16"/>
        <v>102.44635</v>
      </c>
      <c r="I243" s="31">
        <f>AVERAGE(H243:H245)</f>
        <v>102.841927</v>
      </c>
      <c r="M243" s="30"/>
    </row>
    <row r="244" spans="1:19" x14ac:dyDescent="0.35">
      <c r="A244" s="22" t="s">
        <v>969</v>
      </c>
      <c r="B244" s="22" t="s">
        <v>890</v>
      </c>
      <c r="C244" s="22" t="s">
        <v>891</v>
      </c>
      <c r="D244" s="29">
        <v>44301.517361111109</v>
      </c>
      <c r="E244" s="22">
        <v>2</v>
      </c>
      <c r="F244" s="22" t="s">
        <v>8</v>
      </c>
      <c r="G244" s="21">
        <v>526.79999999999995</v>
      </c>
      <c r="H244" s="26">
        <f t="shared" si="16"/>
        <v>102.785416</v>
      </c>
      <c r="I244" s="30"/>
    </row>
    <row r="245" spans="1:19" x14ac:dyDescent="0.35">
      <c r="A245" s="22" t="s">
        <v>969</v>
      </c>
      <c r="B245" s="22" t="s">
        <v>890</v>
      </c>
      <c r="C245" s="22" t="s">
        <v>891</v>
      </c>
      <c r="D245" s="29">
        <v>44301.520138888889</v>
      </c>
      <c r="E245" s="22">
        <v>3</v>
      </c>
      <c r="F245" s="22" t="s">
        <v>8</v>
      </c>
      <c r="G245" s="21">
        <v>529.5</v>
      </c>
      <c r="H245" s="26">
        <f t="shared" si="16"/>
        <v>103.294015</v>
      </c>
      <c r="I245" s="30"/>
    </row>
    <row r="246" spans="1:19" x14ac:dyDescent="0.35">
      <c r="A246" s="22" t="s">
        <v>896</v>
      </c>
      <c r="B246" s="22" t="s">
        <v>890</v>
      </c>
      <c r="C246" s="22" t="s">
        <v>891</v>
      </c>
      <c r="D246" s="29">
        <v>44301.52847222222</v>
      </c>
      <c r="E246" s="22">
        <v>2</v>
      </c>
      <c r="F246" s="22" t="s">
        <v>8</v>
      </c>
      <c r="G246" s="21">
        <v>5.6639999999999997</v>
      </c>
      <c r="H246" s="22">
        <f t="shared" ref="H246:H248" si="17" xml:space="preserve"> 0.22315*(G246) -0.41283</f>
        <v>0.85109159999999973</v>
      </c>
      <c r="I246" s="31">
        <f>AVERAGE(H246:H248)</f>
        <v>0.86269539999999978</v>
      </c>
      <c r="M246" s="30"/>
    </row>
    <row r="247" spans="1:19" x14ac:dyDescent="0.35">
      <c r="A247" s="22" t="s">
        <v>896</v>
      </c>
      <c r="B247" s="22" t="s">
        <v>890</v>
      </c>
      <c r="C247" s="22" t="s">
        <v>891</v>
      </c>
      <c r="D247" s="29">
        <v>44301.530555555553</v>
      </c>
      <c r="E247" s="22">
        <v>3</v>
      </c>
      <c r="F247" s="22" t="s">
        <v>8</v>
      </c>
      <c r="G247" s="21">
        <v>5.5069999999999997</v>
      </c>
      <c r="H247" s="22">
        <f t="shared" si="17"/>
        <v>0.81605704999999973</v>
      </c>
      <c r="I247" s="26"/>
      <c r="S247" s="22" t="s">
        <v>270</v>
      </c>
    </row>
    <row r="248" spans="1:19" x14ac:dyDescent="0.35">
      <c r="A248" s="22" t="s">
        <v>896</v>
      </c>
      <c r="B248" s="22" t="s">
        <v>890</v>
      </c>
      <c r="C248" s="22" t="s">
        <v>891</v>
      </c>
      <c r="D248" s="29">
        <v>44301.531944444447</v>
      </c>
      <c r="E248" s="22">
        <v>4</v>
      </c>
      <c r="F248" s="22" t="s">
        <v>8</v>
      </c>
      <c r="G248" s="21">
        <v>5.9770000000000003</v>
      </c>
      <c r="H248" s="22">
        <f t="shared" si="17"/>
        <v>0.92093754999999988</v>
      </c>
      <c r="I248" s="30"/>
      <c r="Q248" s="22" t="s">
        <v>7</v>
      </c>
      <c r="R248" s="22" t="s">
        <v>859</v>
      </c>
      <c r="S248" s="22" t="s">
        <v>859</v>
      </c>
    </row>
    <row r="249" spans="1:19" x14ac:dyDescent="0.35">
      <c r="A249" s="22" t="s">
        <v>970</v>
      </c>
      <c r="B249" s="22" t="s">
        <v>890</v>
      </c>
      <c r="C249" s="22" t="s">
        <v>891</v>
      </c>
      <c r="D249" s="29">
        <v>44301.539583333331</v>
      </c>
      <c r="E249" s="22">
        <v>1</v>
      </c>
      <c r="F249" s="22" t="s">
        <v>8</v>
      </c>
      <c r="G249" s="21">
        <v>612.70000000000005</v>
      </c>
      <c r="H249" s="26">
        <f t="shared" ref="H249:H312" si="18" xml:space="preserve"> 0.18837*(G249) +3.5521</f>
        <v>118.96639900000001</v>
      </c>
      <c r="I249" s="31">
        <f>AVERAGE(H249:H251)</f>
        <v>120.586381</v>
      </c>
      <c r="M249" s="30"/>
      <c r="Q249" s="34">
        <v>151.5</v>
      </c>
      <c r="R249" s="22">
        <v>30</v>
      </c>
      <c r="S249" s="22">
        <f xml:space="preserve"> 0.18417*(Q249) + 2.257</f>
        <v>30.158755000000003</v>
      </c>
    </row>
    <row r="250" spans="1:19" x14ac:dyDescent="0.35">
      <c r="A250" s="22" t="s">
        <v>970</v>
      </c>
      <c r="B250" s="22" t="s">
        <v>890</v>
      </c>
      <c r="C250" s="22" t="s">
        <v>891</v>
      </c>
      <c r="D250" s="29">
        <v>44301.541666666664</v>
      </c>
      <c r="E250" s="22">
        <v>2</v>
      </c>
      <c r="F250" s="22" t="s">
        <v>8</v>
      </c>
      <c r="G250" s="21">
        <v>620.9</v>
      </c>
      <c r="H250" s="26">
        <f t="shared" si="18"/>
        <v>120.511033</v>
      </c>
      <c r="Q250" s="34">
        <v>150.30000000000001</v>
      </c>
      <c r="R250" s="22">
        <v>30</v>
      </c>
      <c r="S250" s="22">
        <f t="shared" ref="S250:S260" si="19" xml:space="preserve"> 0.18417*(Q250) + 2.257</f>
        <v>29.937751000000002</v>
      </c>
    </row>
    <row r="251" spans="1:19" x14ac:dyDescent="0.35">
      <c r="A251" s="22" t="s">
        <v>970</v>
      </c>
      <c r="B251" s="22" t="s">
        <v>890</v>
      </c>
      <c r="C251" s="22" t="s">
        <v>891</v>
      </c>
      <c r="D251" s="29">
        <v>44301.544444444444</v>
      </c>
      <c r="E251" s="22">
        <v>3</v>
      </c>
      <c r="F251" s="22" t="s">
        <v>8</v>
      </c>
      <c r="G251" s="21">
        <v>630.29999999999995</v>
      </c>
      <c r="H251" s="26">
        <f t="shared" si="18"/>
        <v>122.28171099999999</v>
      </c>
      <c r="Q251" s="34">
        <v>152.30000000000001</v>
      </c>
      <c r="R251" s="22">
        <v>30</v>
      </c>
      <c r="S251" s="22">
        <f t="shared" si="19"/>
        <v>30.306091000000002</v>
      </c>
    </row>
    <row r="252" spans="1:19" x14ac:dyDescent="0.35">
      <c r="A252" s="22" t="s">
        <v>971</v>
      </c>
      <c r="B252" s="22" t="s">
        <v>890</v>
      </c>
      <c r="C252" s="22" t="s">
        <v>891</v>
      </c>
      <c r="D252" s="29">
        <v>44301.551388888889</v>
      </c>
      <c r="E252" s="22">
        <v>1</v>
      </c>
      <c r="F252" s="22" t="s">
        <v>8</v>
      </c>
      <c r="G252" s="21">
        <v>689.5</v>
      </c>
      <c r="H252" s="26">
        <f t="shared" si="18"/>
        <v>133.43321499999999</v>
      </c>
      <c r="I252" s="31">
        <f>AVERAGE(H252:H254)</f>
        <v>134.450413</v>
      </c>
      <c r="M252" s="30"/>
      <c r="Q252" s="34">
        <v>259.89999999999998</v>
      </c>
      <c r="R252" s="22">
        <v>50</v>
      </c>
      <c r="S252" s="22">
        <f t="shared" si="19"/>
        <v>50.122782999999991</v>
      </c>
    </row>
    <row r="253" spans="1:19" x14ac:dyDescent="0.35">
      <c r="A253" s="22" t="s">
        <v>971</v>
      </c>
      <c r="B253" s="22" t="s">
        <v>890</v>
      </c>
      <c r="C253" s="22" t="s">
        <v>891</v>
      </c>
      <c r="D253" s="29">
        <v>44301.554166666669</v>
      </c>
      <c r="E253" s="22">
        <v>2</v>
      </c>
      <c r="F253" s="22" t="s">
        <v>8</v>
      </c>
      <c r="G253" s="21">
        <v>685.4</v>
      </c>
      <c r="H253" s="26">
        <f t="shared" si="18"/>
        <v>132.660898</v>
      </c>
      <c r="I253" s="30"/>
      <c r="Q253" s="34">
        <v>256.3</v>
      </c>
      <c r="R253" s="22">
        <v>50</v>
      </c>
      <c r="S253" s="22">
        <f t="shared" si="19"/>
        <v>49.459771000000003</v>
      </c>
    </row>
    <row r="254" spans="1:19" x14ac:dyDescent="0.35">
      <c r="A254" s="22" t="s">
        <v>971</v>
      </c>
      <c r="B254" s="22" t="s">
        <v>890</v>
      </c>
      <c r="C254" s="22" t="s">
        <v>891</v>
      </c>
      <c r="D254" s="29">
        <v>44301.556250000001</v>
      </c>
      <c r="E254" s="22">
        <v>3</v>
      </c>
      <c r="F254" s="22" t="s">
        <v>8</v>
      </c>
      <c r="G254" s="21">
        <v>709.8</v>
      </c>
      <c r="H254" s="26">
        <f t="shared" si="18"/>
        <v>137.257126</v>
      </c>
      <c r="I254" s="30"/>
      <c r="Q254" s="34">
        <v>259.39999999999998</v>
      </c>
      <c r="R254" s="22">
        <v>50</v>
      </c>
      <c r="S254" s="22">
        <f t="shared" si="19"/>
        <v>50.030697999999994</v>
      </c>
    </row>
    <row r="255" spans="1:19" x14ac:dyDescent="0.35">
      <c r="A255" s="22" t="s">
        <v>972</v>
      </c>
      <c r="B255" s="22" t="s">
        <v>890</v>
      </c>
      <c r="C255" s="22" t="s">
        <v>891</v>
      </c>
      <c r="D255" s="29">
        <v>44301.563888888886</v>
      </c>
      <c r="E255" s="22">
        <v>1</v>
      </c>
      <c r="F255" s="22" t="s">
        <v>8</v>
      </c>
      <c r="G255" s="21">
        <v>659.1</v>
      </c>
      <c r="H255" s="26">
        <f t="shared" si="18"/>
        <v>127.70676700000001</v>
      </c>
      <c r="I255" s="31">
        <f>AVERAGE(H255:H257)</f>
        <v>128.12118100000001</v>
      </c>
      <c r="M255" s="30"/>
      <c r="Q255" s="34">
        <v>1075</v>
      </c>
      <c r="R255" s="22">
        <v>200</v>
      </c>
      <c r="S255" s="22">
        <f t="shared" si="19"/>
        <v>200.23975000000002</v>
      </c>
    </row>
    <row r="256" spans="1:19" x14ac:dyDescent="0.35">
      <c r="A256" s="22" t="s">
        <v>972</v>
      </c>
      <c r="B256" s="22" t="s">
        <v>890</v>
      </c>
      <c r="C256" s="22" t="s">
        <v>891</v>
      </c>
      <c r="D256" s="29">
        <v>44301.565972222219</v>
      </c>
      <c r="E256" s="22">
        <v>2</v>
      </c>
      <c r="F256" s="22" t="s">
        <v>8</v>
      </c>
      <c r="G256" s="21">
        <v>659.2</v>
      </c>
      <c r="H256" s="26">
        <f t="shared" si="18"/>
        <v>127.725604</v>
      </c>
      <c r="I256" s="30"/>
      <c r="Q256" s="34">
        <v>1070</v>
      </c>
      <c r="R256" s="22">
        <v>200</v>
      </c>
      <c r="S256" s="22">
        <f t="shared" si="19"/>
        <v>199.31890000000001</v>
      </c>
    </row>
    <row r="257" spans="1:19" x14ac:dyDescent="0.35">
      <c r="A257" s="22" t="s">
        <v>972</v>
      </c>
      <c r="B257" s="22" t="s">
        <v>890</v>
      </c>
      <c r="C257" s="22" t="s">
        <v>891</v>
      </c>
      <c r="D257" s="29">
        <v>44301.568749999999</v>
      </c>
      <c r="E257" s="22">
        <v>3</v>
      </c>
      <c r="F257" s="22" t="s">
        <v>8</v>
      </c>
      <c r="G257" s="21">
        <v>665.6</v>
      </c>
      <c r="H257" s="26">
        <f t="shared" si="18"/>
        <v>128.931172</v>
      </c>
      <c r="I257" s="30"/>
      <c r="Q257" s="34">
        <v>1076</v>
      </c>
      <c r="R257" s="22">
        <v>200</v>
      </c>
      <c r="S257" s="22">
        <f t="shared" si="19"/>
        <v>200.42392000000001</v>
      </c>
    </row>
    <row r="258" spans="1:19" x14ac:dyDescent="0.35">
      <c r="A258" s="22" t="s">
        <v>973</v>
      </c>
      <c r="B258" s="22" t="s">
        <v>890</v>
      </c>
      <c r="C258" s="22" t="s">
        <v>891</v>
      </c>
      <c r="D258" s="29">
        <v>44301.575694444444</v>
      </c>
      <c r="E258" s="22">
        <v>1</v>
      </c>
      <c r="F258" s="22" t="s">
        <v>8</v>
      </c>
      <c r="G258" s="21">
        <v>718.7</v>
      </c>
      <c r="H258" s="26">
        <f t="shared" si="18"/>
        <v>138.93361900000002</v>
      </c>
      <c r="I258" s="31">
        <f>AVERAGE(H258:H260)</f>
        <v>138.24920800000004</v>
      </c>
      <c r="M258" s="30"/>
      <c r="Q258" s="34">
        <v>1603</v>
      </c>
      <c r="R258" s="22">
        <v>300</v>
      </c>
      <c r="S258" s="22">
        <f t="shared" si="19"/>
        <v>297.48151000000001</v>
      </c>
    </row>
    <row r="259" spans="1:19" x14ac:dyDescent="0.35">
      <c r="A259" s="22" t="s">
        <v>973</v>
      </c>
      <c r="B259" s="22" t="s">
        <v>890</v>
      </c>
      <c r="C259" s="22" t="s">
        <v>891</v>
      </c>
      <c r="D259" s="29">
        <v>44301.578472222223</v>
      </c>
      <c r="E259" s="22">
        <v>2</v>
      </c>
      <c r="F259" s="22" t="s">
        <v>8</v>
      </c>
      <c r="G259" s="21">
        <v>713.2</v>
      </c>
      <c r="H259" s="26">
        <f t="shared" si="18"/>
        <v>137.89758400000002</v>
      </c>
      <c r="I259" s="26"/>
      <c r="Q259" s="34">
        <v>1624</v>
      </c>
      <c r="R259" s="22">
        <v>300</v>
      </c>
      <c r="S259" s="22">
        <f t="shared" si="19"/>
        <v>301.34908000000001</v>
      </c>
    </row>
    <row r="260" spans="1:19" x14ac:dyDescent="0.35">
      <c r="A260" s="22" t="s">
        <v>973</v>
      </c>
      <c r="B260" s="22" t="s">
        <v>890</v>
      </c>
      <c r="C260" s="22" t="s">
        <v>891</v>
      </c>
      <c r="D260" s="29">
        <v>44301.580555555556</v>
      </c>
      <c r="E260" s="22">
        <v>3</v>
      </c>
      <c r="F260" s="22" t="s">
        <v>8</v>
      </c>
      <c r="G260" s="21">
        <v>713.3</v>
      </c>
      <c r="H260" s="26">
        <f t="shared" si="18"/>
        <v>137.91642099999999</v>
      </c>
      <c r="I260" s="30"/>
      <c r="Q260" s="34">
        <v>1623</v>
      </c>
      <c r="R260" s="22">
        <v>300</v>
      </c>
      <c r="S260" s="22">
        <f t="shared" si="19"/>
        <v>301.16491000000002</v>
      </c>
    </row>
    <row r="261" spans="1:19" x14ac:dyDescent="0.35">
      <c r="A261" s="22" t="s">
        <v>974</v>
      </c>
      <c r="B261" s="22" t="s">
        <v>890</v>
      </c>
      <c r="C261" s="22" t="s">
        <v>891</v>
      </c>
      <c r="D261" s="29">
        <v>44301.588194444441</v>
      </c>
      <c r="E261" s="22">
        <v>1</v>
      </c>
      <c r="F261" s="22" t="s">
        <v>8</v>
      </c>
      <c r="G261" s="21">
        <v>712.1</v>
      </c>
      <c r="H261" s="26">
        <f t="shared" si="18"/>
        <v>137.69037700000001</v>
      </c>
      <c r="I261" s="31">
        <f>AVERAGE(H261:H263)</f>
        <v>137.32619500000001</v>
      </c>
      <c r="M261" s="30"/>
    </row>
    <row r="262" spans="1:19" x14ac:dyDescent="0.35">
      <c r="A262" s="22" t="s">
        <v>974</v>
      </c>
      <c r="B262" s="22" t="s">
        <v>890</v>
      </c>
      <c r="C262" s="22" t="s">
        <v>891</v>
      </c>
      <c r="D262" s="29">
        <v>44301.590277777781</v>
      </c>
      <c r="E262" s="22">
        <v>2</v>
      </c>
      <c r="F262" s="22" t="s">
        <v>8</v>
      </c>
      <c r="G262" s="21">
        <v>704.6</v>
      </c>
      <c r="H262" s="26">
        <f t="shared" si="18"/>
        <v>136.277602</v>
      </c>
    </row>
    <row r="263" spans="1:19" x14ac:dyDescent="0.35">
      <c r="A263" s="22" t="s">
        <v>974</v>
      </c>
      <c r="B263" s="22" t="s">
        <v>890</v>
      </c>
      <c r="C263" s="22" t="s">
        <v>891</v>
      </c>
      <c r="D263" s="29">
        <v>44301.593055555553</v>
      </c>
      <c r="E263" s="22">
        <v>3</v>
      </c>
      <c r="F263" s="22" t="s">
        <v>8</v>
      </c>
      <c r="G263" s="21">
        <v>713.8</v>
      </c>
      <c r="H263" s="26">
        <f t="shared" si="18"/>
        <v>138.010606</v>
      </c>
    </row>
    <row r="264" spans="1:19" x14ac:dyDescent="0.35">
      <c r="A264" s="22" t="s">
        <v>975</v>
      </c>
      <c r="B264" s="22" t="s">
        <v>890</v>
      </c>
      <c r="C264" s="22" t="s">
        <v>891</v>
      </c>
      <c r="D264" s="29">
        <v>44301.600694444445</v>
      </c>
      <c r="E264" s="22">
        <v>1</v>
      </c>
      <c r="F264" s="22" t="s">
        <v>8</v>
      </c>
      <c r="G264" s="21">
        <v>1087</v>
      </c>
      <c r="H264" s="26">
        <f t="shared" si="18"/>
        <v>208.31029000000001</v>
      </c>
      <c r="I264" s="31">
        <f>AVERAGE(H264:H266)</f>
        <v>207.93355</v>
      </c>
      <c r="M264" s="30"/>
    </row>
    <row r="265" spans="1:19" x14ac:dyDescent="0.35">
      <c r="A265" s="22" t="s">
        <v>975</v>
      </c>
      <c r="B265" s="22" t="s">
        <v>890</v>
      </c>
      <c r="C265" s="22" t="s">
        <v>891</v>
      </c>
      <c r="D265" s="29">
        <v>44301.602777777778</v>
      </c>
      <c r="E265" s="22">
        <v>2</v>
      </c>
      <c r="F265" s="22" t="s">
        <v>8</v>
      </c>
      <c r="G265" s="21">
        <v>1077</v>
      </c>
      <c r="H265" s="26">
        <f t="shared" si="18"/>
        <v>206.42659</v>
      </c>
      <c r="I265" s="30"/>
    </row>
    <row r="266" spans="1:19" x14ac:dyDescent="0.35">
      <c r="A266" s="22" t="s">
        <v>975</v>
      </c>
      <c r="B266" s="22" t="s">
        <v>890</v>
      </c>
      <c r="C266" s="22" t="s">
        <v>891</v>
      </c>
      <c r="D266" s="29">
        <v>44301.605555555558</v>
      </c>
      <c r="E266" s="22">
        <v>3</v>
      </c>
      <c r="F266" s="22" t="s">
        <v>8</v>
      </c>
      <c r="G266" s="21">
        <v>1091</v>
      </c>
      <c r="H266" s="26">
        <f t="shared" si="18"/>
        <v>209.06377000000001</v>
      </c>
      <c r="I266" s="30"/>
    </row>
    <row r="267" spans="1:19" x14ac:dyDescent="0.35">
      <c r="A267" s="22" t="s">
        <v>976</v>
      </c>
      <c r="B267" s="22" t="s">
        <v>890</v>
      </c>
      <c r="C267" s="22" t="s">
        <v>891</v>
      </c>
      <c r="D267" s="29">
        <v>44301.613194444442</v>
      </c>
      <c r="E267" s="22">
        <v>1</v>
      </c>
      <c r="F267" s="22" t="s">
        <v>8</v>
      </c>
      <c r="G267" s="21">
        <v>883</v>
      </c>
      <c r="H267" s="26">
        <f t="shared" si="18"/>
        <v>169.88281000000001</v>
      </c>
      <c r="I267" s="31">
        <f>AVERAGE(H267:H269)</f>
        <v>170.88745000000003</v>
      </c>
      <c r="M267" s="30"/>
    </row>
    <row r="268" spans="1:19" x14ac:dyDescent="0.35">
      <c r="A268" s="22" t="s">
        <v>976</v>
      </c>
      <c r="B268" s="22" t="s">
        <v>890</v>
      </c>
      <c r="C268" s="22" t="s">
        <v>891</v>
      </c>
      <c r="D268" s="29">
        <v>44301.615277777775</v>
      </c>
      <c r="E268" s="22">
        <v>2</v>
      </c>
      <c r="F268" s="22" t="s">
        <v>8</v>
      </c>
      <c r="G268" s="21">
        <v>891.7</v>
      </c>
      <c r="H268" s="26">
        <f t="shared" si="18"/>
        <v>171.52162900000002</v>
      </c>
      <c r="I268" s="30"/>
    </row>
    <row r="269" spans="1:19" x14ac:dyDescent="0.35">
      <c r="A269" s="22" t="s">
        <v>976</v>
      </c>
      <c r="B269" s="22" t="s">
        <v>890</v>
      </c>
      <c r="C269" s="22" t="s">
        <v>891</v>
      </c>
      <c r="D269" s="29">
        <v>44301.618055555555</v>
      </c>
      <c r="E269" s="22">
        <v>3</v>
      </c>
      <c r="F269" s="22" t="s">
        <v>8</v>
      </c>
      <c r="G269" s="21">
        <v>890.3</v>
      </c>
      <c r="H269" s="26">
        <f t="shared" si="18"/>
        <v>171.25791100000001</v>
      </c>
      <c r="I269" s="30"/>
    </row>
    <row r="270" spans="1:19" x14ac:dyDescent="0.35">
      <c r="A270" s="22" t="s">
        <v>977</v>
      </c>
      <c r="B270" s="22" t="s">
        <v>890</v>
      </c>
      <c r="C270" s="22" t="s">
        <v>891</v>
      </c>
      <c r="D270" s="29">
        <v>44301.625</v>
      </c>
      <c r="E270" s="22">
        <v>1</v>
      </c>
      <c r="F270" s="22" t="s">
        <v>8</v>
      </c>
      <c r="G270" s="21">
        <v>850.6</v>
      </c>
      <c r="H270" s="26">
        <f t="shared" si="18"/>
        <v>163.77962200000002</v>
      </c>
      <c r="I270" s="31">
        <f>AVERAGE(H270:H272)</f>
        <v>161.45011300000002</v>
      </c>
      <c r="M270" s="30"/>
    </row>
    <row r="271" spans="1:19" x14ac:dyDescent="0.35">
      <c r="A271" s="22" t="s">
        <v>977</v>
      </c>
      <c r="B271" s="22" t="s">
        <v>890</v>
      </c>
      <c r="C271" s="22" t="s">
        <v>891</v>
      </c>
      <c r="D271" s="29">
        <v>44301.62777777778</v>
      </c>
      <c r="E271" s="22">
        <v>2</v>
      </c>
      <c r="F271" s="22" t="s">
        <v>8</v>
      </c>
      <c r="G271" s="21">
        <v>830.9</v>
      </c>
      <c r="H271" s="26">
        <f t="shared" si="18"/>
        <v>160.06873300000001</v>
      </c>
      <c r="I271" s="26"/>
    </row>
    <row r="272" spans="1:19" x14ac:dyDescent="0.35">
      <c r="A272" s="22" t="s">
        <v>977</v>
      </c>
      <c r="B272" s="22" t="s">
        <v>890</v>
      </c>
      <c r="C272" s="22" t="s">
        <v>891</v>
      </c>
      <c r="D272" s="29">
        <v>44301.629861111112</v>
      </c>
      <c r="E272" s="22">
        <v>3</v>
      </c>
      <c r="F272" s="22" t="s">
        <v>8</v>
      </c>
      <c r="G272" s="21">
        <v>833.2</v>
      </c>
      <c r="H272" s="26">
        <f t="shared" si="18"/>
        <v>160.50198400000002</v>
      </c>
      <c r="I272" s="30"/>
    </row>
    <row r="273" spans="1:19" x14ac:dyDescent="0.35">
      <c r="A273" s="22" t="s">
        <v>978</v>
      </c>
      <c r="B273" s="22" t="s">
        <v>890</v>
      </c>
      <c r="C273" s="22" t="s">
        <v>891</v>
      </c>
      <c r="D273" s="29">
        <v>44301.637499999997</v>
      </c>
      <c r="E273" s="22">
        <v>1</v>
      </c>
      <c r="F273" s="22" t="s">
        <v>8</v>
      </c>
      <c r="G273" s="21">
        <v>956.1</v>
      </c>
      <c r="H273" s="26">
        <f t="shared" si="18"/>
        <v>183.652657</v>
      </c>
      <c r="I273" s="31">
        <f>AVERAGE(H273:H275)</f>
        <v>183.86614299999999</v>
      </c>
      <c r="M273" s="30"/>
    </row>
    <row r="274" spans="1:19" x14ac:dyDescent="0.35">
      <c r="A274" s="22" t="s">
        <v>978</v>
      </c>
      <c r="B274" s="22" t="s">
        <v>890</v>
      </c>
      <c r="C274" s="22" t="s">
        <v>891</v>
      </c>
      <c r="D274" s="29">
        <v>44301.640277777777</v>
      </c>
      <c r="E274" s="22">
        <v>2</v>
      </c>
      <c r="F274" s="22" t="s">
        <v>8</v>
      </c>
      <c r="G274" s="21">
        <v>951.8</v>
      </c>
      <c r="H274" s="26">
        <f t="shared" si="18"/>
        <v>182.84266600000001</v>
      </c>
      <c r="S274" s="22" t="s">
        <v>270</v>
      </c>
    </row>
    <row r="275" spans="1:19" x14ac:dyDescent="0.35">
      <c r="A275" s="22" t="s">
        <v>978</v>
      </c>
      <c r="B275" s="22" t="s">
        <v>890</v>
      </c>
      <c r="C275" s="22" t="s">
        <v>891</v>
      </c>
      <c r="D275" s="29">
        <v>44301.642361111109</v>
      </c>
      <c r="E275" s="22">
        <v>3</v>
      </c>
      <c r="F275" s="22" t="s">
        <v>8</v>
      </c>
      <c r="G275" s="21">
        <v>963.8</v>
      </c>
      <c r="H275" s="26">
        <f t="shared" si="18"/>
        <v>185.103106</v>
      </c>
      <c r="Q275" s="22" t="s">
        <v>7</v>
      </c>
      <c r="R275" s="22" t="s">
        <v>859</v>
      </c>
      <c r="S275" s="22" t="s">
        <v>859</v>
      </c>
    </row>
    <row r="276" spans="1:19" x14ac:dyDescent="0.35">
      <c r="A276" s="22" t="s">
        <v>979</v>
      </c>
      <c r="B276" s="22" t="s">
        <v>890</v>
      </c>
      <c r="C276" s="22" t="s">
        <v>891</v>
      </c>
      <c r="D276" s="29">
        <v>44301.65</v>
      </c>
      <c r="E276" s="22">
        <v>1</v>
      </c>
      <c r="F276" s="22" t="s">
        <v>8</v>
      </c>
      <c r="G276" s="21">
        <v>963.1</v>
      </c>
      <c r="H276" s="26">
        <f t="shared" si="18"/>
        <v>184.97124700000001</v>
      </c>
      <c r="I276" s="31">
        <f>AVERAGE(H276:H278)</f>
        <v>184.66357600000001</v>
      </c>
      <c r="M276" s="30"/>
      <c r="Q276" s="34">
        <v>4.9210000000000003</v>
      </c>
      <c r="R276" s="22">
        <v>0.5</v>
      </c>
      <c r="S276" s="22">
        <f>0.20749*(Q276) - 0.50227</f>
        <v>0.51878829000000004</v>
      </c>
    </row>
    <row r="277" spans="1:19" x14ac:dyDescent="0.35">
      <c r="A277" s="22" t="s">
        <v>979</v>
      </c>
      <c r="B277" s="22" t="s">
        <v>890</v>
      </c>
      <c r="C277" s="22" t="s">
        <v>891</v>
      </c>
      <c r="D277" s="29">
        <v>44301.652083333334</v>
      </c>
      <c r="E277" s="22">
        <v>2</v>
      </c>
      <c r="F277" s="22" t="s">
        <v>8</v>
      </c>
      <c r="G277" s="21">
        <v>965.4</v>
      </c>
      <c r="H277" s="26">
        <f t="shared" si="18"/>
        <v>185.40449799999999</v>
      </c>
      <c r="I277" s="30"/>
      <c r="Q277" s="34">
        <v>5.0119999999999996</v>
      </c>
      <c r="R277" s="22">
        <v>0.5</v>
      </c>
      <c r="S277" s="22">
        <f t="shared" ref="S277:S284" si="20">0.20749*(Q277) - 0.50227</f>
        <v>0.53766987999999993</v>
      </c>
    </row>
    <row r="278" spans="1:19" x14ac:dyDescent="0.35">
      <c r="A278" s="27" t="s">
        <v>979</v>
      </c>
      <c r="B278" s="27" t="s">
        <v>890</v>
      </c>
      <c r="C278" s="27" t="s">
        <v>891</v>
      </c>
      <c r="D278" s="35">
        <v>44301.654861111114</v>
      </c>
      <c r="E278" s="27">
        <v>3</v>
      </c>
      <c r="F278" s="27" t="s">
        <v>8</v>
      </c>
      <c r="G278" s="34">
        <v>955.9</v>
      </c>
      <c r="H278" s="26">
        <f t="shared" si="18"/>
        <v>183.614983</v>
      </c>
      <c r="I278" s="30"/>
      <c r="M278" s="36" t="s">
        <v>895</v>
      </c>
      <c r="Q278" s="34">
        <v>4.883</v>
      </c>
      <c r="R278" s="22">
        <v>0.5</v>
      </c>
      <c r="S278" s="22">
        <f t="shared" si="20"/>
        <v>0.51090367000000003</v>
      </c>
    </row>
    <row r="279" spans="1:19" x14ac:dyDescent="0.35">
      <c r="A279" s="27" t="s">
        <v>980</v>
      </c>
      <c r="B279" s="27" t="s">
        <v>890</v>
      </c>
      <c r="C279" s="27" t="s">
        <v>891</v>
      </c>
      <c r="D279" s="35">
        <v>44301.662499999999</v>
      </c>
      <c r="E279" s="27">
        <v>1</v>
      </c>
      <c r="F279" s="27" t="s">
        <v>8</v>
      </c>
      <c r="G279" s="34">
        <v>701.1</v>
      </c>
      <c r="H279" s="26">
        <f t="shared" si="18"/>
        <v>135.61830700000002</v>
      </c>
      <c r="I279" s="31">
        <f>AVERAGE(H279:H281)</f>
        <v>136.44085600000003</v>
      </c>
      <c r="M279" s="36" t="s">
        <v>895</v>
      </c>
      <c r="Q279" s="34">
        <v>7.2</v>
      </c>
      <c r="R279" s="22">
        <v>1</v>
      </c>
      <c r="S279" s="22">
        <f t="shared" si="20"/>
        <v>0.99165800000000015</v>
      </c>
    </row>
    <row r="280" spans="1:19" x14ac:dyDescent="0.35">
      <c r="A280" s="27" t="s">
        <v>980</v>
      </c>
      <c r="B280" s="27" t="s">
        <v>890</v>
      </c>
      <c r="C280" s="27" t="s">
        <v>891</v>
      </c>
      <c r="D280" s="35">
        <v>44301.664583333331</v>
      </c>
      <c r="E280" s="27">
        <v>2</v>
      </c>
      <c r="F280" s="27" t="s">
        <v>8</v>
      </c>
      <c r="G280" s="34">
        <v>706.4</v>
      </c>
      <c r="H280" s="26">
        <f t="shared" si="18"/>
        <v>136.616668</v>
      </c>
      <c r="I280" s="30"/>
      <c r="M280" s="36" t="s">
        <v>895</v>
      </c>
      <c r="Q280" s="34">
        <v>6.99</v>
      </c>
      <c r="R280" s="22">
        <v>1</v>
      </c>
      <c r="S280" s="22">
        <f t="shared" si="20"/>
        <v>0.94808510000000012</v>
      </c>
    </row>
    <row r="281" spans="1:19" x14ac:dyDescent="0.35">
      <c r="A281" s="22" t="s">
        <v>980</v>
      </c>
      <c r="B281" s="22" t="s">
        <v>890</v>
      </c>
      <c r="C281" s="22" t="s">
        <v>891</v>
      </c>
      <c r="D281" s="29">
        <v>44301.667361111111</v>
      </c>
      <c r="E281" s="22">
        <v>3</v>
      </c>
      <c r="F281" s="22" t="s">
        <v>8</v>
      </c>
      <c r="G281" s="21">
        <v>708.9</v>
      </c>
      <c r="H281" s="26">
        <f t="shared" si="18"/>
        <v>137.087593</v>
      </c>
      <c r="I281" s="30"/>
      <c r="Q281" s="34">
        <v>7.1230000000000002</v>
      </c>
      <c r="R281" s="22">
        <v>1</v>
      </c>
      <c r="S281" s="22">
        <f t="shared" si="20"/>
        <v>0.97568127000000016</v>
      </c>
    </row>
    <row r="282" spans="1:19" x14ac:dyDescent="0.35">
      <c r="A282" s="22" t="s">
        <v>981</v>
      </c>
      <c r="B282" s="22" t="s">
        <v>890</v>
      </c>
      <c r="C282" s="22" t="s">
        <v>891</v>
      </c>
      <c r="D282" s="29">
        <v>44301.674305555556</v>
      </c>
      <c r="E282" s="22">
        <v>1</v>
      </c>
      <c r="F282" s="22" t="s">
        <v>8</v>
      </c>
      <c r="G282" s="21">
        <v>578.5</v>
      </c>
      <c r="H282" s="26">
        <f t="shared" si="18"/>
        <v>112.524145</v>
      </c>
      <c r="I282" s="31">
        <f>AVERAGE(H282:H284)</f>
        <v>112.926001</v>
      </c>
      <c r="M282" s="30"/>
      <c r="Q282" s="34">
        <v>14.46</v>
      </c>
      <c r="R282" s="22">
        <v>2.5</v>
      </c>
      <c r="S282" s="22">
        <f t="shared" si="20"/>
        <v>2.4980354</v>
      </c>
    </row>
    <row r="283" spans="1:19" x14ac:dyDescent="0.35">
      <c r="A283" s="22" t="s">
        <v>981</v>
      </c>
      <c r="B283" s="22" t="s">
        <v>890</v>
      </c>
      <c r="C283" s="22" t="s">
        <v>891</v>
      </c>
      <c r="D283" s="29">
        <v>44301.677083333336</v>
      </c>
      <c r="E283" s="22">
        <v>2</v>
      </c>
      <c r="F283" s="22" t="s">
        <v>8</v>
      </c>
      <c r="G283" s="21">
        <v>578.79999999999995</v>
      </c>
      <c r="H283" s="26">
        <f t="shared" si="18"/>
        <v>112.58065599999999</v>
      </c>
      <c r="I283" s="26"/>
      <c r="Q283" s="34">
        <v>14.34</v>
      </c>
      <c r="R283" s="22">
        <v>2.5</v>
      </c>
      <c r="S283" s="22">
        <f t="shared" si="20"/>
        <v>2.4731366000000001</v>
      </c>
    </row>
    <row r="284" spans="1:19" x14ac:dyDescent="0.35">
      <c r="A284" s="22" t="s">
        <v>981</v>
      </c>
      <c r="B284" s="22" t="s">
        <v>890</v>
      </c>
      <c r="C284" s="22" t="s">
        <v>891</v>
      </c>
      <c r="D284" s="29">
        <v>44301.679166666669</v>
      </c>
      <c r="E284" s="22">
        <v>3</v>
      </c>
      <c r="F284" s="22" t="s">
        <v>8</v>
      </c>
      <c r="G284" s="21">
        <v>584.6</v>
      </c>
      <c r="H284" s="26">
        <f t="shared" si="18"/>
        <v>113.673202</v>
      </c>
      <c r="I284" s="30"/>
      <c r="M284" s="26">
        <f>AVERAGE(I284:I286)</f>
        <v>148.527931</v>
      </c>
      <c r="Q284" s="34">
        <v>14.69</v>
      </c>
      <c r="R284" s="22">
        <v>2.5</v>
      </c>
      <c r="S284" s="22">
        <f t="shared" si="20"/>
        <v>2.5457580999999996</v>
      </c>
    </row>
    <row r="285" spans="1:19" x14ac:dyDescent="0.35">
      <c r="A285" s="22" t="s">
        <v>943</v>
      </c>
      <c r="B285" s="22" t="s">
        <v>890</v>
      </c>
      <c r="C285" s="22" t="s">
        <v>891</v>
      </c>
      <c r="D285" s="29">
        <v>44301.686805555553</v>
      </c>
      <c r="E285" s="22">
        <v>1</v>
      </c>
      <c r="F285" s="22" t="s">
        <v>8</v>
      </c>
      <c r="G285" s="21">
        <v>773</v>
      </c>
      <c r="H285" s="26">
        <f t="shared" si="18"/>
        <v>149.16211000000001</v>
      </c>
      <c r="I285" s="31">
        <f>AVERAGE(H285:H287)</f>
        <v>148.527931</v>
      </c>
      <c r="M285" s="30"/>
    </row>
    <row r="286" spans="1:19" x14ac:dyDescent="0.35">
      <c r="A286" s="22" t="s">
        <v>943</v>
      </c>
      <c r="B286" s="22" t="s">
        <v>890</v>
      </c>
      <c r="C286" s="22" t="s">
        <v>891</v>
      </c>
      <c r="D286" s="29">
        <v>44301.688888888886</v>
      </c>
      <c r="E286" s="22">
        <v>2</v>
      </c>
      <c r="F286" s="22" t="s">
        <v>8</v>
      </c>
      <c r="G286" s="21">
        <v>763.9</v>
      </c>
      <c r="H286" s="26">
        <f t="shared" si="18"/>
        <v>147.44794300000001</v>
      </c>
    </row>
    <row r="287" spans="1:19" x14ac:dyDescent="0.35">
      <c r="A287" s="22" t="s">
        <v>943</v>
      </c>
      <c r="B287" s="22" t="s">
        <v>890</v>
      </c>
      <c r="C287" s="22" t="s">
        <v>891</v>
      </c>
      <c r="D287" s="29">
        <v>44301.691666666666</v>
      </c>
      <c r="E287" s="22">
        <v>3</v>
      </c>
      <c r="F287" s="22" t="s">
        <v>8</v>
      </c>
      <c r="G287" s="21">
        <v>772</v>
      </c>
      <c r="H287" s="26">
        <f t="shared" si="18"/>
        <v>148.97373999999999</v>
      </c>
    </row>
    <row r="288" spans="1:19" x14ac:dyDescent="0.35">
      <c r="A288" s="22" t="s">
        <v>982</v>
      </c>
      <c r="B288" s="22" t="s">
        <v>890</v>
      </c>
      <c r="C288" s="22" t="s">
        <v>891</v>
      </c>
      <c r="D288" s="29">
        <v>44301.698611111111</v>
      </c>
      <c r="E288" s="22">
        <v>1</v>
      </c>
      <c r="F288" s="22" t="s">
        <v>8</v>
      </c>
      <c r="G288" s="21">
        <v>723.1</v>
      </c>
      <c r="H288" s="26">
        <f t="shared" si="18"/>
        <v>139.76244700000001</v>
      </c>
      <c r="I288" s="31">
        <f>AVERAGE(H288:H290)</f>
        <v>140.396626</v>
      </c>
      <c r="M288" s="30"/>
    </row>
    <row r="289" spans="1:19" x14ac:dyDescent="0.35">
      <c r="A289" s="22" t="s">
        <v>982</v>
      </c>
      <c r="B289" s="22" t="s">
        <v>890</v>
      </c>
      <c r="C289" s="22" t="s">
        <v>891</v>
      </c>
      <c r="D289" s="29">
        <v>44301.701388888891</v>
      </c>
      <c r="E289" s="22">
        <v>2</v>
      </c>
      <c r="F289" s="22" t="s">
        <v>8</v>
      </c>
      <c r="G289" s="21">
        <v>728.8</v>
      </c>
      <c r="H289" s="26">
        <f t="shared" si="18"/>
        <v>140.83615599999999</v>
      </c>
      <c r="I289" s="30"/>
    </row>
    <row r="290" spans="1:19" x14ac:dyDescent="0.35">
      <c r="A290" s="22" t="s">
        <v>982</v>
      </c>
      <c r="B290" s="22" t="s">
        <v>890</v>
      </c>
      <c r="C290" s="22" t="s">
        <v>891</v>
      </c>
      <c r="D290" s="29">
        <v>44301.703472222223</v>
      </c>
      <c r="E290" s="22">
        <v>3</v>
      </c>
      <c r="F290" s="22" t="s">
        <v>8</v>
      </c>
      <c r="G290" s="21">
        <v>727.5</v>
      </c>
      <c r="H290" s="26">
        <f t="shared" si="18"/>
        <v>140.591275</v>
      </c>
      <c r="I290" s="30"/>
    </row>
    <row r="291" spans="1:19" x14ac:dyDescent="0.35">
      <c r="A291" s="22" t="s">
        <v>983</v>
      </c>
      <c r="B291" s="22" t="s">
        <v>890</v>
      </c>
      <c r="C291" s="22" t="s">
        <v>891</v>
      </c>
      <c r="D291" s="29">
        <v>44301.711111111108</v>
      </c>
      <c r="E291" s="22">
        <v>1</v>
      </c>
      <c r="F291" s="22" t="s">
        <v>8</v>
      </c>
      <c r="G291" s="21">
        <v>561</v>
      </c>
      <c r="H291" s="26">
        <f t="shared" si="18"/>
        <v>109.22767</v>
      </c>
      <c r="I291" s="31">
        <f>AVERAGE(H291:H293)</f>
        <v>108.857209</v>
      </c>
      <c r="M291" s="30"/>
    </row>
    <row r="292" spans="1:19" x14ac:dyDescent="0.35">
      <c r="A292" s="22" t="s">
        <v>983</v>
      </c>
      <c r="B292" s="22" t="s">
        <v>890</v>
      </c>
      <c r="C292" s="22" t="s">
        <v>891</v>
      </c>
      <c r="D292" s="29">
        <v>44301.713194444441</v>
      </c>
      <c r="E292" s="22">
        <v>2</v>
      </c>
      <c r="F292" s="22" t="s">
        <v>8</v>
      </c>
      <c r="G292" s="21">
        <v>559.29999999999995</v>
      </c>
      <c r="H292" s="26">
        <f t="shared" si="18"/>
        <v>108.90744099999999</v>
      </c>
      <c r="I292" s="30"/>
      <c r="S292" s="22" t="s">
        <v>270</v>
      </c>
    </row>
    <row r="293" spans="1:19" x14ac:dyDescent="0.35">
      <c r="A293" s="22" t="s">
        <v>983</v>
      </c>
      <c r="B293" s="22" t="s">
        <v>890</v>
      </c>
      <c r="C293" s="22" t="s">
        <v>891</v>
      </c>
      <c r="D293" s="29">
        <v>44301.715277777781</v>
      </c>
      <c r="E293" s="22">
        <v>3</v>
      </c>
      <c r="F293" s="22" t="s">
        <v>8</v>
      </c>
      <c r="G293" s="21">
        <v>556.79999999999995</v>
      </c>
      <c r="H293" s="26">
        <f t="shared" si="18"/>
        <v>108.436516</v>
      </c>
      <c r="I293" s="30"/>
      <c r="Q293" s="22" t="s">
        <v>7</v>
      </c>
      <c r="R293" s="22" t="s">
        <v>859</v>
      </c>
      <c r="S293" s="22" t="s">
        <v>859</v>
      </c>
    </row>
    <row r="294" spans="1:19" x14ac:dyDescent="0.35">
      <c r="A294" s="22" t="s">
        <v>984</v>
      </c>
      <c r="B294" s="22" t="s">
        <v>890</v>
      </c>
      <c r="C294" s="22" t="s">
        <v>891</v>
      </c>
      <c r="D294" s="29">
        <v>44301.722916666666</v>
      </c>
      <c r="E294" s="22">
        <v>1</v>
      </c>
      <c r="F294" s="22" t="s">
        <v>8</v>
      </c>
      <c r="G294" s="21">
        <v>564.20000000000005</v>
      </c>
      <c r="H294" s="26">
        <f t="shared" si="18"/>
        <v>109.830454</v>
      </c>
      <c r="I294" s="31">
        <f>AVERAGE(H294:H296)</f>
        <v>109.65464200000001</v>
      </c>
      <c r="M294" s="30"/>
      <c r="Q294" s="34">
        <v>156.5</v>
      </c>
      <c r="R294" s="22">
        <v>30</v>
      </c>
      <c r="S294" s="22">
        <f xml:space="preserve"> 0.17454*(Q294) + 5.3343</f>
        <v>32.649810000000002</v>
      </c>
    </row>
    <row r="295" spans="1:19" x14ac:dyDescent="0.35">
      <c r="A295" s="22" t="s">
        <v>984</v>
      </c>
      <c r="B295" s="22" t="s">
        <v>890</v>
      </c>
      <c r="C295" s="22" t="s">
        <v>891</v>
      </c>
      <c r="D295" s="29">
        <v>44301.724999999999</v>
      </c>
      <c r="E295" s="22">
        <v>2</v>
      </c>
      <c r="F295" s="22" t="s">
        <v>8</v>
      </c>
      <c r="G295" s="21">
        <v>559.20000000000005</v>
      </c>
      <c r="H295" s="26">
        <f t="shared" si="18"/>
        <v>108.88860400000002</v>
      </c>
      <c r="I295" s="26"/>
      <c r="Q295" s="34">
        <v>154.4</v>
      </c>
      <c r="R295" s="22">
        <v>30</v>
      </c>
      <c r="S295" s="22">
        <f t="shared" ref="S295:S311" si="21" xml:space="preserve"> 0.17454*(Q295) + 5.3343</f>
        <v>32.283276000000001</v>
      </c>
    </row>
    <row r="296" spans="1:19" x14ac:dyDescent="0.35">
      <c r="A296" s="22" t="s">
        <v>984</v>
      </c>
      <c r="B296" s="22" t="s">
        <v>890</v>
      </c>
      <c r="C296" s="22" t="s">
        <v>891</v>
      </c>
      <c r="D296" s="29">
        <v>44301.727777777778</v>
      </c>
      <c r="E296" s="22">
        <v>3</v>
      </c>
      <c r="F296" s="22" t="s">
        <v>8</v>
      </c>
      <c r="G296" s="21">
        <v>566.4</v>
      </c>
      <c r="H296" s="26">
        <f t="shared" si="18"/>
        <v>110.244868</v>
      </c>
      <c r="I296" s="30"/>
      <c r="Q296" s="34">
        <v>155.4</v>
      </c>
      <c r="R296" s="22">
        <v>30</v>
      </c>
      <c r="S296" s="22">
        <f t="shared" si="21"/>
        <v>32.457816000000001</v>
      </c>
    </row>
    <row r="297" spans="1:19" x14ac:dyDescent="0.35">
      <c r="A297" s="22" t="s">
        <v>985</v>
      </c>
      <c r="B297" s="22" t="s">
        <v>890</v>
      </c>
      <c r="C297" s="22" t="s">
        <v>891</v>
      </c>
      <c r="D297" s="29">
        <v>44301.734722222223</v>
      </c>
      <c r="E297" s="22">
        <v>1</v>
      </c>
      <c r="F297" s="22" t="s">
        <v>8</v>
      </c>
      <c r="G297" s="21">
        <v>758.1</v>
      </c>
      <c r="H297" s="26">
        <f t="shared" si="18"/>
        <v>146.35539700000001</v>
      </c>
      <c r="I297" s="31">
        <f>AVERAGE(H297:H299)</f>
        <v>145.01797000000002</v>
      </c>
      <c r="M297" s="30"/>
      <c r="Q297" s="34">
        <v>260.10000000000002</v>
      </c>
      <c r="R297" s="22">
        <v>50</v>
      </c>
      <c r="S297" s="22">
        <f t="shared" si="21"/>
        <v>50.732154000000001</v>
      </c>
    </row>
    <row r="298" spans="1:19" x14ac:dyDescent="0.35">
      <c r="A298" s="22" t="s">
        <v>985</v>
      </c>
      <c r="B298" s="22" t="s">
        <v>890</v>
      </c>
      <c r="C298" s="22" t="s">
        <v>891</v>
      </c>
      <c r="D298" s="29">
        <v>44301.737500000003</v>
      </c>
      <c r="E298" s="22">
        <v>2</v>
      </c>
      <c r="F298" s="22" t="s">
        <v>8</v>
      </c>
      <c r="G298" s="21">
        <v>742.5</v>
      </c>
      <c r="H298" s="26">
        <f t="shared" si="18"/>
        <v>143.41682500000002</v>
      </c>
      <c r="Q298" s="34">
        <v>253</v>
      </c>
      <c r="R298" s="22">
        <v>50</v>
      </c>
      <c r="S298" s="22">
        <f t="shared" si="21"/>
        <v>49.492919999999998</v>
      </c>
    </row>
    <row r="299" spans="1:19" x14ac:dyDescent="0.35">
      <c r="A299" s="22" t="s">
        <v>985</v>
      </c>
      <c r="B299" s="22" t="s">
        <v>890</v>
      </c>
      <c r="C299" s="22" t="s">
        <v>891</v>
      </c>
      <c r="D299" s="29">
        <v>44301.740277777775</v>
      </c>
      <c r="E299" s="22">
        <v>3</v>
      </c>
      <c r="F299" s="22" t="s">
        <v>8</v>
      </c>
      <c r="G299" s="21">
        <v>752.4</v>
      </c>
      <c r="H299" s="26">
        <f t="shared" si="18"/>
        <v>145.281688</v>
      </c>
      <c r="Q299" s="34">
        <v>256.60000000000002</v>
      </c>
      <c r="R299" s="22">
        <v>50</v>
      </c>
      <c r="S299" s="22">
        <f t="shared" si="21"/>
        <v>50.121264000000004</v>
      </c>
    </row>
    <row r="300" spans="1:19" x14ac:dyDescent="0.35">
      <c r="A300" s="22" t="s">
        <v>986</v>
      </c>
      <c r="B300" s="22" t="s">
        <v>890</v>
      </c>
      <c r="C300" s="22" t="s">
        <v>891</v>
      </c>
      <c r="D300" s="29">
        <v>44301.74722222222</v>
      </c>
      <c r="E300" s="22">
        <v>1</v>
      </c>
      <c r="F300" s="22" t="s">
        <v>8</v>
      </c>
      <c r="G300" s="21">
        <v>529.29999999999995</v>
      </c>
      <c r="H300" s="26">
        <f t="shared" si="18"/>
        <v>103.25634099999999</v>
      </c>
      <c r="I300" s="31">
        <f>AVERAGE(H300:H302)</f>
        <v>102.81053200000001</v>
      </c>
      <c r="M300" s="30"/>
      <c r="Q300" s="34">
        <v>538</v>
      </c>
      <c r="R300" s="22">
        <v>100</v>
      </c>
      <c r="S300" s="22">
        <f t="shared" si="21"/>
        <v>99.236819999999994</v>
      </c>
    </row>
    <row r="301" spans="1:19" x14ac:dyDescent="0.35">
      <c r="A301" s="22" t="s">
        <v>986</v>
      </c>
      <c r="B301" s="22" t="s">
        <v>890</v>
      </c>
      <c r="C301" s="22" t="s">
        <v>891</v>
      </c>
      <c r="D301" s="29">
        <v>44301.749305555553</v>
      </c>
      <c r="E301" s="22">
        <v>2</v>
      </c>
      <c r="F301" s="22" t="s">
        <v>8</v>
      </c>
      <c r="G301" s="21">
        <v>519.20000000000005</v>
      </c>
      <c r="H301" s="26">
        <f t="shared" si="18"/>
        <v>101.35380400000001</v>
      </c>
      <c r="I301" s="30"/>
      <c r="Q301" s="34">
        <v>528.70000000000005</v>
      </c>
      <c r="R301" s="22">
        <v>100</v>
      </c>
      <c r="S301" s="22">
        <f t="shared" si="21"/>
        <v>97.61359800000001</v>
      </c>
    </row>
    <row r="302" spans="1:19" x14ac:dyDescent="0.35">
      <c r="A302" s="22" t="s">
        <v>986</v>
      </c>
      <c r="B302" s="22" t="s">
        <v>890</v>
      </c>
      <c r="C302" s="22" t="s">
        <v>891</v>
      </c>
      <c r="D302" s="29">
        <v>44301.752083333333</v>
      </c>
      <c r="E302" s="22">
        <v>3</v>
      </c>
      <c r="F302" s="22" t="s">
        <v>8</v>
      </c>
      <c r="G302" s="21">
        <v>532.29999999999995</v>
      </c>
      <c r="H302" s="26">
        <f t="shared" si="18"/>
        <v>103.821451</v>
      </c>
      <c r="I302" s="30"/>
      <c r="Q302" s="34">
        <v>529.1</v>
      </c>
      <c r="R302" s="22">
        <v>100</v>
      </c>
      <c r="S302" s="22">
        <f t="shared" si="21"/>
        <v>97.683413999999999</v>
      </c>
    </row>
    <row r="303" spans="1:19" x14ac:dyDescent="0.35">
      <c r="A303" s="22" t="s">
        <v>987</v>
      </c>
      <c r="B303" s="22" t="s">
        <v>890</v>
      </c>
      <c r="C303" s="22" t="s">
        <v>891</v>
      </c>
      <c r="D303" s="29">
        <v>44301.759722222225</v>
      </c>
      <c r="E303" s="22">
        <v>1</v>
      </c>
      <c r="F303" s="22" t="s">
        <v>8</v>
      </c>
      <c r="G303" s="21">
        <v>910.5</v>
      </c>
      <c r="H303" s="26">
        <f t="shared" si="18"/>
        <v>175.062985</v>
      </c>
      <c r="I303" s="31">
        <f>AVERAGE(H303:H305)</f>
        <v>177.474121</v>
      </c>
      <c r="M303" s="30"/>
      <c r="Q303" s="34">
        <v>815.6</v>
      </c>
      <c r="R303" s="22">
        <v>150</v>
      </c>
      <c r="S303" s="22">
        <f t="shared" si="21"/>
        <v>147.68912400000002</v>
      </c>
    </row>
    <row r="304" spans="1:19" x14ac:dyDescent="0.35">
      <c r="A304" s="22" t="s">
        <v>987</v>
      </c>
      <c r="B304" s="22" t="s">
        <v>890</v>
      </c>
      <c r="C304" s="22" t="s">
        <v>891</v>
      </c>
      <c r="D304" s="29">
        <v>44301.761805555558</v>
      </c>
      <c r="E304" s="22">
        <v>2</v>
      </c>
      <c r="F304" s="22" t="s">
        <v>8</v>
      </c>
      <c r="G304" s="21">
        <v>925.4</v>
      </c>
      <c r="H304" s="26">
        <f t="shared" si="18"/>
        <v>177.869698</v>
      </c>
      <c r="I304" s="30"/>
      <c r="Q304" s="34">
        <v>808.9</v>
      </c>
      <c r="R304" s="22">
        <v>150</v>
      </c>
      <c r="S304" s="22">
        <f t="shared" si="21"/>
        <v>146.51970600000001</v>
      </c>
    </row>
    <row r="305" spans="1:19" x14ac:dyDescent="0.35">
      <c r="A305" s="22" t="s">
        <v>987</v>
      </c>
      <c r="B305" s="22" t="s">
        <v>890</v>
      </c>
      <c r="C305" s="22" t="s">
        <v>891</v>
      </c>
      <c r="D305" s="29">
        <v>44301.76458333333</v>
      </c>
      <c r="E305" s="22">
        <v>3</v>
      </c>
      <c r="F305" s="22" t="s">
        <v>8</v>
      </c>
      <c r="G305" s="21">
        <v>934</v>
      </c>
      <c r="H305" s="26">
        <f t="shared" si="18"/>
        <v>179.48967999999999</v>
      </c>
      <c r="I305" s="30"/>
      <c r="Q305" s="34">
        <v>811.5</v>
      </c>
      <c r="R305" s="22">
        <v>150</v>
      </c>
      <c r="S305" s="22">
        <f t="shared" si="21"/>
        <v>146.97351</v>
      </c>
    </row>
    <row r="306" spans="1:19" x14ac:dyDescent="0.35">
      <c r="A306" s="22" t="s">
        <v>988</v>
      </c>
      <c r="B306" s="22" t="s">
        <v>890</v>
      </c>
      <c r="C306" s="22" t="s">
        <v>891</v>
      </c>
      <c r="D306" s="29">
        <v>44301.771527777775</v>
      </c>
      <c r="E306" s="22">
        <v>1</v>
      </c>
      <c r="F306" s="22" t="s">
        <v>8</v>
      </c>
      <c r="G306" s="21">
        <v>855.7</v>
      </c>
      <c r="H306" s="26">
        <f t="shared" si="18"/>
        <v>164.74030900000002</v>
      </c>
      <c r="I306" s="31">
        <f>AVERAGE(H306:H308)</f>
        <v>164.32589500000003</v>
      </c>
      <c r="M306" s="30"/>
      <c r="Q306" s="34">
        <v>1127</v>
      </c>
      <c r="R306" s="22">
        <v>200</v>
      </c>
      <c r="S306" s="22">
        <f t="shared" si="21"/>
        <v>202.04088000000002</v>
      </c>
    </row>
    <row r="307" spans="1:19" x14ac:dyDescent="0.35">
      <c r="A307" s="22" t="s">
        <v>988</v>
      </c>
      <c r="B307" s="22" t="s">
        <v>890</v>
      </c>
      <c r="C307" s="22" t="s">
        <v>891</v>
      </c>
      <c r="D307" s="29">
        <v>44301.774305555555</v>
      </c>
      <c r="E307" s="22">
        <v>2</v>
      </c>
      <c r="F307" s="22" t="s">
        <v>8</v>
      </c>
      <c r="G307" s="21">
        <v>849.4</v>
      </c>
      <c r="H307" s="26">
        <f t="shared" si="18"/>
        <v>163.55357799999999</v>
      </c>
      <c r="Q307" s="34">
        <v>1116</v>
      </c>
      <c r="R307" s="22">
        <v>200</v>
      </c>
      <c r="S307" s="22">
        <f t="shared" si="21"/>
        <v>200.12094000000002</v>
      </c>
    </row>
    <row r="308" spans="1:19" x14ac:dyDescent="0.35">
      <c r="A308" s="22" t="s">
        <v>988</v>
      </c>
      <c r="B308" s="22" t="s">
        <v>890</v>
      </c>
      <c r="C308" s="22" t="s">
        <v>891</v>
      </c>
      <c r="D308" s="29">
        <v>44301.776388888888</v>
      </c>
      <c r="E308" s="22">
        <v>3</v>
      </c>
      <c r="F308" s="22" t="s">
        <v>8</v>
      </c>
      <c r="G308" s="21">
        <v>855.4</v>
      </c>
      <c r="H308" s="26">
        <f t="shared" si="18"/>
        <v>164.683798</v>
      </c>
      <c r="Q308" s="34">
        <v>1126</v>
      </c>
      <c r="R308" s="22">
        <v>200</v>
      </c>
      <c r="S308" s="22">
        <f t="shared" si="21"/>
        <v>201.86634000000001</v>
      </c>
    </row>
    <row r="309" spans="1:19" x14ac:dyDescent="0.35">
      <c r="A309" s="22" t="s">
        <v>989</v>
      </c>
      <c r="B309" s="22" t="s">
        <v>890</v>
      </c>
      <c r="C309" s="22" t="s">
        <v>891</v>
      </c>
      <c r="D309" s="29">
        <v>44301.78402777778</v>
      </c>
      <c r="E309" s="22">
        <v>1</v>
      </c>
      <c r="F309" s="22" t="s">
        <v>8</v>
      </c>
      <c r="G309" s="21">
        <v>978.3</v>
      </c>
      <c r="H309" s="26">
        <f t="shared" si="18"/>
        <v>187.83447100000001</v>
      </c>
      <c r="I309" s="31">
        <f>AVERAGE(H309:H311)</f>
        <v>188.952133</v>
      </c>
      <c r="M309" s="30"/>
      <c r="Q309" s="34">
        <v>1697</v>
      </c>
      <c r="R309" s="22">
        <v>300</v>
      </c>
      <c r="S309" s="22">
        <f t="shared" si="21"/>
        <v>301.52868000000001</v>
      </c>
    </row>
    <row r="310" spans="1:19" x14ac:dyDescent="0.35">
      <c r="A310" s="22" t="s">
        <v>989</v>
      </c>
      <c r="B310" s="22" t="s">
        <v>890</v>
      </c>
      <c r="C310" s="22" t="s">
        <v>891</v>
      </c>
      <c r="D310" s="29">
        <v>44301.786805555559</v>
      </c>
      <c r="E310" s="22">
        <v>2</v>
      </c>
      <c r="F310" s="22" t="s">
        <v>8</v>
      </c>
      <c r="G310" s="21">
        <v>976</v>
      </c>
      <c r="H310" s="26">
        <f t="shared" si="18"/>
        <v>187.40122</v>
      </c>
      <c r="I310" s="30"/>
      <c r="Q310" s="34">
        <v>1683</v>
      </c>
      <c r="R310" s="22">
        <v>300</v>
      </c>
      <c r="S310" s="22">
        <f t="shared" si="21"/>
        <v>299.08511999999996</v>
      </c>
    </row>
    <row r="311" spans="1:19" x14ac:dyDescent="0.35">
      <c r="A311" s="22" t="s">
        <v>989</v>
      </c>
      <c r="B311" s="22" t="s">
        <v>890</v>
      </c>
      <c r="C311" s="22" t="s">
        <v>891</v>
      </c>
      <c r="D311" s="29">
        <v>44301.788888888892</v>
      </c>
      <c r="E311" s="22">
        <v>3</v>
      </c>
      <c r="F311" s="22" t="s">
        <v>8</v>
      </c>
      <c r="G311" s="21">
        <v>998.4</v>
      </c>
      <c r="H311" s="26">
        <f t="shared" si="18"/>
        <v>191.62070800000001</v>
      </c>
      <c r="I311" s="30"/>
      <c r="Q311" s="34">
        <v>1699</v>
      </c>
      <c r="R311" s="22">
        <v>300</v>
      </c>
      <c r="S311" s="22">
        <f t="shared" si="21"/>
        <v>301.87775999999997</v>
      </c>
    </row>
    <row r="312" spans="1:19" x14ac:dyDescent="0.35">
      <c r="A312" s="22" t="s">
        <v>990</v>
      </c>
      <c r="B312" s="22" t="s">
        <v>890</v>
      </c>
      <c r="C312" s="22" t="s">
        <v>891</v>
      </c>
      <c r="D312" s="29">
        <v>44301.796527777777</v>
      </c>
      <c r="E312" s="22">
        <v>1</v>
      </c>
      <c r="F312" s="22" t="s">
        <v>8</v>
      </c>
      <c r="G312" s="21">
        <v>630.29999999999995</v>
      </c>
      <c r="H312" s="26">
        <f t="shared" si="18"/>
        <v>122.28171099999999</v>
      </c>
      <c r="I312" s="31">
        <f>AVERAGE(H312:H314)</f>
        <v>121.78567</v>
      </c>
      <c r="M312" s="30"/>
    </row>
    <row r="313" spans="1:19" x14ac:dyDescent="0.35">
      <c r="A313" s="22" t="s">
        <v>990</v>
      </c>
      <c r="B313" s="22" t="s">
        <v>890</v>
      </c>
      <c r="C313" s="22" t="s">
        <v>891</v>
      </c>
      <c r="D313" s="29">
        <v>44301.799305555556</v>
      </c>
      <c r="E313" s="22">
        <v>2</v>
      </c>
      <c r="F313" s="22" t="s">
        <v>8</v>
      </c>
      <c r="G313" s="21">
        <v>624.1</v>
      </c>
      <c r="H313" s="26">
        <f t="shared" ref="H313:H376" si="22" xml:space="preserve"> 0.18837*(G313) +3.5521</f>
        <v>121.11381700000001</v>
      </c>
      <c r="I313" s="30"/>
    </row>
    <row r="314" spans="1:19" x14ac:dyDescent="0.35">
      <c r="A314" s="22" t="s">
        <v>990</v>
      </c>
      <c r="B314" s="22" t="s">
        <v>890</v>
      </c>
      <c r="C314" s="22" t="s">
        <v>891</v>
      </c>
      <c r="D314" s="29">
        <v>44301.801388888889</v>
      </c>
      <c r="E314" s="22">
        <v>3</v>
      </c>
      <c r="F314" s="22" t="s">
        <v>8</v>
      </c>
      <c r="G314" s="21">
        <v>628.6</v>
      </c>
      <c r="H314" s="26">
        <f t="shared" si="22"/>
        <v>121.961482</v>
      </c>
      <c r="I314" s="30"/>
    </row>
    <row r="315" spans="1:19" x14ac:dyDescent="0.35">
      <c r="A315" s="22" t="s">
        <v>991</v>
      </c>
      <c r="B315" s="22" t="s">
        <v>890</v>
      </c>
      <c r="C315" s="22" t="s">
        <v>891</v>
      </c>
      <c r="D315" s="29">
        <v>44301.809027777781</v>
      </c>
      <c r="E315" s="22">
        <v>1</v>
      </c>
      <c r="F315" s="22" t="s">
        <v>8</v>
      </c>
      <c r="G315" s="21">
        <v>865.1</v>
      </c>
      <c r="H315" s="26">
        <f t="shared" si="22"/>
        <v>166.510987</v>
      </c>
      <c r="I315" s="31">
        <f>AVERAGE(H315:H317)</f>
        <v>167.40888400000003</v>
      </c>
      <c r="M315" s="30"/>
    </row>
    <row r="316" spans="1:19" x14ac:dyDescent="0.35">
      <c r="A316" s="22" t="s">
        <v>991</v>
      </c>
      <c r="B316" s="22" t="s">
        <v>890</v>
      </c>
      <c r="C316" s="22" t="s">
        <v>891</v>
      </c>
      <c r="D316" s="29">
        <v>44301.811111111114</v>
      </c>
      <c r="E316" s="22">
        <v>2</v>
      </c>
      <c r="F316" s="22" t="s">
        <v>8</v>
      </c>
      <c r="G316" s="21">
        <v>876.7</v>
      </c>
      <c r="H316" s="26">
        <f t="shared" si="22"/>
        <v>168.69607900000003</v>
      </c>
      <c r="I316" s="26"/>
    </row>
    <row r="317" spans="1:19" x14ac:dyDescent="0.35">
      <c r="A317" s="22" t="s">
        <v>991</v>
      </c>
      <c r="B317" s="22" t="s">
        <v>890</v>
      </c>
      <c r="C317" s="22" t="s">
        <v>891</v>
      </c>
      <c r="D317" s="29">
        <v>44301.813888888886</v>
      </c>
      <c r="E317" s="22">
        <v>3</v>
      </c>
      <c r="F317" s="22" t="s">
        <v>8</v>
      </c>
      <c r="G317" s="21">
        <v>867.8</v>
      </c>
      <c r="H317" s="26">
        <f t="shared" si="22"/>
        <v>167.019586</v>
      </c>
      <c r="I317" s="30"/>
    </row>
    <row r="318" spans="1:19" x14ac:dyDescent="0.35">
      <c r="A318" s="22" t="s">
        <v>992</v>
      </c>
      <c r="B318" s="22" t="s">
        <v>890</v>
      </c>
      <c r="C318" s="22" t="s">
        <v>891</v>
      </c>
      <c r="D318" s="29">
        <v>44301.821527777778</v>
      </c>
      <c r="E318" s="22">
        <v>1</v>
      </c>
      <c r="F318" s="22" t="s">
        <v>8</v>
      </c>
      <c r="G318" s="21">
        <v>715.8</v>
      </c>
      <c r="H318" s="26">
        <f t="shared" si="22"/>
        <v>138.38734600000001</v>
      </c>
      <c r="I318" s="31">
        <f>AVERAGE(H318:H320)</f>
        <v>136.89922299999998</v>
      </c>
      <c r="M318" s="30"/>
    </row>
    <row r="319" spans="1:19" x14ac:dyDescent="0.35">
      <c r="A319" s="22" t="s">
        <v>992</v>
      </c>
      <c r="B319" s="22" t="s">
        <v>890</v>
      </c>
      <c r="C319" s="22" t="s">
        <v>891</v>
      </c>
      <c r="D319" s="29">
        <v>44301.823611111111</v>
      </c>
      <c r="E319" s="22">
        <v>2</v>
      </c>
      <c r="F319" s="22" t="s">
        <v>8</v>
      </c>
      <c r="G319" s="21">
        <v>697.4</v>
      </c>
      <c r="H319" s="26">
        <f t="shared" si="22"/>
        <v>134.92133799999999</v>
      </c>
    </row>
    <row r="320" spans="1:19" x14ac:dyDescent="0.35">
      <c r="A320" s="22" t="s">
        <v>992</v>
      </c>
      <c r="B320" s="22" t="s">
        <v>890</v>
      </c>
      <c r="C320" s="22" t="s">
        <v>891</v>
      </c>
      <c r="D320" s="29">
        <v>44301.826388888891</v>
      </c>
      <c r="E320" s="22">
        <v>3</v>
      </c>
      <c r="F320" s="22" t="s">
        <v>8</v>
      </c>
      <c r="G320" s="21">
        <v>710.5</v>
      </c>
      <c r="H320" s="26">
        <f t="shared" si="22"/>
        <v>137.38898499999999</v>
      </c>
    </row>
    <row r="321" spans="1:13" x14ac:dyDescent="0.35">
      <c r="A321" s="22" t="s">
        <v>993</v>
      </c>
      <c r="B321" s="22" t="s">
        <v>890</v>
      </c>
      <c r="C321" s="22" t="s">
        <v>891</v>
      </c>
      <c r="D321" s="29">
        <v>44301.833333333336</v>
      </c>
      <c r="E321" s="22">
        <v>1</v>
      </c>
      <c r="F321" s="22" t="s">
        <v>8</v>
      </c>
      <c r="G321" s="21">
        <v>879.9</v>
      </c>
      <c r="H321" s="26">
        <f t="shared" si="22"/>
        <v>169.29886300000001</v>
      </c>
      <c r="I321" s="31">
        <f>AVERAGE(H321:H323)</f>
        <v>170.25955000000002</v>
      </c>
      <c r="M321" s="30"/>
    </row>
    <row r="322" spans="1:13" x14ac:dyDescent="0.35">
      <c r="A322" s="22" t="s">
        <v>993</v>
      </c>
      <c r="B322" s="22" t="s">
        <v>890</v>
      </c>
      <c r="C322" s="22" t="s">
        <v>891</v>
      </c>
      <c r="D322" s="29">
        <v>44301.836111111108</v>
      </c>
      <c r="E322" s="22">
        <v>2</v>
      </c>
      <c r="F322" s="22" t="s">
        <v>8</v>
      </c>
      <c r="G322" s="21">
        <v>886.6</v>
      </c>
      <c r="H322" s="26">
        <f t="shared" si="22"/>
        <v>170.56094200000001</v>
      </c>
      <c r="I322" s="30"/>
    </row>
    <row r="323" spans="1:13" x14ac:dyDescent="0.35">
      <c r="A323" s="22" t="s">
        <v>993</v>
      </c>
      <c r="B323" s="22" t="s">
        <v>890</v>
      </c>
      <c r="C323" s="22" t="s">
        <v>891</v>
      </c>
      <c r="D323" s="29">
        <v>44301.838194444441</v>
      </c>
      <c r="E323" s="22">
        <v>3</v>
      </c>
      <c r="F323" s="22" t="s">
        <v>8</v>
      </c>
      <c r="G323" s="21">
        <v>888.5</v>
      </c>
      <c r="H323" s="26">
        <f t="shared" si="22"/>
        <v>170.918845</v>
      </c>
      <c r="I323" s="30"/>
    </row>
    <row r="324" spans="1:13" x14ac:dyDescent="0.35">
      <c r="A324" s="22" t="s">
        <v>994</v>
      </c>
      <c r="B324" s="22" t="s">
        <v>890</v>
      </c>
      <c r="C324" s="22" t="s">
        <v>891</v>
      </c>
      <c r="D324" s="29">
        <v>44301.845833333333</v>
      </c>
      <c r="E324" s="22">
        <v>1</v>
      </c>
      <c r="F324" s="22" t="s">
        <v>8</v>
      </c>
      <c r="G324" s="21">
        <v>1070</v>
      </c>
      <c r="H324" s="26">
        <f t="shared" si="22"/>
        <v>205.108</v>
      </c>
      <c r="I324" s="31">
        <f>AVERAGE(H324:H326)</f>
        <v>205.04521</v>
      </c>
      <c r="M324" s="30"/>
    </row>
    <row r="325" spans="1:13" x14ac:dyDescent="0.35">
      <c r="A325" s="22" t="s">
        <v>994</v>
      </c>
      <c r="B325" s="22" t="s">
        <v>890</v>
      </c>
      <c r="C325" s="22" t="s">
        <v>891</v>
      </c>
      <c r="D325" s="29">
        <v>44301.847916666666</v>
      </c>
      <c r="E325" s="22">
        <v>2</v>
      </c>
      <c r="F325" s="22" t="s">
        <v>8</v>
      </c>
      <c r="G325" s="21">
        <v>1063</v>
      </c>
      <c r="H325" s="26">
        <f t="shared" si="22"/>
        <v>203.78941</v>
      </c>
      <c r="I325" s="30"/>
    </row>
    <row r="326" spans="1:13" x14ac:dyDescent="0.35">
      <c r="A326" s="22" t="s">
        <v>994</v>
      </c>
      <c r="B326" s="22" t="s">
        <v>890</v>
      </c>
      <c r="C326" s="22" t="s">
        <v>891</v>
      </c>
      <c r="D326" s="29">
        <v>44301.850694444445</v>
      </c>
      <c r="E326" s="22">
        <v>3</v>
      </c>
      <c r="F326" s="22" t="s">
        <v>8</v>
      </c>
      <c r="G326" s="21">
        <v>1076</v>
      </c>
      <c r="H326" s="26">
        <f t="shared" si="22"/>
        <v>206.23822000000001</v>
      </c>
      <c r="I326" s="30"/>
    </row>
    <row r="327" spans="1:13" x14ac:dyDescent="0.35">
      <c r="A327" s="22" t="s">
        <v>995</v>
      </c>
      <c r="B327" s="22" t="s">
        <v>890</v>
      </c>
      <c r="C327" s="22" t="s">
        <v>891</v>
      </c>
      <c r="D327" s="29">
        <v>44301.85833333333</v>
      </c>
      <c r="E327" s="22">
        <v>1</v>
      </c>
      <c r="F327" s="22" t="s">
        <v>8</v>
      </c>
      <c r="G327" s="21">
        <v>894.9</v>
      </c>
      <c r="H327" s="26">
        <f t="shared" si="22"/>
        <v>172.124413</v>
      </c>
      <c r="I327" s="31">
        <f>AVERAGE(H327:H329)</f>
        <v>174.24671499999999</v>
      </c>
      <c r="M327" s="30"/>
    </row>
    <row r="328" spans="1:13" x14ac:dyDescent="0.35">
      <c r="A328" s="22" t="s">
        <v>995</v>
      </c>
      <c r="B328" s="22" t="s">
        <v>890</v>
      </c>
      <c r="C328" s="22" t="s">
        <v>891</v>
      </c>
      <c r="D328" s="29">
        <v>44301.86041666667</v>
      </c>
      <c r="E328" s="22">
        <v>2</v>
      </c>
      <c r="F328" s="22" t="s">
        <v>8</v>
      </c>
      <c r="G328" s="21">
        <v>908.4</v>
      </c>
      <c r="H328" s="26">
        <f t="shared" si="22"/>
        <v>174.66740799999999</v>
      </c>
      <c r="I328" s="26"/>
    </row>
    <row r="329" spans="1:13" x14ac:dyDescent="0.35">
      <c r="A329" s="22" t="s">
        <v>995</v>
      </c>
      <c r="B329" s="22" t="s">
        <v>890</v>
      </c>
      <c r="C329" s="22" t="s">
        <v>891</v>
      </c>
      <c r="D329" s="29">
        <v>44301.863194444442</v>
      </c>
      <c r="E329" s="22">
        <v>3</v>
      </c>
      <c r="F329" s="22" t="s">
        <v>8</v>
      </c>
      <c r="G329" s="21">
        <v>915.2</v>
      </c>
      <c r="H329" s="26">
        <f t="shared" si="22"/>
        <v>175.94832400000001</v>
      </c>
      <c r="I329" s="30"/>
    </row>
    <row r="330" spans="1:13" x14ac:dyDescent="0.35">
      <c r="A330" s="22" t="s">
        <v>996</v>
      </c>
      <c r="B330" s="22" t="s">
        <v>890</v>
      </c>
      <c r="C330" s="22" t="s">
        <v>891</v>
      </c>
      <c r="D330" s="29">
        <v>44301.870138888888</v>
      </c>
      <c r="E330" s="22">
        <v>1</v>
      </c>
      <c r="F330" s="22" t="s">
        <v>8</v>
      </c>
      <c r="G330" s="21">
        <v>648.5</v>
      </c>
      <c r="H330" s="26">
        <f t="shared" si="22"/>
        <v>125.71004500000001</v>
      </c>
      <c r="I330" s="31">
        <f>AVERAGE(H330:H332)</f>
        <v>125.38353699999999</v>
      </c>
      <c r="M330" s="30"/>
    </row>
    <row r="331" spans="1:13" x14ac:dyDescent="0.35">
      <c r="A331" s="22" t="s">
        <v>996</v>
      </c>
      <c r="B331" s="22" t="s">
        <v>890</v>
      </c>
      <c r="C331" s="22" t="s">
        <v>891</v>
      </c>
      <c r="D331" s="29">
        <v>44301.872916666667</v>
      </c>
      <c r="E331" s="22">
        <v>2</v>
      </c>
      <c r="F331" s="22" t="s">
        <v>8</v>
      </c>
      <c r="G331" s="21">
        <v>640.29999999999995</v>
      </c>
      <c r="H331" s="26">
        <f t="shared" si="22"/>
        <v>124.16541099999999</v>
      </c>
    </row>
    <row r="332" spans="1:13" x14ac:dyDescent="0.35">
      <c r="A332" s="22" t="s">
        <v>996</v>
      </c>
      <c r="B332" s="22" t="s">
        <v>890</v>
      </c>
      <c r="C332" s="22" t="s">
        <v>891</v>
      </c>
      <c r="D332" s="29">
        <v>44301.875</v>
      </c>
      <c r="E332" s="22">
        <v>3</v>
      </c>
      <c r="F332" s="22" t="s">
        <v>8</v>
      </c>
      <c r="G332" s="21">
        <v>651.5</v>
      </c>
      <c r="H332" s="26">
        <f t="shared" si="22"/>
        <v>126.275155</v>
      </c>
    </row>
    <row r="333" spans="1:13" x14ac:dyDescent="0.35">
      <c r="A333" s="22" t="s">
        <v>997</v>
      </c>
      <c r="B333" s="22" t="s">
        <v>890</v>
      </c>
      <c r="C333" s="22" t="s">
        <v>891</v>
      </c>
      <c r="D333" s="29">
        <v>44301.882638888892</v>
      </c>
      <c r="E333" s="22">
        <v>1</v>
      </c>
      <c r="F333" s="22" t="s">
        <v>8</v>
      </c>
      <c r="G333" s="21">
        <v>973.6</v>
      </c>
      <c r="H333" s="26">
        <f t="shared" si="22"/>
        <v>186.94913200000002</v>
      </c>
      <c r="I333" s="31">
        <f>AVERAGE(H333:H335)</f>
        <v>187.068433</v>
      </c>
      <c r="M333" s="30"/>
    </row>
    <row r="334" spans="1:13" x14ac:dyDescent="0.35">
      <c r="A334" s="22" t="s">
        <v>997</v>
      </c>
      <c r="B334" s="22" t="s">
        <v>890</v>
      </c>
      <c r="C334" s="22" t="s">
        <v>891</v>
      </c>
      <c r="D334" s="29">
        <v>44301.885416666664</v>
      </c>
      <c r="E334" s="22">
        <v>2</v>
      </c>
      <c r="F334" s="22" t="s">
        <v>8</v>
      </c>
      <c r="G334" s="21">
        <v>972</v>
      </c>
      <c r="H334" s="26">
        <f t="shared" si="22"/>
        <v>186.64774</v>
      </c>
      <c r="I334" s="30"/>
    </row>
    <row r="335" spans="1:13" x14ac:dyDescent="0.35">
      <c r="A335" s="22" t="s">
        <v>997</v>
      </c>
      <c r="B335" s="22" t="s">
        <v>890</v>
      </c>
      <c r="C335" s="22" t="s">
        <v>891</v>
      </c>
      <c r="D335" s="29">
        <v>44301.887499999997</v>
      </c>
      <c r="E335" s="22">
        <v>3</v>
      </c>
      <c r="F335" s="22" t="s">
        <v>8</v>
      </c>
      <c r="G335" s="21">
        <v>977.1</v>
      </c>
      <c r="H335" s="26">
        <f t="shared" si="22"/>
        <v>187.60842700000001</v>
      </c>
      <c r="I335" s="30"/>
    </row>
    <row r="336" spans="1:13" x14ac:dyDescent="0.35">
      <c r="A336" s="22" t="s">
        <v>998</v>
      </c>
      <c r="B336" s="22" t="s">
        <v>890</v>
      </c>
      <c r="C336" s="22" t="s">
        <v>891</v>
      </c>
      <c r="D336" s="29">
        <v>44301.895138888889</v>
      </c>
      <c r="E336" s="22">
        <v>1</v>
      </c>
      <c r="F336" s="22" t="s">
        <v>8</v>
      </c>
      <c r="G336" s="21">
        <v>606.29999999999995</v>
      </c>
      <c r="H336" s="26">
        <f t="shared" si="22"/>
        <v>117.760831</v>
      </c>
      <c r="I336" s="31">
        <f>AVERAGE(H336:H338)</f>
        <v>116.310382</v>
      </c>
      <c r="M336" s="30"/>
    </row>
    <row r="337" spans="1:13" x14ac:dyDescent="0.35">
      <c r="A337" s="22" t="s">
        <v>998</v>
      </c>
      <c r="B337" s="22" t="s">
        <v>890</v>
      </c>
      <c r="C337" s="22" t="s">
        <v>891</v>
      </c>
      <c r="D337" s="29">
        <v>44301.897222222222</v>
      </c>
      <c r="E337" s="22">
        <v>2</v>
      </c>
      <c r="F337" s="22" t="s">
        <v>8</v>
      </c>
      <c r="G337" s="21">
        <v>592</v>
      </c>
      <c r="H337" s="26">
        <f t="shared" si="22"/>
        <v>115.06713999999999</v>
      </c>
      <c r="I337" s="30"/>
    </row>
    <row r="338" spans="1:13" x14ac:dyDescent="0.35">
      <c r="A338" s="22" t="s">
        <v>998</v>
      </c>
      <c r="B338" s="22" t="s">
        <v>890</v>
      </c>
      <c r="C338" s="22" t="s">
        <v>891</v>
      </c>
      <c r="D338" s="29">
        <v>44301.9</v>
      </c>
      <c r="E338" s="22">
        <v>3</v>
      </c>
      <c r="F338" s="22" t="s">
        <v>8</v>
      </c>
      <c r="G338" s="21">
        <v>597.5</v>
      </c>
      <c r="H338" s="26">
        <f t="shared" si="22"/>
        <v>116.10317500000001</v>
      </c>
      <c r="I338" s="30"/>
    </row>
    <row r="339" spans="1:13" x14ac:dyDescent="0.35">
      <c r="A339" s="22" t="s">
        <v>999</v>
      </c>
      <c r="B339" s="22" t="s">
        <v>890</v>
      </c>
      <c r="C339" s="22" t="s">
        <v>891</v>
      </c>
      <c r="D339" s="29">
        <v>44301.907638888886</v>
      </c>
      <c r="E339" s="22">
        <v>1</v>
      </c>
      <c r="F339" s="22" t="s">
        <v>8</v>
      </c>
      <c r="G339" s="21">
        <v>863.7</v>
      </c>
      <c r="H339" s="26">
        <f t="shared" si="22"/>
        <v>166.24726900000002</v>
      </c>
      <c r="I339" s="31">
        <f>AVERAGE(H339:H341)</f>
        <v>168.275386</v>
      </c>
      <c r="M339" s="30"/>
    </row>
    <row r="340" spans="1:13" x14ac:dyDescent="0.35">
      <c r="A340" s="22" t="s">
        <v>999</v>
      </c>
      <c r="B340" s="22" t="s">
        <v>890</v>
      </c>
      <c r="C340" s="22" t="s">
        <v>891</v>
      </c>
      <c r="D340" s="29">
        <v>44301.909722222219</v>
      </c>
      <c r="E340" s="22">
        <v>2</v>
      </c>
      <c r="F340" s="22" t="s">
        <v>8</v>
      </c>
      <c r="G340" s="21">
        <v>881.3</v>
      </c>
      <c r="H340" s="26">
        <f t="shared" si="22"/>
        <v>169.56258099999999</v>
      </c>
      <c r="I340" s="26"/>
    </row>
    <row r="341" spans="1:13" x14ac:dyDescent="0.35">
      <c r="A341" s="22" t="s">
        <v>999</v>
      </c>
      <c r="B341" s="22" t="s">
        <v>890</v>
      </c>
      <c r="C341" s="22" t="s">
        <v>891</v>
      </c>
      <c r="D341" s="29">
        <v>44301.912499999999</v>
      </c>
      <c r="E341" s="22">
        <v>3</v>
      </c>
      <c r="F341" s="22" t="s">
        <v>8</v>
      </c>
      <c r="G341" s="21">
        <v>878.4</v>
      </c>
      <c r="H341" s="26">
        <f t="shared" si="22"/>
        <v>169.01630800000001</v>
      </c>
      <c r="I341" s="30"/>
    </row>
    <row r="342" spans="1:13" x14ac:dyDescent="0.35">
      <c r="A342" s="22" t="s">
        <v>1000</v>
      </c>
      <c r="B342" s="22" t="s">
        <v>890</v>
      </c>
      <c r="C342" s="22" t="s">
        <v>891</v>
      </c>
      <c r="D342" s="29">
        <v>44301.919444444444</v>
      </c>
      <c r="E342" s="22">
        <v>1</v>
      </c>
      <c r="F342" s="22" t="s">
        <v>8</v>
      </c>
      <c r="G342" s="21">
        <v>1018</v>
      </c>
      <c r="H342" s="26">
        <f t="shared" si="22"/>
        <v>195.31276</v>
      </c>
      <c r="I342" s="31">
        <f>AVERAGE(H342:H344)</f>
        <v>195.31276</v>
      </c>
      <c r="M342" s="30"/>
    </row>
    <row r="343" spans="1:13" x14ac:dyDescent="0.35">
      <c r="A343" s="22" t="s">
        <v>1000</v>
      </c>
      <c r="B343" s="22" t="s">
        <v>890</v>
      </c>
      <c r="C343" s="22" t="s">
        <v>891</v>
      </c>
      <c r="D343" s="29">
        <v>44301.922222222223</v>
      </c>
      <c r="E343" s="22">
        <v>2</v>
      </c>
      <c r="F343" s="22" t="s">
        <v>8</v>
      </c>
      <c r="G343" s="21">
        <v>1008</v>
      </c>
      <c r="H343" s="26">
        <f t="shared" si="22"/>
        <v>193.42905999999999</v>
      </c>
    </row>
    <row r="344" spans="1:13" x14ac:dyDescent="0.35">
      <c r="A344" s="22" t="s">
        <v>1000</v>
      </c>
      <c r="B344" s="22" t="s">
        <v>890</v>
      </c>
      <c r="C344" s="22" t="s">
        <v>891</v>
      </c>
      <c r="D344" s="29">
        <v>44301.925000000003</v>
      </c>
      <c r="E344" s="22">
        <v>3</v>
      </c>
      <c r="F344" s="22" t="s">
        <v>8</v>
      </c>
      <c r="G344" s="21">
        <v>1028</v>
      </c>
      <c r="H344" s="26">
        <f t="shared" si="22"/>
        <v>197.19646</v>
      </c>
    </row>
    <row r="345" spans="1:13" x14ac:dyDescent="0.35">
      <c r="A345" s="22" t="s">
        <v>1001</v>
      </c>
      <c r="B345" s="22" t="s">
        <v>890</v>
      </c>
      <c r="C345" s="22" t="s">
        <v>891</v>
      </c>
      <c r="D345" s="29">
        <v>44301.932638888888</v>
      </c>
      <c r="E345" s="22">
        <v>1</v>
      </c>
      <c r="F345" s="22" t="s">
        <v>8</v>
      </c>
      <c r="G345" s="21">
        <v>1018</v>
      </c>
      <c r="H345" s="26">
        <f t="shared" si="22"/>
        <v>195.31276</v>
      </c>
      <c r="I345" s="31">
        <f>AVERAGE(H345:H347)</f>
        <v>194.81044</v>
      </c>
      <c r="M345" s="30"/>
    </row>
    <row r="346" spans="1:13" x14ac:dyDescent="0.35">
      <c r="A346" s="22" t="s">
        <v>1001</v>
      </c>
      <c r="B346" s="22" t="s">
        <v>890</v>
      </c>
      <c r="C346" s="22" t="s">
        <v>891</v>
      </c>
      <c r="D346" s="29">
        <v>44301.93472222222</v>
      </c>
      <c r="E346" s="22">
        <v>2</v>
      </c>
      <c r="F346" s="22" t="s">
        <v>8</v>
      </c>
      <c r="G346" s="21">
        <v>1003</v>
      </c>
      <c r="H346" s="26">
        <f t="shared" si="22"/>
        <v>192.48721</v>
      </c>
      <c r="I346" s="30"/>
    </row>
    <row r="347" spans="1:13" x14ac:dyDescent="0.35">
      <c r="A347" s="22" t="s">
        <v>1001</v>
      </c>
      <c r="B347" s="22" t="s">
        <v>890</v>
      </c>
      <c r="C347" s="22" t="s">
        <v>891</v>
      </c>
      <c r="D347" s="29">
        <v>44301.9375</v>
      </c>
      <c r="E347" s="22">
        <v>3</v>
      </c>
      <c r="F347" s="22" t="s">
        <v>8</v>
      </c>
      <c r="G347" s="21">
        <v>1025</v>
      </c>
      <c r="H347" s="26">
        <f t="shared" si="22"/>
        <v>196.63135</v>
      </c>
      <c r="I347" s="30"/>
    </row>
    <row r="348" spans="1:13" x14ac:dyDescent="0.35">
      <c r="A348" s="22" t="s">
        <v>1002</v>
      </c>
      <c r="B348" s="22" t="s">
        <v>890</v>
      </c>
      <c r="C348" s="22" t="s">
        <v>891</v>
      </c>
      <c r="D348" s="29">
        <v>44301.945138888892</v>
      </c>
      <c r="E348" s="22">
        <v>1</v>
      </c>
      <c r="F348" s="22" t="s">
        <v>8</v>
      </c>
      <c r="G348" s="21">
        <v>772.7</v>
      </c>
      <c r="H348" s="26">
        <f t="shared" si="22"/>
        <v>149.10559900000001</v>
      </c>
      <c r="I348" s="31">
        <f>AVERAGE(H348:H350)</f>
        <v>148.91722900000002</v>
      </c>
      <c r="M348" s="30"/>
    </row>
    <row r="349" spans="1:13" x14ac:dyDescent="0.35">
      <c r="A349" s="22" t="s">
        <v>1002</v>
      </c>
      <c r="B349" s="22" t="s">
        <v>890</v>
      </c>
      <c r="C349" s="22" t="s">
        <v>891</v>
      </c>
      <c r="D349" s="29">
        <v>44301.947222222225</v>
      </c>
      <c r="E349" s="22">
        <v>2</v>
      </c>
      <c r="F349" s="22" t="s">
        <v>8</v>
      </c>
      <c r="G349" s="21">
        <v>768.9</v>
      </c>
      <c r="H349" s="26">
        <f t="shared" si="22"/>
        <v>148.389793</v>
      </c>
      <c r="I349" s="30"/>
    </row>
    <row r="350" spans="1:13" x14ac:dyDescent="0.35">
      <c r="A350" s="22" t="s">
        <v>1002</v>
      </c>
      <c r="B350" s="22" t="s">
        <v>890</v>
      </c>
      <c r="C350" s="22" t="s">
        <v>891</v>
      </c>
      <c r="D350" s="29">
        <v>44301.95</v>
      </c>
      <c r="E350" s="22">
        <v>3</v>
      </c>
      <c r="F350" s="22" t="s">
        <v>8</v>
      </c>
      <c r="G350" s="21">
        <v>773.5</v>
      </c>
      <c r="H350" s="26">
        <f t="shared" si="22"/>
        <v>149.25629499999999</v>
      </c>
      <c r="I350" s="30"/>
    </row>
    <row r="351" spans="1:13" x14ac:dyDescent="0.35">
      <c r="A351" s="22" t="s">
        <v>1003</v>
      </c>
      <c r="B351" s="22" t="s">
        <v>890</v>
      </c>
      <c r="C351" s="22" t="s">
        <v>891</v>
      </c>
      <c r="D351" s="29">
        <v>44301.956944444442</v>
      </c>
      <c r="E351" s="22">
        <v>1</v>
      </c>
      <c r="F351" s="22" t="s">
        <v>8</v>
      </c>
      <c r="G351" s="21">
        <v>818</v>
      </c>
      <c r="H351" s="26">
        <f t="shared" si="22"/>
        <v>157.63875999999999</v>
      </c>
      <c r="I351" s="31">
        <f>AVERAGE(H351:H353)</f>
        <v>158.14107999999999</v>
      </c>
      <c r="M351" s="30"/>
    </row>
    <row r="352" spans="1:13" x14ac:dyDescent="0.35">
      <c r="A352" s="22" t="s">
        <v>1003</v>
      </c>
      <c r="B352" s="22" t="s">
        <v>890</v>
      </c>
      <c r="C352" s="22" t="s">
        <v>891</v>
      </c>
      <c r="D352" s="29">
        <v>44301.959722222222</v>
      </c>
      <c r="E352" s="22">
        <v>2</v>
      </c>
      <c r="F352" s="22" t="s">
        <v>8</v>
      </c>
      <c r="G352" s="21">
        <v>816.5</v>
      </c>
      <c r="H352" s="26">
        <f t="shared" si="22"/>
        <v>157.35620500000002</v>
      </c>
      <c r="I352" s="26"/>
    </row>
    <row r="353" spans="1:13" x14ac:dyDescent="0.35">
      <c r="A353" s="22" t="s">
        <v>1003</v>
      </c>
      <c r="B353" s="22" t="s">
        <v>890</v>
      </c>
      <c r="C353" s="22" t="s">
        <v>891</v>
      </c>
      <c r="D353" s="29">
        <v>44301.962500000001</v>
      </c>
      <c r="E353" s="22">
        <v>3</v>
      </c>
      <c r="F353" s="22" t="s">
        <v>8</v>
      </c>
      <c r="G353" s="21">
        <v>827.5</v>
      </c>
      <c r="H353" s="26">
        <f t="shared" si="22"/>
        <v>159.42827500000001</v>
      </c>
      <c r="I353" s="30"/>
      <c r="M353" s="26">
        <f>AVERAGE(I353:I355)</f>
        <v>154.141357</v>
      </c>
    </row>
    <row r="354" spans="1:13" x14ac:dyDescent="0.35">
      <c r="A354" s="22" t="s">
        <v>1004</v>
      </c>
      <c r="B354" s="22" t="s">
        <v>890</v>
      </c>
      <c r="C354" s="22" t="s">
        <v>891</v>
      </c>
      <c r="D354" s="29">
        <v>44301.969444444447</v>
      </c>
      <c r="E354" s="22">
        <v>1</v>
      </c>
      <c r="F354" s="22" t="s">
        <v>8</v>
      </c>
      <c r="G354" s="21">
        <v>802.2</v>
      </c>
      <c r="H354" s="26">
        <f t="shared" si="22"/>
        <v>154.66251400000002</v>
      </c>
      <c r="I354" s="31">
        <f>AVERAGE(H354:H356)</f>
        <v>154.141357</v>
      </c>
    </row>
    <row r="355" spans="1:13" x14ac:dyDescent="0.35">
      <c r="A355" s="22" t="s">
        <v>1004</v>
      </c>
      <c r="B355" s="22" t="s">
        <v>890</v>
      </c>
      <c r="C355" s="22" t="s">
        <v>891</v>
      </c>
      <c r="D355" s="29">
        <v>44301.972222222219</v>
      </c>
      <c r="E355" s="22">
        <v>2</v>
      </c>
      <c r="F355" s="22" t="s">
        <v>8</v>
      </c>
      <c r="G355" s="21">
        <v>787.8</v>
      </c>
      <c r="H355" s="26">
        <f t="shared" si="22"/>
        <v>151.949986</v>
      </c>
    </row>
    <row r="356" spans="1:13" x14ac:dyDescent="0.35">
      <c r="A356" s="22" t="s">
        <v>1004</v>
      </c>
      <c r="B356" s="22" t="s">
        <v>890</v>
      </c>
      <c r="C356" s="22" t="s">
        <v>891</v>
      </c>
      <c r="D356" s="29">
        <v>44301.974999999999</v>
      </c>
      <c r="E356" s="22">
        <v>3</v>
      </c>
      <c r="F356" s="22" t="s">
        <v>8</v>
      </c>
      <c r="G356" s="21">
        <v>808.3</v>
      </c>
      <c r="H356" s="26">
        <f t="shared" si="22"/>
        <v>155.81157099999999</v>
      </c>
    </row>
    <row r="357" spans="1:13" x14ac:dyDescent="0.35">
      <c r="A357" s="22" t="s">
        <v>1005</v>
      </c>
      <c r="B357" s="22" t="s">
        <v>890</v>
      </c>
      <c r="C357" s="22" t="s">
        <v>891</v>
      </c>
      <c r="D357" s="29">
        <v>44301.981944444444</v>
      </c>
      <c r="E357" s="22">
        <v>1</v>
      </c>
      <c r="F357" s="22" t="s">
        <v>8</v>
      </c>
      <c r="G357" s="21">
        <v>1001</v>
      </c>
      <c r="H357" s="26">
        <f t="shared" si="22"/>
        <v>192.11046999999999</v>
      </c>
      <c r="I357" s="31">
        <f>AVERAGE(H357:H359)</f>
        <v>192.24232900000001</v>
      </c>
      <c r="M357" s="30"/>
    </row>
    <row r="358" spans="1:13" x14ac:dyDescent="0.35">
      <c r="A358" s="22" t="s">
        <v>1005</v>
      </c>
      <c r="B358" s="22" t="s">
        <v>890</v>
      </c>
      <c r="C358" s="22" t="s">
        <v>891</v>
      </c>
      <c r="D358" s="29">
        <v>44301.984722222223</v>
      </c>
      <c r="E358" s="22">
        <v>2</v>
      </c>
      <c r="F358" s="22" t="s">
        <v>8</v>
      </c>
      <c r="G358" s="21">
        <v>989.1</v>
      </c>
      <c r="H358" s="26">
        <f t="shared" si="22"/>
        <v>189.86886700000002</v>
      </c>
      <c r="I358" s="30"/>
    </row>
    <row r="359" spans="1:13" x14ac:dyDescent="0.35">
      <c r="A359" s="22" t="s">
        <v>1005</v>
      </c>
      <c r="B359" s="22" t="s">
        <v>890</v>
      </c>
      <c r="C359" s="22" t="s">
        <v>891</v>
      </c>
      <c r="D359" s="29">
        <v>44301.987500000003</v>
      </c>
      <c r="E359" s="22">
        <v>3</v>
      </c>
      <c r="F359" s="22" t="s">
        <v>8</v>
      </c>
      <c r="G359" s="21">
        <v>1015</v>
      </c>
      <c r="H359" s="26">
        <f t="shared" si="22"/>
        <v>194.74764999999999</v>
      </c>
      <c r="I359" s="30"/>
    </row>
    <row r="360" spans="1:13" x14ac:dyDescent="0.35">
      <c r="A360" s="22" t="s">
        <v>1006</v>
      </c>
      <c r="B360" s="22" t="s">
        <v>890</v>
      </c>
      <c r="C360" s="22" t="s">
        <v>891</v>
      </c>
      <c r="D360" s="29">
        <v>44301.995138888888</v>
      </c>
      <c r="E360" s="22">
        <v>1</v>
      </c>
      <c r="F360" s="22" t="s">
        <v>8</v>
      </c>
      <c r="G360" s="21">
        <v>813.7</v>
      </c>
      <c r="H360" s="26">
        <f t="shared" si="22"/>
        <v>156.82876900000002</v>
      </c>
      <c r="I360" s="31">
        <f>AVERAGE(H360:H362)</f>
        <v>156.63412</v>
      </c>
      <c r="M360" s="30"/>
    </row>
    <row r="361" spans="1:13" x14ac:dyDescent="0.35">
      <c r="A361" s="22" t="s">
        <v>1006</v>
      </c>
      <c r="B361" s="22" t="s">
        <v>890</v>
      </c>
      <c r="C361" s="22" t="s">
        <v>891</v>
      </c>
      <c r="D361" s="29">
        <v>44301.99722222222</v>
      </c>
      <c r="E361" s="22">
        <v>2</v>
      </c>
      <c r="F361" s="22" t="s">
        <v>8</v>
      </c>
      <c r="G361" s="21">
        <v>806.9</v>
      </c>
      <c r="H361" s="26">
        <f t="shared" si="22"/>
        <v>155.547853</v>
      </c>
      <c r="I361" s="30"/>
    </row>
    <row r="362" spans="1:13" x14ac:dyDescent="0.35">
      <c r="A362" s="22" t="s">
        <v>1006</v>
      </c>
      <c r="B362" s="22" t="s">
        <v>890</v>
      </c>
      <c r="C362" s="22" t="s">
        <v>891</v>
      </c>
      <c r="D362" s="29">
        <v>44302</v>
      </c>
      <c r="E362" s="22">
        <v>3</v>
      </c>
      <c r="F362" s="22" t="s">
        <v>8</v>
      </c>
      <c r="G362" s="21">
        <v>817.4</v>
      </c>
      <c r="H362" s="26">
        <f t="shared" si="22"/>
        <v>157.52573799999999</v>
      </c>
      <c r="I362" s="30"/>
    </row>
    <row r="363" spans="1:13" x14ac:dyDescent="0.35">
      <c r="A363" s="22" t="s">
        <v>969</v>
      </c>
      <c r="B363" s="22" t="s">
        <v>890</v>
      </c>
      <c r="C363" s="22" t="s">
        <v>891</v>
      </c>
      <c r="D363" s="29">
        <v>44302.006944444445</v>
      </c>
      <c r="E363" s="22">
        <v>1</v>
      </c>
      <c r="F363" s="22" t="s">
        <v>8</v>
      </c>
      <c r="G363" s="21">
        <v>524.1</v>
      </c>
      <c r="H363" s="26">
        <f t="shared" si="22"/>
        <v>102.27681700000001</v>
      </c>
      <c r="I363" s="31">
        <f>AVERAGE(H363:H365)</f>
        <v>102.15123699999999</v>
      </c>
      <c r="M363" s="30"/>
    </row>
    <row r="364" spans="1:13" x14ac:dyDescent="0.35">
      <c r="A364" s="22" t="s">
        <v>969</v>
      </c>
      <c r="B364" s="22" t="s">
        <v>890</v>
      </c>
      <c r="C364" s="22" t="s">
        <v>891</v>
      </c>
      <c r="D364" s="29">
        <v>44302.009722222225</v>
      </c>
      <c r="E364" s="22">
        <v>2</v>
      </c>
      <c r="F364" s="22" t="s">
        <v>8</v>
      </c>
      <c r="G364" s="21">
        <v>519</v>
      </c>
      <c r="H364" s="26">
        <f t="shared" si="22"/>
        <v>101.31613</v>
      </c>
      <c r="I364" s="26"/>
    </row>
    <row r="365" spans="1:13" x14ac:dyDescent="0.35">
      <c r="A365" s="22" t="s">
        <v>969</v>
      </c>
      <c r="B365" s="22" t="s">
        <v>890</v>
      </c>
      <c r="C365" s="22" t="s">
        <v>891</v>
      </c>
      <c r="D365" s="29">
        <v>44302.011805555558</v>
      </c>
      <c r="E365" s="22">
        <v>3</v>
      </c>
      <c r="F365" s="22" t="s">
        <v>8</v>
      </c>
      <c r="G365" s="21">
        <v>527.20000000000005</v>
      </c>
      <c r="H365" s="26">
        <f t="shared" si="22"/>
        <v>102.860764</v>
      </c>
      <c r="I365" s="30"/>
    </row>
    <row r="366" spans="1:13" x14ac:dyDescent="0.35">
      <c r="A366" s="22" t="s">
        <v>1007</v>
      </c>
      <c r="B366" s="22" t="s">
        <v>890</v>
      </c>
      <c r="C366" s="22" t="s">
        <v>891</v>
      </c>
      <c r="D366" s="29">
        <v>44302.019444444442</v>
      </c>
      <c r="E366" s="22">
        <v>1</v>
      </c>
      <c r="F366" s="22" t="s">
        <v>8</v>
      </c>
      <c r="G366" s="21">
        <v>847.1</v>
      </c>
      <c r="H366" s="26">
        <f t="shared" si="22"/>
        <v>163.120327</v>
      </c>
      <c r="I366" s="31">
        <f>AVERAGE(H366:H368)</f>
        <v>164.83449400000001</v>
      </c>
      <c r="M366" s="30"/>
    </row>
    <row r="367" spans="1:13" x14ac:dyDescent="0.35">
      <c r="A367" s="22" t="s">
        <v>1007</v>
      </c>
      <c r="B367" s="22" t="s">
        <v>890</v>
      </c>
      <c r="C367" s="22" t="s">
        <v>891</v>
      </c>
      <c r="D367" s="29">
        <v>44302.021527777775</v>
      </c>
      <c r="E367" s="22">
        <v>2</v>
      </c>
      <c r="F367" s="22" t="s">
        <v>8</v>
      </c>
      <c r="G367" s="21">
        <v>854.7</v>
      </c>
      <c r="H367" s="26">
        <f t="shared" si="22"/>
        <v>164.551939</v>
      </c>
    </row>
    <row r="368" spans="1:13" x14ac:dyDescent="0.35">
      <c r="A368" s="22" t="s">
        <v>1007</v>
      </c>
      <c r="B368" s="22" t="s">
        <v>890</v>
      </c>
      <c r="C368" s="22" t="s">
        <v>891</v>
      </c>
      <c r="D368" s="29">
        <v>44302.024305555555</v>
      </c>
      <c r="E368" s="22">
        <v>3</v>
      </c>
      <c r="F368" s="22" t="s">
        <v>8</v>
      </c>
      <c r="G368" s="21">
        <v>866.8</v>
      </c>
      <c r="H368" s="26">
        <f t="shared" si="22"/>
        <v>166.83121599999998</v>
      </c>
    </row>
    <row r="369" spans="1:17" x14ac:dyDescent="0.35">
      <c r="A369" s="22" t="s">
        <v>1008</v>
      </c>
      <c r="B369" s="22" t="s">
        <v>890</v>
      </c>
      <c r="C369" s="22" t="s">
        <v>891</v>
      </c>
      <c r="D369" s="29">
        <v>44302.03125</v>
      </c>
      <c r="E369" s="22">
        <v>1</v>
      </c>
      <c r="F369" s="22" t="s">
        <v>8</v>
      </c>
      <c r="G369" s="21">
        <v>740.7</v>
      </c>
      <c r="H369" s="26">
        <f t="shared" si="22"/>
        <v>143.07775900000001</v>
      </c>
      <c r="I369" s="31">
        <f>AVERAGE(H369:H371)</f>
        <v>141.53940400000002</v>
      </c>
      <c r="M369" s="30"/>
    </row>
    <row r="370" spans="1:17" x14ac:dyDescent="0.35">
      <c r="A370" s="22" t="s">
        <v>1008</v>
      </c>
      <c r="B370" s="22" t="s">
        <v>890</v>
      </c>
      <c r="C370" s="22" t="s">
        <v>891</v>
      </c>
      <c r="D370" s="29">
        <v>44302.03402777778</v>
      </c>
      <c r="E370" s="22">
        <v>2</v>
      </c>
      <c r="F370" s="22" t="s">
        <v>8</v>
      </c>
      <c r="G370" s="21">
        <v>724.6</v>
      </c>
      <c r="H370" s="26">
        <f t="shared" si="22"/>
        <v>140.04500200000001</v>
      </c>
      <c r="I370" s="30"/>
      <c r="Q370" s="34"/>
    </row>
    <row r="371" spans="1:17" x14ac:dyDescent="0.35">
      <c r="A371" s="22" t="s">
        <v>1008</v>
      </c>
      <c r="B371" s="22" t="s">
        <v>890</v>
      </c>
      <c r="C371" s="22" t="s">
        <v>891</v>
      </c>
      <c r="D371" s="29">
        <v>44302.036805555559</v>
      </c>
      <c r="E371" s="22">
        <v>3</v>
      </c>
      <c r="F371" s="22" t="s">
        <v>8</v>
      </c>
      <c r="G371" s="21">
        <v>732.3</v>
      </c>
      <c r="H371" s="26">
        <f t="shared" si="22"/>
        <v>141.495451</v>
      </c>
      <c r="I371" s="30"/>
      <c r="Q371" s="34"/>
    </row>
    <row r="372" spans="1:17" x14ac:dyDescent="0.35">
      <c r="A372" s="22" t="s">
        <v>1009</v>
      </c>
      <c r="B372" s="22" t="s">
        <v>890</v>
      </c>
      <c r="C372" s="22" t="s">
        <v>891</v>
      </c>
      <c r="D372" s="29">
        <v>44302.043749999997</v>
      </c>
      <c r="E372" s="22">
        <v>1</v>
      </c>
      <c r="F372" s="22" t="s">
        <v>8</v>
      </c>
      <c r="G372" s="21">
        <v>1100</v>
      </c>
      <c r="H372" s="26">
        <f t="shared" si="22"/>
        <v>210.75910000000002</v>
      </c>
      <c r="I372" s="31">
        <f>AVERAGE(H372:H374)</f>
        <v>211.51257999999999</v>
      </c>
      <c r="M372" s="30"/>
      <c r="Q372" s="34"/>
    </row>
    <row r="373" spans="1:17" x14ac:dyDescent="0.35">
      <c r="A373" s="22" t="s">
        <v>1009</v>
      </c>
      <c r="B373" s="22" t="s">
        <v>890</v>
      </c>
      <c r="C373" s="22" t="s">
        <v>891</v>
      </c>
      <c r="D373" s="29">
        <v>44302.046527777777</v>
      </c>
      <c r="E373" s="22">
        <v>2</v>
      </c>
      <c r="F373" s="22" t="s">
        <v>8</v>
      </c>
      <c r="G373" s="21">
        <v>1093</v>
      </c>
      <c r="H373" s="26">
        <f t="shared" si="22"/>
        <v>209.44051000000002</v>
      </c>
      <c r="I373" s="30"/>
      <c r="Q373" s="34"/>
    </row>
    <row r="374" spans="1:17" x14ac:dyDescent="0.35">
      <c r="A374" s="22" t="s">
        <v>1009</v>
      </c>
      <c r="B374" s="22" t="s">
        <v>890</v>
      </c>
      <c r="C374" s="22" t="s">
        <v>891</v>
      </c>
      <c r="D374" s="29">
        <v>44302.049305555556</v>
      </c>
      <c r="E374" s="22">
        <v>3</v>
      </c>
      <c r="F374" s="22" t="s">
        <v>8</v>
      </c>
      <c r="G374" s="21">
        <v>1119</v>
      </c>
      <c r="H374" s="26">
        <f t="shared" si="22"/>
        <v>214.33813000000001</v>
      </c>
      <c r="I374" s="30"/>
      <c r="Q374" s="34"/>
    </row>
    <row r="375" spans="1:17" x14ac:dyDescent="0.35">
      <c r="A375" s="22" t="s">
        <v>1010</v>
      </c>
      <c r="B375" s="22" t="s">
        <v>890</v>
      </c>
      <c r="C375" s="22" t="s">
        <v>891</v>
      </c>
      <c r="D375" s="29">
        <v>44302.056250000001</v>
      </c>
      <c r="E375" s="22">
        <v>1</v>
      </c>
      <c r="F375" s="22" t="s">
        <v>8</v>
      </c>
      <c r="G375" s="21">
        <v>819.8</v>
      </c>
      <c r="H375" s="26">
        <f t="shared" si="22"/>
        <v>157.97782599999999</v>
      </c>
      <c r="I375" s="31">
        <f>AVERAGE(H375:H377)</f>
        <v>158.44247199999998</v>
      </c>
      <c r="M375" s="30"/>
      <c r="Q375" s="34"/>
    </row>
    <row r="376" spans="1:17" x14ac:dyDescent="0.35">
      <c r="A376" s="22" t="s">
        <v>1010</v>
      </c>
      <c r="B376" s="22" t="s">
        <v>890</v>
      </c>
      <c r="C376" s="22" t="s">
        <v>891</v>
      </c>
      <c r="D376" s="29">
        <v>44302.059027777781</v>
      </c>
      <c r="E376" s="22">
        <v>2</v>
      </c>
      <c r="F376" s="22" t="s">
        <v>8</v>
      </c>
      <c r="G376" s="21">
        <v>818.1</v>
      </c>
      <c r="H376" s="26">
        <f t="shared" si="22"/>
        <v>157.65759700000001</v>
      </c>
      <c r="I376" s="26"/>
      <c r="Q376" s="34"/>
    </row>
    <row r="377" spans="1:17" x14ac:dyDescent="0.35">
      <c r="A377" s="22" t="s">
        <v>1010</v>
      </c>
      <c r="B377" s="22" t="s">
        <v>890</v>
      </c>
      <c r="C377" s="22" t="s">
        <v>891</v>
      </c>
      <c r="D377" s="29">
        <v>44302.061111111114</v>
      </c>
      <c r="E377" s="22">
        <v>3</v>
      </c>
      <c r="F377" s="22" t="s">
        <v>8</v>
      </c>
      <c r="G377" s="21">
        <v>828.9</v>
      </c>
      <c r="H377" s="26">
        <f t="shared" ref="H377:H392" si="23" xml:space="preserve"> 0.18837*(G377) +3.5521</f>
        <v>159.691993</v>
      </c>
      <c r="I377" s="30"/>
      <c r="Q377" s="34"/>
    </row>
    <row r="378" spans="1:17" x14ac:dyDescent="0.35">
      <c r="A378" s="22" t="s">
        <v>1011</v>
      </c>
      <c r="B378" s="22" t="s">
        <v>890</v>
      </c>
      <c r="C378" s="22" t="s">
        <v>891</v>
      </c>
      <c r="D378" s="29">
        <v>44302.068749999999</v>
      </c>
      <c r="E378" s="22">
        <v>1</v>
      </c>
      <c r="F378" s="22" t="s">
        <v>8</v>
      </c>
      <c r="G378" s="21">
        <v>1009</v>
      </c>
      <c r="H378" s="26">
        <f t="shared" si="23"/>
        <v>193.61743000000001</v>
      </c>
      <c r="I378" s="31">
        <f>AVERAGE(H378:H380)</f>
        <v>194.99880999999996</v>
      </c>
      <c r="M378" s="30"/>
      <c r="Q378" s="34"/>
    </row>
    <row r="379" spans="1:17" x14ac:dyDescent="0.35">
      <c r="A379" s="22" t="s">
        <v>1011</v>
      </c>
      <c r="B379" s="22" t="s">
        <v>890</v>
      </c>
      <c r="C379" s="22" t="s">
        <v>891</v>
      </c>
      <c r="D379" s="29">
        <v>44302.071527777778</v>
      </c>
      <c r="E379" s="22">
        <v>2</v>
      </c>
      <c r="F379" s="22" t="s">
        <v>8</v>
      </c>
      <c r="G379" s="21">
        <v>1004</v>
      </c>
      <c r="H379" s="26">
        <f t="shared" si="23"/>
        <v>192.67558</v>
      </c>
      <c r="Q379" s="34"/>
    </row>
    <row r="380" spans="1:17" x14ac:dyDescent="0.35">
      <c r="A380" s="22" t="s">
        <v>1011</v>
      </c>
      <c r="B380" s="22" t="s">
        <v>890</v>
      </c>
      <c r="C380" s="22" t="s">
        <v>891</v>
      </c>
      <c r="D380" s="29">
        <v>44302.073611111111</v>
      </c>
      <c r="E380" s="22">
        <v>3</v>
      </c>
      <c r="F380" s="22" t="s">
        <v>8</v>
      </c>
      <c r="G380" s="21">
        <v>1036</v>
      </c>
      <c r="H380" s="26">
        <f t="shared" si="23"/>
        <v>198.70341999999999</v>
      </c>
      <c r="Q380" s="34"/>
    </row>
    <row r="381" spans="1:17" x14ac:dyDescent="0.35">
      <c r="A381" s="22" t="s">
        <v>1012</v>
      </c>
      <c r="B381" s="22" t="s">
        <v>890</v>
      </c>
      <c r="C381" s="22" t="s">
        <v>891</v>
      </c>
      <c r="D381" s="29">
        <v>44302.081250000003</v>
      </c>
      <c r="E381" s="22">
        <v>1</v>
      </c>
      <c r="F381" s="22" t="s">
        <v>8</v>
      </c>
      <c r="G381" s="21">
        <v>1142</v>
      </c>
      <c r="H381" s="26">
        <f t="shared" si="23"/>
        <v>218.67064000000002</v>
      </c>
      <c r="I381" s="31">
        <f>AVERAGE(H381:H383)</f>
        <v>218.92180000000005</v>
      </c>
      <c r="M381" s="30"/>
      <c r="Q381" s="34"/>
    </row>
    <row r="382" spans="1:17" x14ac:dyDescent="0.35">
      <c r="A382" s="22" t="s">
        <v>1012</v>
      </c>
      <c r="B382" s="22" t="s">
        <v>890</v>
      </c>
      <c r="C382" s="22" t="s">
        <v>891</v>
      </c>
      <c r="D382" s="29">
        <v>44302.084027777775</v>
      </c>
      <c r="E382" s="22">
        <v>2</v>
      </c>
      <c r="F382" s="22" t="s">
        <v>8</v>
      </c>
      <c r="G382" s="21">
        <v>1146</v>
      </c>
      <c r="H382" s="26">
        <f t="shared" si="23"/>
        <v>219.42412000000002</v>
      </c>
      <c r="I382" s="30"/>
      <c r="Q382" s="34"/>
    </row>
    <row r="383" spans="1:17" x14ac:dyDescent="0.35">
      <c r="A383" s="22" t="s">
        <v>1012</v>
      </c>
      <c r="B383" s="22" t="s">
        <v>890</v>
      </c>
      <c r="C383" s="22" t="s">
        <v>891</v>
      </c>
      <c r="D383" s="29">
        <v>44302.086805555555</v>
      </c>
      <c r="E383" s="22">
        <v>3</v>
      </c>
      <c r="F383" s="22" t="s">
        <v>8</v>
      </c>
      <c r="G383" s="21">
        <v>1142</v>
      </c>
      <c r="H383" s="26">
        <f t="shared" si="23"/>
        <v>218.67064000000002</v>
      </c>
      <c r="I383" s="30"/>
      <c r="Q383" s="34"/>
    </row>
    <row r="384" spans="1:17" x14ac:dyDescent="0.35">
      <c r="A384" s="22" t="s">
        <v>1013</v>
      </c>
      <c r="B384" s="22" t="s">
        <v>890</v>
      </c>
      <c r="C384" s="22" t="s">
        <v>891</v>
      </c>
      <c r="D384" s="29">
        <v>44302.09375</v>
      </c>
      <c r="E384" s="22">
        <v>1</v>
      </c>
      <c r="F384" s="22" t="s">
        <v>8</v>
      </c>
      <c r="G384" s="21">
        <v>1134</v>
      </c>
      <c r="H384" s="26">
        <f t="shared" si="23"/>
        <v>217.16368</v>
      </c>
      <c r="I384" s="31">
        <f>AVERAGE(H384:H386)</f>
        <v>216.84973000000002</v>
      </c>
      <c r="M384" s="30"/>
      <c r="Q384" s="34"/>
    </row>
    <row r="385" spans="1:17" x14ac:dyDescent="0.35">
      <c r="A385" s="22" t="s">
        <v>1013</v>
      </c>
      <c r="B385" s="22" t="s">
        <v>890</v>
      </c>
      <c r="C385" s="22" t="s">
        <v>891</v>
      </c>
      <c r="D385" s="29">
        <v>44302.09652777778</v>
      </c>
      <c r="E385" s="22">
        <v>2</v>
      </c>
      <c r="F385" s="22" t="s">
        <v>8</v>
      </c>
      <c r="G385" s="21">
        <v>1124</v>
      </c>
      <c r="H385" s="26">
        <f t="shared" si="23"/>
        <v>215.27997999999999</v>
      </c>
      <c r="I385" s="30"/>
      <c r="Q385" s="34"/>
    </row>
    <row r="386" spans="1:17" x14ac:dyDescent="0.35">
      <c r="A386" s="22" t="s">
        <v>1013</v>
      </c>
      <c r="B386" s="22" t="s">
        <v>890</v>
      </c>
      <c r="C386" s="22" t="s">
        <v>891</v>
      </c>
      <c r="D386" s="29">
        <v>44302.099305555559</v>
      </c>
      <c r="E386" s="22">
        <v>3</v>
      </c>
      <c r="F386" s="22" t="s">
        <v>8</v>
      </c>
      <c r="G386" s="21">
        <v>1139</v>
      </c>
      <c r="H386" s="26">
        <f t="shared" si="23"/>
        <v>218.10553000000002</v>
      </c>
      <c r="I386" s="30"/>
      <c r="M386" s="30"/>
      <c r="Q386" s="34"/>
    </row>
    <row r="387" spans="1:17" x14ac:dyDescent="0.35">
      <c r="A387" s="22" t="s">
        <v>1014</v>
      </c>
      <c r="B387" s="22" t="s">
        <v>890</v>
      </c>
      <c r="C387" s="22" t="s">
        <v>891</v>
      </c>
      <c r="D387" s="29">
        <v>44302.106944444444</v>
      </c>
      <c r="E387" s="22">
        <v>1</v>
      </c>
      <c r="F387" s="22" t="s">
        <v>8</v>
      </c>
      <c r="G387" s="21">
        <v>939.4</v>
      </c>
      <c r="H387" s="26">
        <f t="shared" si="23"/>
        <v>180.506878</v>
      </c>
      <c r="I387" s="31">
        <f>AVERAGE(H387:H389)</f>
        <v>181.856863</v>
      </c>
      <c r="Q387" s="34"/>
    </row>
    <row r="388" spans="1:17" x14ac:dyDescent="0.35">
      <c r="A388" s="22" t="s">
        <v>1014</v>
      </c>
      <c r="B388" s="22" t="s">
        <v>890</v>
      </c>
      <c r="C388" s="22" t="s">
        <v>891</v>
      </c>
      <c r="D388" s="29">
        <v>44302.109027777777</v>
      </c>
      <c r="E388" s="22">
        <v>2</v>
      </c>
      <c r="F388" s="22" t="s">
        <v>8</v>
      </c>
      <c r="G388" s="21">
        <v>951.3</v>
      </c>
      <c r="H388" s="26">
        <f t="shared" si="23"/>
        <v>182.748481</v>
      </c>
      <c r="Q388" s="34"/>
    </row>
    <row r="389" spans="1:17" x14ac:dyDescent="0.35">
      <c r="A389" s="22" t="s">
        <v>1014</v>
      </c>
      <c r="B389" s="22" t="s">
        <v>890</v>
      </c>
      <c r="C389" s="22" t="s">
        <v>891</v>
      </c>
      <c r="D389" s="29">
        <v>44302.111805555556</v>
      </c>
      <c r="E389" s="22">
        <v>3</v>
      </c>
      <c r="F389" s="22" t="s">
        <v>8</v>
      </c>
      <c r="G389" s="21">
        <v>949</v>
      </c>
      <c r="H389" s="26">
        <f t="shared" si="23"/>
        <v>182.31523000000001</v>
      </c>
      <c r="M389" s="30"/>
      <c r="Q389" s="34"/>
    </row>
    <row r="390" spans="1:17" x14ac:dyDescent="0.35">
      <c r="A390" s="22" t="s">
        <v>1015</v>
      </c>
      <c r="B390" s="22" t="s">
        <v>890</v>
      </c>
      <c r="C390" s="22" t="s">
        <v>891</v>
      </c>
      <c r="D390" s="29">
        <v>44302.119444444441</v>
      </c>
      <c r="E390" s="22">
        <v>1</v>
      </c>
      <c r="F390" s="22" t="s">
        <v>8</v>
      </c>
      <c r="G390" s="21">
        <v>1019</v>
      </c>
      <c r="H390" s="26">
        <f t="shared" si="23"/>
        <v>195.50113000000002</v>
      </c>
      <c r="I390" s="31">
        <f>AVERAGE(H390:H392)</f>
        <v>196.44298000000001</v>
      </c>
      <c r="Q390" s="34"/>
    </row>
    <row r="391" spans="1:17" x14ac:dyDescent="0.35">
      <c r="A391" s="22" t="s">
        <v>1015</v>
      </c>
      <c r="B391" s="22" t="s">
        <v>890</v>
      </c>
      <c r="C391" s="22" t="s">
        <v>891</v>
      </c>
      <c r="D391" s="29">
        <v>44302.12222222222</v>
      </c>
      <c r="E391" s="22">
        <v>2</v>
      </c>
      <c r="F391" s="22" t="s">
        <v>8</v>
      </c>
      <c r="G391" s="21">
        <v>1022</v>
      </c>
      <c r="H391" s="26">
        <f t="shared" si="23"/>
        <v>196.06623999999999</v>
      </c>
      <c r="I391" s="30"/>
      <c r="Q391" s="34"/>
    </row>
    <row r="392" spans="1:17" x14ac:dyDescent="0.35">
      <c r="A392" s="22" t="s">
        <v>1015</v>
      </c>
      <c r="B392" s="22" t="s">
        <v>890</v>
      </c>
      <c r="C392" s="22" t="s">
        <v>891</v>
      </c>
      <c r="D392" s="29">
        <v>44302.124305555553</v>
      </c>
      <c r="E392" s="22">
        <v>3</v>
      </c>
      <c r="F392" s="22" t="s">
        <v>8</v>
      </c>
      <c r="G392" s="21">
        <v>1031</v>
      </c>
      <c r="H392" s="26">
        <f t="shared" si="23"/>
        <v>197.76157000000001</v>
      </c>
      <c r="I392" s="30"/>
      <c r="M392" s="30"/>
      <c r="Q392" s="34"/>
    </row>
    <row r="393" spans="1:17" x14ac:dyDescent="0.35">
      <c r="A393" s="22" t="s">
        <v>896</v>
      </c>
      <c r="B393" s="22" t="s">
        <v>890</v>
      </c>
      <c r="C393" s="22" t="s">
        <v>891</v>
      </c>
      <c r="D393" s="29">
        <v>44302.133333333331</v>
      </c>
      <c r="E393" s="22">
        <v>2</v>
      </c>
      <c r="F393" s="22" t="s">
        <v>8</v>
      </c>
      <c r="G393" s="21">
        <v>8.6780000000000008</v>
      </c>
      <c r="H393" s="22">
        <f t="shared" ref="H393:H422" si="24" xml:space="preserve"> 0.22315*(G393) -0.41283</f>
        <v>1.5236657</v>
      </c>
      <c r="I393" s="31">
        <f>AVERAGE(H393:H395)</f>
        <v>1.3947593833333334</v>
      </c>
      <c r="Q393" s="34"/>
    </row>
    <row r="394" spans="1:17" x14ac:dyDescent="0.35">
      <c r="A394" s="22" t="s">
        <v>896</v>
      </c>
      <c r="B394" s="22" t="s">
        <v>890</v>
      </c>
      <c r="C394" s="22" t="s">
        <v>891</v>
      </c>
      <c r="D394" s="29">
        <v>44302.135416666664</v>
      </c>
      <c r="E394" s="22">
        <v>3</v>
      </c>
      <c r="F394" s="22" t="s">
        <v>8</v>
      </c>
      <c r="G394" s="21">
        <v>8.18</v>
      </c>
      <c r="H394" s="22">
        <f t="shared" si="24"/>
        <v>1.4125369999999997</v>
      </c>
      <c r="I394" s="30"/>
      <c r="Q394" s="34"/>
    </row>
    <row r="395" spans="1:17" x14ac:dyDescent="0.35">
      <c r="A395" s="22" t="s">
        <v>896</v>
      </c>
      <c r="B395" s="22" t="s">
        <v>890</v>
      </c>
      <c r="C395" s="22" t="s">
        <v>891</v>
      </c>
      <c r="D395" s="29">
        <v>44302.136805555558</v>
      </c>
      <c r="E395" s="22">
        <v>4</v>
      </c>
      <c r="F395" s="22" t="s">
        <v>8</v>
      </c>
      <c r="G395" s="21">
        <v>7.4429999999999996</v>
      </c>
      <c r="H395" s="22">
        <f t="shared" si="24"/>
        <v>1.2480754499999998</v>
      </c>
      <c r="I395" s="30"/>
      <c r="M395" s="30"/>
      <c r="Q395" s="34"/>
    </row>
    <row r="396" spans="1:17" x14ac:dyDescent="0.35">
      <c r="A396" s="22" t="s">
        <v>1016</v>
      </c>
      <c r="B396" s="22" t="s">
        <v>890</v>
      </c>
      <c r="C396" s="22" t="s">
        <v>891</v>
      </c>
      <c r="D396" s="29">
        <v>44302.145138888889</v>
      </c>
      <c r="E396" s="22">
        <v>2</v>
      </c>
      <c r="F396" s="22" t="s">
        <v>8</v>
      </c>
      <c r="G396" s="21">
        <v>3.593</v>
      </c>
      <c r="H396" s="28" t="s">
        <v>860</v>
      </c>
      <c r="I396" s="28" t="s">
        <v>860</v>
      </c>
      <c r="Q396" s="34"/>
    </row>
    <row r="397" spans="1:17" x14ac:dyDescent="0.35">
      <c r="A397" s="22" t="s">
        <v>1016</v>
      </c>
      <c r="B397" s="22" t="s">
        <v>890</v>
      </c>
      <c r="C397" s="22" t="s">
        <v>891</v>
      </c>
      <c r="D397" s="29">
        <v>44302.147222222222</v>
      </c>
      <c r="E397" s="22">
        <v>3</v>
      </c>
      <c r="F397" s="22" t="s">
        <v>8</v>
      </c>
      <c r="G397" s="21">
        <v>3.6360000000000001</v>
      </c>
      <c r="H397" s="28" t="s">
        <v>860</v>
      </c>
      <c r="I397" s="26"/>
    </row>
    <row r="398" spans="1:17" x14ac:dyDescent="0.35">
      <c r="A398" s="22" t="s">
        <v>1016</v>
      </c>
      <c r="B398" s="22" t="s">
        <v>890</v>
      </c>
      <c r="C398" s="22" t="s">
        <v>891</v>
      </c>
      <c r="D398" s="29">
        <v>44302.148611111108</v>
      </c>
      <c r="E398" s="22">
        <v>4</v>
      </c>
      <c r="F398" s="22" t="s">
        <v>8</v>
      </c>
      <c r="G398" s="21">
        <v>3.5579999999999998</v>
      </c>
      <c r="H398" s="28" t="s">
        <v>860</v>
      </c>
      <c r="I398" s="30"/>
      <c r="M398" s="30"/>
    </row>
    <row r="399" spans="1:17" x14ac:dyDescent="0.35">
      <c r="A399" s="22" t="s">
        <v>1017</v>
      </c>
      <c r="B399" s="22" t="s">
        <v>890</v>
      </c>
      <c r="C399" s="22" t="s">
        <v>891</v>
      </c>
      <c r="D399" s="29">
        <v>44302.156944444447</v>
      </c>
      <c r="E399" s="22">
        <v>2</v>
      </c>
      <c r="F399" s="22" t="s">
        <v>8</v>
      </c>
      <c r="G399" s="21">
        <v>2.9769999999999999</v>
      </c>
      <c r="H399" s="28" t="s">
        <v>860</v>
      </c>
      <c r="I399" s="28" t="s">
        <v>860</v>
      </c>
    </row>
    <row r="400" spans="1:17" x14ac:dyDescent="0.35">
      <c r="A400" s="22" t="s">
        <v>1017</v>
      </c>
      <c r="B400" s="22" t="s">
        <v>890</v>
      </c>
      <c r="C400" s="22" t="s">
        <v>891</v>
      </c>
      <c r="D400" s="29">
        <v>44302.15902777778</v>
      </c>
      <c r="E400" s="22">
        <v>3</v>
      </c>
      <c r="F400" s="22" t="s">
        <v>8</v>
      </c>
      <c r="G400" s="21">
        <v>3.1909999999999998</v>
      </c>
      <c r="H400" s="28" t="s">
        <v>860</v>
      </c>
    </row>
    <row r="401" spans="1:13" x14ac:dyDescent="0.35">
      <c r="A401" s="22" t="s">
        <v>1017</v>
      </c>
      <c r="B401" s="22" t="s">
        <v>890</v>
      </c>
      <c r="C401" s="22" t="s">
        <v>891</v>
      </c>
      <c r="D401" s="29">
        <v>44302.160416666666</v>
      </c>
      <c r="E401" s="22">
        <v>4</v>
      </c>
      <c r="F401" s="22" t="s">
        <v>8</v>
      </c>
      <c r="G401" s="21">
        <v>3.1120000000000001</v>
      </c>
      <c r="H401" s="28" t="s">
        <v>860</v>
      </c>
      <c r="M401" s="30"/>
    </row>
    <row r="402" spans="1:13" x14ac:dyDescent="0.35">
      <c r="A402" s="22" t="s">
        <v>1018</v>
      </c>
      <c r="B402" s="22" t="s">
        <v>890</v>
      </c>
      <c r="C402" s="22" t="s">
        <v>891</v>
      </c>
      <c r="D402" s="29">
        <v>44302.167361111111</v>
      </c>
      <c r="E402" s="22">
        <v>1</v>
      </c>
      <c r="F402" s="22" t="s">
        <v>8</v>
      </c>
      <c r="G402" s="21">
        <v>3.4039999999999999</v>
      </c>
      <c r="H402" s="28" t="s">
        <v>860</v>
      </c>
      <c r="I402" s="28" t="s">
        <v>860</v>
      </c>
    </row>
    <row r="403" spans="1:13" x14ac:dyDescent="0.35">
      <c r="A403" s="22" t="s">
        <v>1018</v>
      </c>
      <c r="B403" s="22" t="s">
        <v>890</v>
      </c>
      <c r="C403" s="22" t="s">
        <v>891</v>
      </c>
      <c r="D403" s="29">
        <v>44302.168749999997</v>
      </c>
      <c r="E403" s="22">
        <v>2</v>
      </c>
      <c r="F403" s="22" t="s">
        <v>8</v>
      </c>
      <c r="G403" s="21">
        <v>2.7069999999999999</v>
      </c>
      <c r="H403" s="28" t="s">
        <v>860</v>
      </c>
      <c r="I403" s="30"/>
    </row>
    <row r="404" spans="1:13" x14ac:dyDescent="0.35">
      <c r="A404" s="22" t="s">
        <v>1018</v>
      </c>
      <c r="B404" s="22" t="s">
        <v>890</v>
      </c>
      <c r="C404" s="22" t="s">
        <v>891</v>
      </c>
      <c r="D404" s="29">
        <v>44302.170138888891</v>
      </c>
      <c r="E404" s="22">
        <v>3</v>
      </c>
      <c r="F404" s="22" t="s">
        <v>8</v>
      </c>
      <c r="G404" s="21">
        <v>2.66</v>
      </c>
      <c r="H404" s="28" t="s">
        <v>860</v>
      </c>
      <c r="I404" s="30"/>
      <c r="M404" s="30"/>
    </row>
    <row r="405" spans="1:13" x14ac:dyDescent="0.35">
      <c r="A405" s="22" t="s">
        <v>1019</v>
      </c>
      <c r="B405" s="22" t="s">
        <v>890</v>
      </c>
      <c r="C405" s="22" t="s">
        <v>891</v>
      </c>
      <c r="D405" s="29">
        <v>44302.180555555555</v>
      </c>
      <c r="E405" s="22">
        <v>2</v>
      </c>
      <c r="F405" s="22" t="s">
        <v>8</v>
      </c>
      <c r="G405" s="21">
        <v>2.2040000000000002</v>
      </c>
      <c r="H405" s="28" t="s">
        <v>860</v>
      </c>
      <c r="I405" s="28" t="s">
        <v>860</v>
      </c>
    </row>
    <row r="406" spans="1:13" x14ac:dyDescent="0.35">
      <c r="A406" s="22" t="s">
        <v>1019</v>
      </c>
      <c r="B406" s="22" t="s">
        <v>890</v>
      </c>
      <c r="C406" s="22" t="s">
        <v>891</v>
      </c>
      <c r="D406" s="29">
        <v>44302.181944444441</v>
      </c>
      <c r="E406" s="22">
        <v>3</v>
      </c>
      <c r="F406" s="22" t="s">
        <v>8</v>
      </c>
      <c r="G406" s="21">
        <v>2.1389999999999998</v>
      </c>
      <c r="H406" s="28" t="s">
        <v>860</v>
      </c>
      <c r="I406" s="30"/>
    </row>
    <row r="407" spans="1:13" x14ac:dyDescent="0.35">
      <c r="A407" s="22" t="s">
        <v>1019</v>
      </c>
      <c r="B407" s="22" t="s">
        <v>890</v>
      </c>
      <c r="C407" s="22" t="s">
        <v>891</v>
      </c>
      <c r="D407" s="29">
        <v>44302.184027777781</v>
      </c>
      <c r="E407" s="22">
        <v>4</v>
      </c>
      <c r="F407" s="22" t="s">
        <v>8</v>
      </c>
      <c r="G407" s="21">
        <v>2.0830000000000002</v>
      </c>
      <c r="H407" s="28" t="s">
        <v>860</v>
      </c>
      <c r="I407" s="30"/>
      <c r="M407" s="30"/>
    </row>
    <row r="408" spans="1:13" x14ac:dyDescent="0.35">
      <c r="A408" s="22" t="s">
        <v>1020</v>
      </c>
      <c r="B408" s="22" t="s">
        <v>890</v>
      </c>
      <c r="C408" s="22" t="s">
        <v>891</v>
      </c>
      <c r="D408" s="29">
        <v>44302.192361111112</v>
      </c>
      <c r="E408" s="22">
        <v>2</v>
      </c>
      <c r="F408" s="22" t="s">
        <v>8</v>
      </c>
      <c r="G408" s="21">
        <v>2.677</v>
      </c>
      <c r="H408" s="28" t="s">
        <v>860</v>
      </c>
      <c r="I408" s="28" t="s">
        <v>860</v>
      </c>
    </row>
    <row r="409" spans="1:13" x14ac:dyDescent="0.35">
      <c r="A409" s="22" t="s">
        <v>1020</v>
      </c>
      <c r="B409" s="22" t="s">
        <v>890</v>
      </c>
      <c r="C409" s="22" t="s">
        <v>891</v>
      </c>
      <c r="D409" s="29">
        <v>44302.194444444445</v>
      </c>
      <c r="E409" s="22">
        <v>3</v>
      </c>
      <c r="F409" s="22" t="s">
        <v>8</v>
      </c>
      <c r="G409" s="21">
        <v>2.375</v>
      </c>
      <c r="H409" s="28" t="s">
        <v>860</v>
      </c>
      <c r="I409" s="26"/>
    </row>
    <row r="410" spans="1:13" x14ac:dyDescent="0.35">
      <c r="A410" s="22" t="s">
        <v>1020</v>
      </c>
      <c r="B410" s="22" t="s">
        <v>890</v>
      </c>
      <c r="C410" s="22" t="s">
        <v>891</v>
      </c>
      <c r="D410" s="29">
        <v>44302.195833333331</v>
      </c>
      <c r="E410" s="22">
        <v>4</v>
      </c>
      <c r="F410" s="22" t="s">
        <v>8</v>
      </c>
      <c r="G410" s="21">
        <v>2.6850000000000001</v>
      </c>
      <c r="H410" s="28" t="s">
        <v>860</v>
      </c>
      <c r="I410" s="30"/>
      <c r="M410" s="30"/>
    </row>
    <row r="411" spans="1:13" x14ac:dyDescent="0.35">
      <c r="A411" s="22" t="s">
        <v>896</v>
      </c>
      <c r="B411" s="22" t="s">
        <v>890</v>
      </c>
      <c r="C411" s="22" t="s">
        <v>891</v>
      </c>
      <c r="D411" s="29">
        <v>44302.202777777777</v>
      </c>
      <c r="E411" s="22">
        <v>1</v>
      </c>
      <c r="F411" s="22" t="s">
        <v>8</v>
      </c>
      <c r="G411" s="21">
        <v>2.2210000000000001</v>
      </c>
      <c r="H411" s="28" t="s">
        <v>860</v>
      </c>
      <c r="I411" s="28" t="s">
        <v>860</v>
      </c>
    </row>
    <row r="412" spans="1:13" x14ac:dyDescent="0.35">
      <c r="A412" s="22" t="s">
        <v>896</v>
      </c>
      <c r="B412" s="22" t="s">
        <v>890</v>
      </c>
      <c r="C412" s="22" t="s">
        <v>891</v>
      </c>
      <c r="D412" s="29">
        <v>44302.206250000003</v>
      </c>
      <c r="E412" s="22">
        <v>3</v>
      </c>
      <c r="F412" s="22" t="s">
        <v>8</v>
      </c>
      <c r="G412" s="21">
        <v>2.2549999999999999</v>
      </c>
      <c r="H412" s="28" t="s">
        <v>860</v>
      </c>
    </row>
    <row r="413" spans="1:13" x14ac:dyDescent="0.35">
      <c r="A413" s="22" t="s">
        <v>896</v>
      </c>
      <c r="B413" s="22" t="s">
        <v>890</v>
      </c>
      <c r="C413" s="22" t="s">
        <v>891</v>
      </c>
      <c r="D413" s="29">
        <v>44302.207638888889</v>
      </c>
      <c r="E413" s="22">
        <v>4</v>
      </c>
      <c r="F413" s="22" t="s">
        <v>8</v>
      </c>
      <c r="G413" s="21">
        <v>2.4500000000000002</v>
      </c>
      <c r="H413" s="28" t="s">
        <v>860</v>
      </c>
      <c r="M413" s="30"/>
    </row>
    <row r="414" spans="1:13" x14ac:dyDescent="0.35">
      <c r="A414" s="22" t="s">
        <v>894</v>
      </c>
      <c r="B414" s="22" t="s">
        <v>890</v>
      </c>
      <c r="C414" s="22" t="s">
        <v>891</v>
      </c>
      <c r="D414" s="29">
        <v>44302.21597222222</v>
      </c>
      <c r="E414" s="22">
        <v>2</v>
      </c>
      <c r="F414" s="22" t="s">
        <v>8</v>
      </c>
      <c r="G414" s="21">
        <v>4.3840000000000003</v>
      </c>
      <c r="H414" s="22">
        <f t="shared" si="24"/>
        <v>0.56545960000000006</v>
      </c>
      <c r="I414" s="31">
        <f>AVERAGE(H414:H416)</f>
        <v>0.61001521666666658</v>
      </c>
    </row>
    <row r="415" spans="1:13" x14ac:dyDescent="0.35">
      <c r="A415" s="22" t="s">
        <v>894</v>
      </c>
      <c r="B415" s="22" t="s">
        <v>890</v>
      </c>
      <c r="C415" s="22" t="s">
        <v>891</v>
      </c>
      <c r="D415" s="29">
        <v>44302.218055555553</v>
      </c>
      <c r="E415" s="22">
        <v>3</v>
      </c>
      <c r="F415" s="22" t="s">
        <v>8</v>
      </c>
      <c r="G415" s="21">
        <v>4.6429999999999998</v>
      </c>
      <c r="H415" s="22">
        <f t="shared" si="24"/>
        <v>0.62325544999999982</v>
      </c>
      <c r="I415" s="30"/>
    </row>
    <row r="416" spans="1:13" x14ac:dyDescent="0.35">
      <c r="A416" s="22" t="s">
        <v>894</v>
      </c>
      <c r="B416" s="22" t="s">
        <v>890</v>
      </c>
      <c r="C416" s="22" t="s">
        <v>891</v>
      </c>
      <c r="D416" s="29">
        <v>44302.219444444447</v>
      </c>
      <c r="E416" s="22">
        <v>4</v>
      </c>
      <c r="F416" s="22" t="s">
        <v>8</v>
      </c>
      <c r="G416" s="21">
        <v>4.7240000000000002</v>
      </c>
      <c r="H416" s="22">
        <f t="shared" si="24"/>
        <v>0.64133059999999986</v>
      </c>
      <c r="I416" s="30"/>
      <c r="M416" s="30"/>
    </row>
    <row r="417" spans="1:17" x14ac:dyDescent="0.35">
      <c r="A417" s="22" t="s">
        <v>898</v>
      </c>
      <c r="B417" s="22" t="s">
        <v>890</v>
      </c>
      <c r="C417" s="22" t="s">
        <v>891</v>
      </c>
      <c r="D417" s="29">
        <v>44302.226388888892</v>
      </c>
      <c r="E417" s="22">
        <v>1</v>
      </c>
      <c r="F417" s="22" t="s">
        <v>8</v>
      </c>
      <c r="G417" s="21">
        <v>6.63</v>
      </c>
      <c r="H417" s="22">
        <f t="shared" si="24"/>
        <v>1.0666544999999998</v>
      </c>
      <c r="I417" s="31">
        <f>AVERAGE(H417:H419)</f>
        <v>1.0902340166666666</v>
      </c>
      <c r="Q417" s="34"/>
    </row>
    <row r="418" spans="1:17" x14ac:dyDescent="0.35">
      <c r="A418" s="22" t="s">
        <v>898</v>
      </c>
      <c r="B418" s="22" t="s">
        <v>890</v>
      </c>
      <c r="C418" s="22" t="s">
        <v>891</v>
      </c>
      <c r="D418" s="29">
        <v>44302.229861111111</v>
      </c>
      <c r="E418" s="22">
        <v>3</v>
      </c>
      <c r="F418" s="22" t="s">
        <v>8</v>
      </c>
      <c r="G418" s="21">
        <v>6.69</v>
      </c>
      <c r="H418" s="22">
        <f t="shared" si="24"/>
        <v>1.0800434999999999</v>
      </c>
      <c r="I418" s="30"/>
    </row>
    <row r="419" spans="1:17" x14ac:dyDescent="0.35">
      <c r="A419" s="22" t="s">
        <v>898</v>
      </c>
      <c r="B419" s="22" t="s">
        <v>890</v>
      </c>
      <c r="C419" s="22" t="s">
        <v>891</v>
      </c>
      <c r="D419" s="29">
        <v>44302.231249999997</v>
      </c>
      <c r="E419" s="22">
        <v>4</v>
      </c>
      <c r="F419" s="22" t="s">
        <v>8</v>
      </c>
      <c r="G419" s="21">
        <v>6.8869999999999996</v>
      </c>
      <c r="H419" s="22">
        <f t="shared" si="24"/>
        <v>1.1240040499999997</v>
      </c>
      <c r="I419" s="30"/>
      <c r="M419" s="30"/>
    </row>
    <row r="420" spans="1:17" x14ac:dyDescent="0.35">
      <c r="A420" s="22" t="s">
        <v>900</v>
      </c>
      <c r="B420" s="22" t="s">
        <v>890</v>
      </c>
      <c r="C420" s="22" t="s">
        <v>891</v>
      </c>
      <c r="D420" s="29">
        <v>44302.238194444442</v>
      </c>
      <c r="E420" s="22">
        <v>1</v>
      </c>
      <c r="F420" s="22" t="s">
        <v>8</v>
      </c>
      <c r="G420" s="21">
        <v>25.56</v>
      </c>
      <c r="H420" s="22">
        <f t="shared" si="24"/>
        <v>5.2908840000000001</v>
      </c>
      <c r="I420" s="31">
        <f>AVERAGE(H420:H422)</f>
        <v>5.3407208333333331</v>
      </c>
    </row>
    <row r="421" spans="1:17" x14ac:dyDescent="0.35">
      <c r="A421" s="22" t="s">
        <v>900</v>
      </c>
      <c r="B421" s="22" t="s">
        <v>890</v>
      </c>
      <c r="C421" s="22" t="s">
        <v>891</v>
      </c>
      <c r="D421" s="29">
        <v>44302.240277777775</v>
      </c>
      <c r="E421" s="22">
        <v>2</v>
      </c>
      <c r="F421" s="22" t="s">
        <v>8</v>
      </c>
      <c r="G421" s="21">
        <v>25.87</v>
      </c>
      <c r="H421" s="22">
        <f t="shared" si="24"/>
        <v>5.3600605000000003</v>
      </c>
      <c r="I421" s="26"/>
    </row>
    <row r="422" spans="1:17" x14ac:dyDescent="0.35">
      <c r="A422" s="22" t="s">
        <v>900</v>
      </c>
      <c r="B422" s="22" t="s">
        <v>890</v>
      </c>
      <c r="C422" s="22" t="s">
        <v>891</v>
      </c>
      <c r="D422" s="29">
        <v>44302.242361111108</v>
      </c>
      <c r="E422" s="22">
        <v>3</v>
      </c>
      <c r="F422" s="22" t="s">
        <v>8</v>
      </c>
      <c r="G422" s="21">
        <v>25.92</v>
      </c>
      <c r="H422" s="22">
        <f t="shared" si="24"/>
        <v>5.3712180000000007</v>
      </c>
      <c r="I422" s="30"/>
      <c r="M422" s="30"/>
    </row>
    <row r="423" spans="1:17" x14ac:dyDescent="0.35">
      <c r="A423" s="22" t="s">
        <v>901</v>
      </c>
      <c r="B423" s="22" t="s">
        <v>890</v>
      </c>
      <c r="C423" s="22" t="s">
        <v>891</v>
      </c>
      <c r="D423" s="29">
        <v>44302.249305555553</v>
      </c>
      <c r="E423" s="22">
        <v>1</v>
      </c>
      <c r="F423" s="22" t="s">
        <v>8</v>
      </c>
      <c r="G423" s="21">
        <v>51.07</v>
      </c>
      <c r="I423" s="31"/>
    </row>
    <row r="424" spans="1:17" x14ac:dyDescent="0.35">
      <c r="A424" s="22" t="s">
        <v>901</v>
      </c>
      <c r="B424" s="22" t="s">
        <v>890</v>
      </c>
      <c r="C424" s="22" t="s">
        <v>891</v>
      </c>
      <c r="D424" s="29">
        <v>44302.251388888886</v>
      </c>
      <c r="E424" s="22">
        <v>2</v>
      </c>
      <c r="F424" s="22" t="s">
        <v>8</v>
      </c>
      <c r="G424" s="21">
        <v>50.08</v>
      </c>
    </row>
    <row r="425" spans="1:17" x14ac:dyDescent="0.35">
      <c r="A425" s="22" t="s">
        <v>901</v>
      </c>
      <c r="B425" s="22" t="s">
        <v>890</v>
      </c>
      <c r="C425" s="22" t="s">
        <v>891</v>
      </c>
      <c r="D425" s="29">
        <v>44302.253472222219</v>
      </c>
      <c r="E425" s="22">
        <v>3</v>
      </c>
      <c r="F425" s="22" t="s">
        <v>8</v>
      </c>
      <c r="G425" s="21">
        <v>50.97</v>
      </c>
      <c r="M425" s="30"/>
    </row>
    <row r="426" spans="1:17" x14ac:dyDescent="0.35">
      <c r="A426" s="22" t="s">
        <v>903</v>
      </c>
      <c r="B426" s="22" t="s">
        <v>890</v>
      </c>
      <c r="C426" s="22" t="s">
        <v>891</v>
      </c>
      <c r="D426" s="29">
        <v>44302.260416666664</v>
      </c>
      <c r="E426" s="22">
        <v>1</v>
      </c>
      <c r="F426" s="22" t="s">
        <v>8</v>
      </c>
      <c r="G426" s="21">
        <v>248.9</v>
      </c>
      <c r="H426" s="26">
        <f t="shared" ref="H426:H437" si="25" xml:space="preserve"> 0.18837*(G426) +3.5521</f>
        <v>50.437393000000007</v>
      </c>
      <c r="I426" s="31">
        <f>AVERAGE(H426:H428)</f>
        <v>50.977387</v>
      </c>
    </row>
    <row r="427" spans="1:17" x14ac:dyDescent="0.35">
      <c r="A427" s="22" t="s">
        <v>903</v>
      </c>
      <c r="B427" s="22" t="s">
        <v>890</v>
      </c>
      <c r="C427" s="22" t="s">
        <v>891</v>
      </c>
      <c r="D427" s="29">
        <v>44302.262499999997</v>
      </c>
      <c r="E427" s="22">
        <v>2</v>
      </c>
      <c r="F427" s="22" t="s">
        <v>8</v>
      </c>
      <c r="G427" s="21">
        <v>252.1</v>
      </c>
      <c r="H427" s="26">
        <f t="shared" si="25"/>
        <v>51.040177000000007</v>
      </c>
      <c r="I427" s="30"/>
    </row>
    <row r="428" spans="1:17" x14ac:dyDescent="0.35">
      <c r="A428" s="22" t="s">
        <v>903</v>
      </c>
      <c r="B428" s="22" t="s">
        <v>890</v>
      </c>
      <c r="C428" s="22" t="s">
        <v>891</v>
      </c>
      <c r="D428" s="29">
        <v>44302.26458333333</v>
      </c>
      <c r="E428" s="22">
        <v>3</v>
      </c>
      <c r="F428" s="22" t="s">
        <v>8</v>
      </c>
      <c r="G428" s="21">
        <v>254.3</v>
      </c>
      <c r="H428" s="26">
        <f t="shared" si="25"/>
        <v>51.454591000000008</v>
      </c>
      <c r="I428" s="30"/>
      <c r="M428" s="30"/>
    </row>
    <row r="429" spans="1:17" x14ac:dyDescent="0.35">
      <c r="A429" s="22" t="s">
        <v>904</v>
      </c>
      <c r="B429" s="22" t="s">
        <v>890</v>
      </c>
      <c r="C429" s="22" t="s">
        <v>891</v>
      </c>
      <c r="D429" s="29">
        <v>44302.272222222222</v>
      </c>
      <c r="E429" s="22">
        <v>1</v>
      </c>
      <c r="F429" s="22" t="s">
        <v>8</v>
      </c>
      <c r="G429" s="21">
        <v>516.9</v>
      </c>
      <c r="H429" s="26">
        <f t="shared" si="25"/>
        <v>100.920553</v>
      </c>
      <c r="I429" s="31">
        <f>AVERAGE(H429:H431)</f>
        <v>100.28637400000001</v>
      </c>
    </row>
    <row r="430" spans="1:17" x14ac:dyDescent="0.35">
      <c r="A430" s="22" t="s">
        <v>904</v>
      </c>
      <c r="B430" s="22" t="s">
        <v>890</v>
      </c>
      <c r="C430" s="22" t="s">
        <v>891</v>
      </c>
      <c r="D430" s="29">
        <v>44302.274305555555</v>
      </c>
      <c r="E430" s="22">
        <v>2</v>
      </c>
      <c r="F430" s="22" t="s">
        <v>8</v>
      </c>
      <c r="G430" s="21">
        <v>512.20000000000005</v>
      </c>
      <c r="H430" s="26">
        <f t="shared" si="25"/>
        <v>100.03521400000001</v>
      </c>
      <c r="I430" s="30"/>
    </row>
    <row r="431" spans="1:17" x14ac:dyDescent="0.35">
      <c r="A431" s="22" t="s">
        <v>904</v>
      </c>
      <c r="B431" s="22" t="s">
        <v>890</v>
      </c>
      <c r="C431" s="22" t="s">
        <v>891</v>
      </c>
      <c r="D431" s="29">
        <v>44302.276388888888</v>
      </c>
      <c r="E431" s="22">
        <v>3</v>
      </c>
      <c r="F431" s="22" t="s">
        <v>8</v>
      </c>
      <c r="G431" s="21">
        <v>511.5</v>
      </c>
      <c r="H431" s="26">
        <f t="shared" si="25"/>
        <v>99.903355000000005</v>
      </c>
      <c r="I431" s="30"/>
      <c r="M431" s="30"/>
    </row>
    <row r="432" spans="1:17" x14ac:dyDescent="0.35">
      <c r="A432" s="22" t="s">
        <v>1021</v>
      </c>
      <c r="B432" s="22" t="s">
        <v>890</v>
      </c>
      <c r="C432" s="22" t="s">
        <v>891</v>
      </c>
      <c r="D432" s="29">
        <v>44302.28402777778</v>
      </c>
      <c r="E432" s="22">
        <v>1</v>
      </c>
      <c r="F432" s="22" t="s">
        <v>8</v>
      </c>
      <c r="G432" s="21">
        <v>778.5</v>
      </c>
      <c r="H432" s="26">
        <f t="shared" si="25"/>
        <v>150.19814500000001</v>
      </c>
      <c r="I432" s="31">
        <f>AVERAGE(H432:H434)</f>
        <v>150.51837400000002</v>
      </c>
    </row>
    <row r="433" spans="1:13" x14ac:dyDescent="0.35">
      <c r="A433" s="22" t="s">
        <v>1021</v>
      </c>
      <c r="B433" s="22" t="s">
        <v>890</v>
      </c>
      <c r="C433" s="22" t="s">
        <v>891</v>
      </c>
      <c r="D433" s="29">
        <v>44302.286111111112</v>
      </c>
      <c r="E433" s="22">
        <v>2</v>
      </c>
      <c r="F433" s="22" t="s">
        <v>8</v>
      </c>
      <c r="G433" s="21">
        <v>778.7</v>
      </c>
      <c r="H433" s="26">
        <f t="shared" si="25"/>
        <v>150.23581900000002</v>
      </c>
      <c r="I433" s="26"/>
    </row>
    <row r="434" spans="1:13" x14ac:dyDescent="0.35">
      <c r="A434" s="22" t="s">
        <v>1021</v>
      </c>
      <c r="B434" s="22" t="s">
        <v>890</v>
      </c>
      <c r="C434" s="22" t="s">
        <v>891</v>
      </c>
      <c r="D434" s="29">
        <v>44302.288194444445</v>
      </c>
      <c r="E434" s="22">
        <v>3</v>
      </c>
      <c r="F434" s="22" t="s">
        <v>8</v>
      </c>
      <c r="G434" s="21">
        <v>783.4</v>
      </c>
      <c r="H434" s="26">
        <f t="shared" si="25"/>
        <v>151.12115800000001</v>
      </c>
      <c r="I434" s="30"/>
      <c r="M434" s="30"/>
    </row>
    <row r="435" spans="1:13" x14ac:dyDescent="0.35">
      <c r="A435" s="22" t="s">
        <v>917</v>
      </c>
      <c r="B435" s="22" t="s">
        <v>890</v>
      </c>
      <c r="C435" s="22" t="s">
        <v>891</v>
      </c>
      <c r="D435" s="29">
        <v>44302.29583333333</v>
      </c>
      <c r="E435" s="22">
        <v>1</v>
      </c>
      <c r="F435" s="22" t="s">
        <v>8</v>
      </c>
      <c r="G435" s="21">
        <v>1073</v>
      </c>
      <c r="H435" s="26">
        <f t="shared" si="25"/>
        <v>205.67311000000001</v>
      </c>
      <c r="I435" s="31">
        <f>AVERAGE(H435:H437)</f>
        <v>205.98706000000001</v>
      </c>
    </row>
    <row r="436" spans="1:13" x14ac:dyDescent="0.35">
      <c r="A436" s="22" t="s">
        <v>917</v>
      </c>
      <c r="B436" s="22" t="s">
        <v>890</v>
      </c>
      <c r="C436" s="22" t="s">
        <v>891</v>
      </c>
      <c r="D436" s="29">
        <v>44302.298611111109</v>
      </c>
      <c r="E436" s="22">
        <v>2</v>
      </c>
      <c r="F436" s="22" t="s">
        <v>8</v>
      </c>
      <c r="G436" s="21">
        <v>1071</v>
      </c>
      <c r="H436" s="26">
        <f t="shared" si="25"/>
        <v>205.29637</v>
      </c>
    </row>
    <row r="437" spans="1:13" x14ac:dyDescent="0.35">
      <c r="A437" s="22" t="s">
        <v>917</v>
      </c>
      <c r="B437" s="22" t="s">
        <v>890</v>
      </c>
      <c r="C437" s="22" t="s">
        <v>891</v>
      </c>
      <c r="D437" s="29">
        <v>44302.300694444442</v>
      </c>
      <c r="E437" s="22">
        <v>3</v>
      </c>
      <c r="F437" s="22" t="s">
        <v>8</v>
      </c>
      <c r="G437" s="21">
        <v>1080</v>
      </c>
      <c r="H437" s="26">
        <f t="shared" si="25"/>
        <v>206.99170000000001</v>
      </c>
      <c r="M437" s="30"/>
    </row>
    <row r="438" spans="1:13" x14ac:dyDescent="0.35">
      <c r="A438" s="22" t="s">
        <v>896</v>
      </c>
      <c r="B438" s="22" t="s">
        <v>890</v>
      </c>
      <c r="C438" s="22" t="s">
        <v>891</v>
      </c>
      <c r="D438" s="29">
        <v>44302.309027777781</v>
      </c>
      <c r="E438" s="22">
        <v>2</v>
      </c>
      <c r="F438" s="22" t="s">
        <v>8</v>
      </c>
      <c r="G438" s="21">
        <v>6.2069999999999999</v>
      </c>
    </row>
    <row r="439" spans="1:13" x14ac:dyDescent="0.35">
      <c r="A439" s="22" t="s">
        <v>896</v>
      </c>
      <c r="B439" s="22" t="s">
        <v>890</v>
      </c>
      <c r="C439" s="22" t="s">
        <v>891</v>
      </c>
      <c r="D439" s="29">
        <v>44302.311111111114</v>
      </c>
      <c r="E439" s="22">
        <v>3</v>
      </c>
      <c r="F439" s="22" t="s">
        <v>8</v>
      </c>
      <c r="G439" s="21">
        <v>5.74</v>
      </c>
    </row>
    <row r="440" spans="1:13" x14ac:dyDescent="0.35">
      <c r="A440" s="22" t="s">
        <v>896</v>
      </c>
      <c r="B440" s="22" t="s">
        <v>890</v>
      </c>
      <c r="C440" s="22" t="s">
        <v>891</v>
      </c>
      <c r="D440" s="29">
        <v>44302.3125</v>
      </c>
      <c r="E440" s="22">
        <v>4</v>
      </c>
      <c r="F440" s="22" t="s">
        <v>8</v>
      </c>
      <c r="G440" s="21">
        <v>5.6</v>
      </c>
      <c r="M440" s="30"/>
    </row>
    <row r="441" spans="1:13" x14ac:dyDescent="0.35">
      <c r="F441" s="22"/>
      <c r="G441" s="22"/>
    </row>
    <row r="442" spans="1:13" x14ac:dyDescent="0.35">
      <c r="F442" s="22"/>
      <c r="G442" s="22"/>
    </row>
    <row r="443" spans="1:13" x14ac:dyDescent="0.35">
      <c r="F443" s="22"/>
      <c r="G443" s="22"/>
    </row>
    <row r="444" spans="1:13" x14ac:dyDescent="0.35">
      <c r="F444" s="22"/>
      <c r="G444" s="22"/>
    </row>
    <row r="445" spans="1:13" x14ac:dyDescent="0.35">
      <c r="F445" s="22"/>
      <c r="G445" s="22"/>
    </row>
    <row r="446" spans="1:13" x14ac:dyDescent="0.35">
      <c r="F446" s="22"/>
      <c r="G446" s="22"/>
    </row>
    <row r="447" spans="1:13" x14ac:dyDescent="0.35">
      <c r="F447" s="22"/>
      <c r="G447" s="22"/>
    </row>
    <row r="448" spans="1:13" x14ac:dyDescent="0.35">
      <c r="F448" s="22"/>
      <c r="G448" s="22"/>
    </row>
    <row r="449" spans="2:13" x14ac:dyDescent="0.35">
      <c r="F449" s="22"/>
      <c r="G449" s="22"/>
    </row>
    <row r="450" spans="2:13" x14ac:dyDescent="0.35">
      <c r="F450" s="22"/>
      <c r="G450" s="22"/>
    </row>
    <row r="451" spans="2:13" x14ac:dyDescent="0.35">
      <c r="F451" s="22"/>
      <c r="G451" s="22"/>
    </row>
    <row r="452" spans="2:13" x14ac:dyDescent="0.35">
      <c r="F452" s="22"/>
      <c r="G452" s="22"/>
    </row>
    <row r="453" spans="2:13" x14ac:dyDescent="0.35">
      <c r="F453" s="22"/>
      <c r="G453" s="22"/>
    </row>
    <row r="454" spans="2:13" x14ac:dyDescent="0.35">
      <c r="F454" s="22"/>
      <c r="G454" s="22"/>
    </row>
    <row r="455" spans="2:13" x14ac:dyDescent="0.35">
      <c r="F455" s="22"/>
      <c r="G455" s="22"/>
    </row>
    <row r="456" spans="2:13" x14ac:dyDescent="0.35">
      <c r="F456" s="22"/>
      <c r="G456" s="22"/>
    </row>
    <row r="457" spans="2:13" x14ac:dyDescent="0.35">
      <c r="B457" s="29"/>
      <c r="C457" s="26"/>
      <c r="F457" s="34"/>
    </row>
    <row r="458" spans="2:13" x14ac:dyDescent="0.35">
      <c r="B458" s="29"/>
      <c r="C458" s="26"/>
      <c r="F458" s="34"/>
    </row>
    <row r="459" spans="2:13" x14ac:dyDescent="0.35">
      <c r="B459" s="29"/>
      <c r="C459" s="26"/>
      <c r="F459" s="34"/>
      <c r="M459" s="30"/>
    </row>
    <row r="460" spans="2:13" x14ac:dyDescent="0.35">
      <c r="B460" s="29"/>
      <c r="C460" s="26"/>
      <c r="F460" s="34"/>
    </row>
    <row r="461" spans="2:13" x14ac:dyDescent="0.35">
      <c r="B461" s="29"/>
      <c r="C461" s="26"/>
      <c r="F461" s="34"/>
    </row>
    <row r="462" spans="2:13" x14ac:dyDescent="0.35">
      <c r="B462" s="29"/>
      <c r="C462" s="26"/>
      <c r="F462" s="34"/>
      <c r="M462" s="30"/>
    </row>
    <row r="463" spans="2:13" x14ac:dyDescent="0.35">
      <c r="B463" s="29"/>
      <c r="C463" s="26"/>
      <c r="F463" s="34"/>
    </row>
    <row r="464" spans="2:13" x14ac:dyDescent="0.35">
      <c r="B464" s="29"/>
      <c r="C464" s="26"/>
      <c r="F464" s="34"/>
    </row>
    <row r="465" spans="2:13" x14ac:dyDescent="0.35">
      <c r="B465" s="29"/>
      <c r="C465" s="26"/>
      <c r="F465" s="34"/>
      <c r="M465" s="30"/>
    </row>
    <row r="466" spans="2:13" x14ac:dyDescent="0.35">
      <c r="B466" s="29"/>
      <c r="C466" s="26"/>
      <c r="F466" s="34"/>
    </row>
    <row r="467" spans="2:13" x14ac:dyDescent="0.35">
      <c r="B467" s="29"/>
      <c r="C467" s="26"/>
      <c r="F467" s="34"/>
    </row>
    <row r="468" spans="2:13" x14ac:dyDescent="0.35">
      <c r="B468" s="29"/>
      <c r="C468" s="26"/>
      <c r="F468" s="34"/>
      <c r="M468" s="30"/>
    </row>
    <row r="469" spans="2:13" x14ac:dyDescent="0.35">
      <c r="B469" s="29"/>
      <c r="C469" s="26"/>
      <c r="F469" s="34"/>
    </row>
    <row r="470" spans="2:13" x14ac:dyDescent="0.35">
      <c r="B470" s="29"/>
      <c r="C470" s="26"/>
      <c r="F470" s="34"/>
    </row>
    <row r="471" spans="2:13" x14ac:dyDescent="0.35">
      <c r="B471" s="29"/>
      <c r="C471" s="26"/>
      <c r="F471" s="34"/>
    </row>
    <row r="472" spans="2:13" x14ac:dyDescent="0.35">
      <c r="B472" s="29"/>
      <c r="C472" s="26"/>
      <c r="F472" s="34"/>
      <c r="M472" s="30"/>
    </row>
    <row r="473" spans="2:13" x14ac:dyDescent="0.35">
      <c r="B473" s="29"/>
      <c r="C473" s="26"/>
      <c r="F473" s="34"/>
    </row>
    <row r="474" spans="2:13" x14ac:dyDescent="0.35">
      <c r="B474" s="29"/>
      <c r="C474" s="26"/>
      <c r="F474" s="34"/>
      <c r="M474" s="30"/>
    </row>
    <row r="475" spans="2:13" x14ac:dyDescent="0.35">
      <c r="B475" s="29"/>
      <c r="C475" s="26"/>
      <c r="F475" s="34"/>
    </row>
    <row r="476" spans="2:13" x14ac:dyDescent="0.35">
      <c r="B476" s="29"/>
      <c r="C476" s="26"/>
      <c r="F476" s="34"/>
    </row>
    <row r="477" spans="2:13" x14ac:dyDescent="0.35">
      <c r="B477" s="29"/>
      <c r="C477" s="26"/>
      <c r="F477" s="34"/>
    </row>
    <row r="478" spans="2:13" x14ac:dyDescent="0.35">
      <c r="B478" s="29"/>
      <c r="C478" s="26"/>
      <c r="F478" s="34"/>
    </row>
    <row r="479" spans="2:13" x14ac:dyDescent="0.35">
      <c r="B479" s="29"/>
      <c r="C479" s="26"/>
      <c r="F479" s="34"/>
      <c r="M479" s="30"/>
    </row>
    <row r="480" spans="2:13" x14ac:dyDescent="0.35">
      <c r="B480" s="29"/>
      <c r="C480" s="26"/>
      <c r="F480" s="34"/>
    </row>
    <row r="481" spans="2:13" x14ac:dyDescent="0.35">
      <c r="B481" s="29"/>
      <c r="C481" s="26"/>
      <c r="F481" s="34"/>
    </row>
    <row r="482" spans="2:13" x14ac:dyDescent="0.35">
      <c r="B482" s="29"/>
      <c r="C482" s="26"/>
      <c r="F482" s="34"/>
      <c r="M482" s="30"/>
    </row>
    <row r="483" spans="2:13" x14ac:dyDescent="0.35">
      <c r="B483" s="29"/>
      <c r="C483" s="26"/>
      <c r="F483" s="34"/>
    </row>
    <row r="484" spans="2:13" x14ac:dyDescent="0.35">
      <c r="B484" s="29"/>
      <c r="C484" s="26"/>
      <c r="F484" s="34"/>
    </row>
    <row r="485" spans="2:13" x14ac:dyDescent="0.35">
      <c r="B485" s="29"/>
      <c r="C485" s="26"/>
      <c r="F485" s="34"/>
      <c r="M485" s="30"/>
    </row>
    <row r="486" spans="2:13" x14ac:dyDescent="0.35">
      <c r="B486" s="29"/>
      <c r="C486" s="26"/>
      <c r="F486" s="34"/>
    </row>
    <row r="487" spans="2:13" x14ac:dyDescent="0.35">
      <c r="B487" s="29"/>
      <c r="C487" s="26"/>
      <c r="F487" s="34"/>
    </row>
    <row r="488" spans="2:13" x14ac:dyDescent="0.35">
      <c r="B488" s="29"/>
      <c r="C488" s="26"/>
      <c r="F488" s="34"/>
    </row>
    <row r="489" spans="2:13" x14ac:dyDescent="0.35">
      <c r="B489" s="29"/>
      <c r="C489" s="26"/>
      <c r="F489" s="34"/>
    </row>
    <row r="490" spans="2:13" x14ac:dyDescent="0.35">
      <c r="B490" s="29"/>
      <c r="C490" s="26"/>
      <c r="F490" s="34"/>
      <c r="M490" s="30"/>
    </row>
    <row r="491" spans="2:13" x14ac:dyDescent="0.35">
      <c r="B491" s="29"/>
      <c r="C491" s="26"/>
      <c r="F491" s="34"/>
    </row>
    <row r="492" spans="2:13" x14ac:dyDescent="0.35">
      <c r="B492" s="29"/>
      <c r="C492" s="26"/>
      <c r="F492" s="34"/>
      <c r="M492" s="27"/>
    </row>
    <row r="493" spans="2:13" x14ac:dyDescent="0.35">
      <c r="B493" s="29"/>
      <c r="C493" s="26"/>
      <c r="F493" s="34"/>
      <c r="M493" s="33"/>
    </row>
    <row r="494" spans="2:13" x14ac:dyDescent="0.35">
      <c r="B494" s="29"/>
      <c r="C494" s="30"/>
      <c r="F494" s="34"/>
      <c r="M494" s="33"/>
    </row>
    <row r="495" spans="2:13" x14ac:dyDescent="0.35">
      <c r="B495" s="29"/>
      <c r="C495" s="26"/>
      <c r="F495" s="34"/>
      <c r="M495" s="27"/>
    </row>
    <row r="496" spans="2:13" x14ac:dyDescent="0.35">
      <c r="B496" s="29"/>
      <c r="C496" s="26"/>
      <c r="F496" s="34"/>
      <c r="M496" s="30"/>
    </row>
    <row r="497" spans="2:13" x14ac:dyDescent="0.35">
      <c r="B497" s="29"/>
      <c r="C497" s="26"/>
      <c r="F497" s="34"/>
    </row>
    <row r="498" spans="2:13" x14ac:dyDescent="0.35">
      <c r="B498" s="29"/>
      <c r="C498" s="26"/>
      <c r="F498" s="34"/>
    </row>
    <row r="499" spans="2:13" x14ac:dyDescent="0.35">
      <c r="B499" s="29"/>
      <c r="C499" s="26"/>
      <c r="F499" s="34"/>
      <c r="M499" s="30"/>
    </row>
    <row r="500" spans="2:13" x14ac:dyDescent="0.35">
      <c r="B500" s="29"/>
      <c r="C500" s="26"/>
      <c r="F500" s="34"/>
    </row>
    <row r="501" spans="2:13" x14ac:dyDescent="0.35">
      <c r="B501" s="29"/>
      <c r="C501" s="26"/>
      <c r="F501" s="34"/>
    </row>
    <row r="502" spans="2:13" x14ac:dyDescent="0.35">
      <c r="B502" s="29"/>
      <c r="C502" s="26"/>
      <c r="F502" s="34"/>
      <c r="M502" s="30"/>
    </row>
    <row r="503" spans="2:13" x14ac:dyDescent="0.35">
      <c r="B503" s="29"/>
      <c r="C503" s="26"/>
      <c r="F503" s="34"/>
    </row>
    <row r="504" spans="2:13" x14ac:dyDescent="0.35">
      <c r="B504" s="29"/>
      <c r="C504" s="26"/>
      <c r="F504" s="34"/>
    </row>
    <row r="505" spans="2:13" x14ac:dyDescent="0.35">
      <c r="B505" s="29"/>
      <c r="C505" s="26"/>
      <c r="F505" s="34"/>
      <c r="M505" s="30"/>
    </row>
    <row r="506" spans="2:13" x14ac:dyDescent="0.35">
      <c r="B506" s="29"/>
      <c r="C506" s="26"/>
      <c r="F506" s="34"/>
    </row>
    <row r="507" spans="2:13" x14ac:dyDescent="0.35">
      <c r="B507" s="29"/>
      <c r="C507" s="26"/>
      <c r="F507" s="34"/>
    </row>
    <row r="508" spans="2:13" x14ac:dyDescent="0.35">
      <c r="B508" s="29"/>
      <c r="C508" s="26"/>
      <c r="F508" s="34"/>
      <c r="M508" s="30"/>
    </row>
    <row r="509" spans="2:13" x14ac:dyDescent="0.35">
      <c r="B509" s="29"/>
      <c r="C509" s="26"/>
      <c r="F509" s="34"/>
    </row>
    <row r="510" spans="2:13" x14ac:dyDescent="0.35">
      <c r="B510" s="29"/>
      <c r="C510" s="26"/>
      <c r="F510" s="34"/>
    </row>
    <row r="511" spans="2:13" x14ac:dyDescent="0.35">
      <c r="B511" s="29"/>
      <c r="C511" s="26"/>
      <c r="F511" s="34"/>
      <c r="M511" s="30"/>
    </row>
    <row r="512" spans="2:13" x14ac:dyDescent="0.35">
      <c r="B512" s="29"/>
      <c r="C512" s="30"/>
      <c r="F512" s="34"/>
      <c r="M512" s="30"/>
    </row>
    <row r="513" spans="2:13" x14ac:dyDescent="0.35">
      <c r="B513" s="29"/>
      <c r="C513" s="26"/>
      <c r="F513" s="34"/>
    </row>
    <row r="514" spans="2:13" x14ac:dyDescent="0.35">
      <c r="B514" s="29"/>
      <c r="C514" s="26"/>
      <c r="F514" s="34"/>
      <c r="M514" s="30"/>
    </row>
    <row r="515" spans="2:13" x14ac:dyDescent="0.35">
      <c r="B515" s="29"/>
      <c r="C515" s="26"/>
      <c r="F515" s="34"/>
    </row>
    <row r="516" spans="2:13" x14ac:dyDescent="0.35">
      <c r="B516" s="29"/>
      <c r="C516" s="26"/>
      <c r="F516" s="34"/>
    </row>
    <row r="517" spans="2:13" x14ac:dyDescent="0.35">
      <c r="B517" s="29"/>
      <c r="C517" s="26"/>
      <c r="F517" s="34"/>
      <c r="M517" s="30"/>
    </row>
    <row r="518" spans="2:13" x14ac:dyDescent="0.35">
      <c r="B518" s="29"/>
      <c r="C518" s="26"/>
      <c r="F518" s="34"/>
    </row>
    <row r="519" spans="2:13" x14ac:dyDescent="0.35">
      <c r="B519" s="29"/>
      <c r="C519" s="26"/>
      <c r="F519" s="34"/>
    </row>
    <row r="520" spans="2:13" x14ac:dyDescent="0.35">
      <c r="B520" s="29"/>
      <c r="C520" s="26"/>
      <c r="F520" s="34"/>
      <c r="M520" s="30"/>
    </row>
    <row r="521" spans="2:13" x14ac:dyDescent="0.35">
      <c r="B521" s="29"/>
      <c r="C521" s="26"/>
      <c r="F521" s="34"/>
    </row>
    <row r="522" spans="2:13" x14ac:dyDescent="0.35">
      <c r="B522" s="29"/>
      <c r="C522" s="26"/>
      <c r="F522" s="34"/>
    </row>
    <row r="523" spans="2:13" x14ac:dyDescent="0.35">
      <c r="B523" s="29"/>
      <c r="C523" s="26"/>
      <c r="F523" s="34"/>
    </row>
    <row r="524" spans="2:13" x14ac:dyDescent="0.35">
      <c r="B524" s="29"/>
      <c r="C524" s="26"/>
      <c r="F524" s="34"/>
    </row>
    <row r="525" spans="2:13" x14ac:dyDescent="0.35">
      <c r="B525" s="29"/>
      <c r="C525" s="26"/>
      <c r="F525" s="34"/>
      <c r="M525" s="30"/>
    </row>
    <row r="526" spans="2:13" x14ac:dyDescent="0.35">
      <c r="B526" s="29"/>
      <c r="C526" s="26"/>
      <c r="F526" s="34"/>
    </row>
    <row r="527" spans="2:13" x14ac:dyDescent="0.35">
      <c r="B527" s="29"/>
      <c r="C527" s="26"/>
      <c r="F527" s="34"/>
    </row>
    <row r="528" spans="2:13" x14ac:dyDescent="0.35">
      <c r="B528" s="29"/>
      <c r="C528" s="26"/>
      <c r="F528" s="34"/>
      <c r="M528" s="30"/>
    </row>
    <row r="529" spans="2:13" x14ac:dyDescent="0.35">
      <c r="B529" s="29"/>
      <c r="C529" s="26"/>
      <c r="F529" s="34"/>
    </row>
    <row r="530" spans="2:13" x14ac:dyDescent="0.35">
      <c r="B530" s="29"/>
      <c r="C530" s="26"/>
      <c r="F530" s="34"/>
    </row>
    <row r="531" spans="2:13" x14ac:dyDescent="0.35">
      <c r="B531" s="29"/>
      <c r="C531" s="26"/>
      <c r="F531" s="34"/>
      <c r="M531" s="30"/>
    </row>
    <row r="532" spans="2:13" x14ac:dyDescent="0.35">
      <c r="B532" s="29"/>
      <c r="C532" s="26"/>
      <c r="F532" s="34"/>
    </row>
    <row r="533" spans="2:13" x14ac:dyDescent="0.35">
      <c r="B533" s="29"/>
      <c r="C533" s="26"/>
      <c r="F533" s="34"/>
    </row>
    <row r="534" spans="2:13" x14ac:dyDescent="0.35">
      <c r="B534" s="29"/>
      <c r="C534" s="26"/>
      <c r="F534" s="34"/>
      <c r="M534" s="30"/>
    </row>
    <row r="535" spans="2:13" x14ac:dyDescent="0.35">
      <c r="B535" s="29"/>
      <c r="C535" s="26"/>
      <c r="F535" s="34"/>
    </row>
    <row r="536" spans="2:13" x14ac:dyDescent="0.35">
      <c r="B536" s="29"/>
      <c r="C536" s="26"/>
      <c r="F536" s="34"/>
    </row>
    <row r="537" spans="2:13" x14ac:dyDescent="0.35">
      <c r="B537" s="29"/>
      <c r="C537" s="26"/>
      <c r="F537" s="34"/>
      <c r="M537" s="30"/>
    </row>
    <row r="538" spans="2:13" x14ac:dyDescent="0.35">
      <c r="B538" s="29"/>
      <c r="C538" s="26"/>
      <c r="F538" s="34"/>
      <c r="M538" s="32"/>
    </row>
    <row r="539" spans="2:13" x14ac:dyDescent="0.35">
      <c r="B539" s="29"/>
      <c r="C539" s="26"/>
      <c r="F539" s="34"/>
      <c r="M539" s="32"/>
    </row>
    <row r="540" spans="2:13" x14ac:dyDescent="0.35">
      <c r="B540" s="29"/>
      <c r="C540" s="26"/>
      <c r="F540" s="34"/>
      <c r="M540" s="30"/>
    </row>
    <row r="541" spans="2:13" x14ac:dyDescent="0.35">
      <c r="B541" s="29"/>
      <c r="C541" s="26"/>
      <c r="F541" s="34"/>
    </row>
    <row r="542" spans="2:13" x14ac:dyDescent="0.35">
      <c r="B542" s="29"/>
      <c r="C542" s="26"/>
      <c r="F542" s="34"/>
      <c r="M542" s="30"/>
    </row>
    <row r="543" spans="2:13" x14ac:dyDescent="0.35">
      <c r="B543" s="29"/>
      <c r="C543" s="26"/>
    </row>
    <row r="544" spans="2:13" x14ac:dyDescent="0.35">
      <c r="B544" s="29"/>
      <c r="C544" s="26"/>
      <c r="F544" s="34"/>
    </row>
    <row r="545" spans="2:13" x14ac:dyDescent="0.35">
      <c r="B545" s="29"/>
      <c r="C545" s="26"/>
      <c r="F545" s="34"/>
      <c r="M545" s="30"/>
    </row>
    <row r="546" spans="2:13" x14ac:dyDescent="0.35">
      <c r="B546" s="29"/>
      <c r="C546" s="26"/>
      <c r="F546" s="34"/>
    </row>
    <row r="547" spans="2:13" x14ac:dyDescent="0.35">
      <c r="B547" s="29"/>
      <c r="C547" s="26"/>
      <c r="F547" s="34"/>
    </row>
    <row r="548" spans="2:13" x14ac:dyDescent="0.35">
      <c r="B548" s="29"/>
      <c r="C548" s="26"/>
      <c r="F548" s="34"/>
      <c r="M548" s="30"/>
    </row>
    <row r="549" spans="2:13" x14ac:dyDescent="0.35">
      <c r="B549" s="29"/>
      <c r="C549" s="26"/>
      <c r="F549" s="34"/>
    </row>
    <row r="550" spans="2:13" x14ac:dyDescent="0.35">
      <c r="B550" s="29"/>
      <c r="C550" s="26"/>
      <c r="F550" s="34"/>
      <c r="M550" s="30"/>
    </row>
    <row r="551" spans="2:13" x14ac:dyDescent="0.35">
      <c r="B551" s="29"/>
      <c r="C551" s="26"/>
      <c r="F551" s="34"/>
    </row>
    <row r="552" spans="2:13" x14ac:dyDescent="0.35">
      <c r="B552" s="29"/>
      <c r="C552" s="26"/>
      <c r="F552" s="34"/>
    </row>
    <row r="553" spans="2:13" x14ac:dyDescent="0.35">
      <c r="B553" s="29"/>
      <c r="C553" s="26"/>
      <c r="F553" s="34"/>
    </row>
    <row r="554" spans="2:13" x14ac:dyDescent="0.35">
      <c r="B554" s="29"/>
      <c r="C554" s="26"/>
      <c r="F554" s="34"/>
      <c r="M554" s="30"/>
    </row>
    <row r="555" spans="2:13" x14ac:dyDescent="0.35">
      <c r="B555" s="29"/>
      <c r="C555" s="26"/>
      <c r="F555" s="34"/>
    </row>
    <row r="556" spans="2:13" x14ac:dyDescent="0.35">
      <c r="B556" s="29"/>
      <c r="C556" s="26"/>
      <c r="F556" s="34"/>
    </row>
    <row r="557" spans="2:13" x14ac:dyDescent="0.35">
      <c r="B557" s="29"/>
      <c r="C557" s="26"/>
      <c r="F557" s="34"/>
      <c r="M557" s="30"/>
    </row>
    <row r="558" spans="2:13" x14ac:dyDescent="0.35">
      <c r="B558" s="29"/>
      <c r="C558" s="26"/>
      <c r="F558" s="34"/>
    </row>
    <row r="559" spans="2:13" x14ac:dyDescent="0.35">
      <c r="B559" s="29"/>
      <c r="C559" s="26"/>
      <c r="F559" s="34"/>
    </row>
    <row r="560" spans="2:13" x14ac:dyDescent="0.35">
      <c r="B560" s="29"/>
      <c r="C560" s="26"/>
      <c r="F560" s="34"/>
      <c r="M560" s="30"/>
    </row>
  </sheetData>
  <sortState xmlns:xlrd2="http://schemas.microsoft.com/office/spreadsheetml/2017/richdata2" ref="Q26:S40">
    <sortCondition ref="R26:R40"/>
  </sortState>
  <phoneticPr fontId="20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BAA760054FB49AA3E91988E218D2F" ma:contentTypeVersion="8" ma:contentTypeDescription="Create a new document." ma:contentTypeScope="" ma:versionID="e8e5d42855a08856567d5ac28b9d11bb">
  <xsd:schema xmlns:xsd="http://www.w3.org/2001/XMLSchema" xmlns:xs="http://www.w3.org/2001/XMLSchema" xmlns:p="http://schemas.microsoft.com/office/2006/metadata/properties" xmlns:ns3="86d8d39b-6a13-426b-910b-05fc919877ac" targetNamespace="http://schemas.microsoft.com/office/2006/metadata/properties" ma:root="true" ma:fieldsID="dbfebb8bac93b71c17da01b615487281" ns3:_="">
    <xsd:import namespace="86d8d39b-6a13-426b-910b-05fc91987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8d39b-6a13-426b-910b-05fc91987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BBC16-09F6-4F69-A8D2-6F1B8828038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86d8d39b-6a13-426b-910b-05fc919877a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1EE4E3D-3770-4226-974A-F36A0C96F4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2CDCF1-7E0D-4F70-85D5-4EB37563A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8d39b-6a13-426b-910b-05fc91987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TN, anions, DIC</vt:lpstr>
      <vt:lpstr>summary NPOC</vt:lpstr>
      <vt:lpstr>Tayte NPOC results </vt:lpstr>
      <vt:lpstr>Tayte data April 14,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Resch, Charles T</cp:lastModifiedBy>
  <cp:lastPrinted>2019-11-21T19:25:51Z</cp:lastPrinted>
  <dcterms:created xsi:type="dcterms:W3CDTF">2019-09-09T15:18:47Z</dcterms:created>
  <dcterms:modified xsi:type="dcterms:W3CDTF">2021-04-16T16:31:48Z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0x010100B69BAA760054FB49AA3E91988E218D2F</vt:lpwstr>
  </property>
</Properties>
</file>