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CAL FALL 2020/ECON 100B/"/>
    </mc:Choice>
  </mc:AlternateContent>
  <xr:revisionPtr revIDLastSave="0" documentId="8_{71D00229-B7C9-4148-B5F7-DC8E7DD65540}" xr6:coauthVersionLast="47" xr6:coauthVersionMax="47" xr10:uidLastSave="{00000000-0000-0000-0000-000000000000}"/>
  <bookViews>
    <workbookView xWindow="1900" yWindow="500" windowWidth="27640" windowHeight="16500" xr2:uid="{8AA9DC1E-1144-2D4F-A37B-9CB3CD6FF28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17" i="1"/>
  <c r="K16" i="1"/>
  <c r="K15" i="1"/>
  <c r="K14" i="1"/>
  <c r="K13" i="1"/>
  <c r="K12" i="1"/>
  <c r="K11" i="1"/>
  <c r="Q10" i="1"/>
  <c r="R10" i="1" s="1"/>
  <c r="P10" i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K10" i="1"/>
  <c r="K9" i="1"/>
  <c r="K8" i="1"/>
  <c r="G7" i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G6" i="1"/>
  <c r="B3" i="1"/>
  <c r="C7" i="1" s="1"/>
  <c r="S10" i="1" l="1"/>
  <c r="Q11" i="1" s="1"/>
  <c r="R11" i="1" s="1"/>
  <c r="E3" i="1"/>
  <c r="F3" i="1"/>
  <c r="S11" i="1" l="1"/>
  <c r="Q12" i="1" s="1"/>
  <c r="R12" i="1" s="1"/>
  <c r="D7" i="1"/>
  <c r="B8" i="1" s="1"/>
  <c r="S12" i="1" l="1"/>
  <c r="Q13" i="1" s="1"/>
  <c r="R13" i="1" s="1"/>
  <c r="G8" i="1"/>
  <c r="C8" i="1"/>
  <c r="S13" i="1" l="1"/>
  <c r="Q14" i="1" s="1"/>
  <c r="R14" i="1" s="1"/>
  <c r="D8" i="1"/>
  <c r="B9" i="1" s="1"/>
  <c r="G9" i="1" s="1"/>
  <c r="S14" i="1" l="1"/>
  <c r="Q15" i="1" s="1"/>
  <c r="R15" i="1" s="1"/>
  <c r="C9" i="1"/>
  <c r="S15" i="1" l="1"/>
  <c r="Q16" i="1" s="1"/>
  <c r="R16" i="1" s="1"/>
  <c r="D9" i="1"/>
  <c r="B10" i="1" s="1"/>
  <c r="G10" i="1" s="1"/>
  <c r="S16" i="1" l="1"/>
  <c r="Q17" i="1" s="1"/>
  <c r="R17" i="1" s="1"/>
  <c r="C10" i="1"/>
  <c r="S17" i="1" l="1"/>
  <c r="Q18" i="1" s="1"/>
  <c r="R18" i="1" s="1"/>
  <c r="D10" i="1"/>
  <c r="B11" i="1" s="1"/>
  <c r="G11" i="1" s="1"/>
  <c r="S18" i="1" l="1"/>
  <c r="Q19" i="1" s="1"/>
  <c r="R19" i="1" s="1"/>
  <c r="C11" i="1"/>
  <c r="S19" i="1" l="1"/>
  <c r="Q20" i="1" s="1"/>
  <c r="R20" i="1" s="1"/>
  <c r="D11" i="1"/>
  <c r="B12" i="1" s="1"/>
  <c r="G12" i="1" s="1"/>
  <c r="S20" i="1" l="1"/>
  <c r="Q21" i="1" s="1"/>
  <c r="R21" i="1" s="1"/>
  <c r="S21" i="1" s="1"/>
  <c r="C12" i="1"/>
  <c r="D12" i="1" l="1"/>
  <c r="B13" i="1" s="1"/>
  <c r="G13" i="1" s="1"/>
  <c r="C13" i="1" l="1"/>
  <c r="D13" i="1" l="1"/>
  <c r="B14" i="1" s="1"/>
  <c r="G14" i="1" s="1"/>
  <c r="C14" i="1" l="1"/>
  <c r="D14" i="1" l="1"/>
  <c r="B15" i="1" s="1"/>
  <c r="G15" i="1" s="1"/>
  <c r="C15" i="1" l="1"/>
  <c r="D15" i="1" l="1"/>
  <c r="B16" i="1" s="1"/>
  <c r="G16" i="1" s="1"/>
  <c r="C16" i="1" l="1"/>
  <c r="D16" i="1" l="1"/>
  <c r="B17" i="1" s="1"/>
  <c r="G17" i="1" s="1"/>
  <c r="C17" i="1" l="1"/>
  <c r="D17" i="1" l="1"/>
  <c r="B18" i="1" s="1"/>
  <c r="G18" i="1" s="1"/>
  <c r="C18" i="1" l="1"/>
  <c r="D18" i="1" l="1"/>
  <c r="B19" i="1" s="1"/>
  <c r="G19" i="1" s="1"/>
  <c r="C19" i="1" l="1"/>
  <c r="D19" i="1" s="1"/>
</calcChain>
</file>

<file path=xl/sharedStrings.xml><?xml version="1.0" encoding="utf-8"?>
<sst xmlns="http://schemas.openxmlformats.org/spreadsheetml/2006/main" count="32" uniqueCount="26">
  <si>
    <t>Variables=&gt;</t>
  </si>
  <si>
    <t>gamma</t>
  </si>
  <si>
    <t>beta</t>
  </si>
  <si>
    <t>zeta</t>
  </si>
  <si>
    <t>rate factor</t>
  </si>
  <si>
    <t>half-life</t>
  </si>
  <si>
    <t>Omega</t>
  </si>
  <si>
    <t>Cokun</t>
  </si>
  <si>
    <t>Values=&gt;</t>
  </si>
  <si>
    <t>(-.584*y-calc)</t>
  </si>
  <si>
    <t>(U-Un)</t>
  </si>
  <si>
    <t>100*(yt-yP)/yP</t>
  </si>
  <si>
    <t>Years</t>
  </si>
  <si>
    <t>y-calc</t>
  </si>
  <si>
    <t>pi-calc</t>
  </si>
  <si>
    <t>r-calc</t>
  </si>
  <si>
    <t>y shock</t>
  </si>
  <si>
    <t>pi shock</t>
  </si>
  <si>
    <t>u-calc</t>
  </si>
  <si>
    <t>U</t>
  </si>
  <si>
    <t>Un</t>
  </si>
  <si>
    <t>u-obs</t>
  </si>
  <si>
    <t>yt</t>
  </si>
  <si>
    <t>yP</t>
  </si>
  <si>
    <t>y-obs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</si>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</sst>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2"/>
      <color rgb="FF0D3244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tx1"/>
                </a:solidFill>
              </a:rPr>
              <a:t>Finding Omega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[1]Sheet1!$I$9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201367270951601E-2"/>
                  <c:y val="-0.34245717012646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[1]Sheet1!$I$12:$I$22</c:f>
              <c:numCache>
                <c:formatCode>0.000</c:formatCode>
                <c:ptCount val="11"/>
                <c:pt idx="0">
                  <c:v>4.1816870944484501</c:v>
                </c:pt>
                <c:pt idx="1">
                  <c:v>4.1749999999999998</c:v>
                </c:pt>
                <c:pt idx="2">
                  <c:v>4.2249999999999996</c:v>
                </c:pt>
                <c:pt idx="3">
                  <c:v>5.8</c:v>
                </c:pt>
                <c:pt idx="4">
                  <c:v>7.2750000000000004</c:v>
                </c:pt>
                <c:pt idx="5">
                  <c:v>7.9749999999999996</c:v>
                </c:pt>
                <c:pt idx="6">
                  <c:v>10.6</c:v>
                </c:pt>
                <c:pt idx="7">
                  <c:v>10.65</c:v>
                </c:pt>
                <c:pt idx="8">
                  <c:v>9.8000000000000007</c:v>
                </c:pt>
                <c:pt idx="9">
                  <c:v>8.35</c:v>
                </c:pt>
                <c:pt idx="10">
                  <c:v>6.45</c:v>
                </c:pt>
              </c:numCache>
            </c:numRef>
          </c:xVal>
          <c:yVal>
            <c:numRef>
              <c:f>[1]Sheet1!$H$12:$H$22</c:f>
              <c:numCache>
                <c:formatCode>General</c:formatCode>
                <c:ptCount val="11"/>
                <c:pt idx="0">
                  <c:v>15.4176555719918</c:v>
                </c:pt>
                <c:pt idx="1">
                  <c:v>13.213398064002099</c:v>
                </c:pt>
                <c:pt idx="2">
                  <c:v>15.7443007888927</c:v>
                </c:pt>
                <c:pt idx="3">
                  <c:v>6.3752494441105503</c:v>
                </c:pt>
                <c:pt idx="4">
                  <c:v>5.71599155135626</c:v>
                </c:pt>
                <c:pt idx="5">
                  <c:v>6.0984441481020699</c:v>
                </c:pt>
                <c:pt idx="6">
                  <c:v>2.60239285999773</c:v>
                </c:pt>
                <c:pt idx="7">
                  <c:v>1.0145602717123401</c:v>
                </c:pt>
                <c:pt idx="8">
                  <c:v>1.28820776574389</c:v>
                </c:pt>
                <c:pt idx="9">
                  <c:v>1.7453779077374101</c:v>
                </c:pt>
                <c:pt idx="10">
                  <c:v>3.7549441367755398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8-2844-A9F3-41A13D4B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418240"/>
        <c:axId val="887419872"/>
      </c:scatterChart>
      <c:valAx>
        <c:axId val="88741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tx1"/>
                    </a:solidFill>
                  </a:rPr>
                  <a:t>unemployment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19872"/>
        <c:crosses val="autoZero"/>
        <c:crossBetween val="midCat"/>
      </c:valAx>
      <c:valAx>
        <c:axId val="8874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tx1"/>
                    </a:solidFill>
                  </a:rPr>
                  <a:t>inflation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1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solidFill>
                  <a:srgbClr val="002060"/>
                </a:solidFill>
                <a:latin typeface="+mj-lt"/>
              </a:rPr>
              <a:t>New Zealand Gaps between 1985-1995</a:t>
            </a:r>
          </a:p>
        </c:rich>
      </c:tx>
      <c:layout>
        <c:manualLayout>
          <c:xMode val="edge"/>
          <c:yMode val="edge"/>
          <c:x val="0.2113903628894214"/>
          <c:y val="1.1331444759206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16081821294077"/>
          <c:y val="0.12784724855568691"/>
          <c:w val="0.8709116455551752"/>
          <c:h val="0.69286342040106175"/>
        </c:manualLayout>
      </c:layout>
      <c:lineChart>
        <c:grouping val="standard"/>
        <c:varyColors val="0"/>
        <c:ser>
          <c:idx val="0"/>
          <c:order val="0"/>
          <c:tx>
            <c:strRef>
              <c:f>[1]Sheet1!$B$9</c:f>
              <c:strCache>
                <c:ptCount val="1"/>
                <c:pt idx="0">
                  <c:v>y-calc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[1]Sheet1!$A$11:$A$23</c:f>
              <c:numCache>
                <c:formatCode>General</c:formatCode>
                <c:ptCount val="13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</c:numCache>
            </c:numRef>
          </c:cat>
          <c:val>
            <c:numRef>
              <c:f>[1]Sheet1!$B$11:$B$23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2.6332538384762025</c:v>
                </c:pt>
                <c:pt idx="4">
                  <c:v>-2.2982176366817026</c:v>
                </c:pt>
                <c:pt idx="5">
                  <c:v>-0.61249264348308774</c:v>
                </c:pt>
                <c:pt idx="6">
                  <c:v>-0.16323399156511556</c:v>
                </c:pt>
                <c:pt idx="7">
                  <c:v>-1.9193133452045028</c:v>
                </c:pt>
                <c:pt idx="8">
                  <c:v>-3.0125920520579559</c:v>
                </c:pt>
                <c:pt idx="9">
                  <c:v>-0.80287890939924556</c:v>
                </c:pt>
                <c:pt idx="10">
                  <c:v>-0.21397339301807367</c:v>
                </c:pt>
                <c:pt idx="11">
                  <c:v>-5.702555190287082E-2</c:v>
                </c:pt>
                <c:pt idx="12">
                  <c:v>-1.5197747364562916E-2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3-C743-ABDB-B1EFE9F2ED3C}"/>
            </c:ext>
          </c:extLst>
        </c:ser>
        <c:ser>
          <c:idx val="1"/>
          <c:order val="1"/>
          <c:tx>
            <c:strRef>
              <c:f>[1]Sheet1!$C$9</c:f>
              <c:strCache>
                <c:ptCount val="1"/>
                <c:pt idx="0">
                  <c:v>pi-calc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[1]Sheet1!$A$11:$A$23</c:f>
              <c:numCache>
                <c:formatCode>General</c:formatCode>
                <c:ptCount val="13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</c:numCache>
            </c:numRef>
          </c:cat>
          <c:val>
            <c:numRef>
              <c:f>[1]Sheet1!$C$11:$C$23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0.58654039999999996</c:v>
                </c:pt>
                <c:pt idx="3">
                  <c:v>3.6755599194427342</c:v>
                </c:pt>
                <c:pt idx="4">
                  <c:v>0.97956493563005331</c:v>
                </c:pt>
                <c:pt idx="5">
                  <c:v>0.26106157541879804</c:v>
                </c:pt>
                <c:pt idx="6">
                  <c:v>3.0695749140063988</c:v>
                </c:pt>
                <c:pt idx="7">
                  <c:v>4.8180652795632248</c:v>
                </c:pt>
                <c:pt idx="8">
                  <c:v>1.2840513850614363</c:v>
                </c:pt>
                <c:pt idx="9">
                  <c:v>0.34220955172024192</c:v>
                </c:pt>
                <c:pt idx="10">
                  <c:v>9.1201472659885652E-2</c:v>
                </c:pt>
                <c:pt idx="11">
                  <c:v>2.4305892613224425E-2</c:v>
                </c:pt>
                <c:pt idx="12">
                  <c:v>6.4777069766050709E-3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3-C743-ABDB-B1EFE9F2ED3C}"/>
            </c:ext>
          </c:extLst>
        </c:ser>
        <c:ser>
          <c:idx val="2"/>
          <c:order val="2"/>
          <c:tx>
            <c:strRef>
              <c:f>[1]Sheet1!$D$9</c:f>
              <c:strCache>
                <c:ptCount val="1"/>
                <c:pt idx="0">
                  <c:v>r-calc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[1]Sheet1!$A$11:$A$23</c:f>
              <c:numCache>
                <c:formatCode>General</c:formatCode>
                <c:ptCount val="13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</c:numCache>
            </c:numRef>
          </c:cat>
          <c:val>
            <c:numRef>
              <c:f>[1]Sheet1!$D$11:$D$23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0.73349232304759471</c:v>
                </c:pt>
                <c:pt idx="3">
                  <c:v>4.5964352733634053</c:v>
                </c:pt>
                <c:pt idx="4">
                  <c:v>1.2249852869661755</c:v>
                </c:pt>
                <c:pt idx="5">
                  <c:v>0.32646798313023112</c:v>
                </c:pt>
                <c:pt idx="6">
                  <c:v>3.8386266904090056</c:v>
                </c:pt>
                <c:pt idx="7">
                  <c:v>6.0251841041159118</c:v>
                </c:pt>
                <c:pt idx="8">
                  <c:v>1.6057578187984911</c:v>
                </c:pt>
                <c:pt idx="9">
                  <c:v>0.42794678603614733</c:v>
                </c:pt>
                <c:pt idx="10">
                  <c:v>0.11405110380574164</c:v>
                </c:pt>
                <c:pt idx="11">
                  <c:v>3.0395494729125831E-2</c:v>
                </c:pt>
                <c:pt idx="12">
                  <c:v>8.1006326900784058E-3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63-C743-ABDB-B1EFE9F2ED3C}"/>
            </c:ext>
          </c:extLst>
        </c:ser>
        <c:ser>
          <c:idx val="3"/>
          <c:order val="3"/>
          <c:tx>
            <c:v>u-calc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[1]Sheet1!$A$11:$A$23</c:f>
              <c:numCache>
                <c:formatCode>General</c:formatCode>
                <c:ptCount val="13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</c:numCache>
            </c:numRef>
          </c:cat>
          <c:val>
            <c:numRef>
              <c:f>[1]Sheet1!$G$11:$G$23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-0.29199999999999998</c:v>
                </c:pt>
                <c:pt idx="3">
                  <c:v>-1.5378202416701021</c:v>
                </c:pt>
                <c:pt idx="4">
                  <c:v>1.3421590998221142</c:v>
                </c:pt>
                <c:pt idx="5">
                  <c:v>0.35769570379412324</c:v>
                </c:pt>
                <c:pt idx="6">
                  <c:v>9.5328651074027479E-2</c:v>
                </c:pt>
                <c:pt idx="7">
                  <c:v>1.1208789935994297</c:v>
                </c:pt>
                <c:pt idx="8">
                  <c:v>1.7593537584018462</c:v>
                </c:pt>
                <c:pt idx="9">
                  <c:v>0.46888128308915938</c:v>
                </c:pt>
                <c:pt idx="10">
                  <c:v>0.12496046152255501</c:v>
                </c:pt>
                <c:pt idx="11">
                  <c:v>3.3302922311276559E-2</c:v>
                </c:pt>
                <c:pt idx="12">
                  <c:v>8.8754844609047426E-3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63-C743-ABDB-B1EFE9F2ED3C}"/>
            </c:ext>
          </c:extLst>
        </c:ser>
        <c:ser>
          <c:idx val="4"/>
          <c:order val="4"/>
          <c:tx>
            <c:v>u-obs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[1]Sheet1!$A$11:$A$23</c:f>
              <c:numCache>
                <c:formatCode>General</c:formatCode>
                <c:ptCount val="13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</c:numCache>
            </c:numRef>
          </c:cat>
          <c:val>
            <c:numRef>
              <c:f>[1]Sheet1!$K$11:$K$22</c:f>
              <c:numCache>
                <c:formatCode>0.000</c:formatCode>
                <c:ptCount val="12"/>
                <c:pt idx="1">
                  <c:v>-0.8183129055515499</c:v>
                </c:pt>
                <c:pt idx="2">
                  <c:v>-1.125</c:v>
                </c:pt>
                <c:pt idx="3">
                  <c:v>-1.1750000000000007</c:v>
                </c:pt>
                <c:pt idx="4">
                  <c:v>-0.10000000000000053</c:v>
                </c:pt>
                <c:pt idx="5">
                  <c:v>0.77500000000000036</c:v>
                </c:pt>
                <c:pt idx="6">
                  <c:v>0.67499999999999982</c:v>
                </c:pt>
                <c:pt idx="7">
                  <c:v>2.4000000000000004</c:v>
                </c:pt>
                <c:pt idx="8">
                  <c:v>2.0500000000000007</c:v>
                </c:pt>
                <c:pt idx="9">
                  <c:v>1.4000000000000004</c:v>
                </c:pt>
                <c:pt idx="10">
                  <c:v>0.44999999999999929</c:v>
                </c:pt>
                <c:pt idx="11">
                  <c:v>-0.64999999999999947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63-C743-ABDB-B1EFE9F2ED3C}"/>
            </c:ext>
          </c:extLst>
        </c:ser>
        <c:ser>
          <c:idx val="5"/>
          <c:order val="5"/>
          <c:tx>
            <c:v>y-obs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[1]Sheet1!$A$11:$A$23</c:f>
              <c:numCache>
                <c:formatCode>General</c:formatCode>
                <c:ptCount val="13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</c:numCache>
            </c:numRef>
          </c:cat>
          <c:val>
            <c:numRef>
              <c:f>[1]Sheet1!$N$11:$N$22</c:f>
              <c:numCache>
                <c:formatCode>0.000</c:formatCode>
                <c:ptCount val="12"/>
                <c:pt idx="1">
                  <c:v>-0.69799999999999995</c:v>
                </c:pt>
                <c:pt idx="2">
                  <c:v>0.30499999999999999</c:v>
                </c:pt>
                <c:pt idx="3">
                  <c:v>2.1480000000000001</c:v>
                </c:pt>
                <c:pt idx="4">
                  <c:v>0.59799999999999998</c:v>
                </c:pt>
                <c:pt idx="5">
                  <c:v>0.97</c:v>
                </c:pt>
                <c:pt idx="6">
                  <c:v>0.55500000000000005</c:v>
                </c:pt>
                <c:pt idx="7">
                  <c:v>-1.859</c:v>
                </c:pt>
                <c:pt idx="8">
                  <c:v>-3.17</c:v>
                </c:pt>
                <c:pt idx="9">
                  <c:v>-1.1259999999999999</c:v>
                </c:pt>
                <c:pt idx="10">
                  <c:v>0.65300000000000002</c:v>
                </c:pt>
                <c:pt idx="11">
                  <c:v>-0.20399999999999999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63-C743-ABDB-B1EFE9F2E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598432"/>
        <c:axId val="848247328"/>
      </c:lineChart>
      <c:catAx>
        <c:axId val="88159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47328"/>
        <c:crosses val="autoZero"/>
        <c:auto val="1"/>
        <c:lblAlgn val="ctr"/>
        <c:lblOffset val="100"/>
        <c:noMultiLvlLbl val="0"/>
      </c:catAx>
      <c:valAx>
        <c:axId val="8482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Gaps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9937806687213"/>
          <c:y val="0.11651491155673531"/>
          <c:w val="0.28805631633002393"/>
          <c:h val="0.1214454283866074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tx1"/>
                </a:solidFill>
              </a:rPr>
              <a:t>Finding Okuns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01019999618694"/>
          <c:y val="0.12120833333333335"/>
          <c:w val="0.86283483632342572"/>
          <c:h val="0.660444553805774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22395165720564"/>
                  <c:y val="-0.32522882366976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[1]Sheet1!$N$12:$N$22</c:f>
              <c:numCache>
                <c:formatCode>0.000</c:formatCode>
                <c:ptCount val="11"/>
                <c:pt idx="0">
                  <c:v>-0.69799999999999995</c:v>
                </c:pt>
                <c:pt idx="1">
                  <c:v>0.30499999999999999</c:v>
                </c:pt>
                <c:pt idx="2">
                  <c:v>2.1480000000000001</c:v>
                </c:pt>
                <c:pt idx="3">
                  <c:v>0.59799999999999998</c:v>
                </c:pt>
                <c:pt idx="4">
                  <c:v>0.97</c:v>
                </c:pt>
                <c:pt idx="5">
                  <c:v>0.55500000000000005</c:v>
                </c:pt>
                <c:pt idx="6">
                  <c:v>-1.859</c:v>
                </c:pt>
                <c:pt idx="7">
                  <c:v>-3.17</c:v>
                </c:pt>
                <c:pt idx="8">
                  <c:v>-1.1259999999999999</c:v>
                </c:pt>
                <c:pt idx="9">
                  <c:v>0.65300000000000002</c:v>
                </c:pt>
                <c:pt idx="10">
                  <c:v>-0.20399999999999999</c:v>
                </c:pt>
              </c:numCache>
            </c:numRef>
          </c:xVal>
          <c:yVal>
            <c:numRef>
              <c:f>[1]Sheet1!$K$12:$K$22</c:f>
              <c:numCache>
                <c:formatCode>0.000</c:formatCode>
                <c:ptCount val="11"/>
                <c:pt idx="0">
                  <c:v>-0.8183129055515499</c:v>
                </c:pt>
                <c:pt idx="1">
                  <c:v>-1.125</c:v>
                </c:pt>
                <c:pt idx="2">
                  <c:v>-1.1750000000000007</c:v>
                </c:pt>
                <c:pt idx="3">
                  <c:v>-0.10000000000000053</c:v>
                </c:pt>
                <c:pt idx="4">
                  <c:v>0.77500000000000036</c:v>
                </c:pt>
                <c:pt idx="5">
                  <c:v>0.67499999999999982</c:v>
                </c:pt>
                <c:pt idx="6">
                  <c:v>2.4000000000000004</c:v>
                </c:pt>
                <c:pt idx="7">
                  <c:v>2.0500000000000007</c:v>
                </c:pt>
                <c:pt idx="8">
                  <c:v>1.4000000000000004</c:v>
                </c:pt>
                <c:pt idx="9">
                  <c:v>0.44999999999999929</c:v>
                </c:pt>
                <c:pt idx="10">
                  <c:v>-0.64999999999999947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8-834A-9C29-7EE92C832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326240"/>
        <c:axId val="910327872"/>
      </c:scatterChart>
      <c:valAx>
        <c:axId val="9103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tx1"/>
                    </a:solidFill>
                  </a:rPr>
                  <a:t>y-gap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27872"/>
        <c:crosses val="autoZero"/>
        <c:crossBetween val="midCat"/>
      </c:valAx>
      <c:valAx>
        <c:axId val="9103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tx1"/>
                    </a:solidFill>
                  </a:rPr>
                  <a:t>u-gap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2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19</xdr:row>
      <xdr:rowOff>88900</xdr:rowOff>
    </xdr:from>
    <xdr:to>
      <xdr:col>6</xdr:col>
      <xdr:colOff>368300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00255-5A5C-6F40-A4B4-4062F70B0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19</xdr:row>
      <xdr:rowOff>38100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F7868B-B90D-2643-9DE1-0B69B8DE2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21</xdr:row>
      <xdr:rowOff>76200</xdr:rowOff>
    </xdr:from>
    <xdr:to>
      <xdr:col>21</xdr:col>
      <xdr:colOff>660400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C39871-9101-1844-B3FC-15BE7541D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0.04264</cdr:x>
      <cdr:y>0.83636</cdr:y>
    </cdr:from>
    <cdr:to>
      <cdr:x>0.34884</cdr:x>
      <cdr:y>0.95152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B53522-E1A2-3641-AD54-54BEF28D458A}"/>
            </a:ext>
          </a:extLst>
        </cdr:cNvPr>
        <cdr:cNvSpPr txBox="1"/>
      </cdr:nvSpPr>
      <cdr:spPr>
        <a:xfrm xmlns:a="http://schemas.openxmlformats.org/drawingml/2006/main">
          <a:off x="139700" y="1752600"/>
          <a:ext cx="10033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 i="0">
              <a:solidFill>
                <a:srgbClr val="002060"/>
              </a:solidFill>
            </a:rPr>
            <a:t>Source:</a:t>
          </a:r>
          <a:r>
            <a:rPr lang="en-US" sz="1200" b="1" i="0" baseline="0">
              <a:solidFill>
                <a:srgbClr val="002060"/>
              </a:solidFill>
            </a:rPr>
            <a:t> FRED</a:t>
          </a:r>
          <a:endParaRPr lang="en-US" sz="1200" b="1" i="0">
            <a:solidFill>
              <a:srgbClr val="00206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0.01268</cdr:x>
      <cdr:y>0.90368</cdr:y>
    </cdr:from>
    <cdr:to>
      <cdr:x>0.33152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34BA3F-F54E-C745-A3B9-8EEABE7027E3}"/>
            </a:ext>
          </a:extLst>
        </cdr:cNvPr>
        <cdr:cNvSpPr txBox="1"/>
      </cdr:nvSpPr>
      <cdr:spPr>
        <a:xfrm xmlns:a="http://schemas.openxmlformats.org/drawingml/2006/main">
          <a:off x="88900" y="4051300"/>
          <a:ext cx="22352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 i="0" baseline="0">
              <a:solidFill>
                <a:srgbClr val="002060"/>
              </a:solidFill>
            </a:rPr>
            <a:t>Sources: FRED/Quandl/PWT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0.88442</cdr:y>
    </cdr:from>
    <cdr:to>
      <cdr:x>0.83007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9548D9-EE44-F045-8B52-3F950F968FEB}"/>
            </a:ext>
          </a:extLst>
        </cdr:cNvPr>
        <cdr:cNvSpPr txBox="1"/>
      </cdr:nvSpPr>
      <cdr:spPr>
        <a:xfrm xmlns:a="http://schemas.openxmlformats.org/drawingml/2006/main">
          <a:off x="0" y="2235200"/>
          <a:ext cx="32258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 i="0">
              <a:solidFill>
                <a:srgbClr val="002060"/>
              </a:solidFill>
            </a:rPr>
            <a:t>Source: FRED,</a:t>
          </a:r>
          <a:r>
            <a:rPr lang="en-US" sz="1200" b="1" i="0" baseline="0">
              <a:solidFill>
                <a:srgbClr val="002060"/>
              </a:solidFill>
            </a:rPr>
            <a:t> Quandl, OECD</a:t>
          </a:r>
          <a:endParaRPr lang="en-US" sz="1200" b="1" i="0">
            <a:solidFill>
              <a:srgbClr val="002060"/>
            </a:solidFill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PROJECT%20100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Legend"/>
      <sheetName val="Sheet1"/>
      <sheetName val="Data"/>
    </sheetNames>
    <sheetDataSet>
      <sheetData sheetId="0"/>
      <sheetData sheetId="1"/>
      <sheetData sheetId="2">
        <row r="9">
          <cell r="B9" t="str">
            <v>y-calc</v>
          </cell>
          <cell r="C9" t="str">
            <v>pi-calc</v>
          </cell>
          <cell r="D9" t="str">
            <v>r-calc</v>
          </cell>
          <cell r="I9" t="str">
            <v>U</v>
          </cell>
        </row>
        <row r="11">
          <cell r="A11">
            <v>1984</v>
          </cell>
          <cell r="B11">
            <v>0</v>
          </cell>
          <cell r="C11">
            <v>0</v>
          </cell>
          <cell r="D11">
            <v>0</v>
          </cell>
          <cell r="G11">
            <v>0</v>
          </cell>
        </row>
        <row r="12">
          <cell r="A12">
            <v>1985</v>
          </cell>
          <cell r="B12">
            <v>0</v>
          </cell>
          <cell r="C12">
            <v>0</v>
          </cell>
          <cell r="D12">
            <v>0</v>
          </cell>
          <cell r="G12">
            <v>0</v>
          </cell>
          <cell r="H12">
            <v>15.4176555719918</v>
          </cell>
          <cell r="I12">
            <v>4.1816870944484501</v>
          </cell>
          <cell r="K12">
            <v>-0.8183129055515499</v>
          </cell>
          <cell r="N12">
            <v>-0.69799999999999995</v>
          </cell>
        </row>
        <row r="13">
          <cell r="A13">
            <v>1986</v>
          </cell>
          <cell r="B13">
            <v>0.5</v>
          </cell>
          <cell r="C13">
            <v>0.58654039999999996</v>
          </cell>
          <cell r="D13">
            <v>0.73349232304759471</v>
          </cell>
          <cell r="G13">
            <v>-0.29199999999999998</v>
          </cell>
          <cell r="H13">
            <v>13.213398064002099</v>
          </cell>
          <cell r="I13">
            <v>4.1749999999999998</v>
          </cell>
          <cell r="K13">
            <v>-1.125</v>
          </cell>
          <cell r="N13">
            <v>0.30499999999999999</v>
          </cell>
        </row>
        <row r="14">
          <cell r="A14">
            <v>1987</v>
          </cell>
          <cell r="B14">
            <v>2.6332538384762025</v>
          </cell>
          <cell r="C14">
            <v>3.6755599194427342</v>
          </cell>
          <cell r="D14">
            <v>4.5964352733634053</v>
          </cell>
          <cell r="G14">
            <v>-1.5378202416701021</v>
          </cell>
          <cell r="H14">
            <v>15.7443007888927</v>
          </cell>
          <cell r="I14">
            <v>4.2249999999999996</v>
          </cell>
          <cell r="K14">
            <v>-1.1750000000000007</v>
          </cell>
          <cell r="N14">
            <v>2.1480000000000001</v>
          </cell>
        </row>
        <row r="15">
          <cell r="A15">
            <v>1988</v>
          </cell>
          <cell r="B15">
            <v>-2.2982176366817026</v>
          </cell>
          <cell r="C15">
            <v>0.97956493563005331</v>
          </cell>
          <cell r="D15">
            <v>1.2249852869661755</v>
          </cell>
          <cell r="G15">
            <v>1.3421590998221142</v>
          </cell>
          <cell r="H15">
            <v>6.3752494441105503</v>
          </cell>
          <cell r="I15">
            <v>5.8</v>
          </cell>
          <cell r="K15">
            <v>-0.10000000000000053</v>
          </cell>
          <cell r="N15">
            <v>0.59799999999999998</v>
          </cell>
        </row>
        <row r="16">
          <cell r="A16">
            <v>1989</v>
          </cell>
          <cell r="B16">
            <v>-0.61249264348308774</v>
          </cell>
          <cell r="C16">
            <v>0.26106157541879804</v>
          </cell>
          <cell r="D16">
            <v>0.32646798313023112</v>
          </cell>
          <cell r="G16">
            <v>0.35769570379412324</v>
          </cell>
          <cell r="H16">
            <v>5.71599155135626</v>
          </cell>
          <cell r="I16">
            <v>7.2750000000000004</v>
          </cell>
          <cell r="K16">
            <v>0.77500000000000036</v>
          </cell>
          <cell r="N16">
            <v>0.97</v>
          </cell>
        </row>
        <row r="17">
          <cell r="A17">
            <v>1990</v>
          </cell>
          <cell r="B17">
            <v>-0.16323399156511556</v>
          </cell>
          <cell r="C17">
            <v>3.0695749140063988</v>
          </cell>
          <cell r="D17">
            <v>3.8386266904090056</v>
          </cell>
          <cell r="G17">
            <v>9.5328651074027479E-2</v>
          </cell>
          <cell r="H17">
            <v>6.0984441481020699</v>
          </cell>
          <cell r="I17">
            <v>7.9749999999999996</v>
          </cell>
          <cell r="K17">
            <v>0.67499999999999982</v>
          </cell>
          <cell r="N17">
            <v>0.55500000000000005</v>
          </cell>
        </row>
        <row r="18">
          <cell r="A18">
            <v>1991</v>
          </cell>
          <cell r="B18">
            <v>-1.9193133452045028</v>
          </cell>
          <cell r="C18">
            <v>4.8180652795632248</v>
          </cell>
          <cell r="D18">
            <v>6.0251841041159118</v>
          </cell>
          <cell r="G18">
            <v>1.1208789935994297</v>
          </cell>
          <cell r="H18">
            <v>2.60239285999773</v>
          </cell>
          <cell r="I18">
            <v>10.6</v>
          </cell>
          <cell r="K18">
            <v>2.4000000000000004</v>
          </cell>
          <cell r="N18">
            <v>-1.859</v>
          </cell>
        </row>
        <row r="19">
          <cell r="A19">
            <v>1992</v>
          </cell>
          <cell r="B19">
            <v>-3.0125920520579559</v>
          </cell>
          <cell r="C19">
            <v>1.2840513850614363</v>
          </cell>
          <cell r="D19">
            <v>1.6057578187984911</v>
          </cell>
          <cell r="G19">
            <v>1.7593537584018462</v>
          </cell>
          <cell r="H19">
            <v>1.0145602717123401</v>
          </cell>
          <cell r="I19">
            <v>10.65</v>
          </cell>
          <cell r="K19">
            <v>2.0500000000000007</v>
          </cell>
          <cell r="N19">
            <v>-3.17</v>
          </cell>
        </row>
        <row r="20">
          <cell r="A20">
            <v>1993</v>
          </cell>
          <cell r="B20">
            <v>-0.80287890939924556</v>
          </cell>
          <cell r="C20">
            <v>0.34220955172024192</v>
          </cell>
          <cell r="D20">
            <v>0.42794678603614733</v>
          </cell>
          <cell r="G20">
            <v>0.46888128308915938</v>
          </cell>
          <cell r="H20">
            <v>1.28820776574389</v>
          </cell>
          <cell r="I20">
            <v>9.8000000000000007</v>
          </cell>
          <cell r="K20">
            <v>1.4000000000000004</v>
          </cell>
          <cell r="N20">
            <v>-1.1259999999999999</v>
          </cell>
        </row>
        <row r="21">
          <cell r="A21">
            <v>1994</v>
          </cell>
          <cell r="B21">
            <v>-0.21397339301807367</v>
          </cell>
          <cell r="C21">
            <v>9.1201472659885652E-2</v>
          </cell>
          <cell r="D21">
            <v>0.11405110380574164</v>
          </cell>
          <cell r="G21">
            <v>0.12496046152255501</v>
          </cell>
          <cell r="H21">
            <v>1.7453779077374101</v>
          </cell>
          <cell r="I21">
            <v>8.35</v>
          </cell>
          <cell r="K21">
            <v>0.44999999999999929</v>
          </cell>
          <cell r="N21">
            <v>0.65300000000000002</v>
          </cell>
        </row>
        <row r="22">
          <cell r="A22">
            <v>1995</v>
          </cell>
          <cell r="B22">
            <v>-5.702555190287082E-2</v>
          </cell>
          <cell r="C22">
            <v>2.4305892613224425E-2</v>
          </cell>
          <cell r="D22">
            <v>3.0395494729125831E-2</v>
          </cell>
          <cell r="G22">
            <v>3.3302922311276559E-2</v>
          </cell>
          <cell r="H22">
            <v>3.7549441367755398</v>
          </cell>
          <cell r="I22">
            <v>6.45</v>
          </cell>
          <cell r="K22">
            <v>-0.64999999999999947</v>
          </cell>
          <cell r="N22">
            <v>-0.20399999999999999</v>
          </cell>
        </row>
        <row r="23">
          <cell r="A23">
            <v>1996</v>
          </cell>
          <cell r="B23">
            <v>-1.5197747364562916E-2</v>
          </cell>
          <cell r="C23">
            <v>6.4777069766050709E-3</v>
          </cell>
          <cell r="D23">
            <v>8.1006326900784058E-3</v>
          </cell>
          <cell r="G23">
            <v>8.8754844609047426E-3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DE79-A2B7-404B-AE01-10EB49F21453}">
  <dimension ref="A2:U21"/>
  <sheetViews>
    <sheetView tabSelected="1" workbookViewId="0">
      <selection activeCell="R29" sqref="R29"/>
    </sheetView>
  </sheetViews>
  <sheetFormatPr baseColWidth="10" defaultRowHeight="16" x14ac:dyDescent="0.2"/>
  <sheetData>
    <row r="2" spans="1:2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s="1" t="s">
        <v>6</v>
      </c>
      <c r="I2" s="1" t="s">
        <v>7</v>
      </c>
    </row>
    <row r="3" spans="1:21" x14ac:dyDescent="0.2">
      <c r="A3" t="s">
        <v>8</v>
      </c>
      <c r="B3" s="2">
        <f>H3*I3</f>
        <v>1.1730807999999999</v>
      </c>
      <c r="C3">
        <v>0.5</v>
      </c>
      <c r="D3">
        <v>0.5</v>
      </c>
      <c r="E3" s="2">
        <f>1/(D3*(B3+(1/B3*C3)))</f>
        <v>1.2505401555418769</v>
      </c>
      <c r="F3" s="3">
        <f>LN(2)/(B3^2*C3)</f>
        <v>1.0073945647289553</v>
      </c>
      <c r="H3">
        <v>-2.0087000000000002</v>
      </c>
      <c r="I3">
        <v>-0.58399999999999996</v>
      </c>
    </row>
    <row r="4" spans="1:21" x14ac:dyDescent="0.2">
      <c r="G4" s="1" t="s">
        <v>9</v>
      </c>
      <c r="K4" t="s">
        <v>10</v>
      </c>
      <c r="N4" s="1" t="s">
        <v>11</v>
      </c>
    </row>
    <row r="5" spans="1:21" x14ac:dyDescent="0.2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</row>
    <row r="6" spans="1:21" x14ac:dyDescent="0.2">
      <c r="A6">
        <v>1983</v>
      </c>
      <c r="B6" s="2">
        <v>0</v>
      </c>
      <c r="C6" s="2">
        <v>0</v>
      </c>
      <c r="D6" s="2">
        <v>0</v>
      </c>
      <c r="E6">
        <v>0</v>
      </c>
      <c r="F6">
        <v>0</v>
      </c>
      <c r="G6" s="2">
        <f>B6*-0.584</f>
        <v>0</v>
      </c>
    </row>
    <row r="7" spans="1:21" x14ac:dyDescent="0.2">
      <c r="A7">
        <f>A6+1</f>
        <v>1984</v>
      </c>
      <c r="B7" s="2">
        <f>-D3*D6+E7</f>
        <v>0</v>
      </c>
      <c r="C7" s="2">
        <f>C6+B3*B7+F7</f>
        <v>0</v>
      </c>
      <c r="D7" s="2">
        <f>E3*C7</f>
        <v>0</v>
      </c>
      <c r="E7">
        <v>0</v>
      </c>
      <c r="F7">
        <v>0</v>
      </c>
      <c r="G7" s="2">
        <f t="shared" ref="G7:G17" si="0">B7*-0.584</f>
        <v>0</v>
      </c>
      <c r="H7" s="1" t="s">
        <v>25</v>
      </c>
    </row>
    <row r="8" spans="1:21" x14ac:dyDescent="0.2">
      <c r="A8">
        <f t="shared" ref="A8:A18" si="1">A7+1</f>
        <v>1985</v>
      </c>
      <c r="B8" s="2">
        <f>-D3*D7+E8</f>
        <v>0</v>
      </c>
      <c r="C8" s="2">
        <f>C7+B3*B8+F8</f>
        <v>0</v>
      </c>
      <c r="D8" s="2">
        <f>E3*C8</f>
        <v>0</v>
      </c>
      <c r="E8">
        <v>0</v>
      </c>
      <c r="F8">
        <v>0</v>
      </c>
      <c r="G8" s="2">
        <f>B8*-0.584</f>
        <v>0</v>
      </c>
      <c r="H8" s="4">
        <v>15.4176555719918</v>
      </c>
      <c r="I8" s="2">
        <v>4.1816870944484501</v>
      </c>
      <c r="J8">
        <v>5</v>
      </c>
      <c r="K8" s="2">
        <f>I8-J8</f>
        <v>-0.8183129055515499</v>
      </c>
      <c r="L8" s="2">
        <v>59332.18359375</v>
      </c>
      <c r="M8" s="5"/>
      <c r="N8" s="2">
        <v>-0.69799999999999995</v>
      </c>
      <c r="P8" t="s">
        <v>12</v>
      </c>
      <c r="Q8" t="s">
        <v>13</v>
      </c>
      <c r="R8" t="s">
        <v>14</v>
      </c>
      <c r="S8" t="s">
        <v>15</v>
      </c>
      <c r="T8" t="s">
        <v>16</v>
      </c>
      <c r="U8" t="s">
        <v>17</v>
      </c>
    </row>
    <row r="9" spans="1:21" x14ac:dyDescent="0.2">
      <c r="A9">
        <f t="shared" si="1"/>
        <v>1986</v>
      </c>
      <c r="B9" s="2">
        <f>-D3*D8+E9</f>
        <v>0.5</v>
      </c>
      <c r="C9" s="2">
        <f>C8+B3*B9+F9</f>
        <v>0.58654039999999996</v>
      </c>
      <c r="D9" s="2">
        <f>E3*C9</f>
        <v>0.73349232304759471</v>
      </c>
      <c r="E9">
        <v>0.5</v>
      </c>
      <c r="F9">
        <v>0</v>
      </c>
      <c r="G9" s="2">
        <f t="shared" si="0"/>
        <v>-0.29199999999999998</v>
      </c>
      <c r="H9" s="4">
        <v>13.213398064002099</v>
      </c>
      <c r="I9" s="2">
        <v>4.1749999999999998</v>
      </c>
      <c r="J9">
        <v>5.3</v>
      </c>
      <c r="K9" s="2">
        <f t="shared" ref="K9:K18" si="2">I9-J9</f>
        <v>-1.125</v>
      </c>
      <c r="L9" s="2">
        <v>63473.57421875</v>
      </c>
      <c r="M9" s="6"/>
      <c r="N9" s="2">
        <v>0.30499999999999999</v>
      </c>
      <c r="P9">
        <v>1977</v>
      </c>
      <c r="Q9" s="2">
        <v>0</v>
      </c>
      <c r="R9" s="2">
        <v>0</v>
      </c>
      <c r="S9" s="2">
        <v>0</v>
      </c>
      <c r="T9">
        <v>0</v>
      </c>
      <c r="U9">
        <v>0</v>
      </c>
    </row>
    <row r="10" spans="1:21" x14ac:dyDescent="0.2">
      <c r="A10">
        <f t="shared" si="1"/>
        <v>1987</v>
      </c>
      <c r="B10" s="2">
        <f>-D3*D9+E10</f>
        <v>2.6332538384762025</v>
      </c>
      <c r="C10" s="2">
        <f>C9+B3*B10+F10</f>
        <v>3.6755599194427342</v>
      </c>
      <c r="D10" s="2">
        <f>E3*C10</f>
        <v>4.5964352733634053</v>
      </c>
      <c r="E10">
        <v>3</v>
      </c>
      <c r="F10">
        <v>0</v>
      </c>
      <c r="G10" s="2">
        <f>B10*-0.584</f>
        <v>-1.5378202416701021</v>
      </c>
      <c r="H10" s="4">
        <v>15.7443007888927</v>
      </c>
      <c r="I10" s="2">
        <v>4.2249999999999996</v>
      </c>
      <c r="J10">
        <v>5.4</v>
      </c>
      <c r="K10" s="2">
        <f t="shared" si="2"/>
        <v>-1.1750000000000007</v>
      </c>
      <c r="L10" s="2">
        <v>65887.859375</v>
      </c>
      <c r="M10" s="6"/>
      <c r="N10" s="2">
        <v>2.1480000000000001</v>
      </c>
      <c r="P10">
        <f>P9+1</f>
        <v>1978</v>
      </c>
      <c r="Q10" s="2">
        <f>-S6*S9+T10</f>
        <v>0</v>
      </c>
      <c r="R10" s="2">
        <f>R9+Q6*Q10+U10</f>
        <v>0</v>
      </c>
      <c r="S10" s="2">
        <f>T6*R10</f>
        <v>0</v>
      </c>
      <c r="T10">
        <v>0</v>
      </c>
      <c r="U10">
        <v>0</v>
      </c>
    </row>
    <row r="11" spans="1:21" x14ac:dyDescent="0.2">
      <c r="A11">
        <f t="shared" si="1"/>
        <v>1988</v>
      </c>
      <c r="B11" s="2">
        <f>-D3*D10+E11</f>
        <v>-2.2982176366817026</v>
      </c>
      <c r="C11" s="2">
        <f>C10+B3*B11+F11</f>
        <v>0.97956493563005331</v>
      </c>
      <c r="D11" s="2">
        <f>E3*C11</f>
        <v>1.2249852869661755</v>
      </c>
      <c r="E11">
        <v>0</v>
      </c>
      <c r="F11">
        <v>0</v>
      </c>
      <c r="G11" s="2">
        <f t="shared" si="0"/>
        <v>1.3421590998221142</v>
      </c>
      <c r="H11" s="4">
        <v>6.3752494441105503</v>
      </c>
      <c r="I11" s="2">
        <v>5.8</v>
      </c>
      <c r="J11">
        <v>5.9</v>
      </c>
      <c r="K11" s="2">
        <f t="shared" si="2"/>
        <v>-0.10000000000000053</v>
      </c>
      <c r="L11" s="2">
        <v>69122.484375</v>
      </c>
      <c r="M11" s="6"/>
      <c r="N11" s="2">
        <v>0.59799999999999998</v>
      </c>
      <c r="P11">
        <f t="shared" ref="P11:P21" si="3">P10+1</f>
        <v>1979</v>
      </c>
      <c r="Q11" s="2">
        <f>-S6*S10+T11</f>
        <v>0</v>
      </c>
      <c r="R11" s="2">
        <f>R10+Q6*Q11+U11</f>
        <v>1</v>
      </c>
      <c r="S11" s="2">
        <f>T6*R11</f>
        <v>0</v>
      </c>
      <c r="T11">
        <v>0</v>
      </c>
      <c r="U11">
        <v>1</v>
      </c>
    </row>
    <row r="12" spans="1:21" x14ac:dyDescent="0.2">
      <c r="A12">
        <f t="shared" si="1"/>
        <v>1989</v>
      </c>
      <c r="B12" s="2">
        <f>-D3*D11+E12</f>
        <v>-0.61249264348308774</v>
      </c>
      <c r="C12" s="2">
        <f>C11+B3*B12+F12</f>
        <v>0.26106157541879804</v>
      </c>
      <c r="D12" s="2">
        <f>E3*C12</f>
        <v>0.32646798313023112</v>
      </c>
      <c r="E12">
        <v>0</v>
      </c>
      <c r="F12">
        <v>0</v>
      </c>
      <c r="G12" s="2">
        <f t="shared" si="0"/>
        <v>0.35769570379412324</v>
      </c>
      <c r="H12" s="4">
        <v>5.71599155135626</v>
      </c>
      <c r="I12" s="2">
        <v>7.2750000000000004</v>
      </c>
      <c r="J12">
        <v>6.5</v>
      </c>
      <c r="K12" s="2">
        <f t="shared" si="2"/>
        <v>0.77500000000000036</v>
      </c>
      <c r="L12" s="2">
        <v>69810.3046875</v>
      </c>
      <c r="M12" s="6"/>
      <c r="N12" s="2">
        <v>0.97</v>
      </c>
      <c r="P12">
        <f t="shared" si="3"/>
        <v>1980</v>
      </c>
      <c r="Q12" s="2">
        <f>-S6*S11+T12</f>
        <v>0</v>
      </c>
      <c r="R12" s="2">
        <f>R11+Q6*Q12+U12</f>
        <v>6</v>
      </c>
      <c r="S12" s="2">
        <f>T6*R12</f>
        <v>0</v>
      </c>
      <c r="T12">
        <v>0</v>
      </c>
      <c r="U12">
        <v>5</v>
      </c>
    </row>
    <row r="13" spans="1:21" x14ac:dyDescent="0.2">
      <c r="A13">
        <f t="shared" si="1"/>
        <v>1990</v>
      </c>
      <c r="B13" s="2">
        <f>-D3*D12+E13</f>
        <v>-0.16323399156511556</v>
      </c>
      <c r="C13" s="2">
        <f>C12+B3*B13+F13</f>
        <v>3.0695749140063988</v>
      </c>
      <c r="D13" s="2">
        <f>E3*C13</f>
        <v>3.8386266904090056</v>
      </c>
      <c r="E13">
        <v>0</v>
      </c>
      <c r="F13">
        <v>3</v>
      </c>
      <c r="G13" s="2">
        <f t="shared" si="0"/>
        <v>9.5328651074027479E-2</v>
      </c>
      <c r="H13" s="4">
        <v>6.0984441481020699</v>
      </c>
      <c r="I13" s="2">
        <v>7.9749999999999996</v>
      </c>
      <c r="J13">
        <v>7.3</v>
      </c>
      <c r="K13" s="2">
        <f t="shared" si="2"/>
        <v>0.67499999999999982</v>
      </c>
      <c r="L13" s="2">
        <v>69946.75</v>
      </c>
      <c r="M13" s="6"/>
      <c r="N13" s="2">
        <v>0.55500000000000005</v>
      </c>
      <c r="P13">
        <f t="shared" si="3"/>
        <v>1981</v>
      </c>
      <c r="Q13" s="2">
        <f>-S6*S12+T13</f>
        <v>0</v>
      </c>
      <c r="R13" s="2">
        <f>R12+Q6*Q13+U13</f>
        <v>15</v>
      </c>
      <c r="S13" s="2">
        <f>T6*R13</f>
        <v>0</v>
      </c>
      <c r="T13">
        <v>0</v>
      </c>
      <c r="U13">
        <v>9</v>
      </c>
    </row>
    <row r="14" spans="1:21" x14ac:dyDescent="0.2">
      <c r="A14">
        <f t="shared" si="1"/>
        <v>1991</v>
      </c>
      <c r="B14" s="2">
        <f>-D3*D13+E14</f>
        <v>-1.9193133452045028</v>
      </c>
      <c r="C14" s="2">
        <f>C13+B3*B14+F14</f>
        <v>4.8180652795632248</v>
      </c>
      <c r="D14" s="2">
        <f>E3*C14</f>
        <v>6.0251841041159118</v>
      </c>
      <c r="E14">
        <v>0</v>
      </c>
      <c r="F14">
        <v>4</v>
      </c>
      <c r="G14" s="2">
        <f t="shared" si="0"/>
        <v>1.1208789935994297</v>
      </c>
      <c r="H14" s="4">
        <v>2.60239285999773</v>
      </c>
      <c r="I14" s="2">
        <v>10.6</v>
      </c>
      <c r="J14">
        <v>8.1999999999999993</v>
      </c>
      <c r="K14" s="2">
        <f t="shared" si="2"/>
        <v>2.4000000000000004</v>
      </c>
      <c r="L14" s="2">
        <v>68233.6328125</v>
      </c>
      <c r="M14" s="6"/>
      <c r="N14" s="2">
        <v>-1.859</v>
      </c>
      <c r="P14">
        <f t="shared" si="3"/>
        <v>1982</v>
      </c>
      <c r="Q14" s="2">
        <f>-S6*S13+T14</f>
        <v>0</v>
      </c>
      <c r="R14" s="2">
        <f>R13+Q6*Q14+U14</f>
        <v>20</v>
      </c>
      <c r="S14" s="2">
        <f>T6*R14</f>
        <v>0</v>
      </c>
      <c r="T14">
        <v>0</v>
      </c>
      <c r="U14">
        <v>5</v>
      </c>
    </row>
    <row r="15" spans="1:21" x14ac:dyDescent="0.2">
      <c r="A15">
        <f t="shared" si="1"/>
        <v>1992</v>
      </c>
      <c r="B15" s="2">
        <f>-D3*D14+E15</f>
        <v>-3.0125920520579559</v>
      </c>
      <c r="C15" s="2">
        <f>C14+B3*B15+F15</f>
        <v>1.2840513850614363</v>
      </c>
      <c r="D15" s="2">
        <f>E3*C15</f>
        <v>1.6057578187984911</v>
      </c>
      <c r="E15">
        <v>0</v>
      </c>
      <c r="F15">
        <v>0</v>
      </c>
      <c r="G15" s="2">
        <f t="shared" si="0"/>
        <v>1.7593537584018462</v>
      </c>
      <c r="H15" s="4">
        <v>1.0145602717123401</v>
      </c>
      <c r="I15" s="2">
        <v>10.65</v>
      </c>
      <c r="J15">
        <v>8.6</v>
      </c>
      <c r="K15" s="2">
        <f t="shared" si="2"/>
        <v>2.0500000000000007</v>
      </c>
      <c r="L15" s="2">
        <v>70787.0625</v>
      </c>
      <c r="M15" s="6"/>
      <c r="N15" s="2">
        <v>-3.17</v>
      </c>
      <c r="P15">
        <f t="shared" si="3"/>
        <v>1983</v>
      </c>
      <c r="Q15" s="2">
        <f>-S6*S14+T15</f>
        <v>0</v>
      </c>
      <c r="R15" s="2">
        <f>R14+Q6*Q15+U15</f>
        <v>20</v>
      </c>
      <c r="S15" s="2">
        <f>T6*R15</f>
        <v>0</v>
      </c>
      <c r="T15">
        <v>0</v>
      </c>
      <c r="U15">
        <v>0</v>
      </c>
    </row>
    <row r="16" spans="1:21" x14ac:dyDescent="0.2">
      <c r="A16">
        <f t="shared" si="1"/>
        <v>1993</v>
      </c>
      <c r="B16" s="2">
        <f>-D3*D15+E16</f>
        <v>-0.80287890939924556</v>
      </c>
      <c r="C16" s="2">
        <f>C15+B3*B16+F16</f>
        <v>0.34220955172024192</v>
      </c>
      <c r="D16" s="2">
        <f>E3*C16</f>
        <v>0.42794678603614733</v>
      </c>
      <c r="E16">
        <v>0</v>
      </c>
      <c r="F16">
        <v>0</v>
      </c>
      <c r="G16" s="2">
        <f t="shared" si="0"/>
        <v>0.46888128308915938</v>
      </c>
      <c r="H16" s="4">
        <v>1.28820776574389</v>
      </c>
      <c r="I16" s="2">
        <v>9.8000000000000007</v>
      </c>
      <c r="J16">
        <v>8.4</v>
      </c>
      <c r="K16" s="2">
        <f t="shared" si="2"/>
        <v>1.4000000000000004</v>
      </c>
      <c r="L16" s="2">
        <v>75572.46875</v>
      </c>
      <c r="M16" s="6"/>
      <c r="N16" s="2">
        <v>-1.1259999999999999</v>
      </c>
      <c r="P16">
        <f t="shared" si="3"/>
        <v>1984</v>
      </c>
      <c r="Q16" s="2">
        <f>-S6*S15+T16</f>
        <v>0</v>
      </c>
      <c r="R16" s="2">
        <f>R15+Q6*Q16+U16</f>
        <v>20</v>
      </c>
      <c r="S16" s="2">
        <f>T6*R16</f>
        <v>0</v>
      </c>
      <c r="T16">
        <v>0</v>
      </c>
      <c r="U16">
        <v>0</v>
      </c>
    </row>
    <row r="17" spans="1:21" x14ac:dyDescent="0.2">
      <c r="A17">
        <f t="shared" si="1"/>
        <v>1994</v>
      </c>
      <c r="B17" s="2">
        <f>-D3*D16+E17</f>
        <v>-0.21397339301807367</v>
      </c>
      <c r="C17" s="2">
        <f>C16+B3*B17+F17</f>
        <v>9.1201472659885652E-2</v>
      </c>
      <c r="D17" s="2">
        <f>E3*C17</f>
        <v>0.11405110380574164</v>
      </c>
      <c r="E17">
        <v>0</v>
      </c>
      <c r="F17">
        <v>0</v>
      </c>
      <c r="G17" s="2">
        <f t="shared" si="0"/>
        <v>0.12496046152255501</v>
      </c>
      <c r="H17" s="4">
        <v>1.7453779077374101</v>
      </c>
      <c r="I17" s="2">
        <v>8.35</v>
      </c>
      <c r="J17">
        <v>7.9</v>
      </c>
      <c r="K17" s="2">
        <f t="shared" si="2"/>
        <v>0.44999999999999929</v>
      </c>
      <c r="L17" s="2">
        <v>80695.3359375</v>
      </c>
      <c r="M17" s="6"/>
      <c r="N17" s="2">
        <v>0.65300000000000002</v>
      </c>
      <c r="P17">
        <f t="shared" si="3"/>
        <v>1985</v>
      </c>
      <c r="Q17" s="2">
        <f>-S6*S16+T17</f>
        <v>0</v>
      </c>
      <c r="R17" s="2">
        <f>R16+Q6*Q17+U17</f>
        <v>20</v>
      </c>
      <c r="S17" s="2">
        <f>T6*R17</f>
        <v>0</v>
      </c>
      <c r="T17">
        <v>0</v>
      </c>
      <c r="U17">
        <v>0</v>
      </c>
    </row>
    <row r="18" spans="1:21" x14ac:dyDescent="0.2">
      <c r="A18">
        <f t="shared" si="1"/>
        <v>1995</v>
      </c>
      <c r="B18" s="2">
        <f>-D3*D17+E18</f>
        <v>-5.702555190287082E-2</v>
      </c>
      <c r="C18" s="2">
        <f>C17+B3*B18+F18</f>
        <v>2.4305892613224425E-2</v>
      </c>
      <c r="D18" s="2">
        <f>E3*C18</f>
        <v>3.0395494729125831E-2</v>
      </c>
      <c r="E18">
        <v>0</v>
      </c>
      <c r="F18">
        <v>0</v>
      </c>
      <c r="G18" s="2">
        <f>B18*-0.584</f>
        <v>3.3302922311276559E-2</v>
      </c>
      <c r="H18" s="4">
        <v>3.7549441367755398</v>
      </c>
      <c r="I18" s="2">
        <v>6.45</v>
      </c>
      <c r="J18">
        <v>7.1</v>
      </c>
      <c r="K18" s="2">
        <f t="shared" si="2"/>
        <v>-0.64999999999999947</v>
      </c>
      <c r="L18" s="2">
        <v>84652.734375</v>
      </c>
      <c r="M18" s="6"/>
      <c r="N18" s="2">
        <v>-0.20399999999999999</v>
      </c>
      <c r="P18">
        <f t="shared" si="3"/>
        <v>1986</v>
      </c>
      <c r="Q18" s="2">
        <f>-S6*S17+T18</f>
        <v>0</v>
      </c>
      <c r="R18" s="2">
        <f>R17+Q6*Q18+U18</f>
        <v>20</v>
      </c>
      <c r="S18" s="2">
        <f>T6*R18</f>
        <v>0</v>
      </c>
      <c r="T18">
        <v>0</v>
      </c>
      <c r="U18">
        <v>0</v>
      </c>
    </row>
    <row r="19" spans="1:21" x14ac:dyDescent="0.2">
      <c r="A19">
        <v>1996</v>
      </c>
      <c r="B19" s="2">
        <f>-D3*D18+E19</f>
        <v>-1.5197747364562916E-2</v>
      </c>
      <c r="C19" s="2">
        <f>C18+B3*B19+F19</f>
        <v>6.4777069766050709E-3</v>
      </c>
      <c r="D19" s="2">
        <f>E3*C19</f>
        <v>8.1006326900784058E-3</v>
      </c>
      <c r="E19">
        <v>0</v>
      </c>
      <c r="F19">
        <v>0</v>
      </c>
      <c r="G19" s="2">
        <f>B19*-0.584</f>
        <v>8.8754844609047426E-3</v>
      </c>
      <c r="P19">
        <f t="shared" si="3"/>
        <v>1987</v>
      </c>
      <c r="Q19" s="2">
        <f>-S6*S18+T19</f>
        <v>0</v>
      </c>
      <c r="R19" s="2">
        <f>R18+Q6*Q19+U19</f>
        <v>20</v>
      </c>
      <c r="S19" s="2">
        <f>T6*R19</f>
        <v>0</v>
      </c>
      <c r="T19">
        <v>0</v>
      </c>
      <c r="U19">
        <v>0</v>
      </c>
    </row>
    <row r="20" spans="1:21" x14ac:dyDescent="0.2">
      <c r="H20" s="7"/>
      <c r="P20">
        <f t="shared" si="3"/>
        <v>1988</v>
      </c>
      <c r="Q20" s="2">
        <f>-S6*S19+T20</f>
        <v>0</v>
      </c>
      <c r="R20" s="2">
        <f>R19+Q6*Q20+U20</f>
        <v>20</v>
      </c>
      <c r="S20" s="2">
        <f>T6*R20</f>
        <v>0</v>
      </c>
      <c r="T20">
        <v>0</v>
      </c>
      <c r="U20">
        <v>0</v>
      </c>
    </row>
    <row r="21" spans="1:21" x14ac:dyDescent="0.2">
      <c r="H21" s="7"/>
      <c r="P21">
        <f t="shared" si="3"/>
        <v>1989</v>
      </c>
      <c r="Q21" s="2">
        <f>-S6*S20+T21</f>
        <v>0</v>
      </c>
      <c r="R21" s="2">
        <f>R20+Q6*Q21+U21</f>
        <v>20</v>
      </c>
      <c r="S21" s="2">
        <f>T6*R21</f>
        <v>0</v>
      </c>
      <c r="T21">
        <v>0</v>
      </c>
      <c r="U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Freund</dc:creator>
  <cp:lastModifiedBy>Tyler Freund</cp:lastModifiedBy>
  <dcterms:created xsi:type="dcterms:W3CDTF">2022-01-23T01:08:58Z</dcterms:created>
  <dcterms:modified xsi:type="dcterms:W3CDTF">2022-01-23T01:11:54Z</dcterms:modified>
</cp:coreProperties>
</file>