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\Spring 2018\CS-513\Assignment\HW05_C50\"/>
    </mc:Choice>
  </mc:AlternateContent>
  <xr:revisionPtr revIDLastSave="0" documentId="13_ncr:1_{148841A3-6A3B-4628-8CE2-83926E90889F}" xr6:coauthVersionLast="32" xr6:coauthVersionMax="32" xr10:uidLastSave="{00000000-0000-0000-0000-000000000000}"/>
  <bookViews>
    <workbookView xWindow="0" yWindow="0" windowWidth="23040" windowHeight="9048" xr2:uid="{3D1E2911-1FD1-4531-B361-82878E74E4E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I47" i="1" l="1"/>
  <c r="N43" i="1" s="1"/>
  <c r="J46" i="1"/>
  <c r="J45" i="1"/>
  <c r="K44" i="1"/>
  <c r="L44" i="1" s="1"/>
  <c r="J44" i="1"/>
  <c r="L43" i="1"/>
  <c r="I42" i="1"/>
  <c r="N38" i="1" s="1"/>
  <c r="K41" i="1"/>
  <c r="L41" i="1" s="1"/>
  <c r="J41" i="1"/>
  <c r="J40" i="1"/>
  <c r="J39" i="1"/>
  <c r="L38" i="1"/>
  <c r="I37" i="1"/>
  <c r="N33" i="1" s="1"/>
  <c r="L36" i="1"/>
  <c r="J35" i="1"/>
  <c r="J34" i="1"/>
  <c r="J33" i="1"/>
  <c r="K33" i="1" s="1"/>
  <c r="L33" i="1" s="1"/>
  <c r="I32" i="1"/>
  <c r="N28" i="1" s="1"/>
  <c r="L31" i="1"/>
  <c r="J30" i="1"/>
  <c r="J29" i="1"/>
  <c r="K29" i="1" s="1"/>
  <c r="L29" i="1" s="1"/>
  <c r="K28" i="1"/>
  <c r="L28" i="1" s="1"/>
  <c r="J28" i="1"/>
  <c r="I27" i="1"/>
  <c r="N23" i="1" s="1"/>
  <c r="K26" i="1"/>
  <c r="L26" i="1" s="1"/>
  <c r="J26" i="1"/>
  <c r="J25" i="1"/>
  <c r="J24" i="1"/>
  <c r="L23" i="1"/>
  <c r="I22" i="1"/>
  <c r="N18" i="1" s="1"/>
  <c r="L21" i="1"/>
  <c r="L20" i="1"/>
  <c r="K19" i="1"/>
  <c r="L19" i="1" s="1"/>
  <c r="J19" i="1"/>
  <c r="J18" i="1"/>
  <c r="I17" i="1"/>
  <c r="N13" i="1" s="1"/>
  <c r="L16" i="1"/>
  <c r="J15" i="1"/>
  <c r="J14" i="1"/>
  <c r="L13" i="1"/>
  <c r="I12" i="1"/>
  <c r="N8" i="1" s="1"/>
  <c r="J11" i="1"/>
  <c r="J10" i="1"/>
  <c r="L9" i="1"/>
  <c r="C9" i="1"/>
  <c r="L8" i="1"/>
  <c r="C8" i="1"/>
  <c r="D8" i="1" s="1"/>
  <c r="E8" i="1" s="1"/>
  <c r="I7" i="1"/>
  <c r="J5" i="1" s="1"/>
  <c r="C7" i="1"/>
  <c r="D7" i="1" s="1"/>
  <c r="E7" i="1" s="1"/>
  <c r="L6" i="1"/>
  <c r="C6" i="1"/>
  <c r="D6" i="1" s="1"/>
  <c r="E6" i="1" s="1"/>
  <c r="J4" i="1" l="1"/>
  <c r="K5" i="1"/>
  <c r="L5" i="1" s="1"/>
  <c r="L18" i="1"/>
  <c r="M18" i="1" s="1"/>
  <c r="O18" i="1" s="1"/>
  <c r="K4" i="1"/>
  <c r="L4" i="1" s="1"/>
  <c r="K15" i="1"/>
  <c r="L15" i="1" s="1"/>
  <c r="K25" i="1"/>
  <c r="L25" i="1" s="1"/>
  <c r="K30" i="1"/>
  <c r="L30" i="1" s="1"/>
  <c r="M28" i="1" s="1"/>
  <c r="O28" i="1" s="1"/>
  <c r="K35" i="1"/>
  <c r="L35" i="1" s="1"/>
  <c r="K40" i="1"/>
  <c r="L40" i="1" s="1"/>
  <c r="J3" i="1"/>
  <c r="N3" i="1"/>
  <c r="D9" i="1"/>
  <c r="E9" i="1" s="1"/>
  <c r="E11" i="1" s="1"/>
  <c r="K10" i="1"/>
  <c r="L10" i="1" s="1"/>
  <c r="K11" i="1"/>
  <c r="L11" i="1" s="1"/>
  <c r="K14" i="1"/>
  <c r="L14" i="1" s="1"/>
  <c r="K18" i="1"/>
  <c r="K24" i="1"/>
  <c r="L24" i="1" s="1"/>
  <c r="K34" i="1"/>
  <c r="L34" i="1" s="1"/>
  <c r="M33" i="1" s="1"/>
  <c r="O33" i="1" s="1"/>
  <c r="K39" i="1"/>
  <c r="L39" i="1" s="1"/>
  <c r="K46" i="1"/>
  <c r="L46" i="1" s="1"/>
  <c r="K45" i="1"/>
  <c r="L45" i="1" s="1"/>
  <c r="M43" i="1" l="1"/>
  <c r="O43" i="1" s="1"/>
  <c r="M13" i="1"/>
  <c r="O13" i="1" s="1"/>
  <c r="M8" i="1"/>
  <c r="O8" i="1" s="1"/>
  <c r="M23" i="1"/>
  <c r="O23" i="1" s="1"/>
  <c r="B30" i="1" s="1"/>
  <c r="C30" i="1" s="1"/>
  <c r="M38" i="1"/>
  <c r="O38" i="1" s="1"/>
  <c r="B31" i="1" s="1"/>
  <c r="C31" i="1" s="1"/>
  <c r="K3" i="1"/>
  <c r="L3" i="1" s="1"/>
  <c r="M3" i="1" s="1"/>
  <c r="O3" i="1" s="1"/>
  <c r="B29" i="1" s="1"/>
  <c r="C29" i="1" s="1"/>
</calcChain>
</file>

<file path=xl/sharedStrings.xml><?xml version="1.0" encoding="utf-8"?>
<sst xmlns="http://schemas.openxmlformats.org/spreadsheetml/2006/main" count="116" uniqueCount="45">
  <si>
    <t>Net Gain</t>
  </si>
  <si>
    <t>Split</t>
  </si>
  <si>
    <t>Level</t>
  </si>
  <si>
    <t>No Of Record</t>
  </si>
  <si>
    <t>Pj</t>
  </si>
  <si>
    <t>log2(Pj)</t>
  </si>
  <si>
    <t>-Pj * LOG2(Pj)</t>
  </si>
  <si>
    <t>Row Total</t>
  </si>
  <si>
    <t>Percent</t>
  </si>
  <si>
    <t>Percent * RowTotal</t>
  </si>
  <si>
    <t>L1</t>
  </si>
  <si>
    <t>L2</t>
  </si>
  <si>
    <t>Salary Wise Class</t>
  </si>
  <si>
    <t>L3</t>
  </si>
  <si>
    <t>L4</t>
  </si>
  <si>
    <t>Total</t>
  </si>
  <si>
    <t>Enthropy</t>
  </si>
  <si>
    <t>PL</t>
  </si>
  <si>
    <t>PR</t>
  </si>
  <si>
    <t>Occupation: [Service]</t>
  </si>
  <si>
    <t>Management, Sales, Staff</t>
  </si>
  <si>
    <t>Occupation: [Management]</t>
  </si>
  <si>
    <t>Service, Sales, Staff</t>
  </si>
  <si>
    <t>Occupation: [Sales]</t>
  </si>
  <si>
    <t>Service, Management, Staff</t>
  </si>
  <si>
    <t>Occupation: [Staff]</t>
  </si>
  <si>
    <t>Service, Management, Sales</t>
  </si>
  <si>
    <t>Female</t>
  </si>
  <si>
    <t>Male</t>
  </si>
  <si>
    <t>Age &lt;= 30</t>
  </si>
  <si>
    <t>Age &gt; 30</t>
  </si>
  <si>
    <t>31 &lt;= Age &lt;40</t>
  </si>
  <si>
    <t>Not 31 &lt;= Age &lt; 40</t>
  </si>
  <si>
    <t>Age &lt;= 50</t>
  </si>
  <si>
    <t>Age &gt; 50</t>
  </si>
  <si>
    <t>Total Gain</t>
  </si>
  <si>
    <t>Occupation</t>
  </si>
  <si>
    <t>Gender</t>
  </si>
  <si>
    <t>Age</t>
  </si>
  <si>
    <t>Salary</t>
  </si>
  <si>
    <t>Age Level Wise Class</t>
  </si>
  <si>
    <t>Service</t>
  </si>
  <si>
    <t>Management</t>
  </si>
  <si>
    <t>Sales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</si>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</sst>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4" fillId="0" borderId="0" xfId="0" applyFont="1"/>
    <xf numFmtId="6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CDD022-ABAE-4C6F-9276-6FF666B17FAD}" name="Table7" displayName="Table7" ref="A5:E11" totalsRowShown="0">
  <autoFilter ref="A5:E11" xr:uid="{0DB46A4E-2532-4394-83C4-337725A50FF9}"/>
  <tableColumns count="5">
    <tableColumn id="1" xr3:uid="{6118AE38-B571-40D3-A652-CEF7B3A025D7}" name="Salary Wise Class"/>
    <tableColumn id="2" xr3:uid="{F43C9B64-623A-47B0-B926-0B954BE73055}" name="No Of Record"/>
    <tableColumn id="3" xr3:uid="{6291F6EF-FFDA-43EB-ABE0-A25FDFF3BC90}" name="Pj"/>
    <tableColumn id="4" xr3:uid="{3B66582D-459D-40B0-B7FE-E90A53DE59B4}" name="log2(Pj)"/>
    <tableColumn id="5" xr3:uid="{F54187FE-5582-4911-91BF-5CEE14F5F0B9}" name="-Pj * LOG2(Pj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A28B76-1036-4D4E-A5A0-E8A6D0BDCAAD}" name="Table8" displayName="Table8" ref="G2:O47" totalsRowShown="0">
  <autoFilter ref="G2:O47" xr:uid="{FB58AA3B-52A7-4FEE-A645-1CB95E1AA117}"/>
  <tableColumns count="9">
    <tableColumn id="1" xr3:uid="{E70F7E18-A10E-4E31-BD68-42DB50CE6ED4}" name="Split"/>
    <tableColumn id="2" xr3:uid="{F7213BA1-8127-4418-A40C-B77ADDFA8192}" name="Level"/>
    <tableColumn id="3" xr3:uid="{E4BD74A4-D523-456C-9884-9D17A5834C87}" name="No Of Record"/>
    <tableColumn id="4" xr3:uid="{E1F0D655-5F89-4E6E-899B-F475BEB151FB}" name="Pj"/>
    <tableColumn id="5" xr3:uid="{E54CC60B-118B-481E-A222-535F826D1EAD}" name="log2(Pj)"/>
    <tableColumn id="6" xr3:uid="{67268B74-FF68-4F4A-9960-75838CB44188}" name="-Pj * LOG2(Pj)"/>
    <tableColumn id="7" xr3:uid="{482F57E5-B377-4A3C-A0BB-E0FB1E0B6654}" name="Row Total"/>
    <tableColumn id="8" xr3:uid="{E04520BD-4E19-4438-9510-02B69421D570}" name="Percent"/>
    <tableColumn id="9" xr3:uid="{02F64857-FC1E-49EB-8710-72B875F6EC9D}" name="Percent * RowTotal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14BAE-6225-4B42-9156-D01C91873A72}" name="Table9" displayName="Table9" ref="A28:C31" totalsRowShown="0">
  <autoFilter ref="A28:C31" xr:uid="{B4A1ACF9-A2FC-4A15-9BF1-92113E1772D8}"/>
  <tableColumns count="3">
    <tableColumn id="1" xr3:uid="{7133D5F4-C85B-4CD7-B36B-5F718A9C1698}" name="Split"/>
    <tableColumn id="2" xr3:uid="{4AFFF398-2C46-463A-AAE5-EF31A1A3E24F}" name="Total Gain"/>
    <tableColumn id="3" xr3:uid="{5A5F368B-2650-43FD-8316-9713670880AF}" name="Net Gai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CEF06C-44B0-4457-ABC4-D06163FB2999}" name="Table15" displayName="Table15" ref="A34:F45" totalsRowShown="0">
  <autoFilter ref="A34:F45" xr:uid="{E48D4CAE-47E0-44E8-8CC0-33782E283185}"/>
  <tableColumns count="6">
    <tableColumn id="1" xr3:uid="{E6F2CE53-58C9-40A2-B4F3-ED240DE5FA7C}" name="Occupation"/>
    <tableColumn id="2" xr3:uid="{B9754CDA-0356-40F8-8276-B626E0C98FC0}" name="Gender"/>
    <tableColumn id="3" xr3:uid="{71986125-29CB-43D6-A1B3-BECB4046F3E1}" name="Age"/>
    <tableColumn id="4" xr3:uid="{28A53305-FA0C-4C9E-B5A2-75A2FD3C2FF1}" name="Salary" dataDxfId="1"/>
    <tableColumn id="5" xr3:uid="{4E2A8B62-E87C-4E18-AA5B-4DC5E45433E9}" name="Salary Wise Class" dataDxfId="0">
      <calculatedColumnFormula>IF(Table15[[#This Row],[Salary]]&gt;55000,4,IF(Table15[[#This Row],[Salary]]&gt;=45000,3,IF(Table15[[#This Row],[Salary]]&gt;=35000,2,1)))</calculatedColumnFormula>
    </tableColumn>
    <tableColumn id="6" xr3:uid="{0DD63D59-CFA9-413A-A31B-3ADB1F4D4098}" name="Age Level Wise Class">
      <calculatedColumnFormula>IF(Table15[[#This Row],[Age]]&gt;40,"&lt;= 50",IF(Table15[[#This Row],[Age]]&gt;=31,"&lt;= 40","&lt;= 30"))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484F-FF6F-463A-854B-61D333262378}">
  <dimension ref="A1:O47"/>
  <sheetViews>
    <sheetView tabSelected="1" workbookViewId="0">
      <selection activeCell="C8" sqref="C8"/>
    </sheetView>
  </sheetViews>
  <sheetFormatPr defaultRowHeight="14.4" x14ac:dyDescent="0.3"/>
  <cols>
    <col min="1" max="1" width="11.33203125" customWidth="1"/>
    <col min="2" max="2" width="18" customWidth="1"/>
    <col min="3" max="3" width="23.77734375" bestFit="1" customWidth="1"/>
    <col min="5" max="5" width="15.6640625" customWidth="1"/>
    <col min="6" max="6" width="14.88671875" customWidth="1"/>
    <col min="7" max="7" width="7.44140625" customWidth="1"/>
    <col min="9" max="9" width="14.109375" customWidth="1"/>
    <col min="10" max="10" width="12" bestFit="1" customWidth="1"/>
    <col min="11" max="11" width="9.44140625" customWidth="1"/>
    <col min="12" max="12" width="14.5546875" customWidth="1"/>
    <col min="13" max="14" width="12" bestFit="1" customWidth="1"/>
    <col min="15" max="15" width="19.109375" customWidth="1"/>
  </cols>
  <sheetData>
    <row r="1" spans="1:15" ht="36.6" x14ac:dyDescent="0.7">
      <c r="E1" s="1" t="s">
        <v>0</v>
      </c>
      <c r="F1" s="2"/>
      <c r="G1" s="2"/>
      <c r="H1" s="2"/>
      <c r="I1" s="2"/>
      <c r="J1" s="2"/>
    </row>
    <row r="2" spans="1:15" x14ac:dyDescent="0.3">
      <c r="E2" s="2"/>
      <c r="F2" s="2"/>
      <c r="G2" t="s">
        <v>1</v>
      </c>
      <c r="H2" t="s">
        <v>2</v>
      </c>
      <c r="I2" t="s">
        <v>3</v>
      </c>
      <c r="J2" t="s">
        <v>4</v>
      </c>
      <c r="K2" t="s">
        <v>5</v>
      </c>
      <c r="L2" s="3" t="s">
        <v>6</v>
      </c>
      <c r="M2" t="s">
        <v>7</v>
      </c>
      <c r="N2" t="s">
        <v>8</v>
      </c>
      <c r="O2" t="s">
        <v>9</v>
      </c>
    </row>
    <row r="3" spans="1:15" x14ac:dyDescent="0.3">
      <c r="E3" s="2"/>
      <c r="F3" s="2"/>
      <c r="G3">
        <v>1</v>
      </c>
      <c r="H3" t="s">
        <v>10</v>
      </c>
      <c r="I3">
        <v>1</v>
      </c>
      <c r="J3">
        <f>I3/I7</f>
        <v>0.33333333333333331</v>
      </c>
      <c r="K3">
        <f>LOG(J3,2)</f>
        <v>-1.5849625007211563</v>
      </c>
      <c r="L3">
        <f>-J3*K3</f>
        <v>0.52832083357371873</v>
      </c>
      <c r="M3">
        <f>SUM(L3:L6)</f>
        <v>1.5849625007211561</v>
      </c>
      <c r="N3">
        <f>I7/11</f>
        <v>0.27272727272727271</v>
      </c>
      <c r="O3">
        <f>M3*N3</f>
        <v>0.43226250019667889</v>
      </c>
    </row>
    <row r="4" spans="1:15" x14ac:dyDescent="0.3">
      <c r="H4" t="s">
        <v>11</v>
      </c>
      <c r="I4">
        <v>1</v>
      </c>
      <c r="J4">
        <f>I4/I7</f>
        <v>0.33333333333333331</v>
      </c>
      <c r="K4">
        <f>LOG(J4,2)</f>
        <v>-1.5849625007211563</v>
      </c>
      <c r="L4">
        <f t="shared" ref="L4:L46" si="0">-J4*K4</f>
        <v>0.52832083357371873</v>
      </c>
    </row>
    <row r="5" spans="1:15" x14ac:dyDescent="0.3">
      <c r="A5" t="s">
        <v>12</v>
      </c>
      <c r="B5" t="s">
        <v>3</v>
      </c>
      <c r="C5" t="s">
        <v>4</v>
      </c>
      <c r="D5" t="s">
        <v>5</v>
      </c>
      <c r="E5" s="3" t="s">
        <v>6</v>
      </c>
      <c r="H5" t="s">
        <v>13</v>
      </c>
      <c r="I5">
        <v>1</v>
      </c>
      <c r="J5">
        <f>I5/I7</f>
        <v>0.33333333333333331</v>
      </c>
      <c r="K5">
        <f>LOG(J5,2)</f>
        <v>-1.5849625007211563</v>
      </c>
      <c r="L5">
        <f t="shared" si="0"/>
        <v>0.52832083357371873</v>
      </c>
    </row>
    <row r="6" spans="1:15" x14ac:dyDescent="0.3">
      <c r="A6">
        <v>1</v>
      </c>
      <c r="B6">
        <v>2</v>
      </c>
      <c r="C6">
        <f>B6/11</f>
        <v>0.18181818181818182</v>
      </c>
      <c r="D6">
        <f>LOG(C6,2)</f>
        <v>-2.4594316186372973</v>
      </c>
      <c r="E6">
        <f>-(C6*D6)</f>
        <v>0.44716938520678134</v>
      </c>
      <c r="H6" t="s">
        <v>14</v>
      </c>
      <c r="I6">
        <v>0</v>
      </c>
      <c r="J6">
        <v>0</v>
      </c>
      <c r="K6">
        <v>0</v>
      </c>
      <c r="L6">
        <f t="shared" si="0"/>
        <v>0</v>
      </c>
    </row>
    <row r="7" spans="1:15" x14ac:dyDescent="0.3">
      <c r="A7">
        <v>2</v>
      </c>
      <c r="B7">
        <v>3</v>
      </c>
      <c r="C7">
        <f t="shared" ref="C7:C9" si="1">B7/11</f>
        <v>0.27272727272727271</v>
      </c>
      <c r="D7">
        <f t="shared" ref="D7:D9" si="2">LOG(C7,2)</f>
        <v>-1.8744691179161412</v>
      </c>
      <c r="E7">
        <f t="shared" ref="E7:E9" si="3">-(C7*D7)</f>
        <v>0.51121885034076575</v>
      </c>
      <c r="H7" s="4" t="s">
        <v>15</v>
      </c>
      <c r="I7">
        <f>SUM((I3:I6))</f>
        <v>3</v>
      </c>
    </row>
    <row r="8" spans="1:15" x14ac:dyDescent="0.3">
      <c r="A8">
        <v>3</v>
      </c>
      <c r="B8">
        <v>4</v>
      </c>
      <c r="C8">
        <f t="shared" si="1"/>
        <v>0.36363636363636365</v>
      </c>
      <c r="D8">
        <f t="shared" si="2"/>
        <v>-1.4594316186372973</v>
      </c>
      <c r="E8">
        <f t="shared" si="3"/>
        <v>0.53070240677719904</v>
      </c>
      <c r="G8">
        <v>2</v>
      </c>
      <c r="H8" t="s">
        <v>10</v>
      </c>
      <c r="I8">
        <v>0</v>
      </c>
      <c r="J8">
        <v>0</v>
      </c>
      <c r="K8">
        <v>0</v>
      </c>
      <c r="L8">
        <f t="shared" si="0"/>
        <v>0</v>
      </c>
      <c r="M8">
        <f>SUM(L8:L11)</f>
        <v>1</v>
      </c>
      <c r="N8">
        <f>I12/11</f>
        <v>0.36363636363636365</v>
      </c>
      <c r="O8">
        <f>M8*N8</f>
        <v>0.36363636363636365</v>
      </c>
    </row>
    <row r="9" spans="1:15" x14ac:dyDescent="0.3">
      <c r="A9">
        <v>4</v>
      </c>
      <c r="B9">
        <v>2</v>
      </c>
      <c r="C9">
        <f t="shared" si="1"/>
        <v>0.18181818181818182</v>
      </c>
      <c r="D9">
        <f t="shared" si="2"/>
        <v>-2.4594316186372973</v>
      </c>
      <c r="E9">
        <f t="shared" si="3"/>
        <v>0.44716938520678134</v>
      </c>
      <c r="H9" t="s">
        <v>11</v>
      </c>
      <c r="I9">
        <v>0</v>
      </c>
      <c r="J9">
        <v>0</v>
      </c>
      <c r="K9">
        <v>0</v>
      </c>
      <c r="L9">
        <f t="shared" si="0"/>
        <v>0</v>
      </c>
    </row>
    <row r="10" spans="1:15" x14ac:dyDescent="0.3">
      <c r="H10" t="s">
        <v>13</v>
      </c>
      <c r="I10">
        <v>2</v>
      </c>
      <c r="J10">
        <f>2/4</f>
        <v>0.5</v>
      </c>
      <c r="K10">
        <f t="shared" ref="K10:K46" si="4">LOG(J10,2)</f>
        <v>-1</v>
      </c>
      <c r="L10">
        <f t="shared" si="0"/>
        <v>0.5</v>
      </c>
    </row>
    <row r="11" spans="1:15" x14ac:dyDescent="0.3">
      <c r="D11" s="4" t="s">
        <v>16</v>
      </c>
      <c r="E11">
        <f>SUM(E6:E9)</f>
        <v>1.9362600275315274</v>
      </c>
      <c r="H11" t="s">
        <v>14</v>
      </c>
      <c r="I11">
        <v>2</v>
      </c>
      <c r="J11">
        <f>2/4</f>
        <v>0.5</v>
      </c>
      <c r="K11">
        <f t="shared" si="4"/>
        <v>-1</v>
      </c>
      <c r="L11">
        <f t="shared" si="0"/>
        <v>0.5</v>
      </c>
    </row>
    <row r="12" spans="1:15" x14ac:dyDescent="0.3">
      <c r="H12" s="4" t="s">
        <v>15</v>
      </c>
      <c r="I12">
        <f>SUM(I8:I11)</f>
        <v>4</v>
      </c>
    </row>
    <row r="13" spans="1:15" x14ac:dyDescent="0.3">
      <c r="A13" s="5" t="s">
        <v>1</v>
      </c>
      <c r="B13" s="6" t="s">
        <v>17</v>
      </c>
      <c r="C13" s="7" t="s">
        <v>18</v>
      </c>
      <c r="G13">
        <v>3</v>
      </c>
      <c r="H13" t="s">
        <v>10</v>
      </c>
      <c r="I13">
        <v>0</v>
      </c>
      <c r="J13">
        <v>0</v>
      </c>
      <c r="K13">
        <v>0</v>
      </c>
      <c r="L13">
        <f t="shared" si="0"/>
        <v>0</v>
      </c>
      <c r="M13">
        <f>SUM(L13:L16)</f>
        <v>1</v>
      </c>
      <c r="N13">
        <f>I17/11</f>
        <v>0.18181818181818182</v>
      </c>
      <c r="O13">
        <f>M13*N13</f>
        <v>0.18181818181818182</v>
      </c>
    </row>
    <row r="14" spans="1:15" x14ac:dyDescent="0.3">
      <c r="A14" s="8">
        <v>1</v>
      </c>
      <c r="B14" s="9" t="s">
        <v>19</v>
      </c>
      <c r="C14" s="10" t="s">
        <v>20</v>
      </c>
      <c r="H14" t="s">
        <v>11</v>
      </c>
      <c r="I14">
        <v>1</v>
      </c>
      <c r="J14">
        <f>1/2</f>
        <v>0.5</v>
      </c>
      <c r="K14">
        <f t="shared" si="4"/>
        <v>-1</v>
      </c>
      <c r="L14">
        <f t="shared" si="0"/>
        <v>0.5</v>
      </c>
    </row>
    <row r="15" spans="1:15" x14ac:dyDescent="0.3">
      <c r="A15" s="8">
        <v>2</v>
      </c>
      <c r="B15" s="9" t="s">
        <v>21</v>
      </c>
      <c r="C15" s="10" t="s">
        <v>22</v>
      </c>
      <c r="H15" t="s">
        <v>13</v>
      </c>
      <c r="I15">
        <v>1</v>
      </c>
      <c r="J15">
        <f>1/2</f>
        <v>0.5</v>
      </c>
      <c r="K15">
        <f t="shared" si="4"/>
        <v>-1</v>
      </c>
      <c r="L15">
        <f t="shared" si="0"/>
        <v>0.5</v>
      </c>
    </row>
    <row r="16" spans="1:15" x14ac:dyDescent="0.3">
      <c r="A16" s="8">
        <v>3</v>
      </c>
      <c r="B16" s="9" t="s">
        <v>23</v>
      </c>
      <c r="C16" s="10" t="s">
        <v>24</v>
      </c>
      <c r="H16" t="s">
        <v>14</v>
      </c>
      <c r="I16">
        <v>0</v>
      </c>
      <c r="J16">
        <v>0</v>
      </c>
      <c r="K16">
        <v>0</v>
      </c>
      <c r="L16">
        <f t="shared" si="0"/>
        <v>0</v>
      </c>
    </row>
    <row r="17" spans="1:15" x14ac:dyDescent="0.3">
      <c r="A17" s="8">
        <v>4</v>
      </c>
      <c r="B17" s="9" t="s">
        <v>25</v>
      </c>
      <c r="C17" s="10" t="s">
        <v>26</v>
      </c>
      <c r="H17" s="4" t="s">
        <v>15</v>
      </c>
      <c r="I17">
        <f>SUM(I13:I16)</f>
        <v>2</v>
      </c>
    </row>
    <row r="18" spans="1:15" x14ac:dyDescent="0.3">
      <c r="A18" s="8">
        <v>5</v>
      </c>
      <c r="B18" s="9" t="s">
        <v>27</v>
      </c>
      <c r="C18" s="10" t="s">
        <v>28</v>
      </c>
      <c r="G18">
        <v>4</v>
      </c>
      <c r="H18" t="s">
        <v>10</v>
      </c>
      <c r="I18">
        <v>1</v>
      </c>
      <c r="J18">
        <f>1/2</f>
        <v>0.5</v>
      </c>
      <c r="K18">
        <f t="shared" si="4"/>
        <v>-1</v>
      </c>
      <c r="L18">
        <f t="shared" si="0"/>
        <v>0.5</v>
      </c>
      <c r="M18">
        <f>SUM(L18:L21)</f>
        <v>1</v>
      </c>
      <c r="N18">
        <f>I22/11</f>
        <v>0.18181818181818182</v>
      </c>
      <c r="O18">
        <f>M18*N18</f>
        <v>0.18181818181818182</v>
      </c>
    </row>
    <row r="19" spans="1:15" x14ac:dyDescent="0.3">
      <c r="A19" s="8">
        <v>6</v>
      </c>
      <c r="B19" s="9" t="s">
        <v>28</v>
      </c>
      <c r="C19" s="10" t="s">
        <v>27</v>
      </c>
      <c r="H19" t="s">
        <v>11</v>
      </c>
      <c r="I19">
        <v>1</v>
      </c>
      <c r="J19">
        <f>1/2</f>
        <v>0.5</v>
      </c>
      <c r="K19">
        <f t="shared" si="4"/>
        <v>-1</v>
      </c>
      <c r="L19">
        <f t="shared" si="0"/>
        <v>0.5</v>
      </c>
    </row>
    <row r="20" spans="1:15" x14ac:dyDescent="0.3">
      <c r="A20" s="8">
        <v>7</v>
      </c>
      <c r="B20" s="9" t="s">
        <v>29</v>
      </c>
      <c r="C20" s="10" t="s">
        <v>30</v>
      </c>
      <c r="H20" t="s">
        <v>13</v>
      </c>
      <c r="I20">
        <v>0</v>
      </c>
      <c r="J20">
        <v>0</v>
      </c>
      <c r="K20">
        <v>0</v>
      </c>
      <c r="L20">
        <f t="shared" si="0"/>
        <v>0</v>
      </c>
    </row>
    <row r="21" spans="1:15" x14ac:dyDescent="0.3">
      <c r="A21" s="8">
        <v>8</v>
      </c>
      <c r="B21" s="9" t="s">
        <v>31</v>
      </c>
      <c r="C21" s="10" t="s">
        <v>32</v>
      </c>
      <c r="H21" t="s">
        <v>14</v>
      </c>
      <c r="I21">
        <v>0</v>
      </c>
      <c r="J21">
        <v>0</v>
      </c>
      <c r="K21">
        <v>0</v>
      </c>
      <c r="L21">
        <f t="shared" si="0"/>
        <v>0</v>
      </c>
    </row>
    <row r="22" spans="1:15" x14ac:dyDescent="0.3">
      <c r="A22" s="8">
        <v>9</v>
      </c>
      <c r="B22" s="9" t="s">
        <v>33</v>
      </c>
      <c r="C22" s="10" t="s">
        <v>34</v>
      </c>
      <c r="H22" s="4" t="s">
        <v>15</v>
      </c>
      <c r="I22">
        <f>SUM(I18:I21)</f>
        <v>2</v>
      </c>
    </row>
    <row r="23" spans="1:15" x14ac:dyDescent="0.3">
      <c r="A23" s="8"/>
      <c r="B23" s="9"/>
      <c r="C23" s="10"/>
      <c r="G23">
        <v>5</v>
      </c>
      <c r="H23" t="s">
        <v>10</v>
      </c>
      <c r="I23">
        <v>0</v>
      </c>
      <c r="J23">
        <v>0</v>
      </c>
      <c r="K23">
        <v>0</v>
      </c>
      <c r="L23">
        <f t="shared" si="0"/>
        <v>0</v>
      </c>
      <c r="M23">
        <f>SUM(L23:L26)</f>
        <v>1.5219280948873621</v>
      </c>
      <c r="N23">
        <f>I27/11</f>
        <v>0.45454545454545453</v>
      </c>
      <c r="O23">
        <f>M23*N23</f>
        <v>0.69178549767607367</v>
      </c>
    </row>
    <row r="24" spans="1:15" x14ac:dyDescent="0.3">
      <c r="A24" s="8"/>
      <c r="B24" s="9"/>
      <c r="C24" s="10"/>
      <c r="H24" t="s">
        <v>11</v>
      </c>
      <c r="I24">
        <v>1</v>
      </c>
      <c r="J24">
        <f>1/5</f>
        <v>0.2</v>
      </c>
      <c r="K24">
        <f t="shared" si="4"/>
        <v>-2.3219280948873622</v>
      </c>
      <c r="L24">
        <f t="shared" si="0"/>
        <v>0.46438561897747244</v>
      </c>
    </row>
    <row r="25" spans="1:15" x14ac:dyDescent="0.3">
      <c r="A25" s="11"/>
      <c r="B25" s="12"/>
      <c r="C25" s="13"/>
      <c r="H25" t="s">
        <v>13</v>
      </c>
      <c r="I25">
        <v>2</v>
      </c>
      <c r="J25">
        <f>2/5</f>
        <v>0.4</v>
      </c>
      <c r="K25">
        <f t="shared" si="4"/>
        <v>-1.3219280948873622</v>
      </c>
      <c r="L25">
        <f t="shared" si="0"/>
        <v>0.52877123795494485</v>
      </c>
    </row>
    <row r="26" spans="1:15" x14ac:dyDescent="0.3">
      <c r="H26" t="s">
        <v>14</v>
      </c>
      <c r="I26">
        <v>2</v>
      </c>
      <c r="J26">
        <f>2/5</f>
        <v>0.4</v>
      </c>
      <c r="K26">
        <f t="shared" si="4"/>
        <v>-1.3219280948873622</v>
      </c>
      <c r="L26">
        <f t="shared" si="0"/>
        <v>0.52877123795494485</v>
      </c>
    </row>
    <row r="27" spans="1:15" x14ac:dyDescent="0.3">
      <c r="H27" s="4" t="s">
        <v>15</v>
      </c>
      <c r="I27">
        <f>SUM(I23:I26)</f>
        <v>5</v>
      </c>
    </row>
    <row r="28" spans="1:15" x14ac:dyDescent="0.3">
      <c r="A28" t="s">
        <v>1</v>
      </c>
      <c r="B28" t="s">
        <v>35</v>
      </c>
      <c r="C28" t="s">
        <v>0</v>
      </c>
      <c r="G28">
        <v>6</v>
      </c>
      <c r="H28" t="s">
        <v>10</v>
      </c>
      <c r="I28">
        <v>2</v>
      </c>
      <c r="J28">
        <f>2/6</f>
        <v>0.33333333333333331</v>
      </c>
      <c r="K28">
        <f t="shared" si="4"/>
        <v>-1.5849625007211563</v>
      </c>
      <c r="L28">
        <f t="shared" si="0"/>
        <v>0.52832083357371873</v>
      </c>
      <c r="M28">
        <f>SUM(L28:L31)</f>
        <v>1.5849625007211561</v>
      </c>
      <c r="N28">
        <f>I32/11</f>
        <v>0.54545454545454541</v>
      </c>
      <c r="O28">
        <f>M28*N28</f>
        <v>0.86452500039335778</v>
      </c>
    </row>
    <row r="29" spans="1:15" ht="21" x14ac:dyDescent="0.4">
      <c r="A29" t="s">
        <v>36</v>
      </c>
      <c r="B29">
        <f>SUM(O3,O8,O13,O18)</f>
        <v>1.1595352274694062</v>
      </c>
      <c r="C29" s="14">
        <f>E11-B29</f>
        <v>0.77672480006212119</v>
      </c>
      <c r="H29" t="s">
        <v>11</v>
      </c>
      <c r="I29">
        <v>2</v>
      </c>
      <c r="J29">
        <f>2/6</f>
        <v>0.33333333333333331</v>
      </c>
      <c r="K29">
        <f t="shared" si="4"/>
        <v>-1.5849625007211563</v>
      </c>
      <c r="L29">
        <f t="shared" si="0"/>
        <v>0.52832083357371873</v>
      </c>
    </row>
    <row r="30" spans="1:15" x14ac:dyDescent="0.3">
      <c r="A30" t="s">
        <v>37</v>
      </c>
      <c r="B30">
        <f>SUM(O23,O28)</f>
        <v>1.5563104980694313</v>
      </c>
      <c r="C30">
        <f>E11-B30</f>
        <v>0.37994952946209604</v>
      </c>
      <c r="H30" t="s">
        <v>13</v>
      </c>
      <c r="I30">
        <v>2</v>
      </c>
      <c r="J30">
        <f>2/6</f>
        <v>0.33333333333333331</v>
      </c>
      <c r="K30">
        <f t="shared" si="4"/>
        <v>-1.5849625007211563</v>
      </c>
      <c r="L30">
        <f t="shared" si="0"/>
        <v>0.52832083357371873</v>
      </c>
    </row>
    <row r="31" spans="1:15" x14ac:dyDescent="0.3">
      <c r="A31" t="s">
        <v>38</v>
      </c>
      <c r="B31">
        <f>SUM(O33,O38,O43)</f>
        <v>1.5563104980694313</v>
      </c>
      <c r="C31">
        <f>E11-B31</f>
        <v>0.37994952946209604</v>
      </c>
      <c r="H31" t="s">
        <v>14</v>
      </c>
      <c r="I31">
        <v>0</v>
      </c>
      <c r="J31">
        <v>0</v>
      </c>
      <c r="K31">
        <v>0</v>
      </c>
      <c r="L31">
        <f t="shared" si="0"/>
        <v>0</v>
      </c>
    </row>
    <row r="32" spans="1:15" x14ac:dyDescent="0.3">
      <c r="H32" s="4" t="s">
        <v>15</v>
      </c>
      <c r="I32">
        <f>SUM(I28:I31)</f>
        <v>6</v>
      </c>
    </row>
    <row r="33" spans="1:15" x14ac:dyDescent="0.3">
      <c r="G33">
        <v>7</v>
      </c>
      <c r="H33" t="s">
        <v>10</v>
      </c>
      <c r="I33">
        <v>2</v>
      </c>
      <c r="J33">
        <f>2/5</f>
        <v>0.4</v>
      </c>
      <c r="K33">
        <f t="shared" si="4"/>
        <v>-1.3219280948873622</v>
      </c>
      <c r="L33">
        <f t="shared" si="0"/>
        <v>0.52877123795494485</v>
      </c>
      <c r="M33">
        <f>SUM(L33:L36)</f>
        <v>1.5219280948873621</v>
      </c>
      <c r="N33">
        <f>I37/11</f>
        <v>0.45454545454545453</v>
      </c>
      <c r="O33">
        <f>M33*N33</f>
        <v>0.69178549767607367</v>
      </c>
    </row>
    <row r="34" spans="1:15" x14ac:dyDescent="0.3">
      <c r="A34" t="s">
        <v>36</v>
      </c>
      <c r="B34" t="s">
        <v>37</v>
      </c>
      <c r="C34" t="s">
        <v>38</v>
      </c>
      <c r="D34" t="s">
        <v>39</v>
      </c>
      <c r="E34" t="s">
        <v>12</v>
      </c>
      <c r="F34" t="s">
        <v>40</v>
      </c>
      <c r="H34" t="s">
        <v>11</v>
      </c>
      <c r="I34">
        <v>1</v>
      </c>
      <c r="J34">
        <f>1/5</f>
        <v>0.2</v>
      </c>
      <c r="K34">
        <f t="shared" si="4"/>
        <v>-2.3219280948873622</v>
      </c>
      <c r="L34">
        <f t="shared" si="0"/>
        <v>0.46438561897747244</v>
      </c>
    </row>
    <row r="35" spans="1:15" x14ac:dyDescent="0.3">
      <c r="A35" t="s">
        <v>41</v>
      </c>
      <c r="B35" t="s">
        <v>27</v>
      </c>
      <c r="C35">
        <v>45</v>
      </c>
      <c r="D35" s="15">
        <v>48000</v>
      </c>
      <c r="E35">
        <f>IF(Table15[[#This Row],[Salary]]&gt;55000,4,IF(Table15[[#This Row],[Salary]]&gt;=45000,3,IF(Table15[[#This Row],[Salary]]&gt;=35000,2,1)))</f>
        <v>3</v>
      </c>
      <c r="F35" t="str">
        <f>IF(Table15[[#This Row],[Age]]&gt;40,"&lt;= 50",IF(Table15[[#This Row],[Age]]&gt;=31,"&lt;= 40","&lt;= 30"))</f>
        <v>&lt;= 50</v>
      </c>
      <c r="H35" t="s">
        <v>13</v>
      </c>
      <c r="I35">
        <v>2</v>
      </c>
      <c r="J35">
        <f>2/5</f>
        <v>0.4</v>
      </c>
      <c r="K35">
        <f t="shared" si="4"/>
        <v>-1.3219280948873622</v>
      </c>
      <c r="L35">
        <f t="shared" si="0"/>
        <v>0.52877123795494485</v>
      </c>
    </row>
    <row r="36" spans="1:15" x14ac:dyDescent="0.3">
      <c r="A36" t="s">
        <v>41</v>
      </c>
      <c r="B36" t="s">
        <v>28</v>
      </c>
      <c r="C36">
        <v>25</v>
      </c>
      <c r="D36" s="15">
        <v>25000</v>
      </c>
      <c r="E36">
        <f>IF(Table15[[#This Row],[Salary]]&gt;55000,4,IF(Table15[[#This Row],[Salary]]&gt;=45000,3,IF(Table15[[#This Row],[Salary]]&gt;=35000,2,1)))</f>
        <v>1</v>
      </c>
      <c r="F36" t="str">
        <f>IF(Table15[[#This Row],[Age]]&gt;40,"&lt;= 50",IF(Table15[[#This Row],[Age]]&gt;=31,"&lt;= 40","&lt;= 30"))</f>
        <v>&lt;= 30</v>
      </c>
      <c r="H36" t="s">
        <v>14</v>
      </c>
      <c r="I36">
        <v>0</v>
      </c>
      <c r="J36">
        <v>0</v>
      </c>
      <c r="K36">
        <v>0</v>
      </c>
      <c r="L36">
        <f t="shared" si="0"/>
        <v>0</v>
      </c>
    </row>
    <row r="37" spans="1:15" x14ac:dyDescent="0.3">
      <c r="A37" t="s">
        <v>41</v>
      </c>
      <c r="B37" t="s">
        <v>28</v>
      </c>
      <c r="C37">
        <v>33</v>
      </c>
      <c r="D37" s="15">
        <v>35000</v>
      </c>
      <c r="E37">
        <f>IF(Table15[[#This Row],[Salary]]&gt;55000,4,IF(Table15[[#This Row],[Salary]]&gt;=45000,3,IF(Table15[[#This Row],[Salary]]&gt;=35000,2,1)))</f>
        <v>2</v>
      </c>
      <c r="F37" t="str">
        <f>IF(Table15[[#This Row],[Age]]&gt;40,"&lt;= 50",IF(Table15[[#This Row],[Age]]&gt;=31,"&lt;= 40","&lt;= 30"))</f>
        <v>&lt;= 40</v>
      </c>
      <c r="H37" s="4" t="s">
        <v>15</v>
      </c>
      <c r="I37">
        <f>SUM(I33:I36)</f>
        <v>5</v>
      </c>
    </row>
    <row r="38" spans="1:15" x14ac:dyDescent="0.3">
      <c r="A38" t="s">
        <v>42</v>
      </c>
      <c r="B38" t="s">
        <v>28</v>
      </c>
      <c r="C38">
        <v>25</v>
      </c>
      <c r="D38" s="15">
        <v>45000</v>
      </c>
      <c r="E38">
        <f>IF(Table15[[#This Row],[Salary]]&gt;55000,4,IF(Table15[[#This Row],[Salary]]&gt;=45000,3,IF(Table15[[#This Row],[Salary]]&gt;=35000,2,1)))</f>
        <v>3</v>
      </c>
      <c r="F38" t="str">
        <f>IF(Table15[[#This Row],[Age]]&gt;40,"&lt;= 50",IF(Table15[[#This Row],[Age]]&gt;=31,"&lt;= 40","&lt;= 30"))</f>
        <v>&lt;= 30</v>
      </c>
      <c r="G38">
        <v>8</v>
      </c>
      <c r="H38" t="s">
        <v>10</v>
      </c>
      <c r="I38">
        <v>0</v>
      </c>
      <c r="J38">
        <v>0</v>
      </c>
      <c r="K38">
        <v>0</v>
      </c>
      <c r="L38">
        <f t="shared" si="0"/>
        <v>0</v>
      </c>
      <c r="M38">
        <f>SUM(L38:L41)</f>
        <v>1.5849625007211561</v>
      </c>
      <c r="N38">
        <f>I42/11</f>
        <v>0.27272727272727271</v>
      </c>
      <c r="O38">
        <f>M38*N38</f>
        <v>0.43226250019667889</v>
      </c>
    </row>
    <row r="39" spans="1:15" ht="14.4" customHeight="1" x14ac:dyDescent="0.3">
      <c r="A39" t="s">
        <v>42</v>
      </c>
      <c r="B39" t="s">
        <v>27</v>
      </c>
      <c r="C39">
        <v>35</v>
      </c>
      <c r="D39" s="15">
        <v>65000</v>
      </c>
      <c r="E39">
        <f>IF(Table15[[#This Row],[Salary]]&gt;55000,4,IF(Table15[[#This Row],[Salary]]&gt;=45000,3,IF(Table15[[#This Row],[Salary]]&gt;=35000,2,1)))</f>
        <v>4</v>
      </c>
      <c r="F39" t="str">
        <f>IF(Table15[[#This Row],[Age]]&gt;40,"&lt;= 50",IF(Table15[[#This Row],[Age]]&gt;=31,"&lt;= 40","&lt;= 30"))</f>
        <v>&lt;= 40</v>
      </c>
      <c r="H39" t="s">
        <v>11</v>
      </c>
      <c r="I39">
        <v>1</v>
      </c>
      <c r="J39">
        <f>1/3</f>
        <v>0.33333333333333331</v>
      </c>
      <c r="K39">
        <f t="shared" si="4"/>
        <v>-1.5849625007211563</v>
      </c>
      <c r="L39">
        <f t="shared" si="0"/>
        <v>0.52832083357371873</v>
      </c>
    </row>
    <row r="40" spans="1:15" x14ac:dyDescent="0.3">
      <c r="A40" t="s">
        <v>42</v>
      </c>
      <c r="B40" t="s">
        <v>28</v>
      </c>
      <c r="C40">
        <v>26</v>
      </c>
      <c r="D40" s="15">
        <v>45000</v>
      </c>
      <c r="E40">
        <f>IF(Table15[[#This Row],[Salary]]&gt;55000,4,IF(Table15[[#This Row],[Salary]]&gt;=45000,3,IF(Table15[[#This Row],[Salary]]&gt;=35000,2,1)))</f>
        <v>3</v>
      </c>
      <c r="F40" t="str">
        <f>IF(Table15[[#This Row],[Age]]&gt;40,"&lt;= 50",IF(Table15[[#This Row],[Age]]&gt;=31,"&lt;= 40","&lt;= 30"))</f>
        <v>&lt;= 30</v>
      </c>
      <c r="H40" t="s">
        <v>13</v>
      </c>
      <c r="I40">
        <v>1</v>
      </c>
      <c r="J40">
        <f>1/3</f>
        <v>0.33333333333333331</v>
      </c>
      <c r="K40">
        <f t="shared" si="4"/>
        <v>-1.5849625007211563</v>
      </c>
      <c r="L40">
        <f t="shared" si="0"/>
        <v>0.52832083357371873</v>
      </c>
    </row>
    <row r="41" spans="1:15" x14ac:dyDescent="0.3">
      <c r="A41" t="s">
        <v>42</v>
      </c>
      <c r="B41" t="s">
        <v>27</v>
      </c>
      <c r="C41">
        <v>45</v>
      </c>
      <c r="D41" s="15">
        <v>70000</v>
      </c>
      <c r="E41">
        <f>IF(Table15[[#This Row],[Salary]]&gt;55000,4,IF(Table15[[#This Row],[Salary]]&gt;=45000,3,IF(Table15[[#This Row],[Salary]]&gt;=35000,2,1)))</f>
        <v>4</v>
      </c>
      <c r="F41" t="str">
        <f>IF(Table15[[#This Row],[Age]]&gt;40,"&lt;= 50",IF(Table15[[#This Row],[Age]]&gt;=31,"&lt;= 40","&lt;= 30"))</f>
        <v>&lt;= 50</v>
      </c>
      <c r="H41" t="s">
        <v>14</v>
      </c>
      <c r="I41">
        <v>1</v>
      </c>
      <c r="J41">
        <f>1/3</f>
        <v>0.33333333333333331</v>
      </c>
      <c r="K41">
        <f t="shared" si="4"/>
        <v>-1.5849625007211563</v>
      </c>
      <c r="L41">
        <f t="shared" si="0"/>
        <v>0.52832083357371873</v>
      </c>
    </row>
    <row r="42" spans="1:15" x14ac:dyDescent="0.3">
      <c r="A42" t="s">
        <v>43</v>
      </c>
      <c r="B42" t="s">
        <v>27</v>
      </c>
      <c r="C42">
        <v>40</v>
      </c>
      <c r="D42" s="15">
        <v>50000</v>
      </c>
      <c r="E42">
        <f>IF(Table15[[#This Row],[Salary]]&gt;55000,4,IF(Table15[[#This Row],[Salary]]&gt;=45000,3,IF(Table15[[#This Row],[Salary]]&gt;=35000,2,1)))</f>
        <v>3</v>
      </c>
      <c r="F42" t="str">
        <f>IF(Table15[[#This Row],[Age]]&gt;40,"&lt;= 50",IF(Table15[[#This Row],[Age]]&gt;=31,"&lt;= 40","&lt;= 30"))</f>
        <v>&lt;= 40</v>
      </c>
      <c r="H42" s="4" t="s">
        <v>15</v>
      </c>
      <c r="I42">
        <f>SUM(I38:I41)</f>
        <v>3</v>
      </c>
    </row>
    <row r="43" spans="1:15" x14ac:dyDescent="0.3">
      <c r="A43" t="s">
        <v>43</v>
      </c>
      <c r="B43" t="s">
        <v>28</v>
      </c>
      <c r="C43">
        <v>30</v>
      </c>
      <c r="D43" s="15">
        <v>40000</v>
      </c>
      <c r="E43">
        <f>IF(Table15[[#This Row],[Salary]]&gt;55000,4,IF(Table15[[#This Row],[Salary]]&gt;=45000,3,IF(Table15[[#This Row],[Salary]]&gt;=35000,2,1)))</f>
        <v>2</v>
      </c>
      <c r="F43" t="str">
        <f>IF(Table15[[#This Row],[Age]]&gt;40,"&lt;= 50",IF(Table15[[#This Row],[Age]]&gt;=31,"&lt;= 40","&lt;= 30"))</f>
        <v>&lt;= 30</v>
      </c>
      <c r="G43">
        <v>9</v>
      </c>
      <c r="H43" t="s">
        <v>10</v>
      </c>
      <c r="I43">
        <v>0</v>
      </c>
      <c r="J43">
        <v>0</v>
      </c>
      <c r="K43">
        <v>0</v>
      </c>
      <c r="L43">
        <f t="shared" si="0"/>
        <v>0</v>
      </c>
      <c r="M43">
        <f>SUM(L43:L46)</f>
        <v>1.5849625007211561</v>
      </c>
      <c r="N43">
        <f>I47/11</f>
        <v>0.27272727272727271</v>
      </c>
      <c r="O43">
        <f>M43*N43</f>
        <v>0.43226250019667889</v>
      </c>
    </row>
    <row r="44" spans="1:15" x14ac:dyDescent="0.3">
      <c r="A44" t="s">
        <v>44</v>
      </c>
      <c r="B44" t="s">
        <v>27</v>
      </c>
      <c r="C44">
        <v>50</v>
      </c>
      <c r="D44" s="15">
        <v>40000</v>
      </c>
      <c r="E44">
        <f>IF(Table15[[#This Row],[Salary]]&gt;55000,4,IF(Table15[[#This Row],[Salary]]&gt;=45000,3,IF(Table15[[#This Row],[Salary]]&gt;=35000,2,1)))</f>
        <v>2</v>
      </c>
      <c r="F44" t="str">
        <f>IF(Table15[[#This Row],[Age]]&gt;40,"&lt;= 50",IF(Table15[[#This Row],[Age]]&gt;=31,"&lt;= 40","&lt;= 30"))</f>
        <v>&lt;= 50</v>
      </c>
      <c r="H44" t="s">
        <v>11</v>
      </c>
      <c r="I44">
        <v>1</v>
      </c>
      <c r="J44">
        <f>1/3</f>
        <v>0.33333333333333331</v>
      </c>
      <c r="K44">
        <f t="shared" si="4"/>
        <v>-1.5849625007211563</v>
      </c>
      <c r="L44">
        <f t="shared" si="0"/>
        <v>0.52832083357371873</v>
      </c>
    </row>
    <row r="45" spans="1:15" x14ac:dyDescent="0.3">
      <c r="A45" t="s">
        <v>44</v>
      </c>
      <c r="B45" t="s">
        <v>28</v>
      </c>
      <c r="C45">
        <v>25</v>
      </c>
      <c r="D45" s="15">
        <v>25000</v>
      </c>
      <c r="E45">
        <f>IF(Table15[[#This Row],[Salary]]&gt;55000,4,IF(Table15[[#This Row],[Salary]]&gt;=45000,3,IF(Table15[[#This Row],[Salary]]&gt;=35000,2,1)))</f>
        <v>1</v>
      </c>
      <c r="F45" t="str">
        <f>IF(Table15[[#This Row],[Age]]&gt;40,"&lt;= 50",IF(Table15[[#This Row],[Age]]&gt;=31,"&lt;= 40","&lt;= 30"))</f>
        <v>&lt;= 30</v>
      </c>
      <c r="H45" t="s">
        <v>13</v>
      </c>
      <c r="I45">
        <v>1</v>
      </c>
      <c r="J45">
        <f>1/3</f>
        <v>0.33333333333333331</v>
      </c>
      <c r="K45">
        <f t="shared" si="4"/>
        <v>-1.5849625007211563</v>
      </c>
      <c r="L45">
        <f t="shared" si="0"/>
        <v>0.52832083357371873</v>
      </c>
    </row>
    <row r="46" spans="1:15" x14ac:dyDescent="0.3">
      <c r="H46" t="s">
        <v>14</v>
      </c>
      <c r="I46">
        <v>1</v>
      </c>
      <c r="J46">
        <f>1/3</f>
        <v>0.33333333333333331</v>
      </c>
      <c r="K46">
        <f t="shared" si="4"/>
        <v>-1.5849625007211563</v>
      </c>
      <c r="L46">
        <f t="shared" si="0"/>
        <v>0.52832083357371873</v>
      </c>
    </row>
    <row r="47" spans="1:15" x14ac:dyDescent="0.3">
      <c r="H47" s="4" t="s">
        <v>15</v>
      </c>
      <c r="I47">
        <f>SUM(I43:I46)</f>
        <v>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</dc:creator>
  <cp:lastModifiedBy>Kajal</cp:lastModifiedBy>
  <dcterms:created xsi:type="dcterms:W3CDTF">2018-04-21T17:00:30Z</dcterms:created>
  <dcterms:modified xsi:type="dcterms:W3CDTF">2018-05-09T21:06:21Z</dcterms:modified>
</cp:coreProperties>
</file>