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JWASAN4\Desktop\kajal\"/>
    </mc:Choice>
  </mc:AlternateContent>
  <xr:revisionPtr revIDLastSave="0" documentId="13_ncr:1_{EEF4F3FC-AF16-4C5A-9721-155A3C30407D}" xr6:coauthVersionLast="47" xr6:coauthVersionMax="47" xr10:uidLastSave="{00000000-0000-0000-0000-000000000000}"/>
  <bookViews>
    <workbookView xWindow="-80" yWindow="-80" windowWidth="19360" windowHeight="10240" activeTab="2" xr2:uid="{0A85174D-B274-4366-89ED-18871ABB266D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1" i="3" l="1"/>
  <c r="O40" i="3"/>
  <c r="O39" i="3"/>
  <c r="M38" i="3"/>
  <c r="M37" i="3"/>
  <c r="L36" i="3"/>
  <c r="O18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4" i="3"/>
  <c r="I28" i="3"/>
  <c r="K27" i="3"/>
  <c r="J26" i="3"/>
  <c r="J25" i="3"/>
  <c r="N5" i="3"/>
  <c r="N6" i="3"/>
  <c r="N7" i="3"/>
  <c r="N8" i="3"/>
  <c r="H23" i="3" s="1"/>
  <c r="N9" i="3"/>
  <c r="N10" i="3"/>
  <c r="J24" i="3"/>
  <c r="H22" i="3"/>
  <c r="H21" i="3"/>
  <c r="L4" i="3"/>
  <c r="M4" i="3"/>
  <c r="H5" i="3"/>
  <c r="H6" i="3"/>
  <c r="H7" i="3"/>
  <c r="H8" i="3"/>
  <c r="H9" i="3"/>
  <c r="H10" i="3"/>
  <c r="H11" i="3"/>
  <c r="H12" i="3"/>
  <c r="H13" i="3"/>
  <c r="K13" i="3" s="1"/>
  <c r="L13" i="3" s="1"/>
  <c r="M13" i="3" s="1"/>
  <c r="H14" i="3"/>
  <c r="H15" i="3"/>
  <c r="H16" i="3"/>
  <c r="H17" i="3"/>
  <c r="H18" i="3"/>
  <c r="H4" i="3"/>
  <c r="G5" i="3"/>
  <c r="G6" i="3"/>
  <c r="K6" i="3" s="1"/>
  <c r="L6" i="3" s="1"/>
  <c r="G7" i="3"/>
  <c r="G8" i="3"/>
  <c r="G9" i="3"/>
  <c r="G10" i="3"/>
  <c r="G11" i="3"/>
  <c r="G12" i="3"/>
  <c r="G13" i="3"/>
  <c r="G14" i="3"/>
  <c r="K14" i="3" s="1"/>
  <c r="L14" i="3" s="1"/>
  <c r="M14" i="3" s="1"/>
  <c r="G15" i="3"/>
  <c r="G16" i="3"/>
  <c r="G17" i="3"/>
  <c r="G18" i="3"/>
  <c r="G4" i="3"/>
  <c r="F17" i="3"/>
  <c r="F18" i="3"/>
  <c r="F5" i="3"/>
  <c r="F6" i="3"/>
  <c r="F7" i="3"/>
  <c r="F8" i="3"/>
  <c r="K8" i="3" s="1"/>
  <c r="L8" i="3" s="1"/>
  <c r="F9" i="3"/>
  <c r="F10" i="3"/>
  <c r="F11" i="3"/>
  <c r="F12" i="3"/>
  <c r="K12" i="3" s="1"/>
  <c r="L12" i="3" s="1"/>
  <c r="F13" i="3"/>
  <c r="F14" i="3"/>
  <c r="F15" i="3"/>
  <c r="F16" i="3"/>
  <c r="K16" i="3" s="1"/>
  <c r="L16" i="3" s="1"/>
  <c r="M16" i="3" s="1"/>
  <c r="F4" i="3"/>
  <c r="J6" i="3"/>
  <c r="J15" i="3"/>
  <c r="K15" i="3"/>
  <c r="L15" i="3" s="1"/>
  <c r="M15" i="3" s="1"/>
  <c r="N15" i="3" s="1"/>
  <c r="J16" i="3"/>
  <c r="J17" i="3"/>
  <c r="J18" i="3"/>
  <c r="K18" i="3"/>
  <c r="L18" i="3" s="1"/>
  <c r="M18" i="3" s="1"/>
  <c r="K10" i="3"/>
  <c r="L10" i="3" s="1"/>
  <c r="K11" i="3"/>
  <c r="L11" i="3" s="1"/>
  <c r="J11" i="3"/>
  <c r="J12" i="3"/>
  <c r="J13" i="3"/>
  <c r="J14" i="3"/>
  <c r="J10" i="3"/>
  <c r="J9" i="3"/>
  <c r="J8" i="3"/>
  <c r="J7" i="3"/>
  <c r="K5" i="3"/>
  <c r="L5" i="3" s="1"/>
  <c r="J5" i="3"/>
  <c r="J4" i="3"/>
  <c r="C19" i="2"/>
  <c r="C17" i="2"/>
  <c r="C15" i="2"/>
  <c r="C13" i="2"/>
  <c r="C11" i="2"/>
  <c r="C9" i="2"/>
  <c r="C7" i="2"/>
  <c r="C5" i="2"/>
  <c r="C3" i="2"/>
  <c r="E1" i="2"/>
  <c r="L13" i="1"/>
  <c r="L14" i="1"/>
  <c r="J14" i="1"/>
  <c r="K14" i="1" s="1"/>
  <c r="J13" i="1"/>
  <c r="K13" i="1" s="1"/>
  <c r="L10" i="1"/>
  <c r="L11" i="1"/>
  <c r="L12" i="1"/>
  <c r="L9" i="1"/>
  <c r="L5" i="1"/>
  <c r="L6" i="1"/>
  <c r="L7" i="1"/>
  <c r="L8" i="1"/>
  <c r="K9" i="3" l="1"/>
  <c r="L9" i="3" s="1"/>
  <c r="M9" i="3" s="1"/>
  <c r="K7" i="3"/>
  <c r="L7" i="3" s="1"/>
  <c r="M7" i="3" s="1"/>
  <c r="K17" i="3"/>
  <c r="L17" i="3" s="1"/>
  <c r="M17" i="3" s="1"/>
  <c r="K4" i="3"/>
  <c r="N4" i="3" s="1"/>
  <c r="N18" i="3"/>
  <c r="M5" i="3"/>
  <c r="N16" i="3"/>
  <c r="M11" i="3"/>
  <c r="N11" i="3" s="1"/>
  <c r="M12" i="3"/>
  <c r="N12" i="3" s="1"/>
  <c r="M10" i="3"/>
  <c r="N14" i="3"/>
  <c r="N13" i="3"/>
  <c r="M8" i="3"/>
  <c r="M6" i="3"/>
  <c r="N17" i="3" l="1"/>
</calcChain>
</file>

<file path=xl/sharedStrings.xml><?xml version="1.0" encoding="utf-8"?>
<sst xmlns="http://schemas.openxmlformats.org/spreadsheetml/2006/main" count="153" uniqueCount="134">
  <si>
    <t>priya</t>
  </si>
  <si>
    <t>nikita</t>
  </si>
  <si>
    <t>rashi</t>
  </si>
  <si>
    <t>bitto</t>
  </si>
  <si>
    <t>shalu</t>
  </si>
  <si>
    <t>shivam</t>
  </si>
  <si>
    <t>12th</t>
  </si>
  <si>
    <t>Shiv</t>
  </si>
  <si>
    <t>shalini</t>
  </si>
  <si>
    <t>nikhil</t>
  </si>
  <si>
    <t>rashika</t>
  </si>
  <si>
    <t>STUDENTS MARKSHEET</t>
  </si>
  <si>
    <t>S NO.</t>
  </si>
  <si>
    <t>Name</t>
  </si>
  <si>
    <t>Class</t>
  </si>
  <si>
    <t>Hindi</t>
  </si>
  <si>
    <t>English</t>
  </si>
  <si>
    <t>Maths</t>
  </si>
  <si>
    <t>Science</t>
  </si>
  <si>
    <t>Sst</t>
  </si>
  <si>
    <t>Total marks</t>
  </si>
  <si>
    <t>Percentage</t>
  </si>
  <si>
    <t>Grade</t>
  </si>
  <si>
    <t>Product</t>
  </si>
  <si>
    <t>ROUND</t>
  </si>
  <si>
    <t>ABS</t>
  </si>
  <si>
    <t>MOD</t>
  </si>
  <si>
    <t>SQRT</t>
  </si>
  <si>
    <t>EXP</t>
  </si>
  <si>
    <t>LOG</t>
  </si>
  <si>
    <t>POWER</t>
  </si>
  <si>
    <t>TRUNCK</t>
  </si>
  <si>
    <t>RAND</t>
  </si>
  <si>
    <t>SING</t>
  </si>
  <si>
    <t>S.no</t>
  </si>
  <si>
    <t>Empolyee name</t>
  </si>
  <si>
    <t>Empolyee id</t>
  </si>
  <si>
    <t>Designation</t>
  </si>
  <si>
    <t>Basic  salary</t>
  </si>
  <si>
    <t>H.R.A</t>
  </si>
  <si>
    <t>T.A</t>
  </si>
  <si>
    <t>O.A</t>
  </si>
  <si>
    <t>Over time Hours</t>
  </si>
  <si>
    <t>Over time Amount</t>
  </si>
  <si>
    <t xml:space="preserve">Tatol Allowance </t>
  </si>
  <si>
    <t>Gross salary</t>
  </si>
  <si>
    <t>P.F</t>
  </si>
  <si>
    <t>Nnt/In-hand salary</t>
  </si>
  <si>
    <t>Salary Sheet</t>
  </si>
  <si>
    <t>Allowance</t>
  </si>
  <si>
    <t>Rahul</t>
  </si>
  <si>
    <t xml:space="preserve">Sumit </t>
  </si>
  <si>
    <t>Amit</t>
  </si>
  <si>
    <t>Sunil</t>
  </si>
  <si>
    <t>Priya</t>
  </si>
  <si>
    <t>Kajal</t>
  </si>
  <si>
    <t>Suman</t>
  </si>
  <si>
    <t>shivani</t>
  </si>
  <si>
    <t>Rohit</t>
  </si>
  <si>
    <t>Mohit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</si>
  <si>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</si>
  <si>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</si>
  <si>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</si>
  <si>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</si>
  <si>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</si>
  <si>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</si>
  <si>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</si>
  <si>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</si>
  <si>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</si>
  <si>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</si>
  <si>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</si>
  <si>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</si>
  <si>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</si>
  <si>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</si>
  <si>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</si>
  <si>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Ravi</t>
  </si>
  <si>
    <t>Arun</t>
  </si>
  <si>
    <t>Shivam</t>
  </si>
  <si>
    <t>Sohana</t>
  </si>
  <si>
    <t>Palak</t>
  </si>
  <si>
    <t>CEO</t>
  </si>
  <si>
    <t>Manager</t>
  </si>
  <si>
    <t>HR Head</t>
  </si>
  <si>
    <t>Developer</t>
  </si>
  <si>
    <t>Graphic designer</t>
  </si>
  <si>
    <t>Office admin</t>
  </si>
  <si>
    <t>Sir.Accountant</t>
  </si>
  <si>
    <t>Jr.Accountant</t>
  </si>
  <si>
    <t>Delivery boy</t>
  </si>
  <si>
    <t>Peon</t>
  </si>
  <si>
    <t>sr.developer</t>
  </si>
  <si>
    <t>What is the highest gross salary.</t>
  </si>
  <si>
    <t xml:space="preserve">Maximum amount generated by overtime is </t>
  </si>
  <si>
    <t>Average salary of all the employee</t>
  </si>
  <si>
    <t>Difference of gross salary and basic salary of fifth employee in your excel sheet</t>
  </si>
  <si>
    <t>Find sum of in hand salary of all the employee</t>
  </si>
  <si>
    <t>Average overtime hours of the employee</t>
  </si>
  <si>
    <t>Find what percentage of in hand salary of 6th and 8th employee generated by overtime work</t>
  </si>
  <si>
    <t xml:space="preserve">Find the sum of gross salary of highest and lowest earning employee </t>
  </si>
  <si>
    <t xml:space="preserve">Create a new column and categorize employee based on their gross salary </t>
  </si>
  <si>
    <t>a)</t>
  </si>
  <si>
    <t>b)</t>
  </si>
  <si>
    <t>if salary greater than 40000 than "High"</t>
  </si>
  <si>
    <t>c)</t>
  </si>
  <si>
    <t>if salary greater than 20000 than "medium"</t>
  </si>
  <si>
    <t>if salary greater than 20000 than "low"</t>
  </si>
  <si>
    <t>Questions</t>
  </si>
  <si>
    <t>Category</t>
  </si>
  <si>
    <t>Category(,ifs)</t>
  </si>
  <si>
    <t>1)</t>
  </si>
  <si>
    <t>Find no.of employee whose in -hand salary is greater than 80000 .</t>
  </si>
  <si>
    <t>2)</t>
  </si>
  <si>
    <t>3)</t>
  </si>
  <si>
    <t>4)</t>
  </si>
  <si>
    <t>5)</t>
  </si>
  <si>
    <t>6)</t>
  </si>
  <si>
    <t>7)</t>
  </si>
  <si>
    <t>Find sum of in -hand salary of employee whose in-hand salary is greater than 100000 .</t>
  </si>
  <si>
    <t>Find the average gross salary of employee whose salary is less than 80000 .</t>
  </si>
  <si>
    <t>Find the number of employee whose basic salary is greater than 40000 and have done more than 8 hours of overtime .</t>
  </si>
  <si>
    <t>Find the sum of the gross salary of employee whose salary is greater than 100000 and have done more than 8 hours .</t>
  </si>
  <si>
    <t>Find the sum of basic salary of employee whose in hand salary is more than 40000 and have done more than 10 hours of  .</t>
  </si>
  <si>
    <t>Counitif()</t>
  </si>
  <si>
    <t>Find no. of employee whose in-hand salary is greater than 80000 .</t>
  </si>
  <si>
    <t>SUMif()</t>
  </si>
  <si>
    <t>Find sum of in -hand salary of employee whose in -hand salary is greater than 100000.</t>
  </si>
  <si>
    <t>Averageif()</t>
  </si>
  <si>
    <t>Find the average gross salary of employee whose salary is less than 80000.</t>
  </si>
  <si>
    <t>Counitifs()</t>
  </si>
  <si>
    <t>Sumifs()</t>
  </si>
  <si>
    <t>Averageifs()</t>
  </si>
  <si>
    <t>Find the sum of basic salaryof empoyee whose in hand salary is more than 40000 and have done more than 10 hours of .</t>
  </si>
  <si>
    <t>Find the number of employee whose basic salary is greater than 20000 and have done more than 2 hours of overtime .</t>
  </si>
  <si>
    <t>Find the sum of the gross salary of employee whose gross salary is greater than 40000and have done more than 3 hours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</si>
</sst>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2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2" xfId="0" applyBorder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6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5" fillId="0" borderId="0" xfId="0" applyFont="1"/>
    <xf numFmtId="0" fontId="2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5" fillId="0" borderId="0" xfId="0" applyNumberFormat="1" applyFont="1"/>
    <xf numFmtId="1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556FD-D408-415C-B3C7-8822190438A3}">
  <dimension ref="B1:O16"/>
  <sheetViews>
    <sheetView workbookViewId="0">
      <selection activeCell="M7" sqref="M7"/>
    </sheetView>
  </sheetViews>
  <sheetFormatPr defaultRowHeight="14.5" x14ac:dyDescent="0.35"/>
  <cols>
    <col min="2" max="2" width="7.36328125" customWidth="1"/>
    <col min="3" max="3" width="7.08984375" bestFit="1" customWidth="1"/>
    <col min="4" max="4" width="6.90625" customWidth="1"/>
    <col min="5" max="5" width="8" customWidth="1"/>
    <col min="6" max="6" width="7.6328125" customWidth="1"/>
    <col min="7" max="8" width="8.90625" customWidth="1"/>
    <col min="9" max="9" width="9.453125" customWidth="1"/>
    <col min="10" max="10" width="12.6328125" customWidth="1"/>
    <col min="11" max="11" width="12.26953125" customWidth="1"/>
    <col min="12" max="12" width="10.36328125" customWidth="1"/>
  </cols>
  <sheetData>
    <row r="1" spans="2:15" ht="26" x14ac:dyDescent="0.6">
      <c r="B1" s="20" t="s">
        <v>11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"/>
    </row>
    <row r="2" spans="2:15" ht="14.5" customHeight="1" x14ac:dyDescent="0.6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"/>
    </row>
    <row r="3" spans="2:15" ht="14.5" customHeight="1" thickBot="1" x14ac:dyDescent="0.6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"/>
    </row>
    <row r="4" spans="2:15" ht="15" customHeight="1" x14ac:dyDescent="0.35">
      <c r="B4" s="12" t="s">
        <v>12</v>
      </c>
      <c r="C4" s="13" t="s">
        <v>13</v>
      </c>
      <c r="D4" s="13" t="s">
        <v>14</v>
      </c>
      <c r="E4" s="13" t="s">
        <v>15</v>
      </c>
      <c r="F4" s="13" t="s">
        <v>16</v>
      </c>
      <c r="G4" s="13" t="s">
        <v>17</v>
      </c>
      <c r="H4" s="13" t="s">
        <v>18</v>
      </c>
      <c r="I4" s="13" t="s">
        <v>19</v>
      </c>
      <c r="J4" s="13" t="s">
        <v>20</v>
      </c>
      <c r="K4" s="13" t="s">
        <v>21</v>
      </c>
      <c r="L4" s="14" t="s">
        <v>22</v>
      </c>
    </row>
    <row r="5" spans="2:15" ht="14.5" customHeight="1" x14ac:dyDescent="0.35">
      <c r="B5" s="8">
        <v>1</v>
      </c>
      <c r="C5" s="5" t="s">
        <v>7</v>
      </c>
      <c r="D5" s="5" t="s">
        <v>6</v>
      </c>
      <c r="E5" s="5">
        <v>18</v>
      </c>
      <c r="F5" s="5">
        <v>56</v>
      </c>
      <c r="G5" s="6">
        <v>36</v>
      </c>
      <c r="H5" s="5">
        <v>97</v>
      </c>
      <c r="I5" s="5">
        <v>98</v>
      </c>
      <c r="J5" s="5">
        <v>268</v>
      </c>
      <c r="K5" s="7">
        <v>53.6</v>
      </c>
      <c r="L5" s="11" t="str">
        <f>IF(K5&gt;90,"A",IF(K5&gt;80,"B",IF(K5&gt;70,"C",IF(K5&gt;60,"D",IF(K5&gt;50,"E","F")))))</f>
        <v>E</v>
      </c>
      <c r="O5" s="1"/>
    </row>
    <row r="6" spans="2:15" x14ac:dyDescent="0.35">
      <c r="B6" s="8">
        <v>2</v>
      </c>
      <c r="C6" s="5" t="s">
        <v>0</v>
      </c>
      <c r="D6" s="5" t="s">
        <v>6</v>
      </c>
      <c r="E6" s="6">
        <v>19</v>
      </c>
      <c r="F6" s="5">
        <v>48</v>
      </c>
      <c r="G6" s="6">
        <v>43</v>
      </c>
      <c r="H6" s="5">
        <v>67</v>
      </c>
      <c r="I6" s="5">
        <v>45</v>
      </c>
      <c r="J6" s="5">
        <v>199</v>
      </c>
      <c r="K6" s="7">
        <v>39.799999999999997</v>
      </c>
      <c r="L6" s="9" t="str">
        <f>IF(K6&gt;90,"A",IF(K6&gt;80,"B",IF(K6&gt;70,"C",IF(K6&gt;60,"D",IF(K6&gt;50,"E","F")))))</f>
        <v>F</v>
      </c>
    </row>
    <row r="7" spans="2:15" x14ac:dyDescent="0.35">
      <c r="B7" s="8">
        <v>3</v>
      </c>
      <c r="C7" s="5" t="s">
        <v>1</v>
      </c>
      <c r="D7" s="5" t="s">
        <v>6</v>
      </c>
      <c r="E7" s="5">
        <v>53</v>
      </c>
      <c r="F7" s="5">
        <v>47</v>
      </c>
      <c r="G7" s="5">
        <v>40</v>
      </c>
      <c r="H7" s="5">
        <v>51</v>
      </c>
      <c r="I7" s="5">
        <v>44</v>
      </c>
      <c r="J7" s="5">
        <v>179</v>
      </c>
      <c r="K7" s="7">
        <v>35.799999999999997</v>
      </c>
      <c r="L7" s="10" t="str">
        <f>IF(K7&gt;90,"A",IF(K7&gt;80,"B",IF(K7&gt;70,"C",IF(K7&gt;60,"D",IF(K7&gt;50,"E","F")))))</f>
        <v>F</v>
      </c>
    </row>
    <row r="8" spans="2:15" x14ac:dyDescent="0.35">
      <c r="B8" s="8">
        <v>4</v>
      </c>
      <c r="C8" s="5" t="s">
        <v>2</v>
      </c>
      <c r="D8" s="5" t="s">
        <v>6</v>
      </c>
      <c r="E8" s="6">
        <v>21</v>
      </c>
      <c r="F8" s="5">
        <v>50</v>
      </c>
      <c r="G8" s="5">
        <v>42</v>
      </c>
      <c r="H8" s="5">
        <v>64</v>
      </c>
      <c r="I8" s="5">
        <v>79</v>
      </c>
      <c r="J8" s="5">
        <v>235</v>
      </c>
      <c r="K8" s="5">
        <v>47</v>
      </c>
      <c r="L8" s="10" t="str">
        <f>IF(K8&gt;90,"A",IF(K8&gt;80,"B",IF(K8&gt;70,"C",IF(K8&gt;60,"D",IF(K8&gt;50,"E","F")))))</f>
        <v>F</v>
      </c>
    </row>
    <row r="9" spans="2:15" x14ac:dyDescent="0.35">
      <c r="B9" s="8">
        <v>5</v>
      </c>
      <c r="C9" s="5" t="s">
        <v>3</v>
      </c>
      <c r="D9" s="5" t="s">
        <v>6</v>
      </c>
      <c r="E9" s="5">
        <v>22</v>
      </c>
      <c r="F9" s="6">
        <v>60</v>
      </c>
      <c r="G9" s="5">
        <v>66</v>
      </c>
      <c r="H9" s="5">
        <v>92</v>
      </c>
      <c r="I9" s="5">
        <v>89</v>
      </c>
      <c r="J9" s="5">
        <v>285</v>
      </c>
      <c r="K9" s="5">
        <v>57</v>
      </c>
      <c r="L9" s="11" t="str">
        <f>IF(K9&gt;90,"A",IF(K9&gt;80,"B",IF(K9&gt;70,"C",IF(K9&gt;60,"D",IF(K9&gt;50,"E","F")))))</f>
        <v>E</v>
      </c>
    </row>
    <row r="10" spans="2:15" x14ac:dyDescent="0.35">
      <c r="B10" s="8">
        <v>6</v>
      </c>
      <c r="C10" s="5" t="s">
        <v>8</v>
      </c>
      <c r="D10" s="5" t="s">
        <v>6</v>
      </c>
      <c r="E10" s="5">
        <v>43</v>
      </c>
      <c r="F10" s="5">
        <v>82</v>
      </c>
      <c r="G10" s="5">
        <v>65</v>
      </c>
      <c r="H10" s="5">
        <v>56</v>
      </c>
      <c r="I10" s="6">
        <v>55</v>
      </c>
      <c r="J10" s="5">
        <v>241</v>
      </c>
      <c r="K10" s="7">
        <v>48.2</v>
      </c>
      <c r="L10" s="10" t="str">
        <f t="shared" ref="L10:L14" si="0">IF(K10&gt;90,"A",IF(K10&gt;80,"B",IF(K10&gt;70,"C",IF(K10&gt;60,"D",IF(K10&gt;50,"E","F")))))</f>
        <v>F</v>
      </c>
    </row>
    <row r="11" spans="2:15" x14ac:dyDescent="0.35">
      <c r="B11" s="8">
        <v>7</v>
      </c>
      <c r="C11" s="5" t="s">
        <v>4</v>
      </c>
      <c r="D11" s="5" t="s">
        <v>6</v>
      </c>
      <c r="E11" s="6">
        <v>24</v>
      </c>
      <c r="F11" s="5">
        <v>86</v>
      </c>
      <c r="G11" s="5">
        <v>60</v>
      </c>
      <c r="H11" s="5">
        <v>67</v>
      </c>
      <c r="I11" s="6">
        <v>56</v>
      </c>
      <c r="J11" s="5">
        <v>244</v>
      </c>
      <c r="K11" s="7">
        <v>48.8</v>
      </c>
      <c r="L11" s="10" t="str">
        <f t="shared" si="0"/>
        <v>F</v>
      </c>
    </row>
    <row r="12" spans="2:15" x14ac:dyDescent="0.35">
      <c r="B12" s="8">
        <v>8</v>
      </c>
      <c r="C12" s="5" t="s">
        <v>5</v>
      </c>
      <c r="D12" s="5" t="s">
        <v>6</v>
      </c>
      <c r="E12" s="5">
        <v>25</v>
      </c>
      <c r="F12" s="5">
        <v>89</v>
      </c>
      <c r="G12" s="6">
        <v>57</v>
      </c>
      <c r="H12" s="5">
        <v>86</v>
      </c>
      <c r="I12" s="5">
        <v>84</v>
      </c>
      <c r="J12" s="5">
        <v>302</v>
      </c>
      <c r="K12" s="7">
        <v>60.4</v>
      </c>
      <c r="L12" s="11" t="str">
        <f t="shared" si="0"/>
        <v>D</v>
      </c>
    </row>
    <row r="13" spans="2:15" x14ac:dyDescent="0.35">
      <c r="B13" s="8">
        <v>9</v>
      </c>
      <c r="C13" s="5" t="s">
        <v>9</v>
      </c>
      <c r="D13" s="5" t="s">
        <v>6</v>
      </c>
      <c r="E13" s="5">
        <v>78</v>
      </c>
      <c r="F13" s="5">
        <v>46</v>
      </c>
      <c r="G13" s="5">
        <v>91</v>
      </c>
      <c r="H13" s="5">
        <v>72</v>
      </c>
      <c r="I13" s="5">
        <v>64</v>
      </c>
      <c r="J13" s="5">
        <f>SUM(E13,F13,G13,H13,I13,)</f>
        <v>351</v>
      </c>
      <c r="K13" s="7">
        <f>(J13*100/500)</f>
        <v>70.2</v>
      </c>
      <c r="L13" s="11" t="str">
        <f t="shared" si="0"/>
        <v>C</v>
      </c>
    </row>
    <row r="14" spans="2:15" x14ac:dyDescent="0.35">
      <c r="B14" s="8">
        <v>10</v>
      </c>
      <c r="C14" s="5" t="s">
        <v>10</v>
      </c>
      <c r="D14" s="5" t="s">
        <v>6</v>
      </c>
      <c r="E14" s="5">
        <v>85</v>
      </c>
      <c r="F14" s="5">
        <v>80</v>
      </c>
      <c r="G14" s="6">
        <v>34</v>
      </c>
      <c r="H14" s="5">
        <v>43</v>
      </c>
      <c r="I14" s="5">
        <v>43</v>
      </c>
      <c r="J14" s="5">
        <f>SUM(E14,F14,G14,H14,I14,)</f>
        <v>285</v>
      </c>
      <c r="K14" s="7">
        <f>(J14*100/500)</f>
        <v>57</v>
      </c>
      <c r="L14" s="11" t="str">
        <f t="shared" si="0"/>
        <v>E</v>
      </c>
    </row>
    <row r="15" spans="2:15" ht="15" thickBot="1" x14ac:dyDescent="0.4"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4"/>
    </row>
    <row r="16" spans="2:15" x14ac:dyDescent="0.3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</sheetData>
  <mergeCells count="1">
    <mergeCell ref="B1:L3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220F5-306F-41A5-98B6-0D6841E1F711}">
  <dimension ref="A1:E23"/>
  <sheetViews>
    <sheetView topLeftCell="A17" workbookViewId="0">
      <selection activeCell="C22" sqref="C22"/>
    </sheetView>
  </sheetViews>
  <sheetFormatPr defaultRowHeight="14.5" x14ac:dyDescent="0.35"/>
  <sheetData>
    <row r="1" spans="1:5" x14ac:dyDescent="0.35">
      <c r="A1" t="s">
        <v>23</v>
      </c>
      <c r="B1">
        <v>23</v>
      </c>
      <c r="C1">
        <v>56</v>
      </c>
      <c r="D1">
        <v>67</v>
      </c>
      <c r="E1">
        <f>PRODUCT(B1,C1,D1)</f>
        <v>86296</v>
      </c>
    </row>
    <row r="3" spans="1:5" x14ac:dyDescent="0.35">
      <c r="A3" t="s">
        <v>24</v>
      </c>
      <c r="B3">
        <v>4123.567</v>
      </c>
      <c r="C3">
        <f>ROUND(B3,2)</f>
        <v>4123.57</v>
      </c>
    </row>
    <row r="5" spans="1:5" x14ac:dyDescent="0.35">
      <c r="A5" t="s">
        <v>25</v>
      </c>
      <c r="B5">
        <v>678</v>
      </c>
      <c r="C5">
        <f>ABS(B5)</f>
        <v>678</v>
      </c>
    </row>
    <row r="7" spans="1:5" x14ac:dyDescent="0.35">
      <c r="A7" t="s">
        <v>26</v>
      </c>
      <c r="B7">
        <v>39</v>
      </c>
      <c r="C7">
        <f>MOD(B7,2)</f>
        <v>1</v>
      </c>
    </row>
    <row r="9" spans="1:5" x14ac:dyDescent="0.35">
      <c r="A9" s="17" t="s">
        <v>27</v>
      </c>
      <c r="B9">
        <v>421</v>
      </c>
      <c r="C9">
        <f>SQRT(B9)</f>
        <v>20.518284528683193</v>
      </c>
    </row>
    <row r="11" spans="1:5" x14ac:dyDescent="0.35">
      <c r="A11" s="17" t="s">
        <v>28</v>
      </c>
      <c r="B11">
        <v>4</v>
      </c>
      <c r="C11">
        <f>EXP(B11)</f>
        <v>54.598150033144236</v>
      </c>
    </row>
    <row r="13" spans="1:5" x14ac:dyDescent="0.35">
      <c r="A13" s="17" t="s">
        <v>29</v>
      </c>
      <c r="B13">
        <v>362</v>
      </c>
      <c r="C13">
        <f>LOG(B13/2)</f>
        <v>2.2576785748691846</v>
      </c>
    </row>
    <row r="15" spans="1:5" x14ac:dyDescent="0.35">
      <c r="A15" s="17" t="s">
        <v>30</v>
      </c>
      <c r="B15">
        <v>6</v>
      </c>
      <c r="C15">
        <f>POWER(B15,2)</f>
        <v>36</v>
      </c>
    </row>
    <row r="17" spans="1:3" x14ac:dyDescent="0.35">
      <c r="A17" s="17" t="s">
        <v>31</v>
      </c>
      <c r="B17">
        <v>39</v>
      </c>
      <c r="C17">
        <f>TRUNC(B17,2)</f>
        <v>39</v>
      </c>
    </row>
    <row r="19" spans="1:3" x14ac:dyDescent="0.35">
      <c r="A19" s="17" t="s">
        <v>32</v>
      </c>
      <c r="B19">
        <v>85</v>
      </c>
      <c r="C19">
        <f ca="1">RAND()</f>
        <v>5.4582752101346665E-2</v>
      </c>
    </row>
    <row r="21" spans="1:3" x14ac:dyDescent="0.35">
      <c r="A21" t="s">
        <v>33</v>
      </c>
      <c r="B21">
        <v>87</v>
      </c>
    </row>
    <row r="22" spans="1:3" x14ac:dyDescent="0.35">
      <c r="B22">
        <v>-87</v>
      </c>
    </row>
    <row r="23" spans="1:3" x14ac:dyDescent="0.35">
      <c r="B2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C1D8F-7746-4A8D-99CA-B5429E7CF9CA}">
  <dimension ref="A1:O41"/>
  <sheetViews>
    <sheetView tabSelected="1" topLeftCell="C19" workbookViewId="0">
      <selection activeCell="I31" sqref="I31"/>
    </sheetView>
  </sheetViews>
  <sheetFormatPr defaultRowHeight="14.5" x14ac:dyDescent="0.35"/>
  <cols>
    <col min="2" max="2" width="13.81640625" customWidth="1"/>
    <col min="3" max="3" width="11" customWidth="1"/>
    <col min="4" max="4" width="14.453125" customWidth="1"/>
    <col min="5" max="5" width="10.6328125" customWidth="1"/>
    <col min="6" max="6" width="10.26953125" customWidth="1"/>
    <col min="9" max="9" width="14.54296875" customWidth="1"/>
    <col min="10" max="10" width="16.81640625" customWidth="1"/>
    <col min="11" max="11" width="14.26953125" customWidth="1"/>
    <col min="12" max="12" width="11.36328125" customWidth="1"/>
    <col min="14" max="14" width="18.90625" customWidth="1"/>
  </cols>
  <sheetData>
    <row r="1" spans="1:15" ht="26" x14ac:dyDescent="0.6">
      <c r="A1" s="18"/>
      <c r="B1" s="18"/>
      <c r="C1" s="21" t="s">
        <v>48</v>
      </c>
      <c r="D1" s="21"/>
      <c r="E1" s="21"/>
      <c r="F1" s="21"/>
      <c r="G1" s="21"/>
      <c r="H1" s="21"/>
      <c r="I1" s="21"/>
      <c r="J1" s="18"/>
      <c r="K1" s="18"/>
      <c r="L1" s="18"/>
      <c r="M1" s="18"/>
      <c r="N1" s="18"/>
    </row>
    <row r="2" spans="1:15" ht="21" x14ac:dyDescent="0.5">
      <c r="A2" s="18"/>
      <c r="B2" s="18"/>
      <c r="C2" s="18"/>
      <c r="D2" s="18"/>
      <c r="E2" s="18"/>
      <c r="F2" s="22" t="s">
        <v>49</v>
      </c>
      <c r="G2" s="22"/>
      <c r="H2" s="22"/>
      <c r="I2" s="22"/>
      <c r="J2" s="22"/>
      <c r="K2" s="22"/>
      <c r="L2" s="18"/>
      <c r="M2" s="18"/>
      <c r="N2" s="18"/>
    </row>
    <row r="3" spans="1:15" ht="15.5" x14ac:dyDescent="0.35">
      <c r="A3" s="19" t="s">
        <v>34</v>
      </c>
      <c r="B3" s="19" t="s">
        <v>35</v>
      </c>
      <c r="C3" s="19" t="s">
        <v>36</v>
      </c>
      <c r="D3" s="19" t="s">
        <v>37</v>
      </c>
      <c r="E3" s="19" t="s">
        <v>38</v>
      </c>
      <c r="F3" s="19" t="s">
        <v>39</v>
      </c>
      <c r="G3" s="19" t="s">
        <v>40</v>
      </c>
      <c r="H3" s="19" t="s">
        <v>41</v>
      </c>
      <c r="I3" s="19" t="s">
        <v>42</v>
      </c>
      <c r="J3" s="19" t="s">
        <v>43</v>
      </c>
      <c r="K3" s="19" t="s">
        <v>44</v>
      </c>
      <c r="L3" s="19" t="s">
        <v>45</v>
      </c>
      <c r="M3" s="19" t="s">
        <v>46</v>
      </c>
      <c r="N3" s="19" t="s">
        <v>47</v>
      </c>
      <c r="O3" s="19" t="s">
        <v>107</v>
      </c>
    </row>
    <row r="4" spans="1:15" x14ac:dyDescent="0.35">
      <c r="A4" s="18">
        <v>1</v>
      </c>
      <c r="B4" s="18" t="s">
        <v>50</v>
      </c>
      <c r="C4" s="18" t="s">
        <v>60</v>
      </c>
      <c r="D4" s="18" t="s">
        <v>80</v>
      </c>
      <c r="E4" s="18">
        <v>20000</v>
      </c>
      <c r="F4" s="18">
        <f>(50*E4)/100</f>
        <v>10000</v>
      </c>
      <c r="G4" s="18">
        <f>(20*E4)/100</f>
        <v>4000</v>
      </c>
      <c r="H4" s="18">
        <f>(30*E4)/100</f>
        <v>6000</v>
      </c>
      <c r="I4" s="18">
        <v>5</v>
      </c>
      <c r="J4" s="18">
        <f t="shared" ref="J4:J10" si="0">(I4*200)</f>
        <v>1000</v>
      </c>
      <c r="K4" s="18">
        <f>(F4+G4+H4+J4)</f>
        <v>21000</v>
      </c>
      <c r="L4" s="18">
        <f>SUM(E4,K4)</f>
        <v>41000</v>
      </c>
      <c r="M4" s="18">
        <f>(L4*5%)</f>
        <v>2050</v>
      </c>
      <c r="N4" s="18">
        <f>L4-M4</f>
        <v>38950</v>
      </c>
      <c r="O4" s="18" t="str">
        <f>_xlfn.IFS(N4&gt;40000,"high",N4&gt;20000,"mediam",N4&lt;20000,"low")</f>
        <v>mediam</v>
      </c>
    </row>
    <row r="5" spans="1:15" x14ac:dyDescent="0.35">
      <c r="A5" s="18">
        <v>2</v>
      </c>
      <c r="B5" s="18" t="s">
        <v>51</v>
      </c>
      <c r="C5" s="18" t="s">
        <v>61</v>
      </c>
      <c r="D5" s="18" t="s">
        <v>81</v>
      </c>
      <c r="E5" s="18">
        <v>12000</v>
      </c>
      <c r="F5" s="18">
        <f t="shared" ref="F5:F18" si="1">(50*E5)/100</f>
        <v>6000</v>
      </c>
      <c r="G5" s="18">
        <f t="shared" ref="G5:G18" si="2">(20*E5)/100</f>
        <v>2400</v>
      </c>
      <c r="H5" s="18">
        <f t="shared" ref="H5:H18" si="3">(30*E5)/100</f>
        <v>3600</v>
      </c>
      <c r="I5" s="18">
        <v>10</v>
      </c>
      <c r="J5" s="18">
        <f t="shared" si="0"/>
        <v>2000</v>
      </c>
      <c r="K5" s="18">
        <f t="shared" ref="K5:K6" si="4">(F5+G5+H5+J5)</f>
        <v>14000</v>
      </c>
      <c r="L5" s="18">
        <f t="shared" ref="L5:L6" si="5">SUM(E5,K5)</f>
        <v>26000</v>
      </c>
      <c r="M5" s="18">
        <f t="shared" ref="M5:M6" si="6">(L5*5%)</f>
        <v>1300</v>
      </c>
      <c r="N5" s="18">
        <f t="shared" ref="N5:N10" si="7">L5-M5</f>
        <v>24700</v>
      </c>
      <c r="O5" s="18" t="str">
        <f t="shared" ref="O5:O17" si="8">_xlfn.IFS(N5&gt;40000,"high",N5&gt;20000,"mediam",N5&lt;20000,"low")</f>
        <v>mediam</v>
      </c>
    </row>
    <row r="6" spans="1:15" x14ac:dyDescent="0.35">
      <c r="A6" s="18">
        <v>3</v>
      </c>
      <c r="B6" s="18" t="s">
        <v>52</v>
      </c>
      <c r="C6" s="18" t="s">
        <v>62</v>
      </c>
      <c r="D6" s="18" t="s">
        <v>82</v>
      </c>
      <c r="E6" s="18">
        <v>15000</v>
      </c>
      <c r="F6" s="18">
        <f t="shared" si="1"/>
        <v>7500</v>
      </c>
      <c r="G6" s="18">
        <f t="shared" si="2"/>
        <v>3000</v>
      </c>
      <c r="H6" s="18">
        <f t="shared" si="3"/>
        <v>4500</v>
      </c>
      <c r="I6" s="18">
        <v>5</v>
      </c>
      <c r="J6" s="18">
        <f t="shared" si="0"/>
        <v>1000</v>
      </c>
      <c r="K6" s="18">
        <f t="shared" si="4"/>
        <v>16000</v>
      </c>
      <c r="L6" s="18">
        <f t="shared" si="5"/>
        <v>31000</v>
      </c>
      <c r="M6" s="18">
        <f t="shared" si="6"/>
        <v>1550</v>
      </c>
      <c r="N6" s="18">
        <f t="shared" si="7"/>
        <v>29450</v>
      </c>
      <c r="O6" s="18" t="str">
        <f t="shared" si="8"/>
        <v>mediam</v>
      </c>
    </row>
    <row r="7" spans="1:15" x14ac:dyDescent="0.35">
      <c r="A7" s="18">
        <v>4</v>
      </c>
      <c r="B7" s="18" t="s">
        <v>53</v>
      </c>
      <c r="C7" s="18" t="s">
        <v>63</v>
      </c>
      <c r="D7" s="18" t="s">
        <v>83</v>
      </c>
      <c r="E7" s="18">
        <v>13000</v>
      </c>
      <c r="F7" s="18">
        <f t="shared" si="1"/>
        <v>6500</v>
      </c>
      <c r="G7" s="18">
        <f t="shared" si="2"/>
        <v>2600</v>
      </c>
      <c r="H7" s="18">
        <f t="shared" si="3"/>
        <v>3900</v>
      </c>
      <c r="I7" s="18">
        <v>6</v>
      </c>
      <c r="J7" s="18">
        <f t="shared" si="0"/>
        <v>1200</v>
      </c>
      <c r="K7" s="18">
        <f>(F7+G7+H7)</f>
        <v>13000</v>
      </c>
      <c r="L7" s="18">
        <f>SUM(E7+K7)</f>
        <v>26000</v>
      </c>
      <c r="M7" s="18">
        <f>(L7*12%)</f>
        <v>3120</v>
      </c>
      <c r="N7" s="18">
        <f t="shared" si="7"/>
        <v>22880</v>
      </c>
      <c r="O7" s="18" t="str">
        <f t="shared" si="8"/>
        <v>mediam</v>
      </c>
    </row>
    <row r="8" spans="1:15" x14ac:dyDescent="0.35">
      <c r="A8" s="18">
        <v>5</v>
      </c>
      <c r="B8" s="18" t="s">
        <v>54</v>
      </c>
      <c r="C8" s="18" t="s">
        <v>64</v>
      </c>
      <c r="D8" s="18" t="s">
        <v>84</v>
      </c>
      <c r="E8" s="18">
        <v>50000</v>
      </c>
      <c r="F8" s="18">
        <f t="shared" si="1"/>
        <v>25000</v>
      </c>
      <c r="G8" s="18">
        <f t="shared" si="2"/>
        <v>10000</v>
      </c>
      <c r="H8" s="18">
        <f t="shared" si="3"/>
        <v>15000</v>
      </c>
      <c r="I8" s="18">
        <v>3</v>
      </c>
      <c r="J8" s="18">
        <f t="shared" si="0"/>
        <v>600</v>
      </c>
      <c r="K8" s="18">
        <f t="shared" ref="K8:K18" si="9">(F8+G8+H8)</f>
        <v>50000</v>
      </c>
      <c r="L8" s="18">
        <f t="shared" ref="L8:L18" si="10">SUM(E8+K8)</f>
        <v>100000</v>
      </c>
      <c r="M8" s="18">
        <f t="shared" ref="M8:M18" si="11">(L8*12%)</f>
        <v>12000</v>
      </c>
      <c r="N8" s="18">
        <f t="shared" si="7"/>
        <v>88000</v>
      </c>
      <c r="O8" s="18" t="str">
        <f t="shared" si="8"/>
        <v>high</v>
      </c>
    </row>
    <row r="9" spans="1:15" x14ac:dyDescent="0.35">
      <c r="A9" s="18">
        <v>6</v>
      </c>
      <c r="B9" s="18" t="s">
        <v>55</v>
      </c>
      <c r="C9" s="18" t="s">
        <v>65</v>
      </c>
      <c r="D9" s="18" t="s">
        <v>85</v>
      </c>
      <c r="E9" s="18">
        <v>35000</v>
      </c>
      <c r="F9" s="18">
        <f t="shared" si="1"/>
        <v>17500</v>
      </c>
      <c r="G9" s="18">
        <f t="shared" si="2"/>
        <v>7000</v>
      </c>
      <c r="H9" s="18">
        <f t="shared" si="3"/>
        <v>10500</v>
      </c>
      <c r="I9" s="18">
        <v>5</v>
      </c>
      <c r="J9" s="18">
        <f t="shared" si="0"/>
        <v>1000</v>
      </c>
      <c r="K9" s="18">
        <f t="shared" si="9"/>
        <v>35000</v>
      </c>
      <c r="L9" s="18">
        <f t="shared" si="10"/>
        <v>70000</v>
      </c>
      <c r="M9" s="18">
        <f t="shared" si="11"/>
        <v>8400</v>
      </c>
      <c r="N9" s="18">
        <f t="shared" si="7"/>
        <v>61600</v>
      </c>
      <c r="O9" s="18" t="str">
        <f t="shared" si="8"/>
        <v>high</v>
      </c>
    </row>
    <row r="10" spans="1:15" x14ac:dyDescent="0.35">
      <c r="A10" s="18">
        <v>7</v>
      </c>
      <c r="B10" s="18" t="s">
        <v>56</v>
      </c>
      <c r="C10" s="18" t="s">
        <v>66</v>
      </c>
      <c r="D10" s="18" t="s">
        <v>83</v>
      </c>
      <c r="E10" s="18">
        <v>15000</v>
      </c>
      <c r="F10" s="18">
        <f t="shared" si="1"/>
        <v>7500</v>
      </c>
      <c r="G10" s="18">
        <f t="shared" si="2"/>
        <v>3000</v>
      </c>
      <c r="H10" s="18">
        <f t="shared" si="3"/>
        <v>4500</v>
      </c>
      <c r="I10" s="18">
        <v>2</v>
      </c>
      <c r="J10" s="18">
        <f t="shared" si="0"/>
        <v>400</v>
      </c>
      <c r="K10" s="18">
        <f t="shared" si="9"/>
        <v>15000</v>
      </c>
      <c r="L10" s="18">
        <f t="shared" si="10"/>
        <v>30000</v>
      </c>
      <c r="M10" s="18">
        <f t="shared" si="11"/>
        <v>3600</v>
      </c>
      <c r="N10" s="18">
        <f t="shared" si="7"/>
        <v>26400</v>
      </c>
      <c r="O10" s="18" t="str">
        <f t="shared" si="8"/>
        <v>mediam</v>
      </c>
    </row>
    <row r="11" spans="1:15" x14ac:dyDescent="0.35">
      <c r="A11" s="18">
        <v>8</v>
      </c>
      <c r="B11" s="18" t="s">
        <v>57</v>
      </c>
      <c r="C11" s="18" t="s">
        <v>67</v>
      </c>
      <c r="D11" s="18" t="s">
        <v>86</v>
      </c>
      <c r="E11" s="18">
        <v>13000</v>
      </c>
      <c r="F11" s="18">
        <f t="shared" si="1"/>
        <v>6500</v>
      </c>
      <c r="G11" s="18">
        <f t="shared" si="2"/>
        <v>2600</v>
      </c>
      <c r="H11" s="18">
        <f t="shared" si="3"/>
        <v>3900</v>
      </c>
      <c r="I11" s="18">
        <v>7</v>
      </c>
      <c r="J11" s="18">
        <f t="shared" ref="J11:J18" si="12">(I11*200)</f>
        <v>1400</v>
      </c>
      <c r="K11" s="18">
        <f t="shared" si="9"/>
        <v>13000</v>
      </c>
      <c r="L11" s="18">
        <f t="shared" si="10"/>
        <v>26000</v>
      </c>
      <c r="M11" s="18">
        <f t="shared" si="11"/>
        <v>3120</v>
      </c>
      <c r="N11" s="18">
        <f t="shared" ref="N11:N18" si="13">L11-M11</f>
        <v>22880</v>
      </c>
      <c r="O11" s="18" t="str">
        <f t="shared" si="8"/>
        <v>mediam</v>
      </c>
    </row>
    <row r="12" spans="1:15" x14ac:dyDescent="0.35">
      <c r="A12" s="18">
        <v>9</v>
      </c>
      <c r="B12" s="18" t="s">
        <v>58</v>
      </c>
      <c r="C12" s="18" t="s">
        <v>68</v>
      </c>
      <c r="D12" s="18" t="s">
        <v>87</v>
      </c>
      <c r="E12" s="18">
        <v>28000</v>
      </c>
      <c r="F12" s="18">
        <f t="shared" si="1"/>
        <v>14000</v>
      </c>
      <c r="G12" s="18">
        <f t="shared" si="2"/>
        <v>5600</v>
      </c>
      <c r="H12" s="18">
        <f t="shared" si="3"/>
        <v>8400</v>
      </c>
      <c r="I12" s="18">
        <v>5</v>
      </c>
      <c r="J12" s="18">
        <f t="shared" si="12"/>
        <v>1000</v>
      </c>
      <c r="K12" s="18">
        <f t="shared" si="9"/>
        <v>28000</v>
      </c>
      <c r="L12" s="18">
        <f t="shared" si="10"/>
        <v>56000</v>
      </c>
      <c r="M12" s="18">
        <f t="shared" si="11"/>
        <v>6720</v>
      </c>
      <c r="N12" s="18">
        <f t="shared" si="13"/>
        <v>49280</v>
      </c>
      <c r="O12" s="18" t="str">
        <f t="shared" si="8"/>
        <v>high</v>
      </c>
    </row>
    <row r="13" spans="1:15" x14ac:dyDescent="0.35">
      <c r="A13" s="18">
        <v>10</v>
      </c>
      <c r="B13" s="18" t="s">
        <v>59</v>
      </c>
      <c r="C13" s="18" t="s">
        <v>69</v>
      </c>
      <c r="D13" s="18" t="s">
        <v>84</v>
      </c>
      <c r="E13" s="18">
        <v>10000</v>
      </c>
      <c r="F13" s="18">
        <f t="shared" si="1"/>
        <v>5000</v>
      </c>
      <c r="G13" s="18">
        <f t="shared" si="2"/>
        <v>2000</v>
      </c>
      <c r="H13" s="18">
        <f t="shared" si="3"/>
        <v>3000</v>
      </c>
      <c r="I13" s="18">
        <v>8</v>
      </c>
      <c r="J13" s="18">
        <f t="shared" si="12"/>
        <v>1600</v>
      </c>
      <c r="K13" s="18">
        <f t="shared" si="9"/>
        <v>10000</v>
      </c>
      <c r="L13" s="18">
        <f t="shared" si="10"/>
        <v>20000</v>
      </c>
      <c r="M13" s="18">
        <f t="shared" si="11"/>
        <v>2400</v>
      </c>
      <c r="N13" s="18">
        <f t="shared" si="13"/>
        <v>17600</v>
      </c>
      <c r="O13" s="18" t="str">
        <f t="shared" si="8"/>
        <v>low</v>
      </c>
    </row>
    <row r="14" spans="1:15" x14ac:dyDescent="0.35">
      <c r="A14" s="18">
        <v>11</v>
      </c>
      <c r="B14" s="18" t="s">
        <v>75</v>
      </c>
      <c r="C14" s="18" t="s">
        <v>70</v>
      </c>
      <c r="D14" s="18" t="s">
        <v>88</v>
      </c>
      <c r="E14" s="18">
        <v>10000</v>
      </c>
      <c r="F14" s="18">
        <f t="shared" si="1"/>
        <v>5000</v>
      </c>
      <c r="G14" s="18">
        <f t="shared" si="2"/>
        <v>2000</v>
      </c>
      <c r="H14" s="18">
        <f t="shared" si="3"/>
        <v>3000</v>
      </c>
      <c r="I14" s="18">
        <v>9</v>
      </c>
      <c r="J14" s="18">
        <f t="shared" si="12"/>
        <v>1800</v>
      </c>
      <c r="K14" s="18">
        <f t="shared" si="9"/>
        <v>10000</v>
      </c>
      <c r="L14" s="18">
        <f t="shared" si="10"/>
        <v>20000</v>
      </c>
      <c r="M14" s="18">
        <f t="shared" si="11"/>
        <v>2400</v>
      </c>
      <c r="N14" s="18">
        <f t="shared" si="13"/>
        <v>17600</v>
      </c>
      <c r="O14" s="18" t="str">
        <f t="shared" si="8"/>
        <v>low</v>
      </c>
    </row>
    <row r="15" spans="1:15" x14ac:dyDescent="0.35">
      <c r="A15" s="18">
        <v>12</v>
      </c>
      <c r="B15" s="18" t="s">
        <v>76</v>
      </c>
      <c r="C15" s="18" t="s">
        <v>71</v>
      </c>
      <c r="D15" s="18" t="s">
        <v>89</v>
      </c>
      <c r="E15" s="18">
        <v>18000</v>
      </c>
      <c r="F15" s="18">
        <f t="shared" si="1"/>
        <v>9000</v>
      </c>
      <c r="G15" s="18">
        <f t="shared" si="2"/>
        <v>3600</v>
      </c>
      <c r="H15" s="18">
        <f t="shared" si="3"/>
        <v>5400</v>
      </c>
      <c r="I15" s="18">
        <v>4</v>
      </c>
      <c r="J15" s="18">
        <f t="shared" si="12"/>
        <v>800</v>
      </c>
      <c r="K15" s="18">
        <f t="shared" si="9"/>
        <v>18000</v>
      </c>
      <c r="L15" s="18">
        <f t="shared" si="10"/>
        <v>36000</v>
      </c>
      <c r="M15" s="18">
        <f t="shared" si="11"/>
        <v>4320</v>
      </c>
      <c r="N15" s="18">
        <f t="shared" si="13"/>
        <v>31680</v>
      </c>
      <c r="O15" s="18" t="str">
        <f t="shared" si="8"/>
        <v>mediam</v>
      </c>
    </row>
    <row r="16" spans="1:15" x14ac:dyDescent="0.35">
      <c r="A16" s="18">
        <v>13</v>
      </c>
      <c r="B16" s="18" t="s">
        <v>77</v>
      </c>
      <c r="C16" s="18" t="s">
        <v>72</v>
      </c>
      <c r="D16" s="18" t="s">
        <v>81</v>
      </c>
      <c r="E16" s="18">
        <v>26000</v>
      </c>
      <c r="F16" s="18">
        <f t="shared" si="1"/>
        <v>13000</v>
      </c>
      <c r="G16" s="18">
        <f t="shared" si="2"/>
        <v>5200</v>
      </c>
      <c r="H16" s="18">
        <f t="shared" si="3"/>
        <v>7800</v>
      </c>
      <c r="I16" s="18">
        <v>2</v>
      </c>
      <c r="J16" s="18">
        <f t="shared" si="12"/>
        <v>400</v>
      </c>
      <c r="K16" s="18">
        <f t="shared" si="9"/>
        <v>26000</v>
      </c>
      <c r="L16" s="18">
        <f t="shared" si="10"/>
        <v>52000</v>
      </c>
      <c r="M16" s="18">
        <f t="shared" si="11"/>
        <v>6240</v>
      </c>
      <c r="N16" s="18">
        <f t="shared" si="13"/>
        <v>45760</v>
      </c>
      <c r="O16" s="18" t="str">
        <f t="shared" si="8"/>
        <v>high</v>
      </c>
    </row>
    <row r="17" spans="1:15" x14ac:dyDescent="0.35">
      <c r="A17" s="18">
        <v>14</v>
      </c>
      <c r="B17" s="18" t="s">
        <v>78</v>
      </c>
      <c r="C17" s="18" t="s">
        <v>73</v>
      </c>
      <c r="D17" s="18" t="s">
        <v>83</v>
      </c>
      <c r="E17" s="18">
        <v>22000</v>
      </c>
      <c r="F17" s="18">
        <f>(50*E17)/100</f>
        <v>11000</v>
      </c>
      <c r="G17" s="18">
        <f t="shared" si="2"/>
        <v>4400</v>
      </c>
      <c r="H17" s="18">
        <f t="shared" si="3"/>
        <v>6600</v>
      </c>
      <c r="I17" s="18">
        <v>3</v>
      </c>
      <c r="J17" s="18">
        <f t="shared" si="12"/>
        <v>600</v>
      </c>
      <c r="K17" s="18">
        <f t="shared" si="9"/>
        <v>22000</v>
      </c>
      <c r="L17" s="18">
        <f t="shared" si="10"/>
        <v>44000</v>
      </c>
      <c r="M17" s="18">
        <f t="shared" si="11"/>
        <v>5280</v>
      </c>
      <c r="N17" s="18">
        <f t="shared" si="13"/>
        <v>38720</v>
      </c>
      <c r="O17" s="18" t="str">
        <f t="shared" si="8"/>
        <v>mediam</v>
      </c>
    </row>
    <row r="18" spans="1:15" x14ac:dyDescent="0.35">
      <c r="A18" s="18">
        <v>15</v>
      </c>
      <c r="B18" s="18" t="s">
        <v>79</v>
      </c>
      <c r="C18" s="18" t="s">
        <v>74</v>
      </c>
      <c r="D18" s="18" t="s">
        <v>90</v>
      </c>
      <c r="E18" s="18">
        <v>25000</v>
      </c>
      <c r="F18" s="18">
        <f t="shared" si="1"/>
        <v>12500</v>
      </c>
      <c r="G18" s="18">
        <f t="shared" si="2"/>
        <v>5000</v>
      </c>
      <c r="H18" s="18">
        <f t="shared" si="3"/>
        <v>7500</v>
      </c>
      <c r="I18" s="18">
        <v>4</v>
      </c>
      <c r="J18" s="18">
        <f t="shared" si="12"/>
        <v>800</v>
      </c>
      <c r="K18" s="18">
        <f t="shared" si="9"/>
        <v>25000</v>
      </c>
      <c r="L18" s="18">
        <f t="shared" si="10"/>
        <v>50000</v>
      </c>
      <c r="M18" s="18">
        <f t="shared" si="11"/>
        <v>6000</v>
      </c>
      <c r="N18" s="18">
        <f t="shared" si="13"/>
        <v>44000</v>
      </c>
      <c r="O18" t="str">
        <f>_xlfn.IFS(N18&gt;40000,"high",N18&gt;20000,"mediam",N18&lt;20000,"low")</f>
        <v>high</v>
      </c>
    </row>
    <row r="19" spans="1:15" x14ac:dyDescent="0.35">
      <c r="G19" s="18"/>
    </row>
    <row r="20" spans="1:15" s="23" customFormat="1" ht="21" x14ac:dyDescent="0.5">
      <c r="A20" s="22" t="s">
        <v>106</v>
      </c>
    </row>
    <row r="21" spans="1:15" x14ac:dyDescent="0.35">
      <c r="A21" s="18"/>
      <c r="B21">
        <v>1</v>
      </c>
      <c r="C21" s="18" t="s">
        <v>91</v>
      </c>
      <c r="D21" s="18"/>
      <c r="G21" s="18"/>
      <c r="H21" s="17">
        <f>MAX(L4:L18)</f>
        <v>100000</v>
      </c>
    </row>
    <row r="22" spans="1:15" x14ac:dyDescent="0.35">
      <c r="B22">
        <v>2</v>
      </c>
      <c r="C22" s="18" t="s">
        <v>92</v>
      </c>
      <c r="G22" s="18"/>
      <c r="H22" s="17">
        <f>MAX(J4:J18)</f>
        <v>2000</v>
      </c>
    </row>
    <row r="23" spans="1:15" x14ac:dyDescent="0.35">
      <c r="B23">
        <v>3</v>
      </c>
      <c r="C23" s="18" t="s">
        <v>93</v>
      </c>
      <c r="H23" s="17">
        <f>AVERAGE(N4:N18)</f>
        <v>37300</v>
      </c>
    </row>
    <row r="24" spans="1:15" x14ac:dyDescent="0.35">
      <c r="B24">
        <v>4</v>
      </c>
      <c r="C24" s="18" t="s">
        <v>94</v>
      </c>
      <c r="J24" s="17">
        <f>E8-L8</f>
        <v>-50000</v>
      </c>
    </row>
    <row r="25" spans="1:15" x14ac:dyDescent="0.35">
      <c r="B25">
        <v>5</v>
      </c>
      <c r="C25" s="18" t="s">
        <v>95</v>
      </c>
      <c r="J25" s="17">
        <f>SUM(N4:N18)</f>
        <v>559500</v>
      </c>
    </row>
    <row r="26" spans="1:15" x14ac:dyDescent="0.35">
      <c r="B26">
        <v>6</v>
      </c>
      <c r="C26" s="18" t="s">
        <v>96</v>
      </c>
      <c r="J26" s="24">
        <f>AVERAGE(I4:I18)</f>
        <v>5.2</v>
      </c>
    </row>
    <row r="27" spans="1:15" x14ac:dyDescent="0.35">
      <c r="B27">
        <v>7</v>
      </c>
      <c r="C27" s="18" t="s">
        <v>97</v>
      </c>
      <c r="K27" s="17">
        <f>N9/N11*100</f>
        <v>269.23076923076923</v>
      </c>
    </row>
    <row r="28" spans="1:15" x14ac:dyDescent="0.35">
      <c r="B28">
        <v>8</v>
      </c>
      <c r="C28" s="18" t="s">
        <v>98</v>
      </c>
      <c r="I28" s="17">
        <f>SUM(L8+L13)</f>
        <v>120000</v>
      </c>
    </row>
    <row r="29" spans="1:15" x14ac:dyDescent="0.35">
      <c r="B29">
        <v>9</v>
      </c>
      <c r="C29" s="18" t="s">
        <v>99</v>
      </c>
    </row>
    <row r="30" spans="1:15" x14ac:dyDescent="0.35">
      <c r="C30" s="18" t="s">
        <v>100</v>
      </c>
      <c r="D30" t="s">
        <v>102</v>
      </c>
    </row>
    <row r="31" spans="1:15" x14ac:dyDescent="0.35">
      <c r="C31" s="18" t="s">
        <v>101</v>
      </c>
      <c r="D31" t="s">
        <v>104</v>
      </c>
      <c r="I31" s="17" t="s">
        <v>108</v>
      </c>
    </row>
    <row r="32" spans="1:15" x14ac:dyDescent="0.35">
      <c r="C32" s="18" t="s">
        <v>103</v>
      </c>
      <c r="D32" t="s">
        <v>105</v>
      </c>
    </row>
    <row r="36" spans="5:15" x14ac:dyDescent="0.35">
      <c r="E36" t="s">
        <v>109</v>
      </c>
      <c r="F36" t="s">
        <v>122</v>
      </c>
      <c r="G36" t="s">
        <v>123</v>
      </c>
      <c r="L36" s="17">
        <f>COUNTIF(N4:N18,"&gt;80000")</f>
        <v>1</v>
      </c>
    </row>
    <row r="37" spans="5:15" x14ac:dyDescent="0.35">
      <c r="E37" t="s">
        <v>111</v>
      </c>
      <c r="F37" t="s">
        <v>124</v>
      </c>
      <c r="G37" t="s">
        <v>125</v>
      </c>
      <c r="M37" s="17">
        <f>SUMIF(N4:N18,"&gt;100000")</f>
        <v>0</v>
      </c>
    </row>
    <row r="38" spans="5:15" x14ac:dyDescent="0.35">
      <c r="E38" t="s">
        <v>112</v>
      </c>
      <c r="F38" t="s">
        <v>126</v>
      </c>
      <c r="G38" t="s">
        <v>127</v>
      </c>
      <c r="M38" s="24">
        <f>AVERAGEIF(L4:L18,"&lt;80000")</f>
        <v>37714.285714285717</v>
      </c>
    </row>
    <row r="39" spans="5:15" x14ac:dyDescent="0.35">
      <c r="E39" t="s">
        <v>113</v>
      </c>
      <c r="F39" t="s">
        <v>128</v>
      </c>
      <c r="G39" t="s">
        <v>132</v>
      </c>
      <c r="O39" s="17">
        <f>COUNTIFS(E4:E18,"&gt;20000",I4:I18,"&gt;2")</f>
        <v>5</v>
      </c>
    </row>
    <row r="40" spans="5:15" x14ac:dyDescent="0.35">
      <c r="E40" t="s">
        <v>114</v>
      </c>
      <c r="F40" t="s">
        <v>129</v>
      </c>
      <c r="G40" t="s">
        <v>133</v>
      </c>
      <c r="O40" s="17">
        <f>SUMIFS(L4:L18,L4:L18,"&gt;40000",I4:I18,"&gt;3")</f>
        <v>217000</v>
      </c>
    </row>
    <row r="41" spans="5:15" x14ac:dyDescent="0.35">
      <c r="E41" t="s">
        <v>115</v>
      </c>
      <c r="F41" t="s">
        <v>130</v>
      </c>
      <c r="G41" t="s">
        <v>131</v>
      </c>
      <c r="O41" s="25">
        <f>AVERAGEIFS(E4:E18,N4:N18,"&gt;20000",I4:I18,"&gt;3")</f>
        <v>19888.888888888891</v>
      </c>
    </row>
  </sheetData>
  <mergeCells count="3">
    <mergeCell ref="C1:I1"/>
    <mergeCell ref="F2:K2"/>
    <mergeCell ref="A20:XFD2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CB3E-F62C-4B47-B74E-3B9E17D31BF7}">
  <dimension ref="A3:B9"/>
  <sheetViews>
    <sheetView workbookViewId="0">
      <selection activeCell="L7" sqref="L7"/>
    </sheetView>
  </sheetViews>
  <sheetFormatPr defaultRowHeight="14.5" x14ac:dyDescent="0.35"/>
  <sheetData>
    <row r="3" spans="1:2" x14ac:dyDescent="0.35">
      <c r="A3" t="s">
        <v>109</v>
      </c>
      <c r="B3" t="s">
        <v>110</v>
      </c>
    </row>
    <row r="4" spans="1:2" x14ac:dyDescent="0.35">
      <c r="A4" t="s">
        <v>111</v>
      </c>
      <c r="B4" t="s">
        <v>117</v>
      </c>
    </row>
    <row r="5" spans="1:2" x14ac:dyDescent="0.35">
      <c r="A5" t="s">
        <v>112</v>
      </c>
      <c r="B5" t="s">
        <v>118</v>
      </c>
    </row>
    <row r="6" spans="1:2" x14ac:dyDescent="0.35">
      <c r="A6" t="s">
        <v>113</v>
      </c>
      <c r="B6" t="s">
        <v>119</v>
      </c>
    </row>
    <row r="7" spans="1:2" x14ac:dyDescent="0.35">
      <c r="A7" t="s">
        <v>114</v>
      </c>
      <c r="B7" t="s">
        <v>120</v>
      </c>
    </row>
    <row r="8" spans="1:2" x14ac:dyDescent="0.35">
      <c r="A8" t="s">
        <v>115</v>
      </c>
      <c r="B8" t="s">
        <v>121</v>
      </c>
    </row>
    <row r="9" spans="1:2" x14ac:dyDescent="0.35">
      <c r="A9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BIJWASAN4</dc:creator>
  <cp:lastModifiedBy>BIJWASAN4</cp:lastModifiedBy>
  <dcterms:created xsi:type="dcterms:W3CDTF">2024-12-03T04:33:02Z</dcterms:created>
  <dcterms:modified xsi:type="dcterms:W3CDTF">2024-12-13T05:36:49Z</dcterms:modified>
</cp:coreProperties>
</file>