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6380" windowHeight="8190" tabRatio="225" activeTab="2"/>
  </bookViews>
  <sheets>
    <sheet name="everything" sheetId="1" r:id="rId1"/>
    <sheet name="cleaned up" sheetId="2" r:id="rId2"/>
    <sheet name="final version" sheetId="3" r:id="rId3"/>
  </sheets>
  <calcPr calcId="125725"/>
</workbook>
</file>

<file path=xl/calcChain.xml><?xml version="1.0" encoding="utf-8"?>
<calcChain xmlns="http://schemas.openxmlformats.org/spreadsheetml/2006/main">
  <c r="K3" i="1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G2"/>
  <c r="E57" i="2"/>
  <c r="I57" s="1"/>
  <c r="E56"/>
  <c r="I56" s="1"/>
  <c r="E55"/>
  <c r="I55" s="1"/>
  <c r="E54"/>
  <c r="I54" s="1"/>
  <c r="E53"/>
  <c r="I53" s="1"/>
  <c r="E52"/>
  <c r="I52" s="1"/>
  <c r="E51"/>
  <c r="I51" s="1"/>
  <c r="E50"/>
  <c r="I50" s="1"/>
  <c r="E49"/>
  <c r="I49" s="1"/>
  <c r="E48"/>
  <c r="I48" s="1"/>
  <c r="E47"/>
  <c r="I47" s="1"/>
  <c r="E46"/>
  <c r="I46" s="1"/>
  <c r="E45"/>
  <c r="I45" s="1"/>
  <c r="E44"/>
  <c r="I44" s="1"/>
  <c r="E43"/>
  <c r="I43" s="1"/>
  <c r="E42"/>
  <c r="I42" s="1"/>
  <c r="E41"/>
  <c r="I41" s="1"/>
  <c r="E40"/>
  <c r="I40" s="1"/>
  <c r="E39"/>
  <c r="I39" s="1"/>
  <c r="E38"/>
  <c r="I38" s="1"/>
  <c r="E37"/>
  <c r="I37" s="1"/>
  <c r="E36"/>
  <c r="I36" s="1"/>
  <c r="E35"/>
  <c r="I35" s="1"/>
  <c r="E34"/>
  <c r="I34" s="1"/>
  <c r="E33"/>
  <c r="I33" s="1"/>
  <c r="E32"/>
  <c r="I32" s="1"/>
  <c r="E31"/>
  <c r="I31" s="1"/>
  <c r="E30"/>
  <c r="I30" s="1"/>
  <c r="E29"/>
  <c r="I29" s="1"/>
  <c r="E28"/>
  <c r="I28" s="1"/>
  <c r="E27"/>
  <c r="I27" s="1"/>
  <c r="E26"/>
  <c r="I26" s="1"/>
  <c r="E25"/>
  <c r="I25" s="1"/>
  <c r="E24"/>
  <c r="I24" s="1"/>
  <c r="E23"/>
  <c r="I23" s="1"/>
  <c r="E22"/>
  <c r="I22" s="1"/>
  <c r="E21"/>
  <c r="I21" s="1"/>
  <c r="E20"/>
  <c r="I20" s="1"/>
  <c r="E19"/>
  <c r="I19" s="1"/>
  <c r="E18"/>
  <c r="I18" s="1"/>
  <c r="E17"/>
  <c r="I17" s="1"/>
  <c r="E16"/>
  <c r="I16" s="1"/>
  <c r="E15"/>
  <c r="I15" s="1"/>
  <c r="E14"/>
  <c r="I14" s="1"/>
  <c r="E13"/>
  <c r="I13" s="1"/>
  <c r="E12"/>
  <c r="I12" s="1"/>
  <c r="E11"/>
  <c r="I11" s="1"/>
  <c r="E10"/>
  <c r="I10" s="1"/>
  <c r="E9"/>
  <c r="I9" s="1"/>
  <c r="E8"/>
  <c r="I8" s="1"/>
  <c r="E7"/>
  <c r="I7" s="1"/>
  <c r="E6"/>
  <c r="I6" s="1"/>
  <c r="E5"/>
  <c r="I5" s="1"/>
  <c r="E4"/>
  <c r="I4" s="1"/>
  <c r="E3"/>
  <c r="I3" s="1"/>
  <c r="I56" i="1"/>
  <c r="G56"/>
  <c r="L56" s="1"/>
  <c r="E56"/>
  <c r="I55"/>
  <c r="G55"/>
  <c r="L55" s="1"/>
  <c r="E55"/>
  <c r="I54"/>
  <c r="G54"/>
  <c r="L54" s="1"/>
  <c r="E54"/>
  <c r="I53"/>
  <c r="G53"/>
  <c r="L53" s="1"/>
  <c r="E53"/>
  <c r="I52"/>
  <c r="G52"/>
  <c r="L52" s="1"/>
  <c r="E52"/>
  <c r="I51"/>
  <c r="G51"/>
  <c r="L51" s="1"/>
  <c r="E51"/>
  <c r="I50"/>
  <c r="G50"/>
  <c r="L50" s="1"/>
  <c r="E50"/>
  <c r="I49"/>
  <c r="G49"/>
  <c r="L49" s="1"/>
  <c r="E49"/>
  <c r="I48"/>
  <c r="G48"/>
  <c r="L48" s="1"/>
  <c r="E48"/>
  <c r="I47"/>
  <c r="G47"/>
  <c r="L47" s="1"/>
  <c r="E47"/>
  <c r="I46"/>
  <c r="G46"/>
  <c r="L46" s="1"/>
  <c r="E46"/>
  <c r="I45"/>
  <c r="G45"/>
  <c r="L45" s="1"/>
  <c r="E45"/>
  <c r="I44"/>
  <c r="G44"/>
  <c r="L44" s="1"/>
  <c r="E44"/>
  <c r="I43"/>
  <c r="G43"/>
  <c r="L43" s="1"/>
  <c r="E43"/>
  <c r="I42"/>
  <c r="G42"/>
  <c r="L42" s="1"/>
  <c r="E42"/>
  <c r="I41"/>
  <c r="G41"/>
  <c r="L41" s="1"/>
  <c r="E41"/>
  <c r="I40"/>
  <c r="G40"/>
  <c r="L40" s="1"/>
  <c r="E40"/>
  <c r="I39"/>
  <c r="G39"/>
  <c r="L39" s="1"/>
  <c r="E39"/>
  <c r="I38"/>
  <c r="G38"/>
  <c r="L38" s="1"/>
  <c r="E38"/>
  <c r="I37"/>
  <c r="G37"/>
  <c r="L37" s="1"/>
  <c r="E37"/>
  <c r="I36"/>
  <c r="G36"/>
  <c r="L36" s="1"/>
  <c r="E36"/>
  <c r="I35"/>
  <c r="G35"/>
  <c r="L35" s="1"/>
  <c r="E35"/>
  <c r="I34"/>
  <c r="G34"/>
  <c r="L34" s="1"/>
  <c r="E34"/>
  <c r="I33"/>
  <c r="G33"/>
  <c r="L33" s="1"/>
  <c r="E33"/>
  <c r="I32"/>
  <c r="G32"/>
  <c r="L32" s="1"/>
  <c r="E32"/>
  <c r="I31"/>
  <c r="G31"/>
  <c r="L31" s="1"/>
  <c r="E31"/>
  <c r="I30"/>
  <c r="G30"/>
  <c r="L30" s="1"/>
  <c r="E30"/>
  <c r="I29"/>
  <c r="G29"/>
  <c r="L29" s="1"/>
  <c r="E29"/>
  <c r="I28"/>
  <c r="G28"/>
  <c r="L28" s="1"/>
  <c r="E28"/>
  <c r="I27"/>
  <c r="G27"/>
  <c r="L27" s="1"/>
  <c r="E27"/>
  <c r="I26"/>
  <c r="G26"/>
  <c r="L26" s="1"/>
  <c r="E26"/>
  <c r="I25"/>
  <c r="G25"/>
  <c r="L25" s="1"/>
  <c r="E25"/>
  <c r="I24"/>
  <c r="G24"/>
  <c r="L24" s="1"/>
  <c r="E24"/>
  <c r="I23"/>
  <c r="G23"/>
  <c r="L23" s="1"/>
  <c r="E23"/>
  <c r="I22"/>
  <c r="G22"/>
  <c r="L22" s="1"/>
  <c r="E22"/>
  <c r="P21"/>
  <c r="Q21" s="1"/>
  <c r="R21" s="1"/>
  <c r="O21"/>
  <c r="I21"/>
  <c r="G21"/>
  <c r="L21" s="1"/>
  <c r="E21"/>
  <c r="P20"/>
  <c r="Q20" s="1"/>
  <c r="R20" s="1"/>
  <c r="O20"/>
  <c r="I20"/>
  <c r="G20"/>
  <c r="L20" s="1"/>
  <c r="E20"/>
  <c r="P19"/>
  <c r="Q19" s="1"/>
  <c r="R19" s="1"/>
  <c r="O19"/>
  <c r="I19"/>
  <c r="G19"/>
  <c r="L19" s="1"/>
  <c r="E19"/>
  <c r="P18"/>
  <c r="Q18" s="1"/>
  <c r="R18" s="1"/>
  <c r="O18"/>
  <c r="I18"/>
  <c r="G18"/>
  <c r="L18" s="1"/>
  <c r="E18"/>
  <c r="P17"/>
  <c r="Q17" s="1"/>
  <c r="R17" s="1"/>
  <c r="O17"/>
  <c r="I17"/>
  <c r="G17"/>
  <c r="L17" s="1"/>
  <c r="E17"/>
  <c r="P16"/>
  <c r="Q16" s="1"/>
  <c r="R16" s="1"/>
  <c r="O16"/>
  <c r="I16"/>
  <c r="G16"/>
  <c r="L16" s="1"/>
  <c r="E16"/>
  <c r="P15"/>
  <c r="Q15" s="1"/>
  <c r="R15" s="1"/>
  <c r="O15"/>
  <c r="I15"/>
  <c r="G15"/>
  <c r="L15" s="1"/>
  <c r="E15"/>
  <c r="P14"/>
  <c r="Q14" s="1"/>
  <c r="R14" s="1"/>
  <c r="O14"/>
  <c r="I14"/>
  <c r="G14"/>
  <c r="L14" s="1"/>
  <c r="E14"/>
  <c r="P13"/>
  <c r="Q13" s="1"/>
  <c r="R13" s="1"/>
  <c r="O13"/>
  <c r="I13"/>
  <c r="G13"/>
  <c r="L13" s="1"/>
  <c r="E13"/>
  <c r="P12"/>
  <c r="Q12" s="1"/>
  <c r="R12" s="1"/>
  <c r="O12"/>
  <c r="I12"/>
  <c r="G12"/>
  <c r="L12" s="1"/>
  <c r="E12"/>
  <c r="P11"/>
  <c r="Q11" s="1"/>
  <c r="R11" s="1"/>
  <c r="O11"/>
  <c r="I11"/>
  <c r="G11"/>
  <c r="L11" s="1"/>
  <c r="E11"/>
  <c r="P10"/>
  <c r="Q10" s="1"/>
  <c r="R10" s="1"/>
  <c r="O10"/>
  <c r="I10"/>
  <c r="G10"/>
  <c r="L10" s="1"/>
  <c r="E10"/>
  <c r="P9"/>
  <c r="Q9" s="1"/>
  <c r="R9" s="1"/>
  <c r="O9"/>
  <c r="I9"/>
  <c r="G9"/>
  <c r="L9" s="1"/>
  <c r="E9"/>
  <c r="P8"/>
  <c r="Q8" s="1"/>
  <c r="R8" s="1"/>
  <c r="O8"/>
  <c r="I8"/>
  <c r="G8"/>
  <c r="L8" s="1"/>
  <c r="E8"/>
  <c r="P7"/>
  <c r="Q7" s="1"/>
  <c r="R7" s="1"/>
  <c r="O7"/>
  <c r="I7"/>
  <c r="G7"/>
  <c r="L7" s="1"/>
  <c r="E7"/>
  <c r="P6"/>
  <c r="Q6" s="1"/>
  <c r="R6" s="1"/>
  <c r="O6"/>
  <c r="I6"/>
  <c r="G6"/>
  <c r="L6" s="1"/>
  <c r="E6"/>
  <c r="P5"/>
  <c r="Q5" s="1"/>
  <c r="R5" s="1"/>
  <c r="O5"/>
  <c r="I5"/>
  <c r="G5"/>
  <c r="L5" s="1"/>
  <c r="E5"/>
  <c r="Q4"/>
  <c r="R4" s="1"/>
  <c r="O4"/>
  <c r="I4"/>
  <c r="G4"/>
  <c r="L4" s="1"/>
  <c r="E4"/>
  <c r="Q3"/>
  <c r="R3" s="1"/>
  <c r="O3"/>
  <c r="I3"/>
  <c r="G3"/>
  <c r="L3" s="1"/>
  <c r="N3" s="1"/>
  <c r="V3" s="1"/>
  <c r="S3" s="1"/>
  <c r="E3"/>
  <c r="Q2"/>
  <c r="R2" s="1"/>
  <c r="O2"/>
  <c r="K2"/>
  <c r="I2"/>
  <c r="L2"/>
  <c r="N2" s="1"/>
  <c r="V2" s="1"/>
  <c r="S2" s="1"/>
  <c r="E2"/>
  <c r="N4" l="1"/>
  <c r="V4" s="1"/>
  <c r="S4" s="1"/>
  <c r="N5"/>
  <c r="V5" s="1"/>
  <c r="S5" s="1"/>
  <c r="N6"/>
  <c r="V6" s="1"/>
  <c r="S6" s="1"/>
  <c r="N7"/>
  <c r="V7" s="1"/>
  <c r="S7" s="1"/>
  <c r="N8"/>
  <c r="V8" s="1"/>
  <c r="S8" s="1"/>
  <c r="N9"/>
  <c r="V9" s="1"/>
  <c r="S9" s="1"/>
  <c r="N10"/>
  <c r="V10" s="1"/>
  <c r="S10" s="1"/>
  <c r="N11"/>
  <c r="V11" s="1"/>
  <c r="S11" s="1"/>
  <c r="N12"/>
  <c r="V12" s="1"/>
  <c r="S12" s="1"/>
  <c r="N13"/>
  <c r="V13" s="1"/>
  <c r="N14"/>
  <c r="V14" s="1"/>
  <c r="S14" s="1"/>
  <c r="N15"/>
  <c r="V15" s="1"/>
  <c r="S15" s="1"/>
  <c r="N16"/>
  <c r="V16" s="1"/>
  <c r="S16" s="1"/>
  <c r="N17"/>
  <c r="V17" s="1"/>
  <c r="N18"/>
  <c r="V18" s="1"/>
  <c r="S18" s="1"/>
  <c r="N19"/>
  <c r="V19" s="1"/>
  <c r="S19" s="1"/>
  <c r="N20"/>
  <c r="V20" s="1"/>
  <c r="S20" s="1"/>
  <c r="N21"/>
  <c r="V21" s="1"/>
  <c r="N22"/>
  <c r="V22" s="1"/>
  <c r="N23"/>
  <c r="V23" s="1"/>
  <c r="N24"/>
  <c r="V24" s="1"/>
  <c r="N25"/>
  <c r="V25" s="1"/>
  <c r="N26"/>
  <c r="V26" s="1"/>
  <c r="N27"/>
  <c r="V27" s="1"/>
  <c r="N28"/>
  <c r="N29"/>
  <c r="V29" s="1"/>
  <c r="N30"/>
  <c r="V30" s="1"/>
  <c r="N31"/>
  <c r="V31" s="1"/>
  <c r="N32"/>
  <c r="V32" s="1"/>
  <c r="N33"/>
  <c r="V33" s="1"/>
  <c r="N34"/>
  <c r="V34" s="1"/>
  <c r="N35"/>
  <c r="V35" s="1"/>
  <c r="N36"/>
  <c r="V36" s="1"/>
  <c r="N37"/>
  <c r="V37" s="1"/>
  <c r="N38"/>
  <c r="V38" s="1"/>
  <c r="N39"/>
  <c r="V39" s="1"/>
  <c r="N40"/>
  <c r="V40" s="1"/>
  <c r="N41"/>
  <c r="V41" s="1"/>
  <c r="N42"/>
  <c r="V42" s="1"/>
  <c r="N43"/>
  <c r="N44"/>
  <c r="V44" s="1"/>
  <c r="N45"/>
  <c r="V45" s="1"/>
  <c r="N46"/>
  <c r="V46" s="1"/>
  <c r="N47"/>
  <c r="V47" s="1"/>
  <c r="N48"/>
  <c r="V48" s="1"/>
  <c r="N49"/>
  <c r="V49" s="1"/>
  <c r="N50"/>
  <c r="V50" s="1"/>
  <c r="N51"/>
  <c r="V51" s="1"/>
  <c r="N52"/>
  <c r="V52" s="1"/>
  <c r="N53"/>
  <c r="N54"/>
  <c r="V54" s="1"/>
  <c r="N55"/>
  <c r="N56"/>
  <c r="V56" s="1"/>
  <c r="F3" i="2"/>
  <c r="J3" s="1"/>
  <c r="F4"/>
  <c r="J4" s="1"/>
  <c r="F5"/>
  <c r="J5" s="1"/>
  <c r="F6"/>
  <c r="J6" s="1"/>
  <c r="F7"/>
  <c r="J7" s="1"/>
  <c r="F8"/>
  <c r="J8" s="1"/>
  <c r="F9"/>
  <c r="J9" s="1"/>
  <c r="F10"/>
  <c r="J10" s="1"/>
  <c r="F11"/>
  <c r="J11" s="1"/>
  <c r="F12"/>
  <c r="J12" s="1"/>
  <c r="F13"/>
  <c r="J13" s="1"/>
  <c r="F14"/>
  <c r="J14" s="1"/>
  <c r="F15"/>
  <c r="J15" s="1"/>
  <c r="F16"/>
  <c r="J16" s="1"/>
  <c r="F17"/>
  <c r="J17" s="1"/>
  <c r="F18"/>
  <c r="J18" s="1"/>
  <c r="F19"/>
  <c r="J19" s="1"/>
  <c r="F20"/>
  <c r="J20" s="1"/>
  <c r="F21"/>
  <c r="J21" s="1"/>
  <c r="F22"/>
  <c r="J22" s="1"/>
  <c r="F23"/>
  <c r="J23" s="1"/>
  <c r="F24"/>
  <c r="J24" s="1"/>
  <c r="F25"/>
  <c r="J25" s="1"/>
  <c r="F26"/>
  <c r="J26" s="1"/>
  <c r="F27"/>
  <c r="J27" s="1"/>
  <c r="F28"/>
  <c r="J28" s="1"/>
  <c r="F29"/>
  <c r="J29" s="1"/>
  <c r="F30"/>
  <c r="J30" s="1"/>
  <c r="F31"/>
  <c r="J31" s="1"/>
  <c r="F32"/>
  <c r="J32" s="1"/>
  <c r="F33"/>
  <c r="J33" s="1"/>
  <c r="F34"/>
  <c r="J34" s="1"/>
  <c r="F35"/>
  <c r="J35" s="1"/>
  <c r="F36"/>
  <c r="J36" s="1"/>
  <c r="F37"/>
  <c r="J37" s="1"/>
  <c r="F38"/>
  <c r="J38" s="1"/>
  <c r="F39"/>
  <c r="J39" s="1"/>
  <c r="F40"/>
  <c r="J40" s="1"/>
  <c r="F41"/>
  <c r="J41" s="1"/>
  <c r="F42"/>
  <c r="J42" s="1"/>
  <c r="F43"/>
  <c r="J43" s="1"/>
  <c r="F44"/>
  <c r="J44" s="1"/>
  <c r="F45"/>
  <c r="J45" s="1"/>
  <c r="F46"/>
  <c r="J46" s="1"/>
  <c r="F47"/>
  <c r="J47" s="1"/>
  <c r="F48"/>
  <c r="J48" s="1"/>
  <c r="F49"/>
  <c r="J49" s="1"/>
  <c r="F50"/>
  <c r="J50" s="1"/>
  <c r="F51"/>
  <c r="J51" s="1"/>
  <c r="F52"/>
  <c r="J52" s="1"/>
  <c r="F53"/>
  <c r="J53" s="1"/>
  <c r="F54"/>
  <c r="J54" s="1"/>
  <c r="F55"/>
  <c r="J55" s="1"/>
  <c r="F56"/>
  <c r="J56" s="1"/>
  <c r="F57"/>
  <c r="J57" s="1"/>
</calcChain>
</file>

<file path=xl/sharedStrings.xml><?xml version="1.0" encoding="utf-8"?>
<sst xmlns="http://schemas.openxmlformats.org/spreadsheetml/2006/main" count="47" uniqueCount="23">
  <si>
    <t>h</t>
  </si>
  <si>
    <t>k</t>
  </si>
  <si>
    <t>qz</t>
  </si>
  <si>
    <t>qx</t>
  </si>
  <si>
    <t>q</t>
  </si>
  <si>
    <t>I^JN</t>
  </si>
  <si>
    <t>LC</t>
  </si>
  <si>
    <t>A</t>
  </si>
  <si>
    <t>AC</t>
  </si>
  <si>
    <t>M</t>
  </si>
  <si>
    <t>MC</t>
  </si>
  <si>
    <t>F^JN^2</t>
  </si>
  <si>
    <t>F^WW</t>
  </si>
  <si>
    <t>F^WW^2</t>
  </si>
  <si>
    <t>WW mod1</t>
  </si>
  <si>
    <t>JN</t>
  </si>
  <si>
    <t>JN/WW</t>
  </si>
  <si>
    <t>weak</t>
  </si>
  <si>
    <t>aFactor = 0.2</t>
  </si>
  <si>
    <t>a*I</t>
  </si>
  <si>
    <t>sig</t>
  </si>
  <si>
    <t>I</t>
  </si>
  <si>
    <t>sigma</t>
  </si>
</sst>
</file>

<file path=xl/styles.xml><?xml version="1.0" encoding="utf-8"?>
<styleSheet xmlns="http://schemas.openxmlformats.org/spreadsheetml/2006/main">
  <numFmts count="2">
    <numFmt numFmtId="164" formatCode="0.0"/>
    <numFmt numFmtId="165" formatCode="0.000"/>
  </numFmts>
  <fonts count="4">
    <font>
      <sz val="10"/>
      <name val="Arial"/>
      <family val="2"/>
    </font>
    <font>
      <b/>
      <sz val="10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/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/>
    <xf numFmtId="2" fontId="0" fillId="0" borderId="0" xfId="0" applyNumberFormat="1"/>
    <xf numFmtId="0" fontId="1" fillId="0" borderId="0" xfId="0" applyFont="1"/>
    <xf numFmtId="164" fontId="1" fillId="0" borderId="0" xfId="0" applyNumberFormat="1" applyFont="1"/>
    <xf numFmtId="165" fontId="0" fillId="0" borderId="0" xfId="0" applyNumberFormat="1" applyFont="1" applyBorder="1" applyAlignment="1">
      <alignment horizontal="right"/>
    </xf>
    <xf numFmtId="1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164" fontId="2" fillId="0" borderId="0" xfId="0" applyNumberFormat="1" applyFont="1"/>
    <xf numFmtId="0" fontId="3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56"/>
  <sheetViews>
    <sheetView workbookViewId="0">
      <selection activeCell="F13" sqref="F13"/>
    </sheetView>
  </sheetViews>
  <sheetFormatPr defaultRowHeight="12.75"/>
  <cols>
    <col min="1" max="1" width="2" bestFit="1" customWidth="1"/>
    <col min="2" max="2" width="2.5703125" bestFit="1" customWidth="1"/>
    <col min="3" max="3" width="6" bestFit="1" customWidth="1"/>
    <col min="4" max="4" width="6.5703125" bestFit="1" customWidth="1"/>
    <col min="5" max="5" width="5.5703125" bestFit="1" customWidth="1"/>
    <col min="7" max="7" width="7" bestFit="1" customWidth="1"/>
    <col min="8" max="8" width="5" bestFit="1" customWidth="1"/>
    <col min="9" max="9" width="7" bestFit="1" customWidth="1"/>
    <col min="10" max="10" width="5" bestFit="1" customWidth="1"/>
    <col min="11" max="11" width="4.5703125" bestFit="1" customWidth="1"/>
    <col min="12" max="12" width="8.5703125" bestFit="1" customWidth="1"/>
    <col min="13" max="13" width="6.5703125" bestFit="1" customWidth="1"/>
    <col min="14" max="14" width="8.85546875" customWidth="1"/>
    <col min="16" max="18" width="10.28515625" bestFit="1" customWidth="1"/>
    <col min="19" max="19" width="10.28515625" customWidth="1"/>
    <col min="20" max="20" width="2" bestFit="1" customWidth="1"/>
    <col min="21" max="21" width="2.5703125" bestFit="1" customWidth="1"/>
    <col min="22" max="22" width="5.5703125" bestFit="1" customWidth="1"/>
    <col min="23" max="23" width="6.5703125" bestFit="1" customWidth="1"/>
    <col min="24" max="24" width="7.42578125" bestFit="1" customWidth="1"/>
  </cols>
  <sheetData>
    <row r="1" spans="1:2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11</v>
      </c>
      <c r="O1" s="3" t="s">
        <v>13</v>
      </c>
      <c r="P1" s="3" t="s">
        <v>14</v>
      </c>
      <c r="Q1" s="3" t="s">
        <v>14</v>
      </c>
      <c r="R1" s="3" t="s">
        <v>14</v>
      </c>
      <c r="S1" s="2" t="s">
        <v>16</v>
      </c>
      <c r="T1" s="2" t="s">
        <v>0</v>
      </c>
      <c r="U1" s="2" t="s">
        <v>1</v>
      </c>
      <c r="V1" s="11" t="s">
        <v>15</v>
      </c>
      <c r="W1" s="11" t="s">
        <v>12</v>
      </c>
    </row>
    <row r="2" spans="1:23">
      <c r="A2">
        <v>1</v>
      </c>
      <c r="B2">
        <v>-1</v>
      </c>
      <c r="C2">
        <v>0.10199999999999999</v>
      </c>
      <c r="D2">
        <v>-4.2999999999999997E-2</v>
      </c>
      <c r="E2" s="4">
        <f t="shared" ref="E2:E33" si="0">SQRT(C2^2+D2^2)</f>
        <v>0.11069326989478628</v>
      </c>
      <c r="F2">
        <v>726</v>
      </c>
      <c r="G2" s="5">
        <f>4*PI()*PI()*ABS(D2)/C2/1.175</f>
        <v>14.164138147579219</v>
      </c>
      <c r="H2">
        <v>0.51</v>
      </c>
      <c r="I2" s="5">
        <f t="shared" ref="I2:I33" si="1">1/H2</f>
        <v>1.9607843137254901</v>
      </c>
      <c r="J2">
        <v>0.38</v>
      </c>
      <c r="K2" s="5">
        <f t="shared" ref="K2:K56" si="2">1/J2</f>
        <v>2.6315789473684212</v>
      </c>
      <c r="L2" s="1">
        <f t="shared" ref="L2:L33" si="3">F2*G2*I2*K2</f>
        <v>53060.703277309149</v>
      </c>
      <c r="M2" s="6">
        <v>60.8</v>
      </c>
      <c r="N2" s="1">
        <f t="shared" ref="N2:N33" si="4">L2/L$3*10000</f>
        <v>7454.6592785055509</v>
      </c>
      <c r="O2" s="7">
        <f>M2^2</f>
        <v>3696.64</v>
      </c>
      <c r="P2" s="7">
        <v>5587</v>
      </c>
      <c r="Q2" s="7">
        <f t="shared" ref="Q2:Q21" si="5">P2/P$3*10000</f>
        <v>6889.8754470341592</v>
      </c>
      <c r="R2" s="7">
        <f t="shared" ref="R2:R21" si="6">SQRT(Q2)</f>
        <v>83.005273609778314</v>
      </c>
      <c r="S2" s="5">
        <f>V2/R2</f>
        <v>1.0401793164500677</v>
      </c>
      <c r="T2">
        <v>1</v>
      </c>
      <c r="U2">
        <v>-1</v>
      </c>
      <c r="V2" s="12">
        <f t="shared" ref="V2:V27" si="7">SQRT(N2)</f>
        <v>86.340368765170041</v>
      </c>
      <c r="W2" s="13">
        <v>60.8</v>
      </c>
    </row>
    <row r="3" spans="1:23">
      <c r="A3">
        <v>1</v>
      </c>
      <c r="B3">
        <v>0</v>
      </c>
      <c r="C3">
        <v>0.109</v>
      </c>
      <c r="D3">
        <v>0</v>
      </c>
      <c r="E3" s="4">
        <f t="shared" si="0"/>
        <v>0.109</v>
      </c>
      <c r="F3">
        <v>180818</v>
      </c>
      <c r="G3" s="5">
        <f>C3</f>
        <v>0.109</v>
      </c>
      <c r="H3">
        <v>0.71</v>
      </c>
      <c r="I3" s="5">
        <f t="shared" si="1"/>
        <v>1.4084507042253522</v>
      </c>
      <c r="J3">
        <v>0.39</v>
      </c>
      <c r="K3" s="5">
        <f t="shared" si="2"/>
        <v>2.5641025641025639</v>
      </c>
      <c r="L3" s="1">
        <f t="shared" si="3"/>
        <v>71177.905381003977</v>
      </c>
      <c r="M3" s="6">
        <v>100</v>
      </c>
      <c r="N3" s="1">
        <f t="shared" si="4"/>
        <v>10000</v>
      </c>
      <c r="O3" s="7">
        <f>M3^2</f>
        <v>10000</v>
      </c>
      <c r="P3" s="7">
        <v>8109</v>
      </c>
      <c r="Q3" s="7">
        <f t="shared" si="5"/>
        <v>10000</v>
      </c>
      <c r="R3" s="7">
        <f t="shared" si="6"/>
        <v>100</v>
      </c>
      <c r="S3" s="5">
        <f>V3/R3</f>
        <v>1</v>
      </c>
      <c r="T3">
        <v>1</v>
      </c>
      <c r="U3">
        <v>0</v>
      </c>
      <c r="V3" s="12">
        <f t="shared" si="7"/>
        <v>100</v>
      </c>
      <c r="W3" s="13">
        <v>100</v>
      </c>
    </row>
    <row r="4" spans="1:23">
      <c r="A4">
        <v>1</v>
      </c>
      <c r="B4">
        <v>1</v>
      </c>
      <c r="C4">
        <v>0.114</v>
      </c>
      <c r="D4">
        <v>4.2999999999999997E-2</v>
      </c>
      <c r="E4" s="4">
        <f t="shared" si="0"/>
        <v>0.12184005909387931</v>
      </c>
      <c r="F4">
        <v>140</v>
      </c>
      <c r="G4" s="5">
        <f>4*PI()*PI()*ABS(D4)/C4/1.175</f>
        <v>12.673176237307722</v>
      </c>
      <c r="H4">
        <v>0.56000000000000005</v>
      </c>
      <c r="I4" s="5">
        <f t="shared" si="1"/>
        <v>1.7857142857142856</v>
      </c>
      <c r="J4">
        <v>0.39</v>
      </c>
      <c r="K4" s="5">
        <f t="shared" si="2"/>
        <v>2.5641025641025639</v>
      </c>
      <c r="L4" s="1">
        <f t="shared" si="3"/>
        <v>8123.830921351102</v>
      </c>
      <c r="M4">
        <v>26.9</v>
      </c>
      <c r="N4" s="1">
        <f t="shared" si="4"/>
        <v>1141.3416674550242</v>
      </c>
      <c r="O4" s="1">
        <f t="shared" ref="O4:O21" si="8">$M4^2</f>
        <v>723.6099999999999</v>
      </c>
      <c r="P4" s="1">
        <v>1500</v>
      </c>
      <c r="Q4" s="7">
        <f t="shared" si="5"/>
        <v>1849.7965223825379</v>
      </c>
      <c r="R4" s="7">
        <f t="shared" si="6"/>
        <v>43.00926089091206</v>
      </c>
      <c r="S4" s="5">
        <f>V4/R4</f>
        <v>0.78549939874336383</v>
      </c>
      <c r="T4">
        <v>1</v>
      </c>
      <c r="U4">
        <v>1</v>
      </c>
      <c r="V4" s="12">
        <f t="shared" si="7"/>
        <v>33.783748570207898</v>
      </c>
      <c r="W4" s="14">
        <v>26.9</v>
      </c>
    </row>
    <row r="5" spans="1:23">
      <c r="A5">
        <v>1</v>
      </c>
      <c r="B5">
        <v>3</v>
      </c>
      <c r="C5">
        <v>0.128</v>
      </c>
      <c r="D5">
        <v>0.13</v>
      </c>
      <c r="E5" s="4">
        <f t="shared" si="0"/>
        <v>0.18243903091169938</v>
      </c>
      <c r="F5">
        <v>3.8</v>
      </c>
      <c r="G5" s="5">
        <f>4*PI()*PI()*ABS(D5)/C5/1.175</f>
        <v>34.123632237808948</v>
      </c>
      <c r="H5">
        <v>0.59</v>
      </c>
      <c r="I5" s="5">
        <f t="shared" si="1"/>
        <v>1.6949152542372883</v>
      </c>
      <c r="J5">
        <v>0.4</v>
      </c>
      <c r="K5" s="5">
        <f t="shared" si="2"/>
        <v>2.5</v>
      </c>
      <c r="L5" s="1">
        <f t="shared" si="3"/>
        <v>549.44831569353391</v>
      </c>
      <c r="M5">
        <v>7.6</v>
      </c>
      <c r="N5" s="1">
        <f t="shared" si="4"/>
        <v>77.193661818569225</v>
      </c>
      <c r="O5" s="1">
        <f t="shared" si="8"/>
        <v>57.76</v>
      </c>
      <c r="P5" s="1">
        <f t="shared" ref="P5:P21" si="9">$M5^2</f>
        <v>57.76</v>
      </c>
      <c r="Q5" s="7">
        <f t="shared" si="5"/>
        <v>71.229498088543593</v>
      </c>
      <c r="R5" s="7">
        <f t="shared" si="6"/>
        <v>8.4397569922684141</v>
      </c>
      <c r="S5" s="5">
        <f>V5/R5</f>
        <v>1.0410243294862862</v>
      </c>
      <c r="T5">
        <v>1</v>
      </c>
      <c r="U5">
        <v>3</v>
      </c>
      <c r="V5" s="12">
        <f t="shared" si="7"/>
        <v>8.7859923639034214</v>
      </c>
      <c r="W5" s="14">
        <v>7.6</v>
      </c>
    </row>
    <row r="6" spans="1:23">
      <c r="A6">
        <v>2</v>
      </c>
      <c r="B6">
        <v>-2</v>
      </c>
      <c r="C6">
        <v>0.20599999999999999</v>
      </c>
      <c r="D6">
        <v>-8.6999999999999994E-2</v>
      </c>
      <c r="E6" s="4">
        <f t="shared" si="0"/>
        <v>0.22361797781037193</v>
      </c>
      <c r="F6">
        <v>51.4</v>
      </c>
      <c r="G6" s="5">
        <f>4*PI()*PI()*ABS(D6)/C6/1.175</f>
        <v>14.189722501876043</v>
      </c>
      <c r="H6">
        <v>0.69</v>
      </c>
      <c r="I6" s="5">
        <f t="shared" si="1"/>
        <v>1.4492753623188408</v>
      </c>
      <c r="J6">
        <v>0.44</v>
      </c>
      <c r="K6" s="5">
        <f t="shared" si="2"/>
        <v>2.2727272727272729</v>
      </c>
      <c r="L6" s="1">
        <f t="shared" si="3"/>
        <v>2402.3443234401475</v>
      </c>
      <c r="M6">
        <v>15.1</v>
      </c>
      <c r="N6" s="1">
        <f t="shared" si="4"/>
        <v>337.51264673788603</v>
      </c>
      <c r="O6" s="1">
        <f t="shared" si="8"/>
        <v>228.01</v>
      </c>
      <c r="P6" s="1">
        <f t="shared" si="9"/>
        <v>228.01</v>
      </c>
      <c r="Q6" s="7">
        <f t="shared" si="5"/>
        <v>281.18140337896165</v>
      </c>
      <c r="R6" s="7">
        <f t="shared" si="6"/>
        <v>16.768464550428035</v>
      </c>
      <c r="S6" s="5">
        <f>V6/R6</f>
        <v>1.0955992549591318</v>
      </c>
      <c r="T6">
        <v>2</v>
      </c>
      <c r="U6">
        <v>-2</v>
      </c>
      <c r="V6" s="12">
        <f t="shared" si="7"/>
        <v>18.37151726825757</v>
      </c>
      <c r="W6" s="14">
        <v>15.1</v>
      </c>
    </row>
    <row r="7" spans="1:23">
      <c r="A7">
        <v>2</v>
      </c>
      <c r="B7">
        <v>-1</v>
      </c>
      <c r="C7">
        <v>0.21199999999999999</v>
      </c>
      <c r="D7">
        <v>-4.3999999999999997E-2</v>
      </c>
      <c r="E7" s="4">
        <f t="shared" si="0"/>
        <v>0.21651789764358972</v>
      </c>
      <c r="F7">
        <v>1818</v>
      </c>
      <c r="G7" s="5">
        <f>4*PI()*PI()*ABS(D7)/C7/1.175</f>
        <v>6.9733053977989838</v>
      </c>
      <c r="H7">
        <v>0.7</v>
      </c>
      <c r="I7" s="5">
        <f t="shared" si="1"/>
        <v>1.4285714285714286</v>
      </c>
      <c r="J7">
        <v>0.44</v>
      </c>
      <c r="K7" s="5">
        <f t="shared" si="2"/>
        <v>2.2727272727272729</v>
      </c>
      <c r="L7" s="1">
        <f t="shared" si="3"/>
        <v>41160.614328566735</v>
      </c>
      <c r="M7">
        <v>71.2</v>
      </c>
      <c r="N7" s="1">
        <f t="shared" si="4"/>
        <v>5782.7796572883863</v>
      </c>
      <c r="O7" s="1">
        <f t="shared" si="8"/>
        <v>5069.4400000000005</v>
      </c>
      <c r="P7" s="1">
        <f t="shared" si="9"/>
        <v>5069.4400000000005</v>
      </c>
      <c r="Q7" s="7">
        <f t="shared" si="5"/>
        <v>6251.6216549512892</v>
      </c>
      <c r="R7" s="7">
        <f t="shared" si="6"/>
        <v>79.067197085461984</v>
      </c>
      <c r="S7" s="5">
        <f>V7/R7</f>
        <v>0.96177166677114501</v>
      </c>
      <c r="T7">
        <v>2</v>
      </c>
      <c r="U7">
        <v>-1</v>
      </c>
      <c r="V7" s="12">
        <f t="shared" si="7"/>
        <v>76.044589927807394</v>
      </c>
      <c r="W7" s="14">
        <v>71.2</v>
      </c>
    </row>
    <row r="8" spans="1:23">
      <c r="A8">
        <v>2</v>
      </c>
      <c r="B8">
        <v>0</v>
      </c>
      <c r="C8">
        <v>0.218</v>
      </c>
      <c r="D8">
        <v>0</v>
      </c>
      <c r="E8" s="4">
        <f t="shared" si="0"/>
        <v>0.218</v>
      </c>
      <c r="F8">
        <v>10200</v>
      </c>
      <c r="G8" s="5">
        <f>C8</f>
        <v>0.218</v>
      </c>
      <c r="H8">
        <v>0.84</v>
      </c>
      <c r="I8" s="5">
        <f t="shared" si="1"/>
        <v>1.1904761904761905</v>
      </c>
      <c r="J8">
        <v>0.45</v>
      </c>
      <c r="K8" s="5">
        <f t="shared" si="2"/>
        <v>2.2222222222222223</v>
      </c>
      <c r="L8" s="1">
        <f t="shared" si="3"/>
        <v>5882.539682539682</v>
      </c>
      <c r="M8">
        <v>39.700000000000003</v>
      </c>
      <c r="N8" s="1">
        <f t="shared" si="4"/>
        <v>826.45585748152962</v>
      </c>
      <c r="O8" s="1">
        <f t="shared" si="8"/>
        <v>1576.0900000000001</v>
      </c>
      <c r="P8" s="1">
        <f t="shared" si="9"/>
        <v>1576.0900000000001</v>
      </c>
      <c r="Q8" s="7">
        <f t="shared" si="5"/>
        <v>1943.6305339745963</v>
      </c>
      <c r="R8" s="7">
        <f t="shared" si="6"/>
        <v>44.086625341191592</v>
      </c>
      <c r="S8" s="5">
        <f>V8/R8</f>
        <v>0.65208314460891992</v>
      </c>
      <c r="T8">
        <v>2</v>
      </c>
      <c r="U8">
        <v>0</v>
      </c>
      <c r="V8" s="12">
        <f t="shared" si="7"/>
        <v>28.74814528767951</v>
      </c>
      <c r="W8" s="14">
        <v>39.700000000000003</v>
      </c>
    </row>
    <row r="9" spans="1:23">
      <c r="A9">
        <v>2</v>
      </c>
      <c r="B9">
        <v>1</v>
      </c>
      <c r="C9">
        <v>0.224</v>
      </c>
      <c r="D9">
        <v>4.2999999999999997E-2</v>
      </c>
      <c r="E9" s="4">
        <f t="shared" si="0"/>
        <v>0.22808989455914089</v>
      </c>
      <c r="F9">
        <v>558</v>
      </c>
      <c r="G9" s="5">
        <f t="shared" ref="G9:G15" si="10">4*PI()*PI()*ABS(D9)/C9/1.175</f>
        <v>6.4497414779155369</v>
      </c>
      <c r="H9">
        <v>0.71</v>
      </c>
      <c r="I9" s="5">
        <f t="shared" si="1"/>
        <v>1.4084507042253522</v>
      </c>
      <c r="J9">
        <v>0.45</v>
      </c>
      <c r="K9" s="5">
        <f t="shared" si="2"/>
        <v>2.2222222222222223</v>
      </c>
      <c r="L9" s="1">
        <f t="shared" si="3"/>
        <v>11264.337229035587</v>
      </c>
      <c r="M9">
        <v>33.9</v>
      </c>
      <c r="N9" s="1">
        <f t="shared" si="4"/>
        <v>1582.5609321796403</v>
      </c>
      <c r="O9" s="1">
        <f t="shared" si="8"/>
        <v>1149.2099999999998</v>
      </c>
      <c r="P9" s="1">
        <f t="shared" si="9"/>
        <v>1149.2099999999998</v>
      </c>
      <c r="Q9" s="7">
        <f t="shared" si="5"/>
        <v>1417.2031076581573</v>
      </c>
      <c r="R9" s="7">
        <f t="shared" si="6"/>
        <v>37.645758162881478</v>
      </c>
      <c r="S9" s="5">
        <f>V9/R9</f>
        <v>1.0567303289351351</v>
      </c>
      <c r="T9">
        <v>2</v>
      </c>
      <c r="U9">
        <v>1</v>
      </c>
      <c r="V9" s="12">
        <f t="shared" si="7"/>
        <v>39.781414406474291</v>
      </c>
      <c r="W9" s="14">
        <v>33.9</v>
      </c>
    </row>
    <row r="10" spans="1:23">
      <c r="A10">
        <v>2</v>
      </c>
      <c r="B10">
        <v>2</v>
      </c>
      <c r="C10">
        <v>0.23100000000000001</v>
      </c>
      <c r="D10">
        <v>8.5999999999999993E-2</v>
      </c>
      <c r="E10" s="4">
        <f t="shared" si="0"/>
        <v>0.2464893506827425</v>
      </c>
      <c r="F10">
        <v>116</v>
      </c>
      <c r="G10" s="5">
        <f t="shared" si="10"/>
        <v>12.508589532927102</v>
      </c>
      <c r="H10">
        <v>0.72</v>
      </c>
      <c r="I10" s="5">
        <f t="shared" si="1"/>
        <v>1.3888888888888888</v>
      </c>
      <c r="J10">
        <v>0.45</v>
      </c>
      <c r="K10" s="5">
        <f t="shared" si="2"/>
        <v>2.2222222222222223</v>
      </c>
      <c r="L10" s="1">
        <f t="shared" si="3"/>
        <v>4478.383906850444</v>
      </c>
      <c r="M10">
        <v>22.7</v>
      </c>
      <c r="N10" s="1">
        <f t="shared" si="4"/>
        <v>629.18174999367693</v>
      </c>
      <c r="O10" s="1">
        <f t="shared" si="8"/>
        <v>515.29</v>
      </c>
      <c r="P10" s="1">
        <f t="shared" si="9"/>
        <v>515.29</v>
      </c>
      <c r="Q10" s="7">
        <f t="shared" si="5"/>
        <v>635.45443334566517</v>
      </c>
      <c r="R10" s="7">
        <f t="shared" si="6"/>
        <v>25.208221542696446</v>
      </c>
      <c r="S10" s="5">
        <f>V10/R10</f>
        <v>0.99505217086359132</v>
      </c>
      <c r="T10">
        <v>2</v>
      </c>
      <c r="U10">
        <v>2</v>
      </c>
      <c r="V10" s="12">
        <f t="shared" si="7"/>
        <v>25.083495569670447</v>
      </c>
      <c r="W10" s="14">
        <v>22.7</v>
      </c>
    </row>
    <row r="11" spans="1:23">
      <c r="A11">
        <v>2</v>
      </c>
      <c r="B11">
        <v>3</v>
      </c>
      <c r="C11">
        <v>0.23699999999999999</v>
      </c>
      <c r="D11">
        <v>0.129</v>
      </c>
      <c r="E11" s="4">
        <f t="shared" si="0"/>
        <v>0.26983328186122629</v>
      </c>
      <c r="F11">
        <v>27</v>
      </c>
      <c r="G11" s="5">
        <f t="shared" si="10"/>
        <v>18.287874570292161</v>
      </c>
      <c r="H11">
        <v>0.72</v>
      </c>
      <c r="I11" s="5">
        <f t="shared" si="1"/>
        <v>1.3888888888888888</v>
      </c>
      <c r="J11">
        <v>0.45</v>
      </c>
      <c r="K11" s="5">
        <f t="shared" si="2"/>
        <v>2.2222222222222223</v>
      </c>
      <c r="L11" s="1">
        <f t="shared" si="3"/>
        <v>1523.9895475243468</v>
      </c>
      <c r="M11">
        <v>14.2</v>
      </c>
      <c r="N11" s="1">
        <f t="shared" si="4"/>
        <v>214.10991786941099</v>
      </c>
      <c r="O11" s="1">
        <f t="shared" si="8"/>
        <v>201.64</v>
      </c>
      <c r="P11" s="1">
        <f t="shared" si="9"/>
        <v>201.64</v>
      </c>
      <c r="Q11" s="7">
        <f t="shared" si="5"/>
        <v>248.66198051547661</v>
      </c>
      <c r="R11" s="7">
        <f t="shared" si="6"/>
        <v>15.769019643448878</v>
      </c>
      <c r="S11" s="5">
        <f>V11/R11</f>
        <v>0.92792675780214262</v>
      </c>
      <c r="T11">
        <v>2</v>
      </c>
      <c r="U11">
        <v>3</v>
      </c>
      <c r="V11" s="12">
        <f t="shared" si="7"/>
        <v>14.632495271463817</v>
      </c>
      <c r="W11" s="14">
        <v>14.2</v>
      </c>
    </row>
    <row r="12" spans="1:23">
      <c r="A12">
        <v>2</v>
      </c>
      <c r="B12">
        <v>4</v>
      </c>
      <c r="C12">
        <v>0.24299999999999999</v>
      </c>
      <c r="D12">
        <v>0.17299999999999999</v>
      </c>
      <c r="E12" s="4">
        <f t="shared" si="0"/>
        <v>0.29829180344085893</v>
      </c>
      <c r="F12">
        <v>7.6</v>
      </c>
      <c r="G12" s="5">
        <f t="shared" si="10"/>
        <v>23.920028878570477</v>
      </c>
      <c r="H12">
        <v>0.72</v>
      </c>
      <c r="I12" s="5">
        <f t="shared" si="1"/>
        <v>1.3888888888888888</v>
      </c>
      <c r="J12">
        <v>0.45</v>
      </c>
      <c r="K12" s="5">
        <f t="shared" si="2"/>
        <v>2.2222222222222223</v>
      </c>
      <c r="L12" s="1">
        <f t="shared" si="3"/>
        <v>561.08709715165321</v>
      </c>
      <c r="M12">
        <v>7.8</v>
      </c>
      <c r="N12" s="1">
        <f t="shared" si="4"/>
        <v>78.828829557183994</v>
      </c>
      <c r="O12" s="1">
        <f t="shared" si="8"/>
        <v>60.839999999999996</v>
      </c>
      <c r="P12" s="1">
        <f t="shared" si="9"/>
        <v>60.839999999999996</v>
      </c>
      <c r="Q12" s="7">
        <f t="shared" si="5"/>
        <v>75.027746947835723</v>
      </c>
      <c r="R12" s="7">
        <f t="shared" si="6"/>
        <v>8.6618558604860034</v>
      </c>
      <c r="S12" s="5">
        <f>V12/R12</f>
        <v>1.0250182234707257</v>
      </c>
      <c r="T12">
        <v>2</v>
      </c>
      <c r="U12">
        <v>4</v>
      </c>
      <c r="V12" s="12">
        <f t="shared" si="7"/>
        <v>8.8785601060748576</v>
      </c>
      <c r="W12" s="14">
        <v>7.8</v>
      </c>
    </row>
    <row r="13" spans="1:23">
      <c r="A13">
        <v>2</v>
      </c>
      <c r="B13">
        <v>5</v>
      </c>
      <c r="C13">
        <v>0.25</v>
      </c>
      <c r="D13">
        <v>0.214</v>
      </c>
      <c r="E13" s="4">
        <f t="shared" si="0"/>
        <v>0.32908357601071497</v>
      </c>
      <c r="F13">
        <v>2.9</v>
      </c>
      <c r="G13" s="5">
        <f t="shared" si="10"/>
        <v>28.760447207940395</v>
      </c>
      <c r="H13">
        <v>0.72</v>
      </c>
      <c r="I13" s="5">
        <f t="shared" si="1"/>
        <v>1.3888888888888888</v>
      </c>
      <c r="J13">
        <v>0.46</v>
      </c>
      <c r="K13" s="5">
        <f t="shared" si="2"/>
        <v>2.1739130434782608</v>
      </c>
      <c r="L13" s="1">
        <f t="shared" si="3"/>
        <v>251.827587267594</v>
      </c>
      <c r="N13" s="1">
        <f t="shared" si="4"/>
        <v>35.380022202058505</v>
      </c>
      <c r="O13" s="1">
        <f t="shared" si="8"/>
        <v>0</v>
      </c>
      <c r="P13" s="1">
        <f t="shared" si="9"/>
        <v>0</v>
      </c>
      <c r="Q13" s="7">
        <f t="shared" si="5"/>
        <v>0</v>
      </c>
      <c r="R13" s="7">
        <f t="shared" si="6"/>
        <v>0</v>
      </c>
      <c r="S13" s="5"/>
      <c r="T13">
        <v>2</v>
      </c>
      <c r="U13">
        <v>5</v>
      </c>
      <c r="V13" s="12">
        <f t="shared" si="7"/>
        <v>5.9481108094972903</v>
      </c>
      <c r="W13" s="14"/>
    </row>
    <row r="14" spans="1:23">
      <c r="A14">
        <v>3</v>
      </c>
      <c r="B14">
        <v>-2</v>
      </c>
      <c r="C14">
        <v>0.314</v>
      </c>
      <c r="D14">
        <v>-8.6999999999999994E-2</v>
      </c>
      <c r="E14" s="4">
        <f t="shared" si="0"/>
        <v>0.32582971012478285</v>
      </c>
      <c r="F14">
        <v>305</v>
      </c>
      <c r="G14" s="5">
        <f t="shared" si="10"/>
        <v>9.3091810044154926</v>
      </c>
      <c r="H14">
        <v>0.77</v>
      </c>
      <c r="I14" s="5">
        <f t="shared" si="1"/>
        <v>1.2987012987012987</v>
      </c>
      <c r="J14">
        <v>0.47</v>
      </c>
      <c r="K14" s="5">
        <f t="shared" si="2"/>
        <v>2.1276595744680851</v>
      </c>
      <c r="L14" s="1">
        <f t="shared" si="3"/>
        <v>7845.5380114582076</v>
      </c>
      <c r="M14">
        <v>29.3</v>
      </c>
      <c r="N14" s="1">
        <f t="shared" si="4"/>
        <v>1102.243451737206</v>
      </c>
      <c r="O14" s="1">
        <f t="shared" si="8"/>
        <v>858.49</v>
      </c>
      <c r="P14" s="1">
        <f t="shared" si="9"/>
        <v>858.49</v>
      </c>
      <c r="Q14" s="7">
        <f t="shared" si="5"/>
        <v>1058.68787766679</v>
      </c>
      <c r="R14" s="7">
        <f t="shared" si="6"/>
        <v>32.537484193876914</v>
      </c>
      <c r="S14" s="5">
        <f>V14/R14</f>
        <v>1.0203632151191682</v>
      </c>
      <c r="T14">
        <v>3</v>
      </c>
      <c r="U14">
        <v>-2</v>
      </c>
      <c r="V14" s="12">
        <f t="shared" si="7"/>
        <v>33.200051983953365</v>
      </c>
      <c r="W14" s="14">
        <v>29.3</v>
      </c>
    </row>
    <row r="15" spans="1:23">
      <c r="A15">
        <v>3</v>
      </c>
      <c r="B15">
        <v>-1</v>
      </c>
      <c r="C15">
        <v>0.32100000000000001</v>
      </c>
      <c r="D15">
        <v>-4.2999999999999997E-2</v>
      </c>
      <c r="E15" s="4">
        <f t="shared" si="0"/>
        <v>0.32386725675807365</v>
      </c>
      <c r="F15">
        <v>1205</v>
      </c>
      <c r="G15" s="5">
        <f t="shared" si="10"/>
        <v>4.5007541777354527</v>
      </c>
      <c r="H15">
        <v>0.77</v>
      </c>
      <c r="I15" s="5">
        <f t="shared" si="1"/>
        <v>1.2987012987012987</v>
      </c>
      <c r="J15">
        <v>0.47</v>
      </c>
      <c r="K15" s="5">
        <f t="shared" si="2"/>
        <v>2.1276595744680851</v>
      </c>
      <c r="L15" s="1">
        <f t="shared" si="3"/>
        <v>14985.931981683396</v>
      </c>
      <c r="M15">
        <v>44.2</v>
      </c>
      <c r="N15" s="1">
        <f t="shared" si="4"/>
        <v>2105.4190765331027</v>
      </c>
      <c r="O15" s="1">
        <f t="shared" si="8"/>
        <v>1953.6400000000003</v>
      </c>
      <c r="P15" s="1">
        <f t="shared" si="9"/>
        <v>1953.6400000000003</v>
      </c>
      <c r="Q15" s="7">
        <f t="shared" si="5"/>
        <v>2409.2243186582814</v>
      </c>
      <c r="R15" s="7">
        <f t="shared" si="6"/>
        <v>49.083849876087363</v>
      </c>
      <c r="S15" s="5">
        <f>V15/R15</f>
        <v>0.93482573071308084</v>
      </c>
      <c r="T15">
        <v>3</v>
      </c>
      <c r="U15">
        <v>-1</v>
      </c>
      <c r="V15" s="12">
        <f t="shared" si="7"/>
        <v>45.884845826624534</v>
      </c>
      <c r="W15" s="14">
        <v>44.2</v>
      </c>
    </row>
    <row r="16" spans="1:23">
      <c r="A16">
        <v>3</v>
      </c>
      <c r="B16">
        <v>0</v>
      </c>
      <c r="C16">
        <v>0.32600000000000001</v>
      </c>
      <c r="D16">
        <v>0</v>
      </c>
      <c r="E16" s="4">
        <f t="shared" si="0"/>
        <v>0.32600000000000001</v>
      </c>
      <c r="F16">
        <v>1566</v>
      </c>
      <c r="G16" s="5">
        <f>C16</f>
        <v>0.32600000000000001</v>
      </c>
      <c r="H16">
        <v>0.88</v>
      </c>
      <c r="I16" s="5">
        <f t="shared" si="1"/>
        <v>1.1363636363636365</v>
      </c>
      <c r="J16">
        <v>0.47</v>
      </c>
      <c r="K16" s="5">
        <f t="shared" si="2"/>
        <v>2.1276595744680851</v>
      </c>
      <c r="L16" s="1">
        <f t="shared" si="3"/>
        <v>1234.3230174081241</v>
      </c>
      <c r="M16">
        <v>12</v>
      </c>
      <c r="N16" s="1">
        <f t="shared" si="4"/>
        <v>173.41378771979728</v>
      </c>
      <c r="O16" s="1">
        <f t="shared" si="8"/>
        <v>144</v>
      </c>
      <c r="P16" s="1">
        <f t="shared" si="9"/>
        <v>144</v>
      </c>
      <c r="Q16" s="7">
        <f t="shared" si="5"/>
        <v>177.58046614872364</v>
      </c>
      <c r="R16" s="7">
        <f t="shared" si="6"/>
        <v>13.325932093055391</v>
      </c>
      <c r="S16" s="5">
        <f>V16/R16</f>
        <v>0.98819855904423803</v>
      </c>
      <c r="T16">
        <v>3</v>
      </c>
      <c r="U16">
        <v>0</v>
      </c>
      <c r="V16" s="12">
        <f t="shared" si="7"/>
        <v>13.168666892278704</v>
      </c>
      <c r="W16" s="14">
        <v>12</v>
      </c>
    </row>
    <row r="17" spans="1:24">
      <c r="A17">
        <v>3</v>
      </c>
      <c r="B17">
        <v>1</v>
      </c>
      <c r="C17">
        <v>0.33200000000000002</v>
      </c>
      <c r="D17">
        <v>4.2999999999999997E-2</v>
      </c>
      <c r="E17" s="4">
        <f t="shared" si="0"/>
        <v>0.33477305745833252</v>
      </c>
      <c r="F17">
        <v>31.7</v>
      </c>
      <c r="G17" s="5">
        <f t="shared" ref="G17:G24" si="11">4*PI()*PI()*ABS(D17)/C17/1.175</f>
        <v>4.3516328043767478</v>
      </c>
      <c r="H17">
        <v>0.78</v>
      </c>
      <c r="I17" s="5">
        <f t="shared" si="1"/>
        <v>1.2820512820512819</v>
      </c>
      <c r="J17">
        <v>0.47</v>
      </c>
      <c r="K17" s="5">
        <f t="shared" si="2"/>
        <v>2.1276595744680851</v>
      </c>
      <c r="L17" s="1">
        <f t="shared" si="3"/>
        <v>376.28685187873128</v>
      </c>
      <c r="N17" s="1">
        <f t="shared" si="4"/>
        <v>52.865682105216187</v>
      </c>
      <c r="O17" s="1">
        <f t="shared" si="8"/>
        <v>0</v>
      </c>
      <c r="P17" s="1">
        <f t="shared" si="9"/>
        <v>0</v>
      </c>
      <c r="Q17" s="7">
        <f t="shared" si="5"/>
        <v>0</v>
      </c>
      <c r="R17" s="7">
        <f t="shared" si="6"/>
        <v>0</v>
      </c>
      <c r="S17" s="5"/>
      <c r="T17">
        <v>3</v>
      </c>
      <c r="U17">
        <v>1</v>
      </c>
      <c r="V17" s="12">
        <f t="shared" si="7"/>
        <v>7.2708790462512978</v>
      </c>
      <c r="W17" s="14"/>
    </row>
    <row r="18" spans="1:24">
      <c r="A18">
        <v>3</v>
      </c>
      <c r="B18">
        <v>2</v>
      </c>
      <c r="C18">
        <v>0.33900000000000002</v>
      </c>
      <c r="D18">
        <v>8.5999999999999993E-2</v>
      </c>
      <c r="E18" s="4">
        <f t="shared" si="0"/>
        <v>0.34973847372000699</v>
      </c>
      <c r="F18">
        <v>32.4</v>
      </c>
      <c r="G18" s="5">
        <f t="shared" si="11"/>
        <v>8.5235521596051935</v>
      </c>
      <c r="H18">
        <v>0.78</v>
      </c>
      <c r="I18" s="5">
        <f t="shared" si="1"/>
        <v>1.2820512820512819</v>
      </c>
      <c r="J18">
        <v>0.48</v>
      </c>
      <c r="K18" s="5">
        <f t="shared" si="2"/>
        <v>2.0833333333333335</v>
      </c>
      <c r="L18" s="1">
        <f t="shared" si="3"/>
        <v>737.61509073506477</v>
      </c>
      <c r="M18">
        <v>10.5</v>
      </c>
      <c r="N18" s="1">
        <f t="shared" si="4"/>
        <v>103.6297832574208</v>
      </c>
      <c r="O18" s="1">
        <f t="shared" si="8"/>
        <v>110.25</v>
      </c>
      <c r="P18" s="1">
        <f t="shared" si="9"/>
        <v>110.25</v>
      </c>
      <c r="Q18" s="7">
        <f t="shared" si="5"/>
        <v>135.96004439511654</v>
      </c>
      <c r="R18" s="7">
        <f t="shared" si="6"/>
        <v>11.660190581423468</v>
      </c>
      <c r="S18" s="5">
        <f>V18/R18</f>
        <v>0.87304503338946338</v>
      </c>
      <c r="T18">
        <v>3</v>
      </c>
      <c r="U18">
        <v>2</v>
      </c>
      <c r="V18" s="12">
        <f t="shared" si="7"/>
        <v>10.179871475486358</v>
      </c>
      <c r="W18" s="14">
        <v>10.5</v>
      </c>
    </row>
    <row r="19" spans="1:24">
      <c r="A19">
        <v>3</v>
      </c>
      <c r="B19">
        <v>3</v>
      </c>
      <c r="C19">
        <v>0.34499999999999997</v>
      </c>
      <c r="D19">
        <v>0.129</v>
      </c>
      <c r="E19" s="4">
        <f t="shared" si="0"/>
        <v>0.36832865758721517</v>
      </c>
      <c r="F19">
        <v>38.200000000000003</v>
      </c>
      <c r="G19" s="5">
        <f t="shared" si="11"/>
        <v>12.562974704809397</v>
      </c>
      <c r="H19">
        <v>0.78</v>
      </c>
      <c r="I19" s="5">
        <f t="shared" si="1"/>
        <v>1.2820512820512819</v>
      </c>
      <c r="J19">
        <v>0.48</v>
      </c>
      <c r="K19" s="5">
        <f t="shared" si="2"/>
        <v>2.0833333333333335</v>
      </c>
      <c r="L19" s="1">
        <f t="shared" si="3"/>
        <v>1281.7992353731811</v>
      </c>
      <c r="M19">
        <v>14.9</v>
      </c>
      <c r="N19" s="1">
        <f t="shared" si="4"/>
        <v>180.08386570409937</v>
      </c>
      <c r="O19" s="1">
        <f t="shared" si="8"/>
        <v>222.01000000000002</v>
      </c>
      <c r="P19" s="1">
        <f t="shared" si="9"/>
        <v>222.01000000000002</v>
      </c>
      <c r="Q19" s="7">
        <f t="shared" si="5"/>
        <v>273.78221728943151</v>
      </c>
      <c r="R19" s="7">
        <f t="shared" si="6"/>
        <v>16.546365682210446</v>
      </c>
      <c r="S19" s="5">
        <f>V19/R19</f>
        <v>0.8110260131449617</v>
      </c>
      <c r="T19">
        <v>3</v>
      </c>
      <c r="U19">
        <v>3</v>
      </c>
      <c r="V19" s="12">
        <f t="shared" si="7"/>
        <v>13.419532991281752</v>
      </c>
      <c r="W19" s="14">
        <v>14.9</v>
      </c>
    </row>
    <row r="20" spans="1:24">
      <c r="A20">
        <v>3</v>
      </c>
      <c r="B20">
        <v>4</v>
      </c>
      <c r="C20">
        <v>0.35199999999999998</v>
      </c>
      <c r="D20">
        <v>0.17199999999999999</v>
      </c>
      <c r="E20" s="4">
        <f t="shared" si="0"/>
        <v>0.39177544588705399</v>
      </c>
      <c r="F20">
        <v>26.1</v>
      </c>
      <c r="G20" s="5">
        <f t="shared" si="11"/>
        <v>16.417523761966823</v>
      </c>
      <c r="H20">
        <v>0.79</v>
      </c>
      <c r="I20" s="5">
        <f t="shared" si="1"/>
        <v>1.2658227848101264</v>
      </c>
      <c r="J20">
        <v>0.48</v>
      </c>
      <c r="K20" s="5">
        <f t="shared" si="2"/>
        <v>2.0833333333333335</v>
      </c>
      <c r="L20" s="1">
        <f t="shared" si="3"/>
        <v>1130.0036133632229</v>
      </c>
      <c r="M20">
        <v>10</v>
      </c>
      <c r="N20" s="1">
        <f t="shared" si="4"/>
        <v>158.75763796567119</v>
      </c>
      <c r="O20" s="1">
        <f t="shared" si="8"/>
        <v>100</v>
      </c>
      <c r="P20" s="1">
        <f t="shared" si="9"/>
        <v>100</v>
      </c>
      <c r="Q20" s="7">
        <f t="shared" si="5"/>
        <v>123.31976815883586</v>
      </c>
      <c r="R20" s="7">
        <f t="shared" si="6"/>
        <v>11.104943410879493</v>
      </c>
      <c r="S20" s="5">
        <f>V20/R20</f>
        <v>1.1346213845435964</v>
      </c>
      <c r="T20">
        <v>3</v>
      </c>
      <c r="U20">
        <v>4</v>
      </c>
      <c r="V20" s="12">
        <f t="shared" si="7"/>
        <v>12.599906268130379</v>
      </c>
      <c r="W20" s="14">
        <v>10</v>
      </c>
    </row>
    <row r="21" spans="1:24">
      <c r="A21">
        <v>3</v>
      </c>
      <c r="B21">
        <v>5</v>
      </c>
      <c r="C21">
        <v>0.35799999999999998</v>
      </c>
      <c r="D21">
        <v>0.215</v>
      </c>
      <c r="E21" s="4">
        <f t="shared" si="0"/>
        <v>0.41759909003732276</v>
      </c>
      <c r="F21">
        <v>8.6</v>
      </c>
      <c r="G21" s="5">
        <f t="shared" si="11"/>
        <v>20.177962165545818</v>
      </c>
      <c r="H21">
        <v>0.79</v>
      </c>
      <c r="I21" s="5">
        <f t="shared" si="1"/>
        <v>1.2658227848101264</v>
      </c>
      <c r="J21">
        <v>0.48</v>
      </c>
      <c r="K21" s="5">
        <f t="shared" si="2"/>
        <v>2.0833333333333335</v>
      </c>
      <c r="L21" s="1">
        <f t="shared" si="3"/>
        <v>457.62255966164037</v>
      </c>
      <c r="N21" s="1">
        <f t="shared" si="4"/>
        <v>64.292782600451602</v>
      </c>
      <c r="O21" s="1">
        <f t="shared" si="8"/>
        <v>0</v>
      </c>
      <c r="P21" s="1">
        <f t="shared" si="9"/>
        <v>0</v>
      </c>
      <c r="Q21" s="7">
        <f t="shared" si="5"/>
        <v>0</v>
      </c>
      <c r="R21" s="7">
        <f t="shared" si="6"/>
        <v>0</v>
      </c>
      <c r="S21" s="7"/>
      <c r="T21">
        <v>3</v>
      </c>
      <c r="U21">
        <v>5</v>
      </c>
      <c r="V21" s="1">
        <f t="shared" si="7"/>
        <v>8.018278032124579</v>
      </c>
      <c r="W21" s="1"/>
      <c r="X21" s="5"/>
    </row>
    <row r="22" spans="1:24">
      <c r="A22">
        <v>4</v>
      </c>
      <c r="B22">
        <v>-3</v>
      </c>
      <c r="C22" s="8">
        <v>0.41664868963191598</v>
      </c>
      <c r="D22" s="8">
        <v>-0.13070952199493599</v>
      </c>
      <c r="E22" s="4">
        <f t="shared" si="0"/>
        <v>0.43667048184201473</v>
      </c>
      <c r="F22">
        <v>142</v>
      </c>
      <c r="G22" s="5">
        <f t="shared" si="11"/>
        <v>10.540448150267604</v>
      </c>
      <c r="H22">
        <v>0.81</v>
      </c>
      <c r="I22" s="5">
        <f t="shared" si="1"/>
        <v>1.2345679012345678</v>
      </c>
      <c r="J22">
        <v>0.49</v>
      </c>
      <c r="K22" s="5">
        <f t="shared" si="2"/>
        <v>2.0408163265306123</v>
      </c>
      <c r="L22" s="1">
        <f t="shared" si="3"/>
        <v>3771.0850021113624</v>
      </c>
      <c r="N22" s="1">
        <f t="shared" si="4"/>
        <v>529.8111797369346</v>
      </c>
      <c r="T22">
        <v>4</v>
      </c>
      <c r="U22">
        <v>-3</v>
      </c>
      <c r="V22" s="1">
        <f t="shared" si="7"/>
        <v>23.017627587067583</v>
      </c>
      <c r="W22" s="1"/>
    </row>
    <row r="23" spans="1:24">
      <c r="A23">
        <v>4</v>
      </c>
      <c r="B23">
        <v>-2</v>
      </c>
      <c r="C23" s="8">
        <v>0.42296448782651702</v>
      </c>
      <c r="D23" s="8">
        <v>-8.7326912289653599E-2</v>
      </c>
      <c r="E23" s="4">
        <f t="shared" si="0"/>
        <v>0.43188534077043261</v>
      </c>
      <c r="F23">
        <v>755.4</v>
      </c>
      <c r="G23" s="5">
        <f t="shared" si="11"/>
        <v>6.936910148501739</v>
      </c>
      <c r="H23">
        <v>0.82</v>
      </c>
      <c r="I23" s="5">
        <f t="shared" si="1"/>
        <v>1.2195121951219512</v>
      </c>
      <c r="J23">
        <v>0.49</v>
      </c>
      <c r="K23" s="5">
        <f t="shared" si="2"/>
        <v>2.0408163265306123</v>
      </c>
      <c r="L23" s="1">
        <f t="shared" si="3"/>
        <v>13041.667312539108</v>
      </c>
      <c r="N23" s="1">
        <f t="shared" si="4"/>
        <v>1832.2634310084206</v>
      </c>
      <c r="T23">
        <v>4</v>
      </c>
      <c r="U23">
        <v>-2</v>
      </c>
      <c r="V23" s="1">
        <f t="shared" si="7"/>
        <v>42.804946338109346</v>
      </c>
      <c r="W23" s="1"/>
    </row>
    <row r="24" spans="1:24">
      <c r="A24">
        <v>4</v>
      </c>
      <c r="B24">
        <v>-1</v>
      </c>
      <c r="C24" s="8">
        <v>0.42927871427144199</v>
      </c>
      <c r="D24" s="8">
        <v>-4.3402097767182901E-2</v>
      </c>
      <c r="E24" s="4">
        <f t="shared" si="0"/>
        <v>0.43146721383800929</v>
      </c>
      <c r="F24">
        <v>429.6</v>
      </c>
      <c r="G24" s="5">
        <f t="shared" si="11"/>
        <v>3.3969819281450784</v>
      </c>
      <c r="H24">
        <v>0.82</v>
      </c>
      <c r="I24" s="5">
        <f t="shared" si="1"/>
        <v>1.2195121951219512</v>
      </c>
      <c r="J24">
        <v>0.49</v>
      </c>
      <c r="K24" s="5">
        <f t="shared" si="2"/>
        <v>2.0408163265306123</v>
      </c>
      <c r="L24" s="1">
        <f t="shared" si="3"/>
        <v>3632.0145254632298</v>
      </c>
      <c r="N24" s="1">
        <f t="shared" si="4"/>
        <v>510.27274629980121</v>
      </c>
      <c r="T24">
        <v>4</v>
      </c>
      <c r="U24">
        <v>-1</v>
      </c>
      <c r="V24" s="1">
        <f t="shared" si="7"/>
        <v>22.589217478695478</v>
      </c>
      <c r="W24" s="1"/>
    </row>
    <row r="25" spans="1:24">
      <c r="A25">
        <v>4</v>
      </c>
      <c r="B25">
        <v>0</v>
      </c>
      <c r="C25" s="8">
        <v>0.43506536697007098</v>
      </c>
      <c r="D25" s="8">
        <v>0</v>
      </c>
      <c r="E25" s="4">
        <f t="shared" si="0"/>
        <v>0.43506536697007098</v>
      </c>
      <c r="F25">
        <v>1917</v>
      </c>
      <c r="G25" s="5">
        <f>C25</f>
        <v>0.43506536697007098</v>
      </c>
      <c r="H25">
        <v>0.91</v>
      </c>
      <c r="I25" s="5">
        <f t="shared" si="1"/>
        <v>1.0989010989010988</v>
      </c>
      <c r="J25">
        <v>0.49</v>
      </c>
      <c r="K25" s="5">
        <f t="shared" si="2"/>
        <v>2.0408163265306123</v>
      </c>
      <c r="L25" s="1">
        <f t="shared" si="3"/>
        <v>1870.4200683597803</v>
      </c>
      <c r="N25" s="1">
        <f t="shared" si="4"/>
        <v>262.78099339222189</v>
      </c>
      <c r="T25">
        <v>4</v>
      </c>
      <c r="U25">
        <v>0</v>
      </c>
      <c r="V25" s="1">
        <f t="shared" si="7"/>
        <v>16.210521070965669</v>
      </c>
      <c r="W25" s="1"/>
    </row>
    <row r="26" spans="1:24">
      <c r="A26">
        <v>4</v>
      </c>
      <c r="B26">
        <v>1</v>
      </c>
      <c r="C26" s="8">
        <v>0.441</v>
      </c>
      <c r="D26" s="8">
        <v>4.2999999999999997E-2</v>
      </c>
      <c r="E26" s="4">
        <f t="shared" si="0"/>
        <v>0.44309141269042895</v>
      </c>
      <c r="F26">
        <v>45.3</v>
      </c>
      <c r="G26" s="5">
        <f t="shared" ref="G26:G34" si="12">4*PI()*PI()*ABS(D26)/C26/1.175</f>
        <v>3.2760591633856699</v>
      </c>
      <c r="H26">
        <v>0.82</v>
      </c>
      <c r="I26" s="5">
        <f t="shared" si="1"/>
        <v>1.2195121951219512</v>
      </c>
      <c r="J26">
        <v>0.49</v>
      </c>
      <c r="K26" s="5">
        <f t="shared" si="2"/>
        <v>2.0408163265306123</v>
      </c>
      <c r="L26" s="1">
        <f t="shared" si="3"/>
        <v>369.35161797255063</v>
      </c>
      <c r="N26" s="1">
        <f t="shared" si="4"/>
        <v>51.891330040617284</v>
      </c>
      <c r="T26">
        <v>4</v>
      </c>
      <c r="U26">
        <v>1</v>
      </c>
      <c r="V26" s="1">
        <f t="shared" si="7"/>
        <v>7.2035637042103877</v>
      </c>
      <c r="W26" s="1"/>
    </row>
    <row r="27" spans="1:24">
      <c r="A27">
        <v>4</v>
      </c>
      <c r="B27">
        <v>2</v>
      </c>
      <c r="C27" s="8">
        <v>0.44821187263523798</v>
      </c>
      <c r="D27" s="8">
        <v>8.5210304391374406E-2</v>
      </c>
      <c r="E27" s="4">
        <f t="shared" si="0"/>
        <v>0.45623971631770233</v>
      </c>
      <c r="F27">
        <v>43.6</v>
      </c>
      <c r="G27" s="5">
        <f t="shared" si="12"/>
        <v>6.3874958428084447</v>
      </c>
      <c r="H27">
        <v>0.82</v>
      </c>
      <c r="I27" s="5">
        <f t="shared" si="1"/>
        <v>1.2195121951219512</v>
      </c>
      <c r="J27">
        <v>0.49</v>
      </c>
      <c r="K27" s="5">
        <f t="shared" si="2"/>
        <v>2.0408163265306123</v>
      </c>
      <c r="L27" s="1">
        <f t="shared" si="3"/>
        <v>693.11801579504277</v>
      </c>
      <c r="N27" s="1">
        <f t="shared" si="4"/>
        <v>97.378254120417367</v>
      </c>
      <c r="T27">
        <v>4</v>
      </c>
      <c r="U27">
        <v>2</v>
      </c>
      <c r="V27" s="1">
        <f t="shared" si="7"/>
        <v>9.8680420611394517</v>
      </c>
      <c r="W27" s="1"/>
    </row>
    <row r="28" spans="1:24">
      <c r="A28">
        <v>4</v>
      </c>
      <c r="B28">
        <v>3</v>
      </c>
      <c r="C28" s="8"/>
      <c r="D28" s="8"/>
      <c r="E28" s="4">
        <f t="shared" si="0"/>
        <v>0</v>
      </c>
      <c r="F28" t="s">
        <v>17</v>
      </c>
      <c r="G28" s="5" t="e">
        <f t="shared" si="12"/>
        <v>#DIV/0!</v>
      </c>
      <c r="I28" s="5" t="e">
        <f t="shared" si="1"/>
        <v>#DIV/0!</v>
      </c>
      <c r="J28">
        <v>1</v>
      </c>
      <c r="K28" s="5"/>
      <c r="L28" s="1" t="e">
        <f t="shared" si="3"/>
        <v>#VALUE!</v>
      </c>
      <c r="N28" s="1" t="e">
        <f t="shared" si="4"/>
        <v>#VALUE!</v>
      </c>
      <c r="T28">
        <v>4</v>
      </c>
      <c r="U28">
        <v>3</v>
      </c>
      <c r="V28" s="1"/>
      <c r="W28" s="1"/>
    </row>
    <row r="29" spans="1:24">
      <c r="A29">
        <v>4</v>
      </c>
      <c r="B29">
        <v>4</v>
      </c>
      <c r="C29" s="8">
        <v>0.461351389362051</v>
      </c>
      <c r="D29" s="8">
        <v>0.17301541837383499</v>
      </c>
      <c r="E29" s="4">
        <f t="shared" si="0"/>
        <v>0.49272653618550721</v>
      </c>
      <c r="F29">
        <v>2.1</v>
      </c>
      <c r="G29" s="5">
        <f t="shared" si="12"/>
        <v>12.600124738168647</v>
      </c>
      <c r="H29">
        <v>0.83</v>
      </c>
      <c r="I29" s="5">
        <f t="shared" si="1"/>
        <v>1.2048192771084338</v>
      </c>
      <c r="J29">
        <v>0.49</v>
      </c>
      <c r="K29" s="5">
        <f t="shared" si="2"/>
        <v>2.0408163265306123</v>
      </c>
      <c r="L29" s="1">
        <f t="shared" si="3"/>
        <v>65.060885050784762</v>
      </c>
      <c r="N29" s="1">
        <f t="shared" si="4"/>
        <v>9.1406012445188178</v>
      </c>
      <c r="T29">
        <v>4</v>
      </c>
      <c r="U29">
        <v>4</v>
      </c>
      <c r="V29" s="1">
        <f t="shared" ref="V29:V42" si="13">SQRT(N29)</f>
        <v>3.0233427269363324</v>
      </c>
      <c r="W29" s="1"/>
    </row>
    <row r="30" spans="1:24">
      <c r="A30">
        <v>4</v>
      </c>
      <c r="B30">
        <v>5</v>
      </c>
      <c r="C30" s="8">
        <v>0.46713053711091801</v>
      </c>
      <c r="D30" s="8">
        <v>0.21529695118842501</v>
      </c>
      <c r="E30" s="4">
        <f t="shared" si="0"/>
        <v>0.51435757590665054</v>
      </c>
      <c r="F30">
        <v>3.2</v>
      </c>
      <c r="G30" s="5">
        <f t="shared" si="12"/>
        <v>15.48536659586625</v>
      </c>
      <c r="H30">
        <v>0.83</v>
      </c>
      <c r="I30" s="5">
        <f t="shared" si="1"/>
        <v>1.2048192771084338</v>
      </c>
      <c r="J30">
        <v>0.49</v>
      </c>
      <c r="K30" s="5">
        <f t="shared" si="2"/>
        <v>2.0408163265306123</v>
      </c>
      <c r="L30" s="1">
        <f t="shared" si="3"/>
        <v>121.84207796108188</v>
      </c>
      <c r="N30" s="1">
        <f t="shared" si="4"/>
        <v>17.117963405762037</v>
      </c>
      <c r="T30">
        <v>4</v>
      </c>
      <c r="U30">
        <v>5</v>
      </c>
      <c r="V30" s="1">
        <f t="shared" si="13"/>
        <v>4.1373860595504057</v>
      </c>
      <c r="W30" s="1"/>
    </row>
    <row r="31" spans="1:24">
      <c r="A31">
        <v>4</v>
      </c>
      <c r="B31">
        <v>6</v>
      </c>
      <c r="C31" s="8">
        <v>0.47343348617997599</v>
      </c>
      <c r="D31" s="8">
        <v>0.25860403945156701</v>
      </c>
      <c r="E31" s="4">
        <f t="shared" si="0"/>
        <v>0.53945835340385007</v>
      </c>
      <c r="F31">
        <v>1</v>
      </c>
      <c r="G31" s="5">
        <f t="shared" si="12"/>
        <v>18.352625473383341</v>
      </c>
      <c r="H31">
        <v>0.83</v>
      </c>
      <c r="I31" s="5">
        <f t="shared" si="1"/>
        <v>1.2048192771084338</v>
      </c>
      <c r="J31">
        <v>0.49</v>
      </c>
      <c r="K31" s="5">
        <f t="shared" si="2"/>
        <v>2.0408163265306123</v>
      </c>
      <c r="L31" s="1">
        <f t="shared" si="3"/>
        <v>45.125708073231728</v>
      </c>
      <c r="N31" s="1">
        <f t="shared" si="4"/>
        <v>6.3398477142142653</v>
      </c>
      <c r="T31">
        <v>4</v>
      </c>
      <c r="U31">
        <v>6</v>
      </c>
      <c r="V31" s="1">
        <f t="shared" si="13"/>
        <v>2.5179054220153434</v>
      </c>
      <c r="W31" s="1"/>
    </row>
    <row r="32" spans="1:24">
      <c r="A32">
        <v>5</v>
      </c>
      <c r="B32">
        <v>-3</v>
      </c>
      <c r="C32" s="8">
        <v>0.52484443626311095</v>
      </c>
      <c r="D32" s="4">
        <v>-0.131767418689161</v>
      </c>
      <c r="E32" s="4">
        <f t="shared" si="0"/>
        <v>0.54113245597020643</v>
      </c>
      <c r="F32">
        <v>84.4</v>
      </c>
      <c r="G32" s="5">
        <f t="shared" si="12"/>
        <v>8.4352762614756625</v>
      </c>
      <c r="H32">
        <v>0.84</v>
      </c>
      <c r="I32" s="5">
        <f t="shared" si="1"/>
        <v>1.1904761904761905</v>
      </c>
      <c r="J32">
        <v>0.5</v>
      </c>
      <c r="K32" s="5">
        <f t="shared" si="2"/>
        <v>2</v>
      </c>
      <c r="L32" s="1">
        <f t="shared" si="3"/>
        <v>1695.0888487346333</v>
      </c>
      <c r="N32" s="1">
        <f t="shared" si="4"/>
        <v>238.14817809839909</v>
      </c>
      <c r="T32">
        <v>5</v>
      </c>
      <c r="U32">
        <v>-3</v>
      </c>
      <c r="V32" s="1">
        <f t="shared" si="13"/>
        <v>15.432050353028242</v>
      </c>
      <c r="W32" s="1"/>
    </row>
    <row r="33" spans="1:23">
      <c r="A33">
        <v>5</v>
      </c>
      <c r="B33">
        <v>-2</v>
      </c>
      <c r="C33" s="8">
        <v>0.53165557548445797</v>
      </c>
      <c r="D33" s="4">
        <v>-8.6797763172299494E-2</v>
      </c>
      <c r="E33" s="4">
        <f t="shared" si="0"/>
        <v>0.53869425710269536</v>
      </c>
      <c r="F33">
        <v>146</v>
      </c>
      <c r="G33" s="5">
        <f t="shared" si="12"/>
        <v>5.4852955274185771</v>
      </c>
      <c r="H33">
        <v>0.84</v>
      </c>
      <c r="I33" s="5">
        <f t="shared" si="1"/>
        <v>1.1904761904761905</v>
      </c>
      <c r="J33">
        <v>0.5</v>
      </c>
      <c r="K33" s="5">
        <f t="shared" si="2"/>
        <v>2</v>
      </c>
      <c r="L33" s="1">
        <f t="shared" si="3"/>
        <v>1906.7932071502671</v>
      </c>
      <c r="N33" s="1">
        <f t="shared" si="4"/>
        <v>267.8911660779433</v>
      </c>
      <c r="T33">
        <v>5</v>
      </c>
      <c r="U33">
        <v>-2</v>
      </c>
      <c r="V33" s="1">
        <f t="shared" si="13"/>
        <v>16.367381161259221</v>
      </c>
      <c r="W33" s="1"/>
    </row>
    <row r="34" spans="1:23">
      <c r="A34">
        <v>5</v>
      </c>
      <c r="B34">
        <v>-1</v>
      </c>
      <c r="C34" s="8">
        <v>0.53846462445250898</v>
      </c>
      <c r="D34" s="4">
        <v>-4.2343560421226403E-2</v>
      </c>
      <c r="E34" s="4">
        <f t="shared" ref="E34:E56" si="14">SQRT(C34^2+D34^2)</f>
        <v>0.54012695627595519</v>
      </c>
      <c r="F34">
        <v>64.599999999999994</v>
      </c>
      <c r="G34" s="5">
        <f t="shared" si="12"/>
        <v>2.6421171245797863</v>
      </c>
      <c r="H34">
        <v>0.84</v>
      </c>
      <c r="I34" s="5">
        <f t="shared" ref="I34:I56" si="15">1/H34</f>
        <v>1.1904761904761905</v>
      </c>
      <c r="J34">
        <v>0.5</v>
      </c>
      <c r="K34" s="5">
        <f t="shared" si="2"/>
        <v>2</v>
      </c>
      <c r="L34" s="1">
        <f t="shared" ref="L34:L56" si="16">F34*G34*I34*K34</f>
        <v>406.38277678060524</v>
      </c>
      <c r="N34" s="1">
        <f t="shared" ref="N34:N56" si="17">L34/L$3*10000</f>
        <v>57.093949956142019</v>
      </c>
      <c r="T34">
        <v>5</v>
      </c>
      <c r="U34">
        <v>-1</v>
      </c>
      <c r="V34" s="1">
        <f t="shared" si="13"/>
        <v>7.5560538613843944</v>
      </c>
      <c r="W34" s="1"/>
    </row>
    <row r="35" spans="1:23">
      <c r="A35">
        <v>5</v>
      </c>
      <c r="B35">
        <v>0</v>
      </c>
      <c r="C35" s="8">
        <v>0.54370092037490203</v>
      </c>
      <c r="D35" s="4">
        <v>0</v>
      </c>
      <c r="E35" s="4">
        <f t="shared" si="14"/>
        <v>0.54370092037490203</v>
      </c>
      <c r="F35">
        <v>259</v>
      </c>
      <c r="G35" s="5">
        <f>C35</f>
        <v>0.54370092037490203</v>
      </c>
      <c r="H35">
        <v>0.93</v>
      </c>
      <c r="I35" s="5">
        <f t="shared" si="15"/>
        <v>1.075268817204301</v>
      </c>
      <c r="J35">
        <v>0.5</v>
      </c>
      <c r="K35" s="5">
        <f t="shared" si="2"/>
        <v>2</v>
      </c>
      <c r="L35" s="1">
        <f t="shared" si="16"/>
        <v>302.83556640236475</v>
      </c>
      <c r="N35" s="1">
        <f t="shared" si="17"/>
        <v>42.54628803437447</v>
      </c>
      <c r="T35">
        <v>5</v>
      </c>
      <c r="U35">
        <v>0</v>
      </c>
      <c r="V35" s="1">
        <f t="shared" si="13"/>
        <v>6.5227515692669504</v>
      </c>
      <c r="W35" s="1"/>
    </row>
    <row r="36" spans="1:23">
      <c r="A36">
        <v>5</v>
      </c>
      <c r="B36">
        <v>1</v>
      </c>
      <c r="C36" s="8">
        <v>0.54998281624360101</v>
      </c>
      <c r="D36" s="4">
        <v>3.9697200926526399E-2</v>
      </c>
      <c r="E36" s="4">
        <f t="shared" si="14"/>
        <v>0.55141360694549746</v>
      </c>
      <c r="F36">
        <v>50.2</v>
      </c>
      <c r="G36" s="5">
        <f>4*PI()*PI()*ABS(D36)/C36/1.175</f>
        <v>2.42511665953245</v>
      </c>
      <c r="H36">
        <v>0.84</v>
      </c>
      <c r="I36" s="5">
        <f t="shared" si="15"/>
        <v>1.1904761904761905</v>
      </c>
      <c r="J36">
        <v>0.5</v>
      </c>
      <c r="K36" s="5">
        <f t="shared" si="2"/>
        <v>2</v>
      </c>
      <c r="L36" s="1">
        <f t="shared" si="16"/>
        <v>289.85918168697384</v>
      </c>
      <c r="N36" s="1">
        <f t="shared" si="17"/>
        <v>40.723196353616181</v>
      </c>
      <c r="T36">
        <v>5</v>
      </c>
      <c r="U36">
        <v>1</v>
      </c>
      <c r="V36" s="1">
        <f t="shared" si="13"/>
        <v>6.381472898447206</v>
      </c>
      <c r="W36" s="1"/>
    </row>
    <row r="37" spans="1:23">
      <c r="A37">
        <v>6</v>
      </c>
      <c r="B37">
        <v>-4</v>
      </c>
      <c r="C37" s="8">
        <v>0.62834761511346404</v>
      </c>
      <c r="D37" s="4">
        <v>-0.17513012297194699</v>
      </c>
      <c r="E37" s="4">
        <f t="shared" si="14"/>
        <v>0.65229693038596093</v>
      </c>
      <c r="F37">
        <v>11.4</v>
      </c>
      <c r="G37" s="5">
        <f>4*PI()*PI()*ABS(D37)/C37/1.175</f>
        <v>9.3644602750803063</v>
      </c>
      <c r="H37">
        <v>0.86</v>
      </c>
      <c r="I37" s="5">
        <f t="shared" si="15"/>
        <v>1.1627906976744187</v>
      </c>
      <c r="J37">
        <v>0.5</v>
      </c>
      <c r="K37" s="5">
        <f t="shared" si="2"/>
        <v>2</v>
      </c>
      <c r="L37" s="1">
        <f t="shared" si="16"/>
        <v>248.2670863625942</v>
      </c>
      <c r="N37" s="1">
        <f t="shared" si="17"/>
        <v>34.879796621389751</v>
      </c>
      <c r="T37">
        <v>6</v>
      </c>
      <c r="U37">
        <v>-4</v>
      </c>
      <c r="V37" s="1">
        <f t="shared" si="13"/>
        <v>5.9059120058962744</v>
      </c>
      <c r="W37" s="1"/>
    </row>
    <row r="38" spans="1:23">
      <c r="A38">
        <v>6</v>
      </c>
      <c r="B38">
        <v>-3</v>
      </c>
      <c r="C38" s="8">
        <v>0.63460357429190295</v>
      </c>
      <c r="D38" s="4">
        <v>-0.13070952199493599</v>
      </c>
      <c r="E38" s="4">
        <f t="shared" si="14"/>
        <v>0.64792489969455835</v>
      </c>
      <c r="F38">
        <v>15.6</v>
      </c>
      <c r="G38" s="5">
        <f>4*PI()*PI()*ABS(D38)/C38/1.175</f>
        <v>6.9203264649784115</v>
      </c>
      <c r="H38">
        <v>0.86</v>
      </c>
      <c r="I38" s="5">
        <f t="shared" si="15"/>
        <v>1.1627906976744187</v>
      </c>
      <c r="J38">
        <v>0.5</v>
      </c>
      <c r="K38" s="5">
        <f t="shared" si="2"/>
        <v>2</v>
      </c>
      <c r="L38" s="1">
        <f t="shared" si="16"/>
        <v>251.06300663642608</v>
      </c>
      <c r="N38" s="1">
        <f t="shared" si="17"/>
        <v>35.272603948167038</v>
      </c>
      <c r="T38">
        <v>6</v>
      </c>
      <c r="U38">
        <v>-3</v>
      </c>
      <c r="V38" s="1">
        <f t="shared" si="13"/>
        <v>5.9390743342853556</v>
      </c>
      <c r="W38" s="1"/>
    </row>
    <row r="39" spans="1:23">
      <c r="A39">
        <v>6</v>
      </c>
      <c r="B39">
        <v>-2</v>
      </c>
      <c r="C39" s="8">
        <v>0.64085749675345105</v>
      </c>
      <c r="D39" s="4">
        <v>-8.5210304391374406E-2</v>
      </c>
      <c r="E39" s="4">
        <f t="shared" si="14"/>
        <v>0.64649758477473851</v>
      </c>
      <c r="F39">
        <v>10.1</v>
      </c>
      <c r="G39" s="5">
        <f>4*PI()*PI()*ABS(D39)/C39/1.175</f>
        <v>4.4673761135018726</v>
      </c>
      <c r="H39">
        <v>0.86</v>
      </c>
      <c r="I39" s="5">
        <f t="shared" si="15"/>
        <v>1.1627906976744187</v>
      </c>
      <c r="J39">
        <v>0.5</v>
      </c>
      <c r="K39" s="5">
        <f t="shared" si="2"/>
        <v>2</v>
      </c>
      <c r="L39" s="1">
        <f t="shared" si="16"/>
        <v>104.93139243341608</v>
      </c>
      <c r="N39" s="1">
        <f t="shared" si="17"/>
        <v>14.742129860626703</v>
      </c>
      <c r="T39">
        <v>6</v>
      </c>
      <c r="U39">
        <v>-2</v>
      </c>
      <c r="V39" s="1">
        <f t="shared" si="13"/>
        <v>3.8395481323492615</v>
      </c>
      <c r="W39" s="1"/>
    </row>
    <row r="40" spans="1:23">
      <c r="A40">
        <v>6</v>
      </c>
      <c r="B40">
        <v>-1</v>
      </c>
      <c r="C40" s="8">
        <v>0.64700000000000002</v>
      </c>
      <c r="D40" s="4">
        <v>4.2999999999999997E-2</v>
      </c>
      <c r="E40" s="4">
        <f t="shared" si="14"/>
        <v>0.64842732823347293</v>
      </c>
      <c r="F40">
        <v>16.3</v>
      </c>
      <c r="G40" s="5">
        <f>4*PI()*PI()*ABS(D40)/C40/1.175</f>
        <v>2.2329862303757038</v>
      </c>
      <c r="H40">
        <v>0.86</v>
      </c>
      <c r="I40" s="5">
        <f t="shared" si="15"/>
        <v>1.1627906976744187</v>
      </c>
      <c r="J40">
        <v>0.5</v>
      </c>
      <c r="K40" s="5">
        <f t="shared" si="2"/>
        <v>2</v>
      </c>
      <c r="L40" s="1">
        <f t="shared" si="16"/>
        <v>84.645757104939477</v>
      </c>
      <c r="N40" s="1">
        <f t="shared" si="17"/>
        <v>11.892139372723072</v>
      </c>
      <c r="T40">
        <v>6</v>
      </c>
      <c r="U40">
        <v>-1</v>
      </c>
      <c r="V40" s="1">
        <f t="shared" si="13"/>
        <v>3.4484981329157005</v>
      </c>
      <c r="W40" s="1"/>
    </row>
    <row r="41" spans="1:23">
      <c r="A41">
        <v>6</v>
      </c>
      <c r="B41">
        <v>0</v>
      </c>
      <c r="C41" s="8">
        <v>0.65283842913362999</v>
      </c>
      <c r="D41" s="4">
        <v>0</v>
      </c>
      <c r="E41" s="4">
        <f t="shared" si="14"/>
        <v>0.65283842913362999</v>
      </c>
      <c r="F41">
        <v>60.2</v>
      </c>
      <c r="G41" s="5">
        <f>C41</f>
        <v>0.65283842913362999</v>
      </c>
      <c r="H41">
        <v>0.94</v>
      </c>
      <c r="I41" s="5">
        <f t="shared" si="15"/>
        <v>1.0638297872340425</v>
      </c>
      <c r="J41">
        <v>0.5</v>
      </c>
      <c r="K41" s="5">
        <f t="shared" si="2"/>
        <v>2</v>
      </c>
      <c r="L41" s="1">
        <f t="shared" si="16"/>
        <v>83.618879646477723</v>
      </c>
      <c r="N41" s="1">
        <f t="shared" si="17"/>
        <v>11.747870241317049</v>
      </c>
      <c r="T41">
        <v>6</v>
      </c>
      <c r="U41">
        <v>0</v>
      </c>
      <c r="V41" s="1">
        <f t="shared" si="13"/>
        <v>3.4275166288899386</v>
      </c>
      <c r="W41" s="1"/>
    </row>
    <row r="42" spans="1:23">
      <c r="A42">
        <v>6</v>
      </c>
      <c r="B42">
        <v>1</v>
      </c>
      <c r="C42" s="8">
        <v>0.65900000000000003</v>
      </c>
      <c r="D42" s="4">
        <v>4.3999999999999997E-2</v>
      </c>
      <c r="E42" s="4">
        <f t="shared" si="14"/>
        <v>0.66046725884028501</v>
      </c>
      <c r="F42">
        <v>20.399999999999999</v>
      </c>
      <c r="G42" s="5">
        <f t="shared" ref="G42:G49" si="18">4*PI()*PI()*ABS(D42)/C42/1.175</f>
        <v>2.2433091719778218</v>
      </c>
      <c r="H42">
        <v>0.86</v>
      </c>
      <c r="I42" s="5">
        <f t="shared" si="15"/>
        <v>1.1627906976744187</v>
      </c>
      <c r="J42">
        <v>0.5</v>
      </c>
      <c r="K42" s="5">
        <f t="shared" si="2"/>
        <v>2</v>
      </c>
      <c r="L42" s="1">
        <f t="shared" si="16"/>
        <v>106.42676071708736</v>
      </c>
      <c r="N42" s="1">
        <f t="shared" si="17"/>
        <v>14.952218690252527</v>
      </c>
      <c r="T42">
        <v>6</v>
      </c>
      <c r="U42">
        <v>1</v>
      </c>
      <c r="V42" s="1">
        <f t="shared" si="13"/>
        <v>3.8668098854550021</v>
      </c>
      <c r="W42" s="1"/>
    </row>
    <row r="43" spans="1:23">
      <c r="A43">
        <v>6</v>
      </c>
      <c r="B43">
        <v>2</v>
      </c>
      <c r="C43" s="8">
        <v>0.66500000000000004</v>
      </c>
      <c r="D43" s="4">
        <v>8.6999999999999994E-2</v>
      </c>
      <c r="E43" s="4">
        <f t="shared" si="14"/>
        <v>0.67066683233927715</v>
      </c>
      <c r="F43" t="s">
        <v>17</v>
      </c>
      <c r="G43" s="5">
        <f t="shared" si="18"/>
        <v>4.3956132862954354</v>
      </c>
      <c r="I43" s="5" t="e">
        <f t="shared" si="15"/>
        <v>#DIV/0!</v>
      </c>
      <c r="J43">
        <v>0.5</v>
      </c>
      <c r="K43" s="5">
        <f t="shared" si="2"/>
        <v>2</v>
      </c>
      <c r="L43" s="1" t="e">
        <f t="shared" si="16"/>
        <v>#VALUE!</v>
      </c>
      <c r="N43" s="1" t="e">
        <f t="shared" si="17"/>
        <v>#VALUE!</v>
      </c>
      <c r="T43">
        <v>6</v>
      </c>
      <c r="U43">
        <v>2</v>
      </c>
      <c r="V43" s="1"/>
      <c r="W43" s="1"/>
    </row>
    <row r="44" spans="1:23">
      <c r="A44">
        <v>6</v>
      </c>
      <c r="B44">
        <v>3</v>
      </c>
      <c r="C44" s="8">
        <v>0.67209598713936702</v>
      </c>
      <c r="D44" s="4">
        <v>0.1275357632013</v>
      </c>
      <c r="E44" s="4">
        <f t="shared" si="14"/>
        <v>0.68408945820278377</v>
      </c>
      <c r="F44">
        <v>5.9</v>
      </c>
      <c r="G44" s="5">
        <f t="shared" si="18"/>
        <v>6.3756218912684952</v>
      </c>
      <c r="H44">
        <v>0.87</v>
      </c>
      <c r="I44" s="5">
        <f t="shared" si="15"/>
        <v>1.1494252873563218</v>
      </c>
      <c r="J44">
        <v>0.5</v>
      </c>
      <c r="K44" s="5">
        <f t="shared" si="2"/>
        <v>2</v>
      </c>
      <c r="L44" s="1">
        <f t="shared" si="16"/>
        <v>86.473952088469247</v>
      </c>
      <c r="N44" s="1">
        <f t="shared" si="17"/>
        <v>12.148988035765871</v>
      </c>
      <c r="T44">
        <v>6</v>
      </c>
      <c r="U44">
        <v>3</v>
      </c>
      <c r="V44" s="1">
        <f>SQRT(N44)</f>
        <v>3.4855398485408071</v>
      </c>
      <c r="W44" s="1"/>
    </row>
    <row r="45" spans="1:23">
      <c r="A45">
        <v>6</v>
      </c>
      <c r="B45">
        <v>4</v>
      </c>
      <c r="C45" s="8">
        <v>0.67937736380160296</v>
      </c>
      <c r="D45" s="4">
        <v>0.16984324749660701</v>
      </c>
      <c r="E45" s="4">
        <f t="shared" si="14"/>
        <v>0.70028589245122541</v>
      </c>
      <c r="F45">
        <v>4.2</v>
      </c>
      <c r="G45" s="5">
        <f t="shared" si="18"/>
        <v>8.39960924324504</v>
      </c>
      <c r="H45">
        <v>0.87</v>
      </c>
      <c r="I45" s="5">
        <f t="shared" si="15"/>
        <v>1.1494252873563218</v>
      </c>
      <c r="J45">
        <v>0.5</v>
      </c>
      <c r="K45" s="5">
        <f t="shared" si="2"/>
        <v>2</v>
      </c>
      <c r="L45" s="1">
        <f t="shared" si="16"/>
        <v>81.099675452021074</v>
      </c>
      <c r="N45" s="1">
        <f t="shared" si="17"/>
        <v>11.393939596551407</v>
      </c>
      <c r="T45">
        <v>6</v>
      </c>
      <c r="U45">
        <v>4</v>
      </c>
      <c r="V45" s="1">
        <f>SQRT(N45)</f>
        <v>3.3754910156229725</v>
      </c>
      <c r="W45" s="1"/>
    </row>
    <row r="46" spans="1:23">
      <c r="A46">
        <v>7</v>
      </c>
      <c r="B46">
        <v>-4</v>
      </c>
      <c r="C46" s="8">
        <v>0.73700234565099998</v>
      </c>
      <c r="D46" s="4">
        <v>-0.17407277833337401</v>
      </c>
      <c r="E46" s="4">
        <f t="shared" si="14"/>
        <v>0.7572805224299487</v>
      </c>
      <c r="F46">
        <v>40</v>
      </c>
      <c r="G46" s="5">
        <f t="shared" si="18"/>
        <v>7.935674776714797</v>
      </c>
      <c r="H46">
        <v>0.88</v>
      </c>
      <c r="I46" s="5">
        <f t="shared" si="15"/>
        <v>1.1363636363636365</v>
      </c>
      <c r="J46">
        <v>0.51</v>
      </c>
      <c r="K46" s="5">
        <f t="shared" si="2"/>
        <v>1.9607843137254901</v>
      </c>
      <c r="L46" s="1">
        <f t="shared" si="16"/>
        <v>707.279391864064</v>
      </c>
      <c r="N46" s="1">
        <f t="shared" si="17"/>
        <v>99.367828833696379</v>
      </c>
      <c r="T46">
        <v>7</v>
      </c>
      <c r="U46">
        <v>-4</v>
      </c>
      <c r="V46" s="1">
        <f>SQRT(N46)</f>
        <v>9.9683413281095259</v>
      </c>
      <c r="W46" s="1"/>
    </row>
    <row r="47" spans="1:23">
      <c r="A47">
        <v>7</v>
      </c>
      <c r="B47">
        <v>-3</v>
      </c>
      <c r="C47" s="8">
        <v>0.743220481007552</v>
      </c>
      <c r="D47" s="4">
        <v>-0.129651613786888</v>
      </c>
      <c r="E47" s="4">
        <f t="shared" si="14"/>
        <v>0.75444431494089825</v>
      </c>
      <c r="F47">
        <v>36</v>
      </c>
      <c r="G47" s="5">
        <f t="shared" si="18"/>
        <v>5.8611404424056683</v>
      </c>
      <c r="H47">
        <v>0.88</v>
      </c>
      <c r="I47" s="5">
        <f t="shared" si="15"/>
        <v>1.1363636363636365</v>
      </c>
      <c r="J47">
        <v>0.51</v>
      </c>
      <c r="K47" s="5">
        <f t="shared" si="2"/>
        <v>1.9607843137254901</v>
      </c>
      <c r="L47" s="1">
        <f t="shared" si="16"/>
        <v>470.14495527318201</v>
      </c>
      <c r="N47" s="1">
        <f t="shared" si="17"/>
        <v>66.052091973846515</v>
      </c>
      <c r="T47">
        <v>7</v>
      </c>
      <c r="U47">
        <v>-3</v>
      </c>
      <c r="V47" s="1">
        <f>SQRT(N47)</f>
        <v>8.1272438116403585</v>
      </c>
      <c r="W47" s="1"/>
    </row>
    <row r="48" spans="1:23">
      <c r="A48">
        <v>7</v>
      </c>
      <c r="B48">
        <v>-2</v>
      </c>
      <c r="C48" s="8">
        <v>0.74943629215009</v>
      </c>
      <c r="D48" s="4">
        <v>-8.5210304391374406E-2</v>
      </c>
      <c r="E48" s="4">
        <f t="shared" si="14"/>
        <v>0.75426490834861581</v>
      </c>
      <c r="F48">
        <v>15</v>
      </c>
      <c r="G48" s="5">
        <f t="shared" si="18"/>
        <v>3.8201398879967852</v>
      </c>
      <c r="H48" s="5">
        <v>0.88</v>
      </c>
      <c r="I48" s="5">
        <f t="shared" si="15"/>
        <v>1.1363636363636365</v>
      </c>
      <c r="J48">
        <v>0.51</v>
      </c>
      <c r="K48" s="5">
        <f t="shared" si="2"/>
        <v>1.9607843137254901</v>
      </c>
      <c r="L48" s="1">
        <f t="shared" si="16"/>
        <v>127.67847219240593</v>
      </c>
      <c r="N48" s="1">
        <f t="shared" si="17"/>
        <v>17.937936148719665</v>
      </c>
      <c r="T48">
        <v>7</v>
      </c>
      <c r="U48">
        <v>-2</v>
      </c>
      <c r="V48" s="1">
        <f>SQRT(N48)</f>
        <v>4.2353200763011598</v>
      </c>
      <c r="W48" s="1"/>
    </row>
    <row r="49" spans="1:23">
      <c r="A49">
        <v>7</v>
      </c>
      <c r="B49">
        <v>-1</v>
      </c>
      <c r="C49" s="8">
        <v>0.75513206308273295</v>
      </c>
      <c r="D49" s="4">
        <v>-4.1814290342365001E-2</v>
      </c>
      <c r="E49" s="4">
        <f t="shared" si="14"/>
        <v>0.75628887838736603</v>
      </c>
      <c r="F49">
        <v>22</v>
      </c>
      <c r="G49" s="5">
        <f t="shared" si="18"/>
        <v>1.8604743621132287</v>
      </c>
      <c r="H49">
        <v>0.88</v>
      </c>
      <c r="I49" s="5">
        <f t="shared" si="15"/>
        <v>1.1363636363636365</v>
      </c>
      <c r="J49">
        <v>0.51</v>
      </c>
      <c r="K49" s="5">
        <f t="shared" si="2"/>
        <v>1.9607843137254901</v>
      </c>
      <c r="L49" s="1">
        <f t="shared" si="16"/>
        <v>91.199723633001412</v>
      </c>
      <c r="N49" s="1">
        <f t="shared" si="17"/>
        <v>12.812926025966039</v>
      </c>
      <c r="T49">
        <v>7</v>
      </c>
      <c r="U49">
        <v>-1</v>
      </c>
      <c r="V49" s="1">
        <f>SQRT(N49)</f>
        <v>3.5795147752127017</v>
      </c>
      <c r="W49" s="1"/>
    </row>
    <row r="50" spans="1:23">
      <c r="A50">
        <v>7</v>
      </c>
      <c r="B50">
        <v>0</v>
      </c>
      <c r="C50" s="8">
        <v>0.76030831903585805</v>
      </c>
      <c r="D50" s="4">
        <v>0</v>
      </c>
      <c r="E50" s="4">
        <f t="shared" si="14"/>
        <v>0.76030831903585805</v>
      </c>
      <c r="F50">
        <v>36</v>
      </c>
      <c r="G50" s="5">
        <f>C50</f>
        <v>0.76030831903585805</v>
      </c>
      <c r="H50">
        <v>0.95</v>
      </c>
      <c r="I50" s="5">
        <f t="shared" si="15"/>
        <v>1.0526315789473684</v>
      </c>
      <c r="J50">
        <v>0.51</v>
      </c>
      <c r="K50" s="5">
        <f t="shared" si="2"/>
        <v>1.9607843137254901</v>
      </c>
      <c r="L50" s="1">
        <f t="shared" si="16"/>
        <v>56.493497389661279</v>
      </c>
      <c r="N50" s="1">
        <f t="shared" si="17"/>
        <v>7.936942944198849</v>
      </c>
      <c r="T50">
        <v>7</v>
      </c>
      <c r="U50">
        <v>0</v>
      </c>
      <c r="V50" s="1">
        <f>SQRT(N50)</f>
        <v>2.8172580542433185</v>
      </c>
      <c r="W50" s="1"/>
    </row>
    <row r="51" spans="1:23">
      <c r="A51">
        <v>9</v>
      </c>
      <c r="B51">
        <v>-5</v>
      </c>
      <c r="C51" s="8">
        <v>0.95099999999999996</v>
      </c>
      <c r="D51" s="4">
        <v>-0.215</v>
      </c>
      <c r="E51" s="4">
        <f t="shared" si="14"/>
        <v>0.97500051282037792</v>
      </c>
      <c r="F51">
        <v>16</v>
      </c>
      <c r="G51" s="5">
        <f>4*PI()*PI()*ABS(D51)/C51/1.175</f>
        <v>7.5959100475976902</v>
      </c>
      <c r="H51">
        <v>0.9</v>
      </c>
      <c r="I51" s="5">
        <f t="shared" si="15"/>
        <v>1.1111111111111112</v>
      </c>
      <c r="J51">
        <v>0.51</v>
      </c>
      <c r="K51" s="5">
        <f t="shared" si="2"/>
        <v>1.9607843137254901</v>
      </c>
      <c r="L51" s="1">
        <f t="shared" si="16"/>
        <v>264.781178129767</v>
      </c>
      <c r="N51" s="1">
        <f t="shared" si="17"/>
        <v>37.199911505183465</v>
      </c>
      <c r="T51">
        <v>9</v>
      </c>
      <c r="U51">
        <v>-5</v>
      </c>
      <c r="V51" s="1">
        <f>SQRT(N51)</f>
        <v>6.099173018138071</v>
      </c>
      <c r="W51" s="1"/>
    </row>
    <row r="52" spans="1:23">
      <c r="A52">
        <v>9</v>
      </c>
      <c r="B52">
        <v>-4</v>
      </c>
      <c r="C52" s="8">
        <v>0.95699999999999996</v>
      </c>
      <c r="D52" s="4">
        <v>-0.17299999999999999</v>
      </c>
      <c r="E52" s="4">
        <f t="shared" si="14"/>
        <v>0.97251118245498847</v>
      </c>
      <c r="F52">
        <v>16.899999999999999</v>
      </c>
      <c r="G52" s="5">
        <f>4*PI()*PI()*ABS(D52)/C52/1.175</f>
        <v>6.0737377403266732</v>
      </c>
      <c r="H52">
        <v>0.9</v>
      </c>
      <c r="I52" s="5">
        <f t="shared" si="15"/>
        <v>1.1111111111111112</v>
      </c>
      <c r="J52">
        <v>0.51</v>
      </c>
      <c r="K52" s="5">
        <f t="shared" si="2"/>
        <v>1.9607843137254901</v>
      </c>
      <c r="L52" s="1">
        <f t="shared" si="16"/>
        <v>223.62999523207139</v>
      </c>
      <c r="N52" s="1">
        <f t="shared" si="17"/>
        <v>31.418456898248927</v>
      </c>
      <c r="T52">
        <v>9</v>
      </c>
      <c r="U52">
        <v>-4</v>
      </c>
      <c r="V52" s="1">
        <f>SQRT(N52)</f>
        <v>5.6052169358775874</v>
      </c>
      <c r="W52" s="1"/>
    </row>
    <row r="53" spans="1:23">
      <c r="A53">
        <v>9</v>
      </c>
      <c r="B53">
        <v>-3</v>
      </c>
      <c r="C53" s="8">
        <v>0.96299999999999997</v>
      </c>
      <c r="D53" s="4">
        <v>-0.13</v>
      </c>
      <c r="E53" s="4">
        <f t="shared" si="14"/>
        <v>0.97173504619314821</v>
      </c>
      <c r="F53" t="s">
        <v>17</v>
      </c>
      <c r="G53" s="5">
        <f>4*PI()*PI()*ABS(D53)/C53/1.175</f>
        <v>4.5356437450047196</v>
      </c>
      <c r="H53">
        <v>0.9</v>
      </c>
      <c r="I53" s="5">
        <f t="shared" si="15"/>
        <v>1.1111111111111112</v>
      </c>
      <c r="J53">
        <v>0.51</v>
      </c>
      <c r="K53" s="5">
        <f t="shared" si="2"/>
        <v>1.9607843137254901</v>
      </c>
      <c r="L53" s="1" t="e">
        <f t="shared" si="16"/>
        <v>#VALUE!</v>
      </c>
      <c r="N53" s="1" t="e">
        <f t="shared" si="17"/>
        <v>#VALUE!</v>
      </c>
      <c r="T53">
        <v>9</v>
      </c>
      <c r="U53">
        <v>-3</v>
      </c>
      <c r="V53" s="1"/>
      <c r="W53" s="1"/>
    </row>
    <row r="54" spans="1:23">
      <c r="A54">
        <v>9</v>
      </c>
      <c r="B54">
        <v>-2</v>
      </c>
      <c r="C54" s="8">
        <v>0.96899999999999997</v>
      </c>
      <c r="D54" s="4">
        <v>-8.5999999999999993E-2</v>
      </c>
      <c r="E54" s="4">
        <f t="shared" si="14"/>
        <v>0.97280881986133327</v>
      </c>
      <c r="F54">
        <v>10</v>
      </c>
      <c r="G54" s="5">
        <f>4*PI()*PI()*ABS(D54)/C54/1.175</f>
        <v>2.9819238205429937</v>
      </c>
      <c r="H54">
        <v>0.9</v>
      </c>
      <c r="I54" s="5">
        <f t="shared" si="15"/>
        <v>1.1111111111111112</v>
      </c>
      <c r="J54">
        <v>0.51</v>
      </c>
      <c r="K54" s="5">
        <f t="shared" si="2"/>
        <v>1.9607843137254901</v>
      </c>
      <c r="L54" s="1">
        <f t="shared" si="16"/>
        <v>64.96566057827873</v>
      </c>
      <c r="N54" s="1">
        <f t="shared" si="17"/>
        <v>9.1272228693058484</v>
      </c>
      <c r="T54">
        <v>9</v>
      </c>
      <c r="U54">
        <v>-2</v>
      </c>
      <c r="V54" s="1">
        <f>SQRT(N54)</f>
        <v>3.0211294029395446</v>
      </c>
      <c r="W54" s="1"/>
    </row>
    <row r="55" spans="1:23">
      <c r="A55">
        <v>9</v>
      </c>
      <c r="B55">
        <v>-1</v>
      </c>
      <c r="C55" s="8">
        <v>0.97499999999999998</v>
      </c>
      <c r="D55" s="4">
        <v>-4.2999999999999997E-2</v>
      </c>
      <c r="E55" s="4">
        <f t="shared" si="14"/>
        <v>0.97594774450274746</v>
      </c>
      <c r="F55" t="s">
        <v>17</v>
      </c>
      <c r="G55" s="5">
        <f>4*PI()*PI()*ABS(D55)/C55/1.175</f>
        <v>1.4817867600544414</v>
      </c>
      <c r="H55">
        <v>0.9</v>
      </c>
      <c r="I55" s="5">
        <f t="shared" si="15"/>
        <v>1.1111111111111112</v>
      </c>
      <c r="J55">
        <v>0.51</v>
      </c>
      <c r="K55" s="5">
        <f t="shared" si="2"/>
        <v>1.9607843137254901</v>
      </c>
      <c r="L55" s="1" t="e">
        <f t="shared" si="16"/>
        <v>#VALUE!</v>
      </c>
      <c r="N55" s="1" t="e">
        <f t="shared" si="17"/>
        <v>#VALUE!</v>
      </c>
      <c r="T55">
        <v>9</v>
      </c>
      <c r="U55">
        <v>-1</v>
      </c>
      <c r="V55" s="1"/>
      <c r="W55" s="1"/>
    </row>
    <row r="56" spans="1:23">
      <c r="A56">
        <v>9</v>
      </c>
      <c r="B56">
        <v>0</v>
      </c>
      <c r="C56" s="8">
        <v>0.98099999999999998</v>
      </c>
      <c r="D56" s="4">
        <v>0</v>
      </c>
      <c r="E56" s="4">
        <f t="shared" si="14"/>
        <v>0.98099999999999998</v>
      </c>
      <c r="F56">
        <v>17</v>
      </c>
      <c r="G56" s="5">
        <f>C56</f>
        <v>0.98099999999999998</v>
      </c>
      <c r="H56">
        <v>0.96</v>
      </c>
      <c r="I56" s="5">
        <f t="shared" si="15"/>
        <v>1.0416666666666667</v>
      </c>
      <c r="J56">
        <v>0.51</v>
      </c>
      <c r="K56" s="5">
        <f t="shared" si="2"/>
        <v>1.9607843137254901</v>
      </c>
      <c r="L56" s="1">
        <f t="shared" si="16"/>
        <v>34.0625</v>
      </c>
      <c r="N56" s="1">
        <f t="shared" si="17"/>
        <v>4.785544027696357</v>
      </c>
      <c r="T56">
        <v>9</v>
      </c>
      <c r="U56">
        <v>0</v>
      </c>
      <c r="V56" s="1">
        <f>SQRT(N56)</f>
        <v>2.1875886331064067</v>
      </c>
      <c r="W56" s="1"/>
    </row>
  </sheetData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57"/>
  <sheetViews>
    <sheetView zoomScaleNormal="100" workbookViewId="0">
      <selection activeCell="A6" sqref="A6:XFD6"/>
    </sheetView>
  </sheetViews>
  <sheetFormatPr defaultRowHeight="12.75"/>
  <cols>
    <col min="1" max="1" width="2.5703125"/>
    <col min="2" max="2" width="3.140625"/>
    <col min="3" max="3" width="6.140625"/>
    <col min="4" max="4" width="7.5703125"/>
    <col min="7" max="7" width="7" bestFit="1" customWidth="1"/>
    <col min="8" max="8" width="4.5703125" bestFit="1" customWidth="1"/>
    <col min="9" max="9" width="9" bestFit="1" customWidth="1"/>
    <col min="10" max="10" width="8.5703125" bestFit="1" customWidth="1"/>
    <col min="11" max="1026" width="11.5703125"/>
  </cols>
  <sheetData>
    <row r="1" spans="1:10">
      <c r="B1" s="2"/>
      <c r="C1" s="2"/>
      <c r="D1" s="2"/>
      <c r="E1" s="2"/>
      <c r="F1" s="3" t="s">
        <v>18</v>
      </c>
      <c r="G1" s="3"/>
      <c r="H1" s="3"/>
      <c r="I1" s="2"/>
      <c r="J1" s="2"/>
    </row>
    <row r="2" spans="1:10">
      <c r="A2" s="2" t="s">
        <v>0</v>
      </c>
      <c r="B2" s="2" t="s">
        <v>1</v>
      </c>
      <c r="C2" s="2" t="s">
        <v>4</v>
      </c>
      <c r="D2" s="2" t="s">
        <v>5</v>
      </c>
      <c r="E2" s="2" t="s">
        <v>19</v>
      </c>
      <c r="F2" s="2" t="s">
        <v>20</v>
      </c>
      <c r="G2" s="2" t="s">
        <v>8</v>
      </c>
      <c r="H2" s="10" t="s">
        <v>10</v>
      </c>
      <c r="I2" s="3" t="s">
        <v>21</v>
      </c>
      <c r="J2" s="3" t="s">
        <v>22</v>
      </c>
    </row>
    <row r="3" spans="1:10">
      <c r="A3">
        <v>1</v>
      </c>
      <c r="B3">
        <v>-1</v>
      </c>
      <c r="C3" s="4">
        <v>0.11069326989478628</v>
      </c>
      <c r="D3">
        <v>726</v>
      </c>
      <c r="E3">
        <f t="shared" ref="E3:E34" si="0">D3*1000*0.2</f>
        <v>145200</v>
      </c>
      <c r="F3" s="1">
        <f t="shared" ref="F3:F34" si="1">SQRT(E3)</f>
        <v>381.05117766515298</v>
      </c>
      <c r="G3" s="5">
        <v>1.9607843137254901</v>
      </c>
      <c r="H3" s="5">
        <v>2.6315789473684212</v>
      </c>
      <c r="I3" s="9">
        <f>E3*$G3*$H3/20</f>
        <v>37461.300309597522</v>
      </c>
      <c r="J3" s="9">
        <f>F3*$G3*$H3/20</f>
        <v>98.310417354270641</v>
      </c>
    </row>
    <row r="4" spans="1:10">
      <c r="A4">
        <v>1</v>
      </c>
      <c r="B4">
        <v>0</v>
      </c>
      <c r="C4" s="4">
        <v>0.109</v>
      </c>
      <c r="D4">
        <v>180818</v>
      </c>
      <c r="E4">
        <f t="shared" si="0"/>
        <v>36163600</v>
      </c>
      <c r="F4" s="1">
        <f t="shared" si="1"/>
        <v>6013.617879446615</v>
      </c>
      <c r="G4" s="5">
        <v>1.4084507042253522</v>
      </c>
      <c r="H4" s="5">
        <v>2.5641025641025639</v>
      </c>
      <c r="I4" s="9">
        <f t="shared" ref="I4:I57" si="2">E4*$G4*$H4/20</f>
        <v>6530083.0624774285</v>
      </c>
      <c r="J4" s="9">
        <f t="shared" ref="J4:J57" si="3">F4*$G4*$H4/20</f>
        <v>1085.8826073395837</v>
      </c>
    </row>
    <row r="5" spans="1:10">
      <c r="A5">
        <v>1</v>
      </c>
      <c r="B5">
        <v>1</v>
      </c>
      <c r="C5" s="4">
        <v>0.12184005909387931</v>
      </c>
      <c r="D5">
        <v>241</v>
      </c>
      <c r="E5">
        <f t="shared" si="0"/>
        <v>48200</v>
      </c>
      <c r="F5" s="1">
        <f t="shared" si="1"/>
        <v>219.5449840010015</v>
      </c>
      <c r="G5" s="5">
        <v>1.7857142857142856</v>
      </c>
      <c r="H5" s="5">
        <v>2.5641025641025639</v>
      </c>
      <c r="I5" s="9">
        <f t="shared" si="2"/>
        <v>11034.798534798534</v>
      </c>
      <c r="J5" s="9">
        <f t="shared" si="3"/>
        <v>50.262130036859311</v>
      </c>
    </row>
    <row r="6" spans="1:10">
      <c r="A6">
        <v>1</v>
      </c>
      <c r="B6">
        <v>3</v>
      </c>
      <c r="C6" s="4">
        <v>0.18243903091169938</v>
      </c>
      <c r="D6">
        <v>4.8</v>
      </c>
      <c r="E6">
        <f t="shared" si="0"/>
        <v>960</v>
      </c>
      <c r="F6" s="1">
        <f t="shared" si="1"/>
        <v>30.983866769659336</v>
      </c>
      <c r="G6" s="5">
        <v>1.6949152542372883</v>
      </c>
      <c r="H6" s="5">
        <v>2.5</v>
      </c>
      <c r="I6" s="9">
        <f t="shared" si="2"/>
        <v>203.3898305084746</v>
      </c>
      <c r="J6" s="9">
        <f t="shared" si="3"/>
        <v>6.5643785528939276</v>
      </c>
    </row>
    <row r="7" spans="1:10">
      <c r="A7">
        <v>2</v>
      </c>
      <c r="B7">
        <v>-2</v>
      </c>
      <c r="C7" s="4">
        <v>0.22361797781037193</v>
      </c>
      <c r="D7">
        <v>51.4</v>
      </c>
      <c r="E7">
        <f t="shared" si="0"/>
        <v>10280</v>
      </c>
      <c r="F7" s="1">
        <f t="shared" si="1"/>
        <v>101.39033484509261</v>
      </c>
      <c r="G7" s="5">
        <v>1.4492753623188408</v>
      </c>
      <c r="H7" s="5">
        <v>2.2727272727272729</v>
      </c>
      <c r="I7" s="9">
        <f t="shared" si="2"/>
        <v>1693.0171277997367</v>
      </c>
      <c r="J7" s="9">
        <f t="shared" si="3"/>
        <v>16.698012985028434</v>
      </c>
    </row>
    <row r="8" spans="1:10">
      <c r="A8">
        <v>2</v>
      </c>
      <c r="B8">
        <v>-1</v>
      </c>
      <c r="C8" s="4">
        <v>0.21651789764358972</v>
      </c>
      <c r="D8">
        <v>1818</v>
      </c>
      <c r="E8">
        <f t="shared" si="0"/>
        <v>363600</v>
      </c>
      <c r="F8" s="1">
        <f t="shared" si="1"/>
        <v>602.9925372672534</v>
      </c>
      <c r="G8" s="5">
        <v>1.4285714285714286</v>
      </c>
      <c r="H8" s="5">
        <v>2.2727272727272729</v>
      </c>
      <c r="I8" s="9">
        <f t="shared" si="2"/>
        <v>59025.974025974028</v>
      </c>
      <c r="J8" s="9">
        <f t="shared" si="3"/>
        <v>97.888398907021653</v>
      </c>
    </row>
    <row r="9" spans="1:10">
      <c r="A9">
        <v>2</v>
      </c>
      <c r="B9">
        <v>0</v>
      </c>
      <c r="C9" s="4">
        <v>0.218</v>
      </c>
      <c r="D9">
        <v>10200</v>
      </c>
      <c r="E9">
        <f t="shared" si="0"/>
        <v>2040000</v>
      </c>
      <c r="F9" s="1">
        <f t="shared" si="1"/>
        <v>1428.2856857085701</v>
      </c>
      <c r="G9" s="5">
        <v>1.1904761904761905</v>
      </c>
      <c r="H9" s="5">
        <v>2.2222222222222223</v>
      </c>
      <c r="I9" s="9">
        <f t="shared" si="2"/>
        <v>269841.26984126988</v>
      </c>
      <c r="J9" s="9">
        <f t="shared" si="3"/>
        <v>188.92667800377913</v>
      </c>
    </row>
    <row r="10" spans="1:10">
      <c r="A10">
        <v>2</v>
      </c>
      <c r="B10">
        <v>1</v>
      </c>
      <c r="C10" s="4">
        <v>0.22808989455914089</v>
      </c>
      <c r="D10">
        <v>558</v>
      </c>
      <c r="E10">
        <f t="shared" si="0"/>
        <v>111600</v>
      </c>
      <c r="F10" s="1">
        <f t="shared" si="1"/>
        <v>334.0658617698013</v>
      </c>
      <c r="G10" s="5">
        <v>1.4084507042253522</v>
      </c>
      <c r="H10" s="5">
        <v>2.2222222222222223</v>
      </c>
      <c r="I10" s="9">
        <f t="shared" si="2"/>
        <v>17464.788732394369</v>
      </c>
      <c r="J10" s="9">
        <f t="shared" si="3"/>
        <v>52.279477585258427</v>
      </c>
    </row>
    <row r="11" spans="1:10">
      <c r="A11">
        <v>2</v>
      </c>
      <c r="B11">
        <v>2</v>
      </c>
      <c r="C11" s="4">
        <v>0.2464893506827425</v>
      </c>
      <c r="D11">
        <v>116</v>
      </c>
      <c r="E11">
        <f t="shared" si="0"/>
        <v>23200</v>
      </c>
      <c r="F11" s="1">
        <f t="shared" si="1"/>
        <v>152.31546211727817</v>
      </c>
      <c r="G11" s="5">
        <v>1.3888888888888888</v>
      </c>
      <c r="H11" s="5">
        <v>2.2222222222222223</v>
      </c>
      <c r="I11" s="9">
        <f t="shared" si="2"/>
        <v>3580.2469135802471</v>
      </c>
      <c r="J11" s="9">
        <f t="shared" si="3"/>
        <v>23.505472548962683</v>
      </c>
    </row>
    <row r="12" spans="1:10">
      <c r="A12">
        <v>2</v>
      </c>
      <c r="B12">
        <v>3</v>
      </c>
      <c r="C12" s="4">
        <v>0.26983328186122629</v>
      </c>
      <c r="D12">
        <v>27</v>
      </c>
      <c r="E12">
        <f t="shared" si="0"/>
        <v>5400</v>
      </c>
      <c r="F12" s="1">
        <f t="shared" si="1"/>
        <v>73.484692283495349</v>
      </c>
      <c r="G12" s="5">
        <v>1.3888888888888888</v>
      </c>
      <c r="H12" s="5">
        <v>2.2222222222222223</v>
      </c>
      <c r="I12" s="9">
        <f t="shared" si="2"/>
        <v>833.33333333333337</v>
      </c>
      <c r="J12" s="9">
        <f t="shared" si="3"/>
        <v>11.340230290662863</v>
      </c>
    </row>
    <row r="13" spans="1:10">
      <c r="A13">
        <v>2</v>
      </c>
      <c r="B13">
        <v>4</v>
      </c>
      <c r="C13" s="4">
        <v>0.29829180344085893</v>
      </c>
      <c r="D13">
        <v>7.6</v>
      </c>
      <c r="E13">
        <f t="shared" si="0"/>
        <v>1520</v>
      </c>
      <c r="F13" s="1">
        <f t="shared" si="1"/>
        <v>38.987177379235852</v>
      </c>
      <c r="G13" s="5">
        <v>1.3888888888888888</v>
      </c>
      <c r="H13" s="5">
        <v>2.2222222222222223</v>
      </c>
      <c r="I13" s="9">
        <f t="shared" si="2"/>
        <v>234.5679012345679</v>
      </c>
      <c r="J13" s="9">
        <f t="shared" si="3"/>
        <v>6.016539719017878</v>
      </c>
    </row>
    <row r="14" spans="1:10">
      <c r="A14">
        <v>2</v>
      </c>
      <c r="B14">
        <v>5</v>
      </c>
      <c r="C14" s="4">
        <v>0.32908357601071497</v>
      </c>
      <c r="D14">
        <v>2.9</v>
      </c>
      <c r="E14">
        <f t="shared" si="0"/>
        <v>580</v>
      </c>
      <c r="F14" s="1">
        <f t="shared" si="1"/>
        <v>24.083189157584592</v>
      </c>
      <c r="G14" s="5">
        <v>1.3888888888888888</v>
      </c>
      <c r="H14" s="5">
        <v>2.1739130434782608</v>
      </c>
      <c r="I14" s="9">
        <f t="shared" si="2"/>
        <v>87.560386473429944</v>
      </c>
      <c r="J14" s="9">
        <f t="shared" si="3"/>
        <v>3.6357471554324556</v>
      </c>
    </row>
    <row r="15" spans="1:10">
      <c r="A15">
        <v>3</v>
      </c>
      <c r="B15">
        <v>-2</v>
      </c>
      <c r="C15" s="4">
        <v>0.32582971012478285</v>
      </c>
      <c r="D15">
        <v>305</v>
      </c>
      <c r="E15">
        <f t="shared" si="0"/>
        <v>61000</v>
      </c>
      <c r="F15" s="1">
        <f t="shared" si="1"/>
        <v>246.98178070456939</v>
      </c>
      <c r="G15" s="5">
        <v>1.2987012987012987</v>
      </c>
      <c r="H15" s="5">
        <v>2.1276595744680851</v>
      </c>
      <c r="I15" s="9">
        <f t="shared" si="2"/>
        <v>8427.7424702956614</v>
      </c>
      <c r="J15" s="9">
        <f t="shared" si="3"/>
        <v>34.122931846445063</v>
      </c>
    </row>
    <row r="16" spans="1:10">
      <c r="A16">
        <v>3</v>
      </c>
      <c r="B16">
        <v>-1</v>
      </c>
      <c r="C16" s="4">
        <v>0.32386725675807365</v>
      </c>
      <c r="D16">
        <v>1205</v>
      </c>
      <c r="E16">
        <f t="shared" si="0"/>
        <v>241000</v>
      </c>
      <c r="F16" s="1">
        <f t="shared" si="1"/>
        <v>490.91750834534309</v>
      </c>
      <c r="G16" s="5">
        <v>1.2987012987012987</v>
      </c>
      <c r="H16" s="5">
        <v>2.1276595744680851</v>
      </c>
      <c r="I16" s="9">
        <f t="shared" si="2"/>
        <v>33296.490743299255</v>
      </c>
      <c r="J16" s="9">
        <f t="shared" si="3"/>
        <v>67.825021876947105</v>
      </c>
    </row>
    <row r="17" spans="1:10">
      <c r="A17">
        <v>3</v>
      </c>
      <c r="B17">
        <v>0</v>
      </c>
      <c r="C17" s="4">
        <v>0.32600000000000001</v>
      </c>
      <c r="D17">
        <v>1566</v>
      </c>
      <c r="E17">
        <f t="shared" si="0"/>
        <v>313200</v>
      </c>
      <c r="F17" s="1">
        <f t="shared" si="1"/>
        <v>559.64274318532887</v>
      </c>
      <c r="G17" s="5">
        <v>1.1363636363636365</v>
      </c>
      <c r="H17" s="5">
        <v>2.1276595744680851</v>
      </c>
      <c r="I17" s="9">
        <f t="shared" si="2"/>
        <v>37862.669245647972</v>
      </c>
      <c r="J17" s="9">
        <f t="shared" si="3"/>
        <v>67.655070501127767</v>
      </c>
    </row>
    <row r="18" spans="1:10">
      <c r="A18">
        <v>3</v>
      </c>
      <c r="B18">
        <v>1</v>
      </c>
      <c r="C18" s="4">
        <v>0.33477305745833252</v>
      </c>
      <c r="D18">
        <v>31.7</v>
      </c>
      <c r="E18">
        <f t="shared" si="0"/>
        <v>6340</v>
      </c>
      <c r="F18" s="1">
        <f t="shared" si="1"/>
        <v>79.624116949577527</v>
      </c>
      <c r="G18" s="5">
        <v>1.2820512820512819</v>
      </c>
      <c r="H18" s="5">
        <v>2.1276595744680851</v>
      </c>
      <c r="I18" s="9">
        <f t="shared" si="2"/>
        <v>864.70267321331141</v>
      </c>
      <c r="J18" s="9">
        <f t="shared" si="3"/>
        <v>10.859808640149689</v>
      </c>
    </row>
    <row r="19" spans="1:10">
      <c r="A19">
        <v>3</v>
      </c>
      <c r="B19">
        <v>2</v>
      </c>
      <c r="C19" s="4">
        <v>0.34973847372000699</v>
      </c>
      <c r="D19">
        <v>32.4</v>
      </c>
      <c r="E19">
        <f t="shared" si="0"/>
        <v>6480</v>
      </c>
      <c r="F19" s="1">
        <f t="shared" si="1"/>
        <v>80.498447189992433</v>
      </c>
      <c r="G19" s="5">
        <v>1.2820512820512819</v>
      </c>
      <c r="H19" s="5">
        <v>2.0833333333333335</v>
      </c>
      <c r="I19" s="9">
        <f t="shared" si="2"/>
        <v>865.38461538461547</v>
      </c>
      <c r="J19" s="9">
        <f t="shared" si="3"/>
        <v>10.750326814902836</v>
      </c>
    </row>
    <row r="20" spans="1:10">
      <c r="A20">
        <v>3</v>
      </c>
      <c r="B20">
        <v>3</v>
      </c>
      <c r="C20" s="4">
        <v>0.36832865758721517</v>
      </c>
      <c r="D20">
        <v>38.200000000000003</v>
      </c>
      <c r="E20">
        <f t="shared" si="0"/>
        <v>7640</v>
      </c>
      <c r="F20" s="1">
        <f t="shared" si="1"/>
        <v>87.407093533648634</v>
      </c>
      <c r="G20" s="5">
        <v>1.2820512820512819</v>
      </c>
      <c r="H20" s="5">
        <v>2.0833333333333335</v>
      </c>
      <c r="I20" s="9">
        <f t="shared" si="2"/>
        <v>1020.2991452991452</v>
      </c>
      <c r="J20" s="9">
        <f t="shared" si="3"/>
        <v>11.672955867207349</v>
      </c>
    </row>
    <row r="21" spans="1:10">
      <c r="A21">
        <v>3</v>
      </c>
      <c r="B21">
        <v>4</v>
      </c>
      <c r="C21" s="4">
        <v>0.39177544588705399</v>
      </c>
      <c r="D21">
        <v>26.1</v>
      </c>
      <c r="E21">
        <f t="shared" si="0"/>
        <v>5220</v>
      </c>
      <c r="F21" s="1">
        <f t="shared" si="1"/>
        <v>72.249567472753768</v>
      </c>
      <c r="G21" s="5">
        <v>1.2658227848101264</v>
      </c>
      <c r="H21" s="5">
        <v>2.0833333333333335</v>
      </c>
      <c r="I21" s="9">
        <f t="shared" si="2"/>
        <v>688.29113924050625</v>
      </c>
      <c r="J21" s="9">
        <f t="shared" si="3"/>
        <v>9.5265779895508658</v>
      </c>
    </row>
    <row r="22" spans="1:10">
      <c r="A22">
        <v>3</v>
      </c>
      <c r="B22">
        <v>5</v>
      </c>
      <c r="C22" s="4">
        <v>0.41759909003732276</v>
      </c>
      <c r="D22">
        <v>8.6</v>
      </c>
      <c r="E22">
        <f t="shared" si="0"/>
        <v>1720</v>
      </c>
      <c r="F22" s="1">
        <f t="shared" si="1"/>
        <v>41.47288270665544</v>
      </c>
      <c r="G22" s="5">
        <v>1.2658227848101264</v>
      </c>
      <c r="H22" s="5">
        <v>2.0833333333333335</v>
      </c>
      <c r="I22" s="9">
        <f t="shared" si="2"/>
        <v>226.79324894514767</v>
      </c>
      <c r="J22" s="9">
        <f t="shared" si="3"/>
        <v>5.4684708210252424</v>
      </c>
    </row>
    <row r="23" spans="1:10">
      <c r="A23">
        <v>4</v>
      </c>
      <c r="B23">
        <v>-3</v>
      </c>
      <c r="C23" s="4">
        <v>0.43667048184201473</v>
      </c>
      <c r="D23">
        <v>142</v>
      </c>
      <c r="E23">
        <f t="shared" si="0"/>
        <v>28400</v>
      </c>
      <c r="F23" s="1">
        <f t="shared" si="1"/>
        <v>168.52299546352717</v>
      </c>
      <c r="G23" s="5">
        <v>1.2345679012345678</v>
      </c>
      <c r="H23" s="5">
        <v>2.0408163265306123</v>
      </c>
      <c r="I23" s="9">
        <f t="shared" si="2"/>
        <v>3577.7273872511969</v>
      </c>
      <c r="J23" s="9">
        <f t="shared" si="3"/>
        <v>21.22990620603769</v>
      </c>
    </row>
    <row r="24" spans="1:10">
      <c r="A24">
        <v>4</v>
      </c>
      <c r="B24">
        <v>-2</v>
      </c>
      <c r="C24" s="4">
        <v>0.43188534077043261</v>
      </c>
      <c r="D24">
        <v>755.4</v>
      </c>
      <c r="E24">
        <f t="shared" si="0"/>
        <v>151080</v>
      </c>
      <c r="F24" s="1">
        <f t="shared" si="1"/>
        <v>388.69010792661032</v>
      </c>
      <c r="G24" s="5">
        <v>1.2195121951219512</v>
      </c>
      <c r="H24" s="5">
        <v>2.0408163265306123</v>
      </c>
      <c r="I24" s="9">
        <f t="shared" si="2"/>
        <v>18800.398208063714</v>
      </c>
      <c r="J24" s="9">
        <f t="shared" si="3"/>
        <v>48.368604769364154</v>
      </c>
    </row>
    <row r="25" spans="1:10">
      <c r="A25">
        <v>4</v>
      </c>
      <c r="B25">
        <v>-1</v>
      </c>
      <c r="C25" s="4">
        <v>0.43146721383800929</v>
      </c>
      <c r="D25">
        <v>429.6</v>
      </c>
      <c r="E25">
        <f t="shared" si="0"/>
        <v>85920</v>
      </c>
      <c r="F25" s="1">
        <f t="shared" si="1"/>
        <v>293.12113536898016</v>
      </c>
      <c r="G25" s="5">
        <v>1.2195121951219512</v>
      </c>
      <c r="H25" s="5">
        <v>2.0408163265306123</v>
      </c>
      <c r="I25" s="9">
        <f t="shared" si="2"/>
        <v>10691.886510701843</v>
      </c>
      <c r="J25" s="9">
        <f t="shared" si="3"/>
        <v>36.475999921475882</v>
      </c>
    </row>
    <row r="26" spans="1:10">
      <c r="A26">
        <v>4</v>
      </c>
      <c r="B26">
        <v>0</v>
      </c>
      <c r="C26" s="4">
        <v>0.43506536697007098</v>
      </c>
      <c r="D26">
        <v>1917</v>
      </c>
      <c r="E26">
        <f t="shared" si="0"/>
        <v>383400</v>
      </c>
      <c r="F26" s="1">
        <f t="shared" si="1"/>
        <v>619.19302321650878</v>
      </c>
      <c r="G26" s="5">
        <v>1.0989010989010988</v>
      </c>
      <c r="H26" s="5">
        <v>2.0408163265306123</v>
      </c>
      <c r="I26" s="9">
        <f t="shared" si="2"/>
        <v>42991.702175375642</v>
      </c>
      <c r="J26" s="9">
        <f t="shared" si="3"/>
        <v>69.431825882093378</v>
      </c>
    </row>
    <row r="27" spans="1:10">
      <c r="A27">
        <v>4</v>
      </c>
      <c r="B27">
        <v>1</v>
      </c>
      <c r="C27" s="4">
        <v>0.44309141269042895</v>
      </c>
      <c r="D27">
        <v>45.3</v>
      </c>
      <c r="E27">
        <f t="shared" si="0"/>
        <v>9060</v>
      </c>
      <c r="F27" s="1">
        <f t="shared" si="1"/>
        <v>95.184032274326356</v>
      </c>
      <c r="G27" s="5">
        <v>1.2195121951219512</v>
      </c>
      <c r="H27" s="5">
        <v>2.0408163265306123</v>
      </c>
      <c r="I27" s="9">
        <f t="shared" si="2"/>
        <v>1127.4265803882529</v>
      </c>
      <c r="J27" s="9">
        <f t="shared" si="3"/>
        <v>11.844702871369631</v>
      </c>
    </row>
    <row r="28" spans="1:10">
      <c r="A28">
        <v>4</v>
      </c>
      <c r="B28">
        <v>2</v>
      </c>
      <c r="C28" s="4">
        <v>0.45623971631770233</v>
      </c>
      <c r="D28">
        <v>43.6</v>
      </c>
      <c r="E28">
        <f t="shared" si="0"/>
        <v>8720</v>
      </c>
      <c r="F28" s="1">
        <f t="shared" si="1"/>
        <v>93.380940239430018</v>
      </c>
      <c r="G28" s="5">
        <v>1.2195121951219512</v>
      </c>
      <c r="H28" s="5">
        <v>2.0408163265306123</v>
      </c>
      <c r="I28" s="9">
        <f t="shared" si="2"/>
        <v>1085.1169736187157</v>
      </c>
      <c r="J28" s="9">
        <f t="shared" si="3"/>
        <v>11.620326062646843</v>
      </c>
    </row>
    <row r="29" spans="1:10">
      <c r="A29">
        <v>4</v>
      </c>
      <c r="B29">
        <v>3</v>
      </c>
      <c r="C29" s="4">
        <v>0</v>
      </c>
      <c r="D29" t="s">
        <v>17</v>
      </c>
      <c r="E29" t="e">
        <f t="shared" si="0"/>
        <v>#VALUE!</v>
      </c>
      <c r="F29" s="1" t="e">
        <f t="shared" si="1"/>
        <v>#VALUE!</v>
      </c>
      <c r="G29" s="5" t="e">
        <v>#DIV/0!</v>
      </c>
      <c r="H29" s="5"/>
      <c r="I29" s="9" t="e">
        <f t="shared" si="2"/>
        <v>#VALUE!</v>
      </c>
      <c r="J29" s="9" t="e">
        <f t="shared" si="3"/>
        <v>#VALUE!</v>
      </c>
    </row>
    <row r="30" spans="1:10">
      <c r="A30">
        <v>4</v>
      </c>
      <c r="B30">
        <v>4</v>
      </c>
      <c r="C30" s="4">
        <v>0.49272653618550721</v>
      </c>
      <c r="D30">
        <v>2.1</v>
      </c>
      <c r="E30">
        <f t="shared" si="0"/>
        <v>420</v>
      </c>
      <c r="F30" s="1">
        <f t="shared" si="1"/>
        <v>20.493901531919196</v>
      </c>
      <c r="G30" s="5">
        <v>1.2048192771084338</v>
      </c>
      <c r="H30" s="5">
        <v>2.0408163265306123</v>
      </c>
      <c r="I30" s="9">
        <f t="shared" si="2"/>
        <v>51.635111876075733</v>
      </c>
      <c r="J30" s="9">
        <f t="shared" si="3"/>
        <v>2.5195354723283989</v>
      </c>
    </row>
    <row r="31" spans="1:10">
      <c r="A31">
        <v>4</v>
      </c>
      <c r="B31">
        <v>5</v>
      </c>
      <c r="C31" s="4">
        <v>0.51435757590665054</v>
      </c>
      <c r="D31">
        <v>3.2</v>
      </c>
      <c r="E31">
        <f t="shared" si="0"/>
        <v>640</v>
      </c>
      <c r="F31" s="1">
        <f t="shared" si="1"/>
        <v>25.298221281347036</v>
      </c>
      <c r="G31" s="5">
        <v>1.2048192771084338</v>
      </c>
      <c r="H31" s="5">
        <v>2.0408163265306123</v>
      </c>
      <c r="I31" s="9">
        <f t="shared" si="2"/>
        <v>78.682075239734459</v>
      </c>
      <c r="J31" s="9">
        <f t="shared" si="3"/>
        <v>3.1101821098287479</v>
      </c>
    </row>
    <row r="32" spans="1:10">
      <c r="A32">
        <v>4</v>
      </c>
      <c r="B32">
        <v>6</v>
      </c>
      <c r="C32" s="4">
        <v>0.53945835340385007</v>
      </c>
      <c r="D32">
        <v>1</v>
      </c>
      <c r="E32">
        <f t="shared" si="0"/>
        <v>200</v>
      </c>
      <c r="F32" s="1">
        <f t="shared" si="1"/>
        <v>14.142135623730951</v>
      </c>
      <c r="G32" s="5">
        <v>1.2048192771084338</v>
      </c>
      <c r="H32" s="5">
        <v>2.0408163265306123</v>
      </c>
      <c r="I32" s="9">
        <f t="shared" si="2"/>
        <v>24.588148512417014</v>
      </c>
      <c r="J32" s="9">
        <f t="shared" si="3"/>
        <v>1.7386446549951995</v>
      </c>
    </row>
    <row r="33" spans="1:10">
      <c r="A33">
        <v>5</v>
      </c>
      <c r="B33">
        <v>-3</v>
      </c>
      <c r="C33" s="4">
        <v>0.54113245597020643</v>
      </c>
      <c r="D33">
        <v>84.4</v>
      </c>
      <c r="E33">
        <f t="shared" si="0"/>
        <v>16880</v>
      </c>
      <c r="F33" s="1">
        <f t="shared" si="1"/>
        <v>129.92305415129371</v>
      </c>
      <c r="G33" s="5">
        <v>1.1904761904761905</v>
      </c>
      <c r="H33" s="5">
        <v>2</v>
      </c>
      <c r="I33" s="9">
        <f t="shared" si="2"/>
        <v>2009.5238095238096</v>
      </c>
      <c r="J33" s="9">
        <f t="shared" si="3"/>
        <v>15.467030256106394</v>
      </c>
    </row>
    <row r="34" spans="1:10">
      <c r="A34">
        <v>5</v>
      </c>
      <c r="B34">
        <v>-2</v>
      </c>
      <c r="C34" s="4">
        <v>0.53869425710269536</v>
      </c>
      <c r="D34">
        <v>146</v>
      </c>
      <c r="E34">
        <f t="shared" si="0"/>
        <v>29200</v>
      </c>
      <c r="F34" s="1">
        <f t="shared" si="1"/>
        <v>170.88007490635061</v>
      </c>
      <c r="G34" s="5">
        <v>1.1904761904761905</v>
      </c>
      <c r="H34" s="5">
        <v>2</v>
      </c>
      <c r="I34" s="9">
        <f t="shared" si="2"/>
        <v>3476.1904761904761</v>
      </c>
      <c r="J34" s="9">
        <f t="shared" si="3"/>
        <v>20.342866060279835</v>
      </c>
    </row>
    <row r="35" spans="1:10">
      <c r="A35">
        <v>5</v>
      </c>
      <c r="B35">
        <v>-1</v>
      </c>
      <c r="C35" s="4">
        <v>0.54012695627595519</v>
      </c>
      <c r="D35">
        <v>64.599999999999994</v>
      </c>
      <c r="E35">
        <f t="shared" ref="E35:E57" si="4">D35*1000*0.2</f>
        <v>12920</v>
      </c>
      <c r="F35" s="1">
        <f t="shared" ref="F35:F57" si="5">SQRT(E35)</f>
        <v>113.66617790706258</v>
      </c>
      <c r="G35" s="5">
        <v>1.1904761904761905</v>
      </c>
      <c r="H35" s="5">
        <v>2</v>
      </c>
      <c r="I35" s="9">
        <f t="shared" si="2"/>
        <v>1538.0952380952381</v>
      </c>
      <c r="J35" s="9">
        <f t="shared" si="3"/>
        <v>13.531687846078878</v>
      </c>
    </row>
    <row r="36" spans="1:10">
      <c r="A36">
        <v>5</v>
      </c>
      <c r="B36">
        <v>0</v>
      </c>
      <c r="C36" s="4">
        <v>0.54370092037490203</v>
      </c>
      <c r="D36">
        <v>259</v>
      </c>
      <c r="E36">
        <f t="shared" si="4"/>
        <v>51800</v>
      </c>
      <c r="F36" s="1">
        <f t="shared" si="5"/>
        <v>227.59613353482084</v>
      </c>
      <c r="G36" s="5">
        <v>1.075268817204301</v>
      </c>
      <c r="H36" s="5">
        <v>2</v>
      </c>
      <c r="I36" s="9">
        <f t="shared" si="2"/>
        <v>5569.8924731182797</v>
      </c>
      <c r="J36" s="9">
        <f t="shared" si="3"/>
        <v>24.472702530625895</v>
      </c>
    </row>
    <row r="37" spans="1:10">
      <c r="A37">
        <v>5</v>
      </c>
      <c r="B37">
        <v>1</v>
      </c>
      <c r="C37" s="4">
        <v>0.55141360694549746</v>
      </c>
      <c r="D37">
        <v>50.2</v>
      </c>
      <c r="E37">
        <f t="shared" si="4"/>
        <v>10040</v>
      </c>
      <c r="F37" s="1">
        <f t="shared" si="5"/>
        <v>100.1998003990028</v>
      </c>
      <c r="G37" s="5">
        <v>1.1904761904761905</v>
      </c>
      <c r="H37" s="5">
        <v>2</v>
      </c>
      <c r="I37" s="9">
        <f t="shared" si="2"/>
        <v>1195.2380952380952</v>
      </c>
      <c r="J37" s="9">
        <f t="shared" si="3"/>
        <v>11.928547666547953</v>
      </c>
    </row>
    <row r="38" spans="1:10">
      <c r="A38">
        <v>6</v>
      </c>
      <c r="B38">
        <v>-4</v>
      </c>
      <c r="C38" s="4">
        <v>0.65229693038596093</v>
      </c>
      <c r="D38">
        <v>11.4</v>
      </c>
      <c r="E38">
        <f t="shared" si="4"/>
        <v>2280</v>
      </c>
      <c r="F38" s="1">
        <f t="shared" si="5"/>
        <v>47.749345545253291</v>
      </c>
      <c r="G38" s="5">
        <v>1.1627906976744187</v>
      </c>
      <c r="H38" s="5">
        <v>2</v>
      </c>
      <c r="I38" s="9">
        <f t="shared" si="2"/>
        <v>265.11627906976747</v>
      </c>
      <c r="J38" s="9">
        <f t="shared" si="3"/>
        <v>5.5522494820061974</v>
      </c>
    </row>
    <row r="39" spans="1:10">
      <c r="A39">
        <v>6</v>
      </c>
      <c r="B39">
        <v>-3</v>
      </c>
      <c r="C39" s="4">
        <v>0.64792489969455835</v>
      </c>
      <c r="D39">
        <v>15.6</v>
      </c>
      <c r="E39">
        <f t="shared" si="4"/>
        <v>3120</v>
      </c>
      <c r="F39" s="1">
        <f t="shared" si="5"/>
        <v>55.856960175075763</v>
      </c>
      <c r="G39" s="5">
        <v>1.1627906976744187</v>
      </c>
      <c r="H39" s="5">
        <v>2</v>
      </c>
      <c r="I39" s="9">
        <f t="shared" si="2"/>
        <v>362.7906976744186</v>
      </c>
      <c r="J39" s="9">
        <f t="shared" si="3"/>
        <v>6.4949953691948563</v>
      </c>
    </row>
    <row r="40" spans="1:10">
      <c r="A40">
        <v>6</v>
      </c>
      <c r="B40">
        <v>-2</v>
      </c>
      <c r="C40" s="4">
        <v>0.64649758477473851</v>
      </c>
      <c r="D40">
        <v>10.1</v>
      </c>
      <c r="E40">
        <f t="shared" si="4"/>
        <v>2020</v>
      </c>
      <c r="F40" s="1">
        <f t="shared" si="5"/>
        <v>44.944410108488462</v>
      </c>
      <c r="G40" s="5">
        <v>1.1627906976744187</v>
      </c>
      <c r="H40" s="5">
        <v>2</v>
      </c>
      <c r="I40" s="9">
        <f t="shared" si="2"/>
        <v>234.88372093023258</v>
      </c>
      <c r="J40" s="9">
        <f t="shared" si="3"/>
        <v>5.2260941986614489</v>
      </c>
    </row>
    <row r="41" spans="1:10">
      <c r="A41">
        <v>6</v>
      </c>
      <c r="B41">
        <v>-1</v>
      </c>
      <c r="C41" s="4">
        <v>0.64842732823347293</v>
      </c>
      <c r="D41">
        <v>16.3</v>
      </c>
      <c r="E41">
        <f t="shared" si="4"/>
        <v>3260</v>
      </c>
      <c r="F41" s="1">
        <f t="shared" si="5"/>
        <v>57.096409694480791</v>
      </c>
      <c r="G41" s="5">
        <v>1.1627906976744187</v>
      </c>
      <c r="H41" s="5">
        <v>2</v>
      </c>
      <c r="I41" s="9">
        <f t="shared" si="2"/>
        <v>379.06976744186051</v>
      </c>
      <c r="J41" s="9">
        <f t="shared" si="3"/>
        <v>6.6391174063349769</v>
      </c>
    </row>
    <row r="42" spans="1:10">
      <c r="A42">
        <v>6</v>
      </c>
      <c r="B42">
        <v>0</v>
      </c>
      <c r="C42" s="4">
        <v>0.65283842913362999</v>
      </c>
      <c r="D42">
        <v>60.2</v>
      </c>
      <c r="E42">
        <f t="shared" si="4"/>
        <v>12040</v>
      </c>
      <c r="F42" s="1">
        <f t="shared" si="5"/>
        <v>109.72693379476162</v>
      </c>
      <c r="G42" s="5">
        <v>1.0638297872340425</v>
      </c>
      <c r="H42" s="5">
        <v>2</v>
      </c>
      <c r="I42" s="9">
        <f t="shared" si="2"/>
        <v>1280.8510638297871</v>
      </c>
      <c r="J42" s="9">
        <f t="shared" si="3"/>
        <v>11.673078063272513</v>
      </c>
    </row>
    <row r="43" spans="1:10">
      <c r="A43">
        <v>6</v>
      </c>
      <c r="B43">
        <v>1</v>
      </c>
      <c r="C43" s="4">
        <v>0.66046725884028501</v>
      </c>
      <c r="D43">
        <v>20.399999999999999</v>
      </c>
      <c r="E43">
        <f t="shared" si="4"/>
        <v>4080</v>
      </c>
      <c r="F43" s="1">
        <f t="shared" si="5"/>
        <v>63.874877690685246</v>
      </c>
      <c r="G43" s="5">
        <v>1.1627906976744187</v>
      </c>
      <c r="H43" s="5">
        <v>2</v>
      </c>
      <c r="I43" s="9">
        <f t="shared" si="2"/>
        <v>474.41860465116281</v>
      </c>
      <c r="J43" s="9">
        <f t="shared" si="3"/>
        <v>7.4273113593820055</v>
      </c>
    </row>
    <row r="44" spans="1:10">
      <c r="A44">
        <v>6</v>
      </c>
      <c r="B44">
        <v>2</v>
      </c>
      <c r="C44" s="4">
        <v>0.67066683233927715</v>
      </c>
      <c r="D44" t="s">
        <v>17</v>
      </c>
      <c r="E44" t="e">
        <f t="shared" si="4"/>
        <v>#VALUE!</v>
      </c>
      <c r="F44" s="1" t="e">
        <f t="shared" si="5"/>
        <v>#VALUE!</v>
      </c>
      <c r="G44" s="5" t="e">
        <v>#DIV/0!</v>
      </c>
      <c r="H44" s="5">
        <v>2</v>
      </c>
      <c r="I44" s="9" t="e">
        <f t="shared" si="2"/>
        <v>#VALUE!</v>
      </c>
      <c r="J44" s="9" t="e">
        <f t="shared" si="3"/>
        <v>#VALUE!</v>
      </c>
    </row>
    <row r="45" spans="1:10">
      <c r="A45">
        <v>6</v>
      </c>
      <c r="B45">
        <v>3</v>
      </c>
      <c r="C45" s="4">
        <v>0.68408945820278377</v>
      </c>
      <c r="D45">
        <v>5.9</v>
      </c>
      <c r="E45">
        <f t="shared" si="4"/>
        <v>1180</v>
      </c>
      <c r="F45" s="1">
        <f t="shared" si="5"/>
        <v>34.351128074635334</v>
      </c>
      <c r="G45" s="5">
        <v>1.1494252873563218</v>
      </c>
      <c r="H45" s="5">
        <v>2</v>
      </c>
      <c r="I45" s="9">
        <f t="shared" si="2"/>
        <v>135.63218390804599</v>
      </c>
      <c r="J45" s="9">
        <f t="shared" si="3"/>
        <v>3.9484055258201529</v>
      </c>
    </row>
    <row r="46" spans="1:10">
      <c r="A46">
        <v>6</v>
      </c>
      <c r="B46">
        <v>4</v>
      </c>
      <c r="C46" s="4">
        <v>0.70028589245122541</v>
      </c>
      <c r="D46">
        <v>4.2</v>
      </c>
      <c r="E46">
        <f t="shared" si="4"/>
        <v>840</v>
      </c>
      <c r="F46" s="1">
        <f t="shared" si="5"/>
        <v>28.982753492378876</v>
      </c>
      <c r="G46" s="5">
        <v>1.1494252873563218</v>
      </c>
      <c r="H46" s="5">
        <v>2</v>
      </c>
      <c r="I46" s="9">
        <f t="shared" si="2"/>
        <v>96.551724137931018</v>
      </c>
      <c r="J46" s="9">
        <f t="shared" si="3"/>
        <v>3.3313509761355027</v>
      </c>
    </row>
    <row r="47" spans="1:10">
      <c r="A47">
        <v>7</v>
      </c>
      <c r="B47">
        <v>-4</v>
      </c>
      <c r="C47" s="4">
        <v>0.7572805224299487</v>
      </c>
      <c r="D47">
        <v>40</v>
      </c>
      <c r="E47">
        <f t="shared" si="4"/>
        <v>8000</v>
      </c>
      <c r="F47" s="1">
        <f t="shared" si="5"/>
        <v>89.442719099991592</v>
      </c>
      <c r="G47" s="5">
        <v>1.1363636363636365</v>
      </c>
      <c r="H47" s="5">
        <v>1.9607843137254901</v>
      </c>
      <c r="I47" s="9">
        <f t="shared" si="2"/>
        <v>891.26559714795019</v>
      </c>
      <c r="J47" s="9">
        <f t="shared" si="3"/>
        <v>9.9646523061487962</v>
      </c>
    </row>
    <row r="48" spans="1:10">
      <c r="A48">
        <v>7</v>
      </c>
      <c r="B48">
        <v>-3</v>
      </c>
      <c r="C48" s="4">
        <v>0.75444431494089825</v>
      </c>
      <c r="D48">
        <v>36</v>
      </c>
      <c r="E48">
        <f t="shared" si="4"/>
        <v>7200</v>
      </c>
      <c r="F48" s="1">
        <f t="shared" si="5"/>
        <v>84.852813742385706</v>
      </c>
      <c r="G48" s="5">
        <v>1.1363636363636365</v>
      </c>
      <c r="H48" s="5">
        <v>1.9607843137254901</v>
      </c>
      <c r="I48" s="9">
        <f t="shared" si="2"/>
        <v>802.13903743315518</v>
      </c>
      <c r="J48" s="9">
        <f t="shared" si="3"/>
        <v>9.4532992137238985</v>
      </c>
    </row>
    <row r="49" spans="1:10">
      <c r="A49">
        <v>7</v>
      </c>
      <c r="B49">
        <v>-2</v>
      </c>
      <c r="C49" s="4">
        <v>0.75426490834861581</v>
      </c>
      <c r="D49">
        <v>15</v>
      </c>
      <c r="E49">
        <f t="shared" si="4"/>
        <v>3000</v>
      </c>
      <c r="F49" s="1">
        <f t="shared" si="5"/>
        <v>54.772255750516614</v>
      </c>
      <c r="G49" s="5">
        <v>1.1363636363636365</v>
      </c>
      <c r="H49" s="5">
        <v>1.9607843137254901</v>
      </c>
      <c r="I49" s="9">
        <f t="shared" si="2"/>
        <v>334.22459893048131</v>
      </c>
      <c r="J49" s="9">
        <f t="shared" si="3"/>
        <v>6.1020784035780542</v>
      </c>
    </row>
    <row r="50" spans="1:10">
      <c r="A50">
        <v>7</v>
      </c>
      <c r="B50">
        <v>-1</v>
      </c>
      <c r="C50" s="4">
        <v>0.75628887838736603</v>
      </c>
      <c r="D50">
        <v>22</v>
      </c>
      <c r="E50">
        <f t="shared" si="4"/>
        <v>4400</v>
      </c>
      <c r="F50" s="1">
        <f t="shared" si="5"/>
        <v>66.332495807108003</v>
      </c>
      <c r="G50" s="5">
        <v>1.1363636363636365</v>
      </c>
      <c r="H50" s="5">
        <v>1.9607843137254901</v>
      </c>
      <c r="I50" s="9">
        <f t="shared" si="2"/>
        <v>490.19607843137254</v>
      </c>
      <c r="J50" s="9">
        <f t="shared" si="3"/>
        <v>7.3899839357295019</v>
      </c>
    </row>
    <row r="51" spans="1:10">
      <c r="A51">
        <v>7</v>
      </c>
      <c r="B51">
        <v>0</v>
      </c>
      <c r="C51" s="4">
        <v>0.76030831903585805</v>
      </c>
      <c r="D51">
        <v>36</v>
      </c>
      <c r="E51">
        <f t="shared" si="4"/>
        <v>7200</v>
      </c>
      <c r="F51" s="1">
        <f t="shared" si="5"/>
        <v>84.852813742385706</v>
      </c>
      <c r="G51" s="5">
        <v>1.0526315789473684</v>
      </c>
      <c r="H51" s="5">
        <v>1.9607843137254901</v>
      </c>
      <c r="I51" s="9">
        <f t="shared" si="2"/>
        <v>743.03405572755412</v>
      </c>
      <c r="J51" s="9">
        <f t="shared" si="3"/>
        <v>8.7567403242916093</v>
      </c>
    </row>
    <row r="52" spans="1:10">
      <c r="A52">
        <v>9</v>
      </c>
      <c r="B52">
        <v>-5</v>
      </c>
      <c r="C52" s="4">
        <v>0.97500051282037792</v>
      </c>
      <c r="D52">
        <v>16</v>
      </c>
      <c r="E52">
        <f t="shared" si="4"/>
        <v>3200</v>
      </c>
      <c r="F52" s="1">
        <f t="shared" si="5"/>
        <v>56.568542494923804</v>
      </c>
      <c r="G52" s="5">
        <v>1.1111111111111112</v>
      </c>
      <c r="H52" s="5">
        <v>1.9607843137254901</v>
      </c>
      <c r="I52" s="9">
        <f t="shared" si="2"/>
        <v>348.58387799564269</v>
      </c>
      <c r="J52" s="9">
        <f t="shared" si="3"/>
        <v>6.1621505985755771</v>
      </c>
    </row>
    <row r="53" spans="1:10">
      <c r="A53">
        <v>9</v>
      </c>
      <c r="B53">
        <v>-4</v>
      </c>
      <c r="C53" s="4">
        <v>0.97251118245498847</v>
      </c>
      <c r="D53">
        <v>16.899999999999999</v>
      </c>
      <c r="E53">
        <f t="shared" si="4"/>
        <v>3380</v>
      </c>
      <c r="F53" s="1">
        <f t="shared" si="5"/>
        <v>58.137767414994535</v>
      </c>
      <c r="G53" s="5">
        <v>1.1111111111111112</v>
      </c>
      <c r="H53" s="5">
        <v>1.9607843137254901</v>
      </c>
      <c r="I53" s="9">
        <f t="shared" si="2"/>
        <v>368.19172113289761</v>
      </c>
      <c r="J53" s="9">
        <f t="shared" si="3"/>
        <v>6.3330901323523454</v>
      </c>
    </row>
    <row r="54" spans="1:10">
      <c r="A54">
        <v>9</v>
      </c>
      <c r="B54">
        <v>-3</v>
      </c>
      <c r="C54" s="4">
        <v>0.97173504619314821</v>
      </c>
      <c r="D54" t="s">
        <v>17</v>
      </c>
      <c r="E54" t="e">
        <f t="shared" si="4"/>
        <v>#VALUE!</v>
      </c>
      <c r="F54" s="1" t="e">
        <f t="shared" si="5"/>
        <v>#VALUE!</v>
      </c>
      <c r="G54" s="5">
        <v>1.1111111111111112</v>
      </c>
      <c r="H54" s="5">
        <v>1.9607843137254901</v>
      </c>
      <c r="I54" s="9" t="e">
        <f t="shared" si="2"/>
        <v>#VALUE!</v>
      </c>
      <c r="J54" s="9" t="e">
        <f t="shared" si="3"/>
        <v>#VALUE!</v>
      </c>
    </row>
    <row r="55" spans="1:10">
      <c r="A55">
        <v>9</v>
      </c>
      <c r="B55">
        <v>-2</v>
      </c>
      <c r="C55" s="4">
        <v>0.97280881986133327</v>
      </c>
      <c r="D55">
        <v>10</v>
      </c>
      <c r="E55">
        <f t="shared" si="4"/>
        <v>2000</v>
      </c>
      <c r="F55" s="1">
        <f t="shared" si="5"/>
        <v>44.721359549995796</v>
      </c>
      <c r="G55" s="5">
        <v>1.1111111111111112</v>
      </c>
      <c r="H55" s="5">
        <v>1.9607843137254901</v>
      </c>
      <c r="I55" s="9">
        <f t="shared" si="2"/>
        <v>217.86492374727669</v>
      </c>
      <c r="J55" s="9">
        <f t="shared" si="3"/>
        <v>4.8716077941171889</v>
      </c>
    </row>
    <row r="56" spans="1:10">
      <c r="A56">
        <v>9</v>
      </c>
      <c r="B56">
        <v>-1</v>
      </c>
      <c r="C56" s="4">
        <v>0.97594774450274746</v>
      </c>
      <c r="D56" t="s">
        <v>17</v>
      </c>
      <c r="E56" t="e">
        <f t="shared" si="4"/>
        <v>#VALUE!</v>
      </c>
      <c r="F56" s="1" t="e">
        <f t="shared" si="5"/>
        <v>#VALUE!</v>
      </c>
      <c r="G56" s="5">
        <v>1.1111111111111112</v>
      </c>
      <c r="H56" s="5">
        <v>1.9607843137254901</v>
      </c>
      <c r="I56" s="9" t="e">
        <f t="shared" si="2"/>
        <v>#VALUE!</v>
      </c>
      <c r="J56" s="9" t="e">
        <f t="shared" si="3"/>
        <v>#VALUE!</v>
      </c>
    </row>
    <row r="57" spans="1:10">
      <c r="A57">
        <v>9</v>
      </c>
      <c r="B57">
        <v>0</v>
      </c>
      <c r="C57" s="4">
        <v>0.98099999999999998</v>
      </c>
      <c r="D57">
        <v>17</v>
      </c>
      <c r="E57">
        <f t="shared" si="4"/>
        <v>3400</v>
      </c>
      <c r="F57" s="1">
        <f t="shared" si="5"/>
        <v>58.309518948453004</v>
      </c>
      <c r="G57" s="5">
        <v>1.0416666666666667</v>
      </c>
      <c r="H57" s="5">
        <v>1.9607843137254901</v>
      </c>
      <c r="I57" s="9">
        <f t="shared" si="2"/>
        <v>347.22222222222223</v>
      </c>
      <c r="J57" s="9">
        <f t="shared" si="3"/>
        <v>5.9548119841148903</v>
      </c>
    </row>
  </sheetData>
  <pageMargins left="0.78749999999999998" right="0.78749999999999998" top="1.0249999999999999" bottom="1.0249999999999999" header="0.78749999999999998" footer="0.78749999999999998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E56"/>
  <sheetViews>
    <sheetView tabSelected="1" topLeftCell="A4" zoomScaleNormal="100" workbookViewId="0">
      <selection activeCell="H12" sqref="H12"/>
    </sheetView>
  </sheetViews>
  <sheetFormatPr defaultRowHeight="12.75"/>
  <cols>
    <col min="1" max="1" width="2" bestFit="1" customWidth="1"/>
    <col min="2" max="2" width="2.5703125" bestFit="1" customWidth="1"/>
    <col min="3" max="3" width="5.5703125" bestFit="1" customWidth="1"/>
    <col min="4" max="4" width="9" bestFit="1" customWidth="1"/>
    <col min="5" max="5" width="8.5703125" bestFit="1" customWidth="1"/>
    <col min="6" max="1025" width="11.5703125"/>
  </cols>
  <sheetData>
    <row r="1" spans="1:5">
      <c r="A1" s="2" t="s">
        <v>0</v>
      </c>
      <c r="B1" s="2" t="s">
        <v>1</v>
      </c>
      <c r="C1" s="2" t="s">
        <v>4</v>
      </c>
      <c r="D1" s="2" t="s">
        <v>21</v>
      </c>
      <c r="E1" s="10" t="s">
        <v>22</v>
      </c>
    </row>
    <row r="2" spans="1:5">
      <c r="A2">
        <v>1</v>
      </c>
      <c r="B2">
        <v>-1</v>
      </c>
      <c r="C2" s="4">
        <v>0.11069326989478628</v>
      </c>
      <c r="D2" s="9">
        <v>74922.600619195044</v>
      </c>
      <c r="E2" s="9">
        <v>196.62083470854128</v>
      </c>
    </row>
    <row r="3" spans="1:5">
      <c r="A3">
        <v>1</v>
      </c>
      <c r="B3">
        <v>0</v>
      </c>
      <c r="C3" s="4">
        <v>0.109</v>
      </c>
      <c r="D3" s="9">
        <v>13060166.124954857</v>
      </c>
      <c r="E3" s="9">
        <v>2171.7652146791675</v>
      </c>
    </row>
    <row r="4" spans="1:5">
      <c r="A4">
        <v>1</v>
      </c>
      <c r="B4">
        <v>1</v>
      </c>
      <c r="C4" s="4">
        <v>0.12184005909387931</v>
      </c>
      <c r="D4" s="9">
        <v>22069.597069597068</v>
      </c>
      <c r="E4" s="9">
        <v>100.52426007371862</v>
      </c>
    </row>
    <row r="5" spans="1:5">
      <c r="A5">
        <v>1</v>
      </c>
      <c r="B5">
        <v>3</v>
      </c>
      <c r="C5" s="4">
        <v>0.18243903091169938</v>
      </c>
      <c r="D5" s="9">
        <v>406.77966101694921</v>
      </c>
      <c r="E5" s="9">
        <v>13.128757105787855</v>
      </c>
    </row>
    <row r="6" spans="1:5">
      <c r="A6">
        <v>2</v>
      </c>
      <c r="B6">
        <v>-2</v>
      </c>
      <c r="C6" s="4">
        <v>0.22361797781037193</v>
      </c>
      <c r="D6" s="9">
        <v>3386.0342555994735</v>
      </c>
      <c r="E6" s="9">
        <v>33.396025970056868</v>
      </c>
    </row>
    <row r="7" spans="1:5">
      <c r="A7">
        <v>2</v>
      </c>
      <c r="B7">
        <v>-1</v>
      </c>
      <c r="C7" s="4">
        <v>0.21651789764358972</v>
      </c>
      <c r="D7" s="9">
        <v>118051.94805194806</v>
      </c>
      <c r="E7" s="9">
        <v>195.77679781404331</v>
      </c>
    </row>
    <row r="8" spans="1:5">
      <c r="A8">
        <v>2</v>
      </c>
      <c r="B8">
        <v>0</v>
      </c>
      <c r="C8" s="4">
        <v>0.218</v>
      </c>
      <c r="D8" s="9">
        <v>539682.53968253976</v>
      </c>
      <c r="E8" s="9">
        <v>377.85335600755826</v>
      </c>
    </row>
    <row r="9" spans="1:5">
      <c r="A9">
        <v>2</v>
      </c>
      <c r="B9">
        <v>1</v>
      </c>
      <c r="C9" s="4">
        <v>0.22808989455914089</v>
      </c>
      <c r="D9" s="9">
        <v>34929.577464788737</v>
      </c>
      <c r="E9" s="9">
        <v>104.55895517051685</v>
      </c>
    </row>
    <row r="10" spans="1:5">
      <c r="A10">
        <v>2</v>
      </c>
      <c r="B10">
        <v>2</v>
      </c>
      <c r="C10" s="4">
        <v>0.2464893506827425</v>
      </c>
      <c r="D10" s="9">
        <v>7160.4938271604942</v>
      </c>
      <c r="E10" s="9">
        <v>47.010945097925365</v>
      </c>
    </row>
    <row r="11" spans="1:5">
      <c r="A11">
        <v>2</v>
      </c>
      <c r="B11">
        <v>3</v>
      </c>
      <c r="C11" s="4">
        <v>0.26983328186122629</v>
      </c>
      <c r="D11" s="9">
        <v>1666.6666666666667</v>
      </c>
      <c r="E11" s="9">
        <v>22.680460581325725</v>
      </c>
    </row>
    <row r="12" spans="1:5">
      <c r="A12">
        <v>2</v>
      </c>
      <c r="B12">
        <v>4</v>
      </c>
      <c r="C12" s="4">
        <v>0.29829180344085893</v>
      </c>
      <c r="D12" s="9">
        <v>469.1358024691358</v>
      </c>
      <c r="E12" s="9">
        <v>12.033079438035756</v>
      </c>
    </row>
    <row r="13" spans="1:5">
      <c r="A13">
        <v>2</v>
      </c>
      <c r="B13">
        <v>5</v>
      </c>
      <c r="C13" s="4">
        <v>0.32908357601071497</v>
      </c>
      <c r="D13" s="9">
        <v>175.12077294685989</v>
      </c>
      <c r="E13" s="9">
        <v>7.2714943108649113</v>
      </c>
    </row>
    <row r="14" spans="1:5">
      <c r="A14">
        <v>3</v>
      </c>
      <c r="B14">
        <v>-2</v>
      </c>
      <c r="C14" s="4">
        <v>0.32582971012478285</v>
      </c>
      <c r="D14" s="9">
        <v>16855.484940591323</v>
      </c>
      <c r="E14" s="9">
        <v>68.245863692890126</v>
      </c>
    </row>
    <row r="15" spans="1:5">
      <c r="A15">
        <v>3</v>
      </c>
      <c r="B15">
        <v>-1</v>
      </c>
      <c r="C15" s="4">
        <v>0.32386725675807365</v>
      </c>
      <c r="D15" s="9">
        <v>66592.98148659851</v>
      </c>
      <c r="E15" s="9">
        <v>135.65004375389421</v>
      </c>
    </row>
    <row r="16" spans="1:5">
      <c r="A16">
        <v>3</v>
      </c>
      <c r="B16">
        <v>0</v>
      </c>
      <c r="C16" s="4">
        <v>0.32600000000000001</v>
      </c>
      <c r="D16" s="9">
        <v>75725.338491295945</v>
      </c>
      <c r="E16" s="9">
        <v>135.31014100225553</v>
      </c>
    </row>
    <row r="17" spans="1:5">
      <c r="A17">
        <v>3</v>
      </c>
      <c r="B17">
        <v>1</v>
      </c>
      <c r="C17" s="4">
        <v>0.33477305745833252</v>
      </c>
      <c r="D17" s="9">
        <v>1729.4053464266228</v>
      </c>
      <c r="E17" s="9">
        <v>21.719617280299378</v>
      </c>
    </row>
    <row r="18" spans="1:5">
      <c r="A18">
        <v>3</v>
      </c>
      <c r="B18">
        <v>2</v>
      </c>
      <c r="C18" s="4">
        <v>0.34973847372000699</v>
      </c>
      <c r="D18" s="9">
        <v>1730.7692307692309</v>
      </c>
      <c r="E18" s="9">
        <v>21.500653629805672</v>
      </c>
    </row>
    <row r="19" spans="1:5">
      <c r="A19">
        <v>3</v>
      </c>
      <c r="B19">
        <v>3</v>
      </c>
      <c r="C19" s="4">
        <v>0.36832865758721517</v>
      </c>
      <c r="D19" s="9">
        <v>2040.5982905982903</v>
      </c>
      <c r="E19" s="9">
        <v>23.345911734414699</v>
      </c>
    </row>
    <row r="20" spans="1:5">
      <c r="A20">
        <v>3</v>
      </c>
      <c r="B20">
        <v>4</v>
      </c>
      <c r="C20" s="4">
        <v>0.39177544588705399</v>
      </c>
      <c r="D20" s="9">
        <v>1376.5822784810125</v>
      </c>
      <c r="E20" s="9">
        <v>19.053155979101732</v>
      </c>
    </row>
    <row r="21" spans="1:5">
      <c r="A21">
        <v>3</v>
      </c>
      <c r="B21">
        <v>5</v>
      </c>
      <c r="C21" s="4">
        <v>0.41759909003732276</v>
      </c>
      <c r="D21" s="9">
        <v>453.58649789029533</v>
      </c>
      <c r="E21" s="9">
        <v>10.936941642050485</v>
      </c>
    </row>
    <row r="22" spans="1:5">
      <c r="A22">
        <v>4</v>
      </c>
      <c r="B22">
        <v>-3</v>
      </c>
      <c r="C22" s="4">
        <v>0.43667048184201473</v>
      </c>
      <c r="D22" s="9">
        <v>7155.4547745023938</v>
      </c>
      <c r="E22" s="9">
        <v>42.459812412075379</v>
      </c>
    </row>
    <row r="23" spans="1:5">
      <c r="A23">
        <v>4</v>
      </c>
      <c r="B23">
        <v>-2</v>
      </c>
      <c r="C23" s="4">
        <v>0.43188534077043261</v>
      </c>
      <c r="D23" s="9">
        <v>37600.796416127429</v>
      </c>
      <c r="E23" s="9">
        <v>96.737209538728308</v>
      </c>
    </row>
    <row r="24" spans="1:5">
      <c r="A24">
        <v>4</v>
      </c>
      <c r="B24">
        <v>-1</v>
      </c>
      <c r="C24" s="4">
        <v>0.43146721383800929</v>
      </c>
      <c r="D24" s="9">
        <v>21383.773021403686</v>
      </c>
      <c r="E24" s="9">
        <v>72.951999842951764</v>
      </c>
    </row>
    <row r="25" spans="1:5">
      <c r="A25">
        <v>4</v>
      </c>
      <c r="B25">
        <v>0</v>
      </c>
      <c r="C25" s="4">
        <v>0.43506536697007098</v>
      </c>
      <c r="D25" s="9">
        <v>85983.404350751283</v>
      </c>
      <c r="E25" s="9">
        <v>138.86365176418676</v>
      </c>
    </row>
    <row r="26" spans="1:5">
      <c r="A26">
        <v>4</v>
      </c>
      <c r="B26">
        <v>1</v>
      </c>
      <c r="C26" s="4">
        <v>0.44309141269042895</v>
      </c>
      <c r="D26" s="9">
        <v>2254.8531607765058</v>
      </c>
      <c r="E26" s="9">
        <v>23.689405742739261</v>
      </c>
    </row>
    <row r="27" spans="1:5">
      <c r="A27">
        <v>4</v>
      </c>
      <c r="B27">
        <v>2</v>
      </c>
      <c r="C27" s="4">
        <v>0.45623971631770233</v>
      </c>
      <c r="D27" s="9">
        <v>2170.2339472374315</v>
      </c>
      <c r="E27" s="9">
        <v>23.240652125293686</v>
      </c>
    </row>
    <row r="28" spans="1:5">
      <c r="A28">
        <v>4</v>
      </c>
      <c r="B28">
        <v>3</v>
      </c>
      <c r="C28" s="4">
        <v>0</v>
      </c>
      <c r="D28" s="9" t="e">
        <v>#VALUE!</v>
      </c>
      <c r="E28" s="9" t="e">
        <v>#VALUE!</v>
      </c>
    </row>
    <row r="29" spans="1:5">
      <c r="A29">
        <v>4</v>
      </c>
      <c r="B29">
        <v>4</v>
      </c>
      <c r="C29" s="4">
        <v>0.49272653618550721</v>
      </c>
      <c r="D29" s="9">
        <v>103.27022375215147</v>
      </c>
      <c r="E29" s="9">
        <v>5.0390709446567978</v>
      </c>
    </row>
    <row r="30" spans="1:5">
      <c r="A30">
        <v>4</v>
      </c>
      <c r="B30">
        <v>5</v>
      </c>
      <c r="C30" s="4">
        <v>0.51435757590665054</v>
      </c>
      <c r="D30" s="9">
        <v>157.36415047946892</v>
      </c>
      <c r="E30" s="9">
        <v>6.2203642196574958</v>
      </c>
    </row>
    <row r="31" spans="1:5">
      <c r="A31">
        <v>4</v>
      </c>
      <c r="B31">
        <v>6</v>
      </c>
      <c r="C31" s="4">
        <v>0.53945835340385007</v>
      </c>
      <c r="D31" s="9">
        <v>49.176297024834028</v>
      </c>
      <c r="E31" s="9">
        <v>3.477289309990399</v>
      </c>
    </row>
    <row r="32" spans="1:5">
      <c r="A32">
        <v>5</v>
      </c>
      <c r="B32">
        <v>-3</v>
      </c>
      <c r="C32" s="4">
        <v>0.54113245597020643</v>
      </c>
      <c r="D32" s="9">
        <v>4019.0476190476193</v>
      </c>
      <c r="E32" s="9">
        <v>30.934060512212788</v>
      </c>
    </row>
    <row r="33" spans="1:5">
      <c r="A33">
        <v>5</v>
      </c>
      <c r="B33">
        <v>-2</v>
      </c>
      <c r="C33" s="4">
        <v>0.53869425710269536</v>
      </c>
      <c r="D33" s="9">
        <v>6952.3809523809523</v>
      </c>
      <c r="E33" s="9">
        <v>40.68573212055967</v>
      </c>
    </row>
    <row r="34" spans="1:5">
      <c r="A34">
        <v>5</v>
      </c>
      <c r="B34">
        <v>-1</v>
      </c>
      <c r="C34" s="4">
        <v>0.54012695627595519</v>
      </c>
      <c r="D34" s="9">
        <v>3076.1904761904761</v>
      </c>
      <c r="E34" s="9">
        <v>27.063375692157756</v>
      </c>
    </row>
    <row r="35" spans="1:5">
      <c r="A35">
        <v>5</v>
      </c>
      <c r="B35">
        <v>0</v>
      </c>
      <c r="C35" s="4">
        <v>0.54370092037490203</v>
      </c>
      <c r="D35" s="9">
        <v>11139.784946236559</v>
      </c>
      <c r="E35" s="9">
        <v>48.94540506125179</v>
      </c>
    </row>
    <row r="36" spans="1:5">
      <c r="A36">
        <v>5</v>
      </c>
      <c r="B36">
        <v>1</v>
      </c>
      <c r="C36" s="4">
        <v>0.55141360694549746</v>
      </c>
      <c r="D36" s="9">
        <v>2390.4761904761904</v>
      </c>
      <c r="E36" s="9">
        <v>23.857095333095906</v>
      </c>
    </row>
    <row r="37" spans="1:5">
      <c r="A37">
        <v>6</v>
      </c>
      <c r="B37">
        <v>-4</v>
      </c>
      <c r="C37" s="4">
        <v>0.65229693038596093</v>
      </c>
      <c r="D37" s="9">
        <v>530.23255813953494</v>
      </c>
      <c r="E37" s="9">
        <v>11.104498964012395</v>
      </c>
    </row>
    <row r="38" spans="1:5">
      <c r="A38">
        <v>6</v>
      </c>
      <c r="B38">
        <v>-3</v>
      </c>
      <c r="C38" s="4">
        <v>0.64792489969455835</v>
      </c>
      <c r="D38" s="9">
        <v>725.58139534883719</v>
      </c>
      <c r="E38" s="9">
        <v>12.989990738389713</v>
      </c>
    </row>
    <row r="39" spans="1:5">
      <c r="A39">
        <v>6</v>
      </c>
      <c r="B39">
        <v>-2</v>
      </c>
      <c r="C39" s="4">
        <v>0.64649758477473851</v>
      </c>
      <c r="D39" s="9">
        <v>469.76744186046517</v>
      </c>
      <c r="E39" s="9">
        <v>10.452188397322898</v>
      </c>
    </row>
    <row r="40" spans="1:5">
      <c r="A40">
        <v>6</v>
      </c>
      <c r="B40">
        <v>-1</v>
      </c>
      <c r="C40" s="4">
        <v>0.64842732823347293</v>
      </c>
      <c r="D40" s="9">
        <v>758.13953488372101</v>
      </c>
      <c r="E40" s="9">
        <v>13.278234812669954</v>
      </c>
    </row>
    <row r="41" spans="1:5">
      <c r="A41">
        <v>6</v>
      </c>
      <c r="B41">
        <v>0</v>
      </c>
      <c r="C41" s="4">
        <v>0.65283842913362999</v>
      </c>
      <c r="D41" s="9">
        <v>2561.7021276595742</v>
      </c>
      <c r="E41" s="9">
        <v>23.346156126545026</v>
      </c>
    </row>
    <row r="42" spans="1:5">
      <c r="A42">
        <v>6</v>
      </c>
      <c r="B42">
        <v>1</v>
      </c>
      <c r="C42" s="4">
        <v>0.66046725884028501</v>
      </c>
      <c r="D42" s="9">
        <v>948.83720930232562</v>
      </c>
      <c r="E42" s="9">
        <v>14.854622718764011</v>
      </c>
    </row>
    <row r="43" spans="1:5">
      <c r="A43">
        <v>6</v>
      </c>
      <c r="B43">
        <v>2</v>
      </c>
      <c r="C43" s="4">
        <v>0.67066683233927715</v>
      </c>
      <c r="D43" s="9" t="e">
        <v>#VALUE!</v>
      </c>
      <c r="E43" s="9" t="e">
        <v>#VALUE!</v>
      </c>
    </row>
    <row r="44" spans="1:5">
      <c r="A44">
        <v>6</v>
      </c>
      <c r="B44">
        <v>3</v>
      </c>
      <c r="C44" s="4">
        <v>0.68408945820278377</v>
      </c>
      <c r="D44" s="9">
        <v>271.26436781609198</v>
      </c>
      <c r="E44" s="9">
        <v>7.8968110516403058</v>
      </c>
    </row>
    <row r="45" spans="1:5">
      <c r="A45">
        <v>6</v>
      </c>
      <c r="B45">
        <v>4</v>
      </c>
      <c r="C45" s="4">
        <v>0.70028589245122541</v>
      </c>
      <c r="D45" s="9">
        <v>193.10344827586204</v>
      </c>
      <c r="E45" s="9">
        <v>6.6627019522710054</v>
      </c>
    </row>
    <row r="46" spans="1:5">
      <c r="A46">
        <v>7</v>
      </c>
      <c r="B46">
        <v>-4</v>
      </c>
      <c r="C46" s="4">
        <v>0.7572805224299487</v>
      </c>
      <c r="D46" s="9">
        <v>1782.5311942959004</v>
      </c>
      <c r="E46" s="9">
        <v>19.929304612297592</v>
      </c>
    </row>
    <row r="47" spans="1:5">
      <c r="A47">
        <v>7</v>
      </c>
      <c r="B47">
        <v>-3</v>
      </c>
      <c r="C47" s="4">
        <v>0.75444431494089825</v>
      </c>
      <c r="D47" s="9">
        <v>1604.2780748663104</v>
      </c>
      <c r="E47" s="9">
        <v>18.906598427447797</v>
      </c>
    </row>
    <row r="48" spans="1:5">
      <c r="A48">
        <v>7</v>
      </c>
      <c r="B48">
        <v>-2</v>
      </c>
      <c r="C48" s="4">
        <v>0.75426490834861581</v>
      </c>
      <c r="D48" s="9">
        <v>668.44919786096261</v>
      </c>
      <c r="E48" s="9">
        <v>12.204156807156108</v>
      </c>
    </row>
    <row r="49" spans="1:5">
      <c r="A49">
        <v>7</v>
      </c>
      <c r="B49">
        <v>-1</v>
      </c>
      <c r="C49" s="4">
        <v>0.75628887838736603</v>
      </c>
      <c r="D49" s="9">
        <v>980.39215686274508</v>
      </c>
      <c r="E49" s="9">
        <v>14.779967871459004</v>
      </c>
    </row>
    <row r="50" spans="1:5">
      <c r="A50">
        <v>7</v>
      </c>
      <c r="B50">
        <v>0</v>
      </c>
      <c r="C50" s="4">
        <v>0.76030831903585805</v>
      </c>
      <c r="D50" s="9">
        <v>1486.0681114551082</v>
      </c>
      <c r="E50" s="9">
        <v>17.513480648583219</v>
      </c>
    </row>
    <row r="51" spans="1:5">
      <c r="A51">
        <v>9</v>
      </c>
      <c r="B51">
        <v>-5</v>
      </c>
      <c r="C51" s="4">
        <v>0.97500051282037792</v>
      </c>
      <c r="D51" s="9">
        <v>697.16775599128539</v>
      </c>
      <c r="E51" s="9">
        <v>12.324301197151154</v>
      </c>
    </row>
    <row r="52" spans="1:5">
      <c r="A52">
        <v>9</v>
      </c>
      <c r="B52">
        <v>-4</v>
      </c>
      <c r="C52" s="4">
        <v>0.97251118245498847</v>
      </c>
      <c r="D52" s="9">
        <v>736.38344226579522</v>
      </c>
      <c r="E52" s="9">
        <v>12.666180264704691</v>
      </c>
    </row>
    <row r="53" spans="1:5">
      <c r="A53">
        <v>9</v>
      </c>
      <c r="B53">
        <v>-3</v>
      </c>
      <c r="C53" s="4">
        <v>0.97173504619314821</v>
      </c>
      <c r="D53" s="9" t="e">
        <v>#VALUE!</v>
      </c>
      <c r="E53" s="9" t="e">
        <v>#VALUE!</v>
      </c>
    </row>
    <row r="54" spans="1:5">
      <c r="A54">
        <v>9</v>
      </c>
      <c r="B54">
        <v>-2</v>
      </c>
      <c r="C54" s="4">
        <v>0.97280881986133327</v>
      </c>
      <c r="D54" s="9">
        <v>435.72984749455338</v>
      </c>
      <c r="E54" s="9">
        <v>9.7432155882343778</v>
      </c>
    </row>
    <row r="55" spans="1:5">
      <c r="A55">
        <v>9</v>
      </c>
      <c r="B55">
        <v>-1</v>
      </c>
      <c r="C55" s="4">
        <v>0.97594774450274746</v>
      </c>
      <c r="D55" s="9" t="e">
        <v>#VALUE!</v>
      </c>
      <c r="E55" s="9" t="e">
        <v>#VALUE!</v>
      </c>
    </row>
    <row r="56" spans="1:5">
      <c r="A56">
        <v>9</v>
      </c>
      <c r="B56">
        <v>0</v>
      </c>
      <c r="C56" s="4">
        <v>0.98099999999999998</v>
      </c>
      <c r="D56" s="9">
        <v>694.44444444444446</v>
      </c>
      <c r="E56" s="9">
        <v>11.909623968229781</v>
      </c>
    </row>
  </sheetData>
  <pageMargins left="0.78749999999999998" right="0.78749999999999998" top="1.0249999999999999" bottom="1.0249999999999999" header="0.78749999999999998" footer="0.78749999999999998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37983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everything</vt:lpstr>
      <vt:lpstr>cleaned up</vt:lpstr>
      <vt:lpstr>final version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unkokusei </dc:creator>
  <cp:lastModifiedBy>kiyo</cp:lastModifiedBy>
  <cp:revision>32</cp:revision>
  <dcterms:created xsi:type="dcterms:W3CDTF">2014-06-28T20:24:59Z</dcterms:created>
  <dcterms:modified xsi:type="dcterms:W3CDTF">2014-07-03T22:41:44Z</dcterms:modified>
</cp:coreProperties>
</file>