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93" windowHeight="8192" windowWidth="16384" xWindow="0" yWindow="0"/>
  </bookViews>
  <sheets>
    <sheet name="All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<sst xmlns="http://schemas.openxmlformats.org/spreadsheetml/2006/main" count="34" uniqueCount="23">
  <si>
    <t>ripple_082_cz.tif; S2 = 359.3; wavelength = 1.175; pixel size = 0.07113</t>
  </si>
  <si>
    <t>After rotateMData i 519 81 -0.008</t>
  </si>
  <si>
    <t>background</t>
  </si>
  <si>
    <t>summed intensity</t>
  </si>
  <si>
    <t>norm. intensity</t>
  </si>
  <si>
    <t>h</t>
  </si>
  <si>
    <t>k</t>
  </si>
  <si>
    <t>px</t>
  </si>
  <si>
    <t>pz</t>
  </si>
  <si>
    <t>box</t>
  </si>
  <si>
    <t>082</t>
  </si>
  <si>
    <t>083</t>
  </si>
  <si>
    <t>085</t>
  </si>
  <si>
    <t>qr</t>
  </si>
  <si>
    <t>qz</t>
  </si>
  <si>
    <t>q</t>
  </si>
  <si>
    <t>rotation</t>
  </si>
  <si>
    <t>6 by 10</t>
  </si>
  <si>
    <t>10 by 10</t>
  </si>
  <si>
    <t>15 by 11</t>
  </si>
  <si>
    <t>20 by 12</t>
  </si>
  <si>
    <t>25 by 13</t>
  </si>
  <si>
    <t>30 by 14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</si>
</sst>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0.0000" numFmtId="166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10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 style="hair"/>
      <diagonal/>
    </border>
    <border diagonalDown="false" diagonalUp="false">
      <left/>
      <right/>
      <top style="hair"/>
      <bottom style="hair"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/>
      <right style="hair"/>
      <top style="hair"/>
      <bottom style="hair"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0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2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2" fillId="0" fontId="4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2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3" fillId="0" fontId="0" numFmtId="166" xfId="0">
      <alignment horizontal="right" indent="0" shrinkToFit="false" textRotation="0" vertical="bottom" wrapText="false"/>
    </xf>
    <xf applyAlignment="true" applyBorder="true" applyFont="true" applyProtection="false" borderId="2" fillId="0" fontId="0" numFmtId="166" xfId="0">
      <alignment horizontal="right" indent="0" shrinkToFit="false" textRotation="0" vertical="bottom" wrapText="false"/>
    </xf>
    <xf applyAlignment="true" applyBorder="true" applyFont="true" applyProtection="false" borderId="2" fillId="0" fontId="0" numFmtId="166" xfId="0">
      <alignment horizontal="center" indent="0" shrinkToFit="false" textRotation="0" vertical="bottom" wrapText="false"/>
    </xf>
    <xf applyAlignment="true" applyBorder="true" applyFont="true" applyProtection="false" borderId="4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5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6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0" numFmtId="166" xfId="0">
      <alignment horizontal="right" indent="0" shrinkToFit="false" textRotation="0" vertical="bottom" wrapText="false"/>
    </xf>
    <xf applyAlignment="true" applyBorder="true" applyFont="true" applyProtection="false" borderId="0" fillId="0" fontId="0" numFmtId="166" xfId="0">
      <alignment horizontal="right" indent="0" shrinkToFit="false" textRotation="0" vertical="bottom" wrapText="false"/>
    </xf>
    <xf applyAlignment="true" applyBorder="false" applyFont="false" applyProtection="false" borderId="0" fillId="0" fontId="0" numFmtId="166" xfId="0">
      <alignment horizontal="right" indent="0" shrinkToFit="false" textRotation="0" vertical="bottom" wrapText="false"/>
    </xf>
    <xf applyAlignment="true" applyBorder="true" applyFont="true" applyProtection="false" borderId="7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8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9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5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6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7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8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9" fillId="0" fontId="0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V14" activeCellId="0" pane="topLeft" sqref="V14"/>
    </sheetView>
  </sheetViews>
  <cols>
    <col collapsed="false" hidden="false" max="1" min="1" style="0" width="2.69411764705882"/>
    <col collapsed="false" hidden="false" max="2" min="2" style="0" width="3.10980392156863"/>
    <col collapsed="false" hidden="false" max="4" min="3" style="0" width="6.04313725490196"/>
    <col collapsed="false" hidden="false" max="5" min="5" style="0" width="5.90588235294118"/>
    <col collapsed="false" hidden="false" max="8" min="6" style="0" width="8.55686274509804"/>
    <col collapsed="false" hidden="false" max="12" min="9" style="0" width="7.58039215686275"/>
    <col collapsed="false" hidden="false" max="14" min="13" style="0" width="7.01960784313726"/>
    <col collapsed="false" hidden="false" max="15" min="15" style="0" width="10.9333333333333"/>
    <col collapsed="false" hidden="false" max="16" min="16" style="0" width="12.9803921568627"/>
    <col collapsed="false" hidden="false" max="1025" min="17" style="0" width="11.5764705882353"/>
  </cols>
  <sheetData>
    <row collapsed="false" customFormat="false" customHeight="false" hidden="false" ht="12.65" outlineLevel="0" r="1">
      <c r="A1" s="1" t="s">
        <v>0</v>
      </c>
    </row>
    <row collapsed="false" customFormat="false" customHeight="false" hidden="false" ht="12.65" outlineLevel="0" r="3">
      <c r="A3" s="2" t="s">
        <v>1</v>
      </c>
      <c r="B3" s="2"/>
      <c r="C3" s="2"/>
      <c r="D3" s="2"/>
      <c r="E3" s="2"/>
      <c r="F3" s="2"/>
      <c r="G3" s="2"/>
      <c r="H3" s="2"/>
    </row>
    <row collapsed="false" customFormat="false" customHeight="false" hidden="false" ht="12.1" outlineLevel="0" r="4">
      <c r="E4" s="3" t="s">
        <v>2</v>
      </c>
      <c r="F4" s="3"/>
      <c r="G4" s="3"/>
      <c r="I4" s="4" t="s">
        <v>3</v>
      </c>
      <c r="J4" s="4"/>
      <c r="K4" s="4"/>
      <c r="O4" s="3" t="s">
        <v>4</v>
      </c>
      <c r="P4" s="3"/>
      <c r="Q4" s="3"/>
    </row>
    <row collapsed="false" customFormat="false" customHeight="false" hidden="false" ht="12.65" outlineLevel="0" r="5">
      <c r="A5" s="5" t="s">
        <v>5</v>
      </c>
      <c r="B5" s="6" t="s">
        <v>6</v>
      </c>
      <c r="C5" s="6" t="s">
        <v>7</v>
      </c>
      <c r="D5" s="6" t="s">
        <v>8</v>
      </c>
      <c r="E5" s="6" t="n">
        <v>82</v>
      </c>
      <c r="F5" s="6" t="n">
        <v>83</v>
      </c>
      <c r="G5" s="6" t="n">
        <v>85</v>
      </c>
      <c r="H5" s="6" t="s">
        <v>9</v>
      </c>
      <c r="I5" s="7" t="s">
        <v>10</v>
      </c>
      <c r="J5" s="7" t="s">
        <v>11</v>
      </c>
      <c r="K5" s="7" t="s">
        <v>12</v>
      </c>
      <c r="L5" s="6" t="s">
        <v>13</v>
      </c>
      <c r="M5" s="6" t="s">
        <v>14</v>
      </c>
      <c r="N5" s="6" t="s">
        <v>15</v>
      </c>
      <c r="O5" s="7" t="s">
        <v>10</v>
      </c>
      <c r="P5" s="7" t="s">
        <v>11</v>
      </c>
      <c r="Q5" s="7" t="s">
        <v>12</v>
      </c>
      <c r="R5" s="8" t="s">
        <v>16</v>
      </c>
    </row>
    <row collapsed="false" customFormat="false" customHeight="false" hidden="false" ht="12.1" outlineLevel="0" r="6">
      <c r="A6" s="9" t="n">
        <v>0</v>
      </c>
      <c r="B6" s="10" t="n">
        <v>0</v>
      </c>
      <c r="C6" s="10" t="n">
        <v>519.5</v>
      </c>
      <c r="D6" s="10" t="n">
        <v>81</v>
      </c>
      <c r="E6" s="10"/>
      <c r="F6" s="10"/>
      <c r="G6" s="10"/>
      <c r="H6" s="10"/>
      <c r="I6" s="10"/>
      <c r="J6" s="10"/>
      <c r="K6" s="10"/>
      <c r="L6" s="11" t="n">
        <f aca="false">4*PI()*SIN(0.5*ATAN((C6-$C$6)*0.07113/359.3))/1.175</f>
        <v>0</v>
      </c>
      <c r="M6" s="11" t="n">
        <f aca="false">4*PI()*SIN(0.5*ATAN((D6-$D$6)*0.07113/359.3))/1.175</f>
        <v>0</v>
      </c>
      <c r="N6" s="12" t="n">
        <f aca="false">SQRT(L6^2+M6^2)</f>
        <v>0</v>
      </c>
      <c r="O6" s="13"/>
      <c r="P6" s="14"/>
    </row>
    <row collapsed="false" customFormat="false" customHeight="false" hidden="false" ht="12.1" outlineLevel="0" r="7">
      <c r="A7" s="15" t="n">
        <v>1</v>
      </c>
      <c r="B7" s="16" t="n">
        <v>-1</v>
      </c>
      <c r="C7" s="16" t="n">
        <v>560.5</v>
      </c>
      <c r="D7" s="16" t="n">
        <v>179.5</v>
      </c>
      <c r="E7" s="17" t="n">
        <v>102</v>
      </c>
      <c r="F7" s="17" t="n">
        <v>105</v>
      </c>
      <c r="G7" s="17" t="n">
        <v>410</v>
      </c>
      <c r="H7" s="17" t="s">
        <v>17</v>
      </c>
      <c r="I7" s="17" t="n">
        <v>1768</v>
      </c>
      <c r="J7" s="17" t="n">
        <v>10680</v>
      </c>
      <c r="K7" s="17" t="n">
        <v>652500</v>
      </c>
      <c r="L7" s="18" t="n">
        <f aca="false">4*PI()*SIN(0.5*ATAN((C7-$C$6)*0.07113/359.3))/1.175</f>
        <v>0.0434020977671829</v>
      </c>
      <c r="M7" s="18" t="n">
        <f aca="false">4*PI()*0.9999979/1.175*SQRT(1-(COS(0.5*ATAN((D7-$D$6)*0.07113/359.3))/0.999998)^2)</f>
        <v>0.102040881086611</v>
      </c>
      <c r="N7" s="19" t="n">
        <f aca="false">SQRT(L7^2+M7^2)</f>
        <v>0.110887706728582</v>
      </c>
      <c r="O7" s="19" t="n">
        <f aca="false">I7/I$8*10000</f>
        <v>48.4782012613107</v>
      </c>
      <c r="P7" s="19" t="e">
        <f aca="false">J7/J$8*10000</f>
        <v>#DIV/0!</v>
      </c>
      <c r="Q7" s="19" t="e">
        <f aca="false">K7/K$8*10000</f>
        <v>#DIV/0!</v>
      </c>
      <c r="R7" s="20" t="n">
        <f aca="false">(C7-$C$6)/(D7-$D$6)</f>
        <v>0.416243654822335</v>
      </c>
    </row>
    <row collapsed="false" customFormat="false" customHeight="false" hidden="false" ht="12.1" outlineLevel="0" r="8">
      <c r="A8" s="21"/>
      <c r="B8" s="22" t="n">
        <v>0</v>
      </c>
      <c r="C8" s="22" t="n">
        <v>519.5</v>
      </c>
      <c r="D8" s="22" t="n">
        <v>185.5</v>
      </c>
      <c r="E8" s="8" t="n">
        <v>102</v>
      </c>
      <c r="F8" s="8" t="n">
        <v>105</v>
      </c>
      <c r="G8" s="8"/>
      <c r="H8" s="8" t="s">
        <v>17</v>
      </c>
      <c r="I8" s="8" t="n">
        <v>364700</v>
      </c>
      <c r="J8" s="8"/>
      <c r="K8" s="8"/>
      <c r="L8" s="18" t="n">
        <f aca="false">4*PI()*SIN(0.5*ATAN((C8-$C$6)*0.07113/359.3))/1.175</f>
        <v>0</v>
      </c>
      <c r="M8" s="18" t="n">
        <f aca="false">4*PI()*0.9999979/1.175*SQRT(1-(COS(0.5*ATAN((D8-$D$6)*0.07113/359.3))/0.999998)^2)</f>
        <v>0.108519501344388</v>
      </c>
      <c r="N8" s="19" t="n">
        <f aca="false">SQRT(L8^2+M8^2)</f>
        <v>0.108519501344388</v>
      </c>
      <c r="O8" s="19" t="n">
        <f aca="false">I8/I$8*10000</f>
        <v>10000</v>
      </c>
      <c r="P8" s="19" t="e">
        <f aca="false">J8/J$8*10000</f>
        <v>#DIV/0!</v>
      </c>
      <c r="Q8" s="19" t="e">
        <f aca="false">K8/K$8*10000</f>
        <v>#DIV/0!</v>
      </c>
      <c r="R8" s="20" t="n">
        <f aca="false">(C8-$C$6)/(D8-$D$6)</f>
        <v>0</v>
      </c>
    </row>
    <row collapsed="false" customFormat="false" customHeight="false" hidden="false" ht="12.1" outlineLevel="0" r="9">
      <c r="A9" s="21"/>
      <c r="B9" s="22" t="n">
        <v>1</v>
      </c>
      <c r="C9" s="22" t="n">
        <v>560</v>
      </c>
      <c r="D9" s="22" t="n">
        <v>191</v>
      </c>
      <c r="E9" s="17" t="n">
        <v>102</v>
      </c>
      <c r="F9" s="17" t="n">
        <v>105</v>
      </c>
      <c r="G9" s="17" t="n">
        <v>410</v>
      </c>
      <c r="H9" s="17" t="s">
        <v>17</v>
      </c>
      <c r="I9" s="17" t="n">
        <v>399.3</v>
      </c>
      <c r="J9" s="17" t="n">
        <v>3688</v>
      </c>
      <c r="K9" s="17" t="n">
        <v>210700</v>
      </c>
      <c r="L9" s="18" t="n">
        <f aca="false">4*PI()*SIN(0.5*ATAN((C9-$C$6)*0.07113/359.3))/1.175</f>
        <v>0.0428728295667203</v>
      </c>
      <c r="M9" s="18" t="n">
        <f aca="false">4*PI()*0.9999979/1.175*SQRT(1-(COS(0.5*ATAN((D9-$D$6)*0.07113/359.3))/0.999998)^2)</f>
        <v>0.114445141684347</v>
      </c>
      <c r="N9" s="19" t="n">
        <f aca="false">SQRT(L9^2+M9^2)</f>
        <v>0.122211987833466</v>
      </c>
      <c r="O9" s="19" t="n">
        <f aca="false">I9/I$8*10000</f>
        <v>10.9487249794352</v>
      </c>
      <c r="P9" s="19" t="e">
        <f aca="false">J9/J$8*10000</f>
        <v>#DIV/0!</v>
      </c>
      <c r="Q9" s="19" t="e">
        <f aca="false">K9/K$8*10000</f>
        <v>#DIV/0!</v>
      </c>
      <c r="R9" s="20" t="n">
        <f aca="false">(C9-$C$6)/(D9-$D$6)</f>
        <v>0.368181818181818</v>
      </c>
    </row>
    <row collapsed="false" customFormat="false" customHeight="false" hidden="false" ht="12.1" outlineLevel="0" r="10">
      <c r="A10" s="21"/>
      <c r="B10" s="22" t="n">
        <v>2</v>
      </c>
      <c r="C10" s="22" t="n">
        <v>602</v>
      </c>
      <c r="D10" s="22" t="n">
        <v>197.5</v>
      </c>
      <c r="E10" s="17"/>
      <c r="F10" s="17"/>
      <c r="G10" s="17" t="n">
        <v>260</v>
      </c>
      <c r="H10" s="17"/>
      <c r="I10" s="17"/>
      <c r="J10" s="17"/>
      <c r="K10" s="17"/>
      <c r="L10" s="18" t="n">
        <f aca="false">4*PI()*SIN(0.5*ATAN((C10-$C$6)*0.07113/359.3))/1.175</f>
        <v>0.0873269122896536</v>
      </c>
      <c r="M10" s="18" t="n">
        <f aca="false">4*PI()*0.9999979/1.175*SQRT(1-(COS(0.5*ATAN((D10-$D$6)*0.07113/359.3))/0.999998)^2)</f>
        <v>0.121434519726101</v>
      </c>
      <c r="N10" s="19" t="n">
        <f aca="false">SQRT(L10^2+M10^2)</f>
        <v>0.149573835249197</v>
      </c>
      <c r="O10" s="19" t="n">
        <f aca="false">I10/I$8*10000</f>
        <v>0</v>
      </c>
      <c r="P10" s="19" t="e">
        <f aca="false">J10/J$8*10000</f>
        <v>#DIV/0!</v>
      </c>
      <c r="Q10" s="19" t="e">
        <f aca="false">K10/K$8*10000</f>
        <v>#DIV/0!</v>
      </c>
      <c r="R10" s="20" t="n">
        <f aca="false">(C10-$C$6)/(D10-$D$6)</f>
        <v>0.708154506437768</v>
      </c>
    </row>
    <row collapsed="false" customFormat="false" customHeight="false" hidden="false" ht="12.1" outlineLevel="0" r="11">
      <c r="A11" s="21"/>
      <c r="B11" s="22" t="n">
        <v>3</v>
      </c>
      <c r="C11" s="22" t="n">
        <v>642</v>
      </c>
      <c r="D11" s="22" t="n">
        <v>204</v>
      </c>
      <c r="E11" s="8"/>
      <c r="F11" s="8"/>
      <c r="G11" s="8" t="n">
        <v>230</v>
      </c>
      <c r="H11" s="8"/>
      <c r="I11" s="8"/>
      <c r="J11" s="8"/>
      <c r="K11" s="8"/>
      <c r="L11" s="18" t="n">
        <f aca="false">4*PI()*SIN(0.5*ATAN((C11-$C$6)*0.07113/359.3))/1.175</f>
        <v>0.129651613786888</v>
      </c>
      <c r="M11" s="18" t="n">
        <f aca="false">4*PI()*0.9999979/1.175*SQRT(1-(COS(0.5*ATAN((D11-$D$6)*0.07113/359.3))/0.999998)^2)</f>
        <v>0.128411308741163</v>
      </c>
      <c r="N11" s="19" t="n">
        <f aca="false">SQRT(L11^2+M11^2)</f>
        <v>0.182480150071625</v>
      </c>
      <c r="O11" s="19" t="n">
        <f aca="false">I11/I$8*10000</f>
        <v>0</v>
      </c>
      <c r="P11" s="19" t="e">
        <f aca="false">J11/J$8*10000</f>
        <v>#DIV/0!</v>
      </c>
      <c r="Q11" s="19" t="e">
        <f aca="false">K11/K$8*10000</f>
        <v>#DIV/0!</v>
      </c>
      <c r="R11" s="20" t="n">
        <f aca="false">(C11-$C$6)/(D11-$D$6)</f>
        <v>0.995934959349593</v>
      </c>
    </row>
    <row collapsed="false" customFormat="false" customHeight="false" hidden="false" ht="12.1" outlineLevel="0" r="12">
      <c r="A12" s="23"/>
      <c r="B12" s="24" t="n">
        <v>4</v>
      </c>
      <c r="C12" s="24" t="n">
        <v>681</v>
      </c>
      <c r="D12" s="24" t="n">
        <v>208</v>
      </c>
      <c r="E12" s="17"/>
      <c r="F12" s="17"/>
      <c r="G12" s="17"/>
      <c r="H12" s="17"/>
      <c r="I12" s="17"/>
      <c r="J12" s="17"/>
      <c r="K12" s="17"/>
      <c r="L12" s="18" t="n">
        <f aca="false">4*PI()*SIN(0.5*ATAN((C12-$C$6)*0.07113/359.3))/1.175</f>
        <v>0.170900652862724</v>
      </c>
      <c r="M12" s="18" t="n">
        <f aca="false">4*PI()*0.9999979/1.175*SQRT(1-(COS(0.5*ATAN((D12-$D$6)*0.07113/359.3))/0.999998)^2)</f>
        <v>0.132699278534574</v>
      </c>
      <c r="N12" s="19" t="n">
        <f aca="false">SQRT(L12^2+M12^2)</f>
        <v>0.216370357656731</v>
      </c>
      <c r="O12" s="19" t="n">
        <f aca="false">I12/I$8*10000</f>
        <v>0</v>
      </c>
      <c r="P12" s="19" t="e">
        <f aca="false">J12/J$8*10000</f>
        <v>#DIV/0!</v>
      </c>
      <c r="Q12" s="19" t="e">
        <f aca="false">K12/K$8*10000</f>
        <v>#DIV/0!</v>
      </c>
      <c r="R12" s="20" t="n">
        <f aca="false">(C12-$C$6)/(D12-$D$6)</f>
        <v>1.27165354330709</v>
      </c>
    </row>
    <row collapsed="false" customFormat="false" customHeight="false" hidden="false" ht="12.1" outlineLevel="0" r="13">
      <c r="A13" s="25" t="n">
        <v>2</v>
      </c>
      <c r="B13" s="26" t="n">
        <v>-2</v>
      </c>
      <c r="C13" s="26" t="n">
        <v>437</v>
      </c>
      <c r="D13" s="26" t="n">
        <v>276.5</v>
      </c>
      <c r="E13" s="8"/>
      <c r="F13" s="8"/>
      <c r="G13" s="8" t="n">
        <v>240</v>
      </c>
      <c r="H13" s="8"/>
      <c r="I13" s="8"/>
      <c r="J13" s="8"/>
      <c r="K13" s="8" t="n">
        <v>57100</v>
      </c>
      <c r="L13" s="18" t="n">
        <f aca="false">4*PI()*SIN(0.5*ATAN((C13-$C$6)*0.07113/359.3))/1.175</f>
        <v>-0.0873269122896536</v>
      </c>
      <c r="M13" s="18" t="n">
        <f aca="false">4*PI()*0.9999979/1.175*SQRT(1-(COS(0.5*ATAN((D13-$D$6)*0.07113/359.3))/0.999998)^2)</f>
        <v>0.205733941619933</v>
      </c>
      <c r="N13" s="19" t="n">
        <f aca="false">SQRT(L13^2+M13^2)</f>
        <v>0.223500434774787</v>
      </c>
      <c r="O13" s="19" t="n">
        <f aca="false">I13/I$8*10000</f>
        <v>0</v>
      </c>
      <c r="P13" s="19" t="e">
        <f aca="false">J13/J$8*10000</f>
        <v>#DIV/0!</v>
      </c>
      <c r="Q13" s="19" t="e">
        <f aca="false">K13/K$8*10000</f>
        <v>#DIV/0!</v>
      </c>
      <c r="R13" s="20" t="n">
        <f aca="false">(C13-$C$6)/(D13-$D$6)</f>
        <v>-0.421994884910486</v>
      </c>
    </row>
    <row collapsed="false" customFormat="false" customHeight="false" hidden="false" ht="12.1" outlineLevel="0" r="14">
      <c r="A14" s="27"/>
      <c r="B14" s="17" t="n">
        <v>-1</v>
      </c>
      <c r="C14" s="17" t="n">
        <v>561</v>
      </c>
      <c r="D14" s="17" t="n">
        <v>282</v>
      </c>
      <c r="E14" s="17" t="n">
        <v>101</v>
      </c>
      <c r="F14" s="17" t="n">
        <v>102</v>
      </c>
      <c r="G14" s="17"/>
      <c r="H14" s="17" t="s">
        <v>18</v>
      </c>
      <c r="I14" s="17" t="n">
        <v>4460</v>
      </c>
      <c r="J14" s="17" t="n">
        <v>32510</v>
      </c>
      <c r="K14" s="17"/>
      <c r="L14" s="18" t="n">
        <f aca="false">4*PI()*SIN(0.5*ATAN((C14-$C$6)*0.07113/359.3))/1.175</f>
        <v>0.0439313650109503</v>
      </c>
      <c r="M14" s="18" t="n">
        <f aca="false">4*PI()*0.9999979/1.175*SQRT(1-(COS(0.5*ATAN((D14-$D$6)*0.07113/359.3))/0.999998)^2)</f>
        <v>0.21157670968492</v>
      </c>
      <c r="N14" s="19" t="n">
        <f aca="false">SQRT(L14^2+M14^2)</f>
        <v>0.216089492832998</v>
      </c>
      <c r="O14" s="19" t="n">
        <f aca="false">I14/I$8*10000</f>
        <v>122.292295037017</v>
      </c>
      <c r="P14" s="19" t="e">
        <f aca="false">J14/J$8*10000</f>
        <v>#DIV/0!</v>
      </c>
      <c r="Q14" s="19" t="e">
        <f aca="false">K14/K$8*10000</f>
        <v>#DIV/0!</v>
      </c>
      <c r="R14" s="20" t="n">
        <f aca="false">(C14-$C$6)/(D14-$D$6)</f>
        <v>0.206467661691542</v>
      </c>
    </row>
    <row collapsed="false" customFormat="false" customHeight="false" hidden="false" ht="12.1" outlineLevel="0" r="15">
      <c r="A15" s="27"/>
      <c r="B15" s="17" t="n">
        <v>0</v>
      </c>
      <c r="C15" s="17" t="n">
        <v>519.5</v>
      </c>
      <c r="D15" s="17" t="n">
        <v>288</v>
      </c>
      <c r="E15" s="17" t="n">
        <v>101</v>
      </c>
      <c r="F15" s="17" t="n">
        <v>102</v>
      </c>
      <c r="G15" s="17"/>
      <c r="H15" s="17" t="s">
        <v>18</v>
      </c>
      <c r="I15" s="17" t="n">
        <v>23140</v>
      </c>
      <c r="J15" s="17" t="n">
        <v>183400</v>
      </c>
      <c r="K15" s="17"/>
      <c r="L15" s="18" t="n">
        <f aca="false">4*PI()*SIN(0.5*ATAN((C15-$C$6)*0.07113/359.3))/1.175</f>
        <v>0</v>
      </c>
      <c r="M15" s="18" t="n">
        <f aca="false">4*PI()*0.9999979/1.175*SQRT(1-(COS(0.5*ATAN((D15-$D$6)*0.07113/359.3))/0.999998)^2)</f>
        <v>0.217948131648506</v>
      </c>
      <c r="N15" s="19" t="n">
        <f aca="false">SQRT(L15^2+M15^2)</f>
        <v>0.217948131648506</v>
      </c>
      <c r="O15" s="19" t="n">
        <f aca="false">I15/I$8*10000</f>
        <v>634.494104743625</v>
      </c>
      <c r="P15" s="19" t="e">
        <f aca="false">J15/J$8*10000</f>
        <v>#DIV/0!</v>
      </c>
      <c r="Q15" s="19" t="e">
        <f aca="false">K15/K$8*10000</f>
        <v>#DIV/0!</v>
      </c>
      <c r="R15" s="20" t="n">
        <f aca="false">(C15-$C$6)/(D15-$D$6)</f>
        <v>0</v>
      </c>
    </row>
    <row collapsed="false" customFormat="false" customHeight="false" hidden="false" ht="12.1" outlineLevel="0" r="16">
      <c r="A16" s="27"/>
      <c r="B16" s="17" t="n">
        <v>1</v>
      </c>
      <c r="C16" s="17" t="n">
        <v>560</v>
      </c>
      <c r="D16" s="17" t="n">
        <v>294</v>
      </c>
      <c r="E16" s="8" t="n">
        <v>101</v>
      </c>
      <c r="F16" s="8" t="n">
        <v>102</v>
      </c>
      <c r="G16" s="8" t="n">
        <v>240</v>
      </c>
      <c r="H16" s="8" t="s">
        <v>18</v>
      </c>
      <c r="I16" s="8" t="n">
        <v>1522</v>
      </c>
      <c r="J16" s="8" t="n">
        <v>10680</v>
      </c>
      <c r="K16" s="8" t="n">
        <v>639700</v>
      </c>
      <c r="L16" s="18" t="n">
        <f aca="false">4*PI()*SIN(0.5*ATAN((C16-$C$6)*0.07113/359.3))/1.175</f>
        <v>0.0428728295667203</v>
      </c>
      <c r="M16" s="18" t="n">
        <f aca="false">4*PI()*0.9999979/1.175*SQRT(1-(COS(0.5*ATAN((D16-$D$6)*0.07113/359.3))/0.999998)^2)</f>
        <v>0.224317079463268</v>
      </c>
      <c r="N16" s="19" t="n">
        <f aca="false">SQRT(L16^2+M16^2)</f>
        <v>0.228377388666188</v>
      </c>
      <c r="O16" s="19" t="n">
        <f aca="false">I16/I$8*10000</f>
        <v>41.7329311763093</v>
      </c>
      <c r="P16" s="19" t="e">
        <f aca="false">J16/J$8*10000</f>
        <v>#DIV/0!</v>
      </c>
      <c r="Q16" s="19" t="e">
        <f aca="false">K16/K$8*10000</f>
        <v>#DIV/0!</v>
      </c>
      <c r="R16" s="20" t="n">
        <f aca="false">(C16-$C$6)/(D16-$D$6)</f>
        <v>0.190140845070423</v>
      </c>
    </row>
    <row collapsed="false" customFormat="false" customHeight="false" hidden="false" ht="12.1" outlineLevel="0" r="17">
      <c r="A17" s="27"/>
      <c r="B17" s="17" t="n">
        <v>2</v>
      </c>
      <c r="C17" s="17" t="n">
        <v>601</v>
      </c>
      <c r="D17" s="17" t="n">
        <v>300</v>
      </c>
      <c r="E17" s="8"/>
      <c r="F17" s="8" t="n">
        <v>102</v>
      </c>
      <c r="G17" s="8" t="n">
        <v>240</v>
      </c>
      <c r="H17" s="8" t="s">
        <v>18</v>
      </c>
      <c r="I17" s="8"/>
      <c r="J17" s="8"/>
      <c r="K17" s="8"/>
      <c r="L17" s="18" t="n">
        <f aca="false">4*PI()*SIN(0.5*ATAN((C17-$C$6)*0.07113/359.3))/1.175</f>
        <v>0.0862686121423689</v>
      </c>
      <c r="M17" s="18" t="n">
        <f aca="false">4*PI()*0.9999979/1.175*SQRT(1-(COS(0.5*ATAN((D17-$D$6)*0.07113/359.3))/0.999998)^2)</f>
        <v>0.230683680887606</v>
      </c>
      <c r="N17" s="19" t="n">
        <f aca="false">SQRT(L17^2+M17^2)</f>
        <v>0.246286893822683</v>
      </c>
      <c r="O17" s="19" t="n">
        <f aca="false">I17/I$8*10000</f>
        <v>0</v>
      </c>
      <c r="P17" s="19" t="e">
        <f aca="false">J17/J$8*10000</f>
        <v>#DIV/0!</v>
      </c>
      <c r="Q17" s="19" t="e">
        <f aca="false">K17/K$8*10000</f>
        <v>#DIV/0!</v>
      </c>
      <c r="R17" s="20" t="n">
        <f aca="false">(C17-$C$6)/(D17-$D$6)</f>
        <v>0.372146118721461</v>
      </c>
    </row>
    <row collapsed="false" customFormat="false" customHeight="false" hidden="false" ht="12.1" outlineLevel="0" r="18">
      <c r="A18" s="27"/>
      <c r="B18" s="17" t="n">
        <v>3</v>
      </c>
      <c r="C18" s="17" t="n">
        <v>641.5</v>
      </c>
      <c r="D18" s="17" t="n">
        <v>306</v>
      </c>
      <c r="E18" s="8"/>
      <c r="F18" s="8"/>
      <c r="G18" s="8" t="n">
        <v>230</v>
      </c>
      <c r="H18" s="8"/>
      <c r="I18" s="8"/>
      <c r="J18" s="8"/>
      <c r="K18" s="8"/>
      <c r="L18" s="18" t="n">
        <f aca="false">4*PI()*SIN(0.5*ATAN((C18-$C$6)*0.07113/359.3))/1.175</f>
        <v>0.129122655394241</v>
      </c>
      <c r="M18" s="18" t="n">
        <f aca="false">4*PI()*0.9999979/1.175*SQRT(1-(COS(0.5*ATAN((D18-$D$6)*0.07113/359.3))/0.999998)^2)</f>
        <v>0.237048047768861</v>
      </c>
      <c r="N18" s="19" t="n">
        <f aca="false">SQRT(L18^2+M18^2)</f>
        <v>0.269934134720098</v>
      </c>
      <c r="O18" s="19" t="n">
        <f aca="false">I18/I$8*10000</f>
        <v>0</v>
      </c>
      <c r="P18" s="19" t="e">
        <f aca="false">J18/J$8*10000</f>
        <v>#DIV/0!</v>
      </c>
      <c r="Q18" s="19" t="e">
        <f aca="false">K18/K$8*10000</f>
        <v>#DIV/0!</v>
      </c>
      <c r="R18" s="20" t="n">
        <f aca="false">(C18-$C$6)/(D18-$D$6)</f>
        <v>0.542222222222222</v>
      </c>
    </row>
    <row collapsed="false" customFormat="false" customHeight="false" hidden="false" ht="12.1" outlineLevel="0" r="19">
      <c r="A19" s="27"/>
      <c r="B19" s="8" t="n">
        <v>4</v>
      </c>
      <c r="C19" s="8" t="n">
        <v>683</v>
      </c>
      <c r="D19" s="8" t="n">
        <v>312</v>
      </c>
      <c r="E19" s="8"/>
      <c r="F19" s="8"/>
      <c r="G19" s="8" t="n">
        <v>220</v>
      </c>
      <c r="H19" s="8"/>
      <c r="I19" s="8"/>
      <c r="J19" s="8"/>
      <c r="K19" s="8"/>
      <c r="L19" s="18" t="n">
        <f aca="false">4*PI()*SIN(0.5*ATAN((C19-$C$6)*0.07113/359.3))/1.175</f>
        <v>0.173015418373835</v>
      </c>
      <c r="M19" s="18" t="n">
        <f aca="false">4*PI()*0.9999979/1.175*SQRT(1-(COS(0.5*ATAN((D19-$D$6)*0.07113/359.3))/0.999998)^2)</f>
        <v>0.243410278137577</v>
      </c>
      <c r="N19" s="19" t="n">
        <f aca="false">SQRT(L19^2+M19^2)</f>
        <v>0.29863505905718</v>
      </c>
      <c r="O19" s="19" t="n">
        <f aca="false">I19/I$8*10000</f>
        <v>0</v>
      </c>
      <c r="P19" s="19" t="e">
        <f aca="false">J19/J$8*10000</f>
        <v>#DIV/0!</v>
      </c>
      <c r="Q19" s="19" t="e">
        <f aca="false">K19/K$8*10000</f>
        <v>#DIV/0!</v>
      </c>
      <c r="R19" s="20" t="n">
        <f aca="false">(C19-$C$6)/(D19-$D$6)</f>
        <v>0.707792207792208</v>
      </c>
    </row>
    <row collapsed="false" customFormat="false" customHeight="false" hidden="false" ht="12.1" outlineLevel="0" r="20">
      <c r="A20" s="28"/>
      <c r="B20" s="29" t="n">
        <v>5</v>
      </c>
      <c r="C20" s="29" t="n">
        <v>722</v>
      </c>
      <c r="D20" s="29" t="n">
        <v>318</v>
      </c>
      <c r="E20" s="8"/>
      <c r="F20" s="8"/>
      <c r="G20" s="8" t="n">
        <v>220</v>
      </c>
      <c r="H20" s="8"/>
      <c r="I20" s="8"/>
      <c r="J20" s="8"/>
      <c r="K20" s="8"/>
      <c r="L20" s="18" t="n">
        <f aca="false">4*PI()*SIN(0.5*ATAN((C20-$C$6)*0.07113/359.3))/1.175</f>
        <v>0.214240257368259</v>
      </c>
      <c r="M20" s="18" t="n">
        <f aca="false">4*PI()*0.9999979/1.175*SQRT(1-(COS(0.5*ATAN((D20-$D$6)*0.07113/359.3))/0.999998)^2)</f>
        <v>0.249770457978867</v>
      </c>
      <c r="N20" s="19" t="n">
        <f aca="false">SQRT(L20^2+M20^2)</f>
        <v>0.329065600688056</v>
      </c>
      <c r="O20" s="19" t="n">
        <f aca="false">I20/I$8*10000</f>
        <v>0</v>
      </c>
      <c r="P20" s="19" t="e">
        <f aca="false">J20/J$8*10000</f>
        <v>#DIV/0!</v>
      </c>
      <c r="Q20" s="19" t="e">
        <f aca="false">K20/K$8*10000</f>
        <v>#DIV/0!</v>
      </c>
      <c r="R20" s="20" t="n">
        <f aca="false">(C20-$C$6)/(D20-$D$6)</f>
        <v>0.854430379746835</v>
      </c>
    </row>
    <row collapsed="false" customFormat="false" customHeight="false" hidden="false" ht="12.1" outlineLevel="0" r="21">
      <c r="A21" s="25" t="n">
        <v>3</v>
      </c>
      <c r="B21" s="26" t="n">
        <v>-2</v>
      </c>
      <c r="C21" s="26" t="n">
        <v>437</v>
      </c>
      <c r="D21" s="26" t="n">
        <v>379</v>
      </c>
      <c r="E21" s="8"/>
      <c r="F21" s="8" t="n">
        <v>105</v>
      </c>
      <c r="G21" s="8"/>
      <c r="H21" s="8"/>
      <c r="I21" s="8"/>
      <c r="J21" s="8"/>
      <c r="K21" s="8"/>
      <c r="L21" s="18" t="n">
        <f aca="false">4*PI()*SIN(0.5*ATAN((C21-$C$6)*0.07113/359.3))/1.175</f>
        <v>-0.0873269122896536</v>
      </c>
      <c r="M21" s="18" t="n">
        <f aca="false">4*PI()*0.9999979/1.175*SQRT(1-(COS(0.5*ATAN((D21-$D$6)*0.07113/359.3))/0.999998)^2)</f>
        <v>0.314329187580383</v>
      </c>
      <c r="N21" s="19" t="n">
        <f aca="false">SQRT(L21^2+M21^2)</f>
        <v>0.326234314220605</v>
      </c>
      <c r="O21" s="19" t="n">
        <f aca="false">I21/I$8*10000</f>
        <v>0</v>
      </c>
      <c r="P21" s="19" t="e">
        <f aca="false">J21/J$8*10000</f>
        <v>#DIV/0!</v>
      </c>
      <c r="Q21" s="19" t="e">
        <f aca="false">K21/K$8*10000</f>
        <v>#DIV/0!</v>
      </c>
      <c r="R21" s="20" t="n">
        <f aca="false">(C21-$C$6)/(D21-$D$6)</f>
        <v>-0.276845637583893</v>
      </c>
    </row>
    <row collapsed="false" customFormat="false" customHeight="false" hidden="false" ht="12.1" outlineLevel="0" r="22">
      <c r="A22" s="27"/>
      <c r="B22" s="8" t="n">
        <v>-1</v>
      </c>
      <c r="C22" s="8" t="n">
        <v>478.5</v>
      </c>
      <c r="D22" s="8" t="n">
        <v>385</v>
      </c>
      <c r="E22" s="8" t="n">
        <v>100</v>
      </c>
      <c r="F22" s="8" t="n">
        <v>105</v>
      </c>
      <c r="G22" s="8"/>
      <c r="H22" s="8" t="s">
        <v>19</v>
      </c>
      <c r="I22" s="8" t="n">
        <v>3198</v>
      </c>
      <c r="J22" s="8"/>
      <c r="K22" s="8"/>
      <c r="L22" s="18" t="n">
        <f aca="false">4*PI()*SIN(0.5*ATAN((C22-$C$6)*0.07113/359.3))/1.175</f>
        <v>-0.0434020977671829</v>
      </c>
      <c r="M22" s="18" t="n">
        <f aca="false">4*PI()*0.9999979/1.175*SQRT(1-(COS(0.5*ATAN((D22-$D$6)*0.07113/359.3))/0.999998)^2)</f>
        <v>0.320669935049335</v>
      </c>
      <c r="N22" s="19" t="n">
        <f aca="false">SQRT(L22^2+M22^2)</f>
        <v>0.323593802992482</v>
      </c>
      <c r="O22" s="19" t="n">
        <f aca="false">I22/I$8*10000</f>
        <v>87.6885111050178</v>
      </c>
      <c r="P22" s="19" t="e">
        <f aca="false">J22/J$8*10000</f>
        <v>#DIV/0!</v>
      </c>
      <c r="Q22" s="19" t="e">
        <f aca="false">K22/K$8*10000</f>
        <v>#DIV/0!</v>
      </c>
      <c r="R22" s="20" t="n">
        <f aca="false">(C22-$C$6)/(D22-$D$6)</f>
        <v>-0.134868421052632</v>
      </c>
    </row>
    <row collapsed="false" customFormat="false" customHeight="false" hidden="false" ht="12.1" outlineLevel="0" r="23">
      <c r="A23" s="27"/>
      <c r="B23" s="8" t="n">
        <v>0</v>
      </c>
      <c r="C23" s="8" t="n">
        <v>519.5</v>
      </c>
      <c r="D23" s="8" t="n">
        <v>390.5</v>
      </c>
      <c r="E23" s="8" t="n">
        <v>100</v>
      </c>
      <c r="F23" s="8" t="n">
        <v>105</v>
      </c>
      <c r="G23" s="8"/>
      <c r="H23" s="8" t="s">
        <v>19</v>
      </c>
      <c r="I23" s="8" t="n">
        <v>3316</v>
      </c>
      <c r="J23" s="8"/>
      <c r="K23" s="8"/>
      <c r="L23" s="18" t="n">
        <f aca="false">4*PI()*SIN(0.5*ATAN((C23-$C$6)*0.07113/359.3))/1.175</f>
        <v>0</v>
      </c>
      <c r="M23" s="18" t="n">
        <f aca="false">4*PI()*0.9999979/1.175*SQRT(1-(COS(0.5*ATAN((D23-$D$6)*0.07113/359.3))/0.999998)^2)</f>
        <v>0.326480906153398</v>
      </c>
      <c r="N23" s="19" t="n">
        <f aca="false">SQRT(L23^2+M23^2)</f>
        <v>0.326480906153398</v>
      </c>
      <c r="O23" s="19" t="n">
        <f aca="false">I23/I$8*10000</f>
        <v>90.924047162051</v>
      </c>
      <c r="P23" s="19" t="e">
        <f aca="false">J23/J$8*10000</f>
        <v>#DIV/0!</v>
      </c>
      <c r="Q23" s="19" t="e">
        <f aca="false">K23/K$8*10000</f>
        <v>#DIV/0!</v>
      </c>
      <c r="R23" s="20" t="n">
        <f aca="false">(C23-$C$6)/(D23-$D$6)</f>
        <v>0</v>
      </c>
    </row>
    <row collapsed="false" customFormat="false" customHeight="false" hidden="false" ht="12.1" outlineLevel="0" r="24">
      <c r="A24" s="27"/>
      <c r="B24" s="8" t="n">
        <v>1</v>
      </c>
      <c r="C24" s="8"/>
      <c r="D24" s="8"/>
      <c r="E24" s="8"/>
      <c r="F24" s="8"/>
      <c r="G24" s="8"/>
      <c r="H24" s="8"/>
      <c r="I24" s="8"/>
      <c r="J24" s="8"/>
      <c r="K24" s="8"/>
      <c r="L24" s="18"/>
      <c r="M24" s="18"/>
      <c r="N24" s="19"/>
      <c r="O24" s="19" t="n">
        <f aca="false">I24/I$8*10000</f>
        <v>0</v>
      </c>
      <c r="P24" s="19" t="e">
        <f aca="false">J24/J$8*10000</f>
        <v>#DIV/0!</v>
      </c>
      <c r="Q24" s="19" t="e">
        <f aca="false">K24/K$8*10000</f>
        <v>#DIV/0!</v>
      </c>
      <c r="R24" s="20" t="n">
        <f aca="false">(C24-$C$6)/(D24-$D$6)</f>
        <v>6.41358024691358</v>
      </c>
    </row>
    <row collapsed="false" customFormat="false" customHeight="false" hidden="false" ht="12.1" outlineLevel="0" r="25">
      <c r="A25" s="27"/>
      <c r="B25" s="8" t="n">
        <v>2</v>
      </c>
      <c r="C25" s="8" t="n">
        <v>601</v>
      </c>
      <c r="D25" s="8" t="n">
        <v>402.5</v>
      </c>
      <c r="E25" s="8"/>
      <c r="F25" s="8"/>
      <c r="G25" s="8"/>
      <c r="H25" s="8"/>
      <c r="I25" s="8"/>
      <c r="J25" s="8"/>
      <c r="K25" s="8"/>
      <c r="L25" s="18" t="n">
        <f aca="false">4*PI()*SIN(0.5*ATAN((C25-$C$6)*0.07113/359.3))/1.175</f>
        <v>0.0862686121423689</v>
      </c>
      <c r="M25" s="18" t="n">
        <f aca="false">4*PI()*0.9999979/1.175*SQRT(1-(COS(0.5*ATAN((D25-$D$6)*0.07113/359.3))/0.999998)^2)</f>
        <v>0.339154848913004</v>
      </c>
      <c r="N25" s="19" t="n">
        <f aca="false">SQRT(L25^2+M25^2)</f>
        <v>0.349954689898811</v>
      </c>
      <c r="O25" s="19" t="n">
        <f aca="false">I25/I$8*10000</f>
        <v>0</v>
      </c>
      <c r="P25" s="19" t="e">
        <f aca="false">J25/J$8*10000</f>
        <v>#DIV/0!</v>
      </c>
      <c r="Q25" s="19" t="e">
        <f aca="false">K25/K$8*10000</f>
        <v>#DIV/0!</v>
      </c>
      <c r="R25" s="20" t="n">
        <f aca="false">(C25-$C$6)/(D25-$D$6)</f>
        <v>0.253499222395023</v>
      </c>
    </row>
    <row collapsed="false" customFormat="false" customHeight="false" hidden="false" ht="12.1" outlineLevel="0" r="26">
      <c r="A26" s="27"/>
      <c r="B26" s="8" t="n">
        <v>3</v>
      </c>
      <c r="C26" s="8" t="n">
        <v>641.5</v>
      </c>
      <c r="D26" s="8" t="n">
        <v>408.5</v>
      </c>
      <c r="E26" s="8"/>
      <c r="F26" s="8"/>
      <c r="G26" s="8"/>
      <c r="H26" s="8"/>
      <c r="I26" s="8"/>
      <c r="J26" s="8"/>
      <c r="K26" s="8"/>
      <c r="L26" s="18" t="n">
        <f aca="false">4*PI()*SIN(0.5*ATAN((C26-$C$6)*0.07113/359.3))/1.175</f>
        <v>0.129122655394241</v>
      </c>
      <c r="M26" s="18" t="n">
        <f aca="false">4*PI()*0.9999979/1.175*SQRT(1-(COS(0.5*ATAN((D26-$D$6)*0.07113/359.3))/0.999998)^2)</f>
        <v>0.345489503048332</v>
      </c>
      <c r="N26" s="19" t="n">
        <f aca="false">SQRT(L26^2+M26^2)</f>
        <v>0.368830119231935</v>
      </c>
      <c r="O26" s="19" t="n">
        <f aca="false">I26/I$8*10000</f>
        <v>0</v>
      </c>
      <c r="P26" s="19" t="e">
        <f aca="false">J26/J$8*10000</f>
        <v>#DIV/0!</v>
      </c>
      <c r="Q26" s="19" t="e">
        <f aca="false">K26/K$8*10000</f>
        <v>#DIV/0!</v>
      </c>
      <c r="R26" s="20" t="n">
        <f aca="false">(C26-$C$6)/(D26-$D$6)</f>
        <v>0.372519083969466</v>
      </c>
    </row>
    <row collapsed="false" customFormat="false" customHeight="false" hidden="false" ht="12.1" outlineLevel="0" r="27">
      <c r="A27" s="27"/>
      <c r="B27" s="8" t="n">
        <v>4</v>
      </c>
      <c r="C27" s="8" t="n">
        <v>682</v>
      </c>
      <c r="D27" s="8" t="n">
        <v>414.5</v>
      </c>
      <c r="E27" s="8"/>
      <c r="F27" s="8"/>
      <c r="G27" s="8"/>
      <c r="H27" s="8"/>
      <c r="I27" s="8"/>
      <c r="J27" s="8"/>
      <c r="K27" s="8"/>
      <c r="L27" s="18" t="n">
        <f aca="false">4*PI()*SIN(0.5*ATAN((C27-$C$6)*0.07113/359.3))/1.175</f>
        <v>0.171958043186043</v>
      </c>
      <c r="M27" s="18" t="n">
        <f aca="false">4*PI()*0.9999979/1.175*SQRT(1-(COS(0.5*ATAN((D27-$D$6)*0.07113/359.3))/0.999998)^2)</f>
        <v>0.351822620869251</v>
      </c>
      <c r="N27" s="19" t="n">
        <f aca="false">SQRT(L27^2+M27^2)</f>
        <v>0.391597657260206</v>
      </c>
      <c r="O27" s="19" t="n">
        <f aca="false">I27/I$8*10000</f>
        <v>0</v>
      </c>
      <c r="P27" s="19" t="e">
        <f aca="false">J27/J$8*10000</f>
        <v>#DIV/0!</v>
      </c>
      <c r="Q27" s="19" t="e">
        <f aca="false">K27/K$8*10000</f>
        <v>#DIV/0!</v>
      </c>
      <c r="R27" s="20" t="n">
        <f aca="false">(C27-$C$6)/(D27-$D$6)</f>
        <v>0.487256371814093</v>
      </c>
    </row>
    <row collapsed="false" customFormat="false" customHeight="false" hidden="false" ht="12.1" outlineLevel="0" r="28">
      <c r="A28" s="27"/>
      <c r="B28" s="8" t="n">
        <v>5</v>
      </c>
      <c r="C28" s="8" t="n">
        <v>723</v>
      </c>
      <c r="D28" s="8" t="n">
        <v>420.5</v>
      </c>
      <c r="E28" s="8"/>
      <c r="F28" s="8"/>
      <c r="G28" s="8"/>
      <c r="H28" s="8"/>
      <c r="I28" s="8"/>
      <c r="J28" s="8"/>
      <c r="K28" s="8"/>
      <c r="L28" s="18" t="n">
        <f aca="false">4*PI()*SIN(0.5*ATAN((C28-$C$6)*0.07113/359.3))/1.175</f>
        <v>0.215296951188425</v>
      </c>
      <c r="M28" s="18" t="n">
        <f aca="false">4*PI()*0.9999979/1.175*SQRT(1-(COS(0.5*ATAN((D28-$D$6)*0.07113/359.3))/0.999998)^2)</f>
        <v>0.358154206476516</v>
      </c>
      <c r="N28" s="19" t="n">
        <f aca="false">SQRT(L28^2+M28^2)</f>
        <v>0.417884209809194</v>
      </c>
      <c r="O28" s="19" t="n">
        <f aca="false">I28/I$8*10000</f>
        <v>0</v>
      </c>
      <c r="P28" s="19" t="e">
        <f aca="false">J28/J$8*10000</f>
        <v>#DIV/0!</v>
      </c>
      <c r="Q28" s="19" t="e">
        <f aca="false">K28/K$8*10000</f>
        <v>#DIV/0!</v>
      </c>
      <c r="R28" s="20" t="n">
        <f aca="false">(C28-$C$6)/(D28-$D$6)</f>
        <v>0.59941089837997</v>
      </c>
    </row>
    <row collapsed="false" customFormat="false" customHeight="false" hidden="false" ht="12.1" outlineLevel="0" r="29">
      <c r="A29" s="28"/>
      <c r="B29" s="29" t="n">
        <v>6</v>
      </c>
      <c r="C29" s="29" t="n">
        <v>764</v>
      </c>
      <c r="D29" s="29" t="n">
        <v>427</v>
      </c>
      <c r="E29" s="8"/>
      <c r="F29" s="8"/>
      <c r="G29" s="8"/>
      <c r="H29" s="8"/>
      <c r="I29" s="8"/>
      <c r="J29" s="8"/>
      <c r="K29" s="8"/>
      <c r="L29" s="18" t="n">
        <f aca="false">4*PI()*SIN(0.5*ATAN((C29-$C$6)*0.07113/359.3))/1.175</f>
        <v>0.258604039451567</v>
      </c>
      <c r="M29" s="18" t="n">
        <f aca="false">4*PI()*0.9999979/1.175*SQRT(1-(COS(0.5*ATAN((D29-$D$6)*0.07113/359.3))/0.999998)^2)</f>
        <v>0.365011697980835</v>
      </c>
      <c r="N29" s="19" t="n">
        <f aca="false">SQRT(L29^2+M29^2)</f>
        <v>0.44733610281702</v>
      </c>
      <c r="O29" s="19" t="n">
        <f aca="false">I29/I$8*10000</f>
        <v>0</v>
      </c>
      <c r="P29" s="19" t="e">
        <f aca="false">J29/J$8*10000</f>
        <v>#DIV/0!</v>
      </c>
      <c r="Q29" s="19" t="e">
        <f aca="false">K29/K$8*10000</f>
        <v>#DIV/0!</v>
      </c>
      <c r="R29" s="20" t="n">
        <f aca="false">(C29-$C$6)/(D29-$D$6)</f>
        <v>0.706647398843931</v>
      </c>
    </row>
    <row collapsed="false" customFormat="false" customHeight="false" hidden="false" ht="12.1" outlineLevel="0" r="30">
      <c r="A30" s="25" t="n">
        <v>4</v>
      </c>
      <c r="B30" s="26" t="n">
        <v>-3</v>
      </c>
      <c r="C30" s="26" t="n">
        <v>396</v>
      </c>
      <c r="D30" s="26" t="n">
        <v>476</v>
      </c>
      <c r="E30" s="8"/>
      <c r="F30" s="8" t="n">
        <v>104</v>
      </c>
      <c r="G30" s="8"/>
      <c r="H30" s="8"/>
      <c r="I30" s="8"/>
      <c r="J30" s="8"/>
      <c r="K30" s="8"/>
      <c r="L30" s="18" t="n">
        <f aca="false">4*PI()*SIN(0.5*ATAN((C30-$C$6)*0.07113/359.3))/1.175</f>
        <v>-0.130709521994936</v>
      </c>
      <c r="M30" s="18" t="n">
        <f aca="false">4*PI()*0.9999979/1.175*SQRT(1-(COS(0.5*ATAN((D30-$D$6)*0.07113/359.3))/0.999998)^2)</f>
        <v>0.416648689631916</v>
      </c>
      <c r="N30" s="19" t="n">
        <f aca="false">SQRT(L30^2+M30^2)</f>
        <v>0.436670481842015</v>
      </c>
      <c r="O30" s="19" t="n">
        <f aca="false">I30/I$8*10000</f>
        <v>0</v>
      </c>
      <c r="P30" s="19" t="e">
        <f aca="false">J30/J$8*10000</f>
        <v>#DIV/0!</v>
      </c>
      <c r="Q30" s="19" t="e">
        <f aca="false">K30/K$8*10000</f>
        <v>#DIV/0!</v>
      </c>
      <c r="R30" s="20" t="n">
        <f aca="false">(C30-$C$6)/(D30-$D$6)</f>
        <v>-0.312658227848101</v>
      </c>
    </row>
    <row collapsed="false" customFormat="false" customHeight="false" hidden="false" ht="12.1" outlineLevel="0" r="31">
      <c r="A31" s="27"/>
      <c r="B31" s="8" t="n">
        <v>-2</v>
      </c>
      <c r="C31" s="8" t="n">
        <v>437</v>
      </c>
      <c r="D31" s="8" t="n">
        <v>482</v>
      </c>
      <c r="E31" s="8" t="n">
        <v>100</v>
      </c>
      <c r="F31" s="8" t="n">
        <v>104</v>
      </c>
      <c r="G31" s="8"/>
      <c r="H31" s="8" t="s">
        <v>20</v>
      </c>
      <c r="I31" s="8" t="n">
        <v>2526</v>
      </c>
      <c r="J31" s="8"/>
      <c r="K31" s="8"/>
      <c r="L31" s="18" t="n">
        <f aca="false">4*PI()*SIN(0.5*ATAN((C31-$C$6)*0.07113/359.3))/1.175</f>
        <v>-0.0873269122896536</v>
      </c>
      <c r="M31" s="18" t="n">
        <f aca="false">4*PI()*0.9999979/1.175*SQRT(1-(COS(0.5*ATAN((D31-$D$6)*0.07113/359.3))/0.999998)^2)</f>
        <v>0.422964487826517</v>
      </c>
      <c r="N31" s="19" t="n">
        <f aca="false">SQRT(L31^2+M31^2)</f>
        <v>0.431885340770432</v>
      </c>
      <c r="O31" s="19" t="n">
        <f aca="false">I31/I$8*10000</f>
        <v>69.2624074581848</v>
      </c>
      <c r="P31" s="19" t="e">
        <f aca="false">J31/J$8*10000</f>
        <v>#DIV/0!</v>
      </c>
      <c r="Q31" s="19" t="e">
        <f aca="false">K31/K$8*10000</f>
        <v>#DIV/0!</v>
      </c>
      <c r="R31" s="20" t="n">
        <f aca="false">(C31-$C$6)/(D31-$D$6)</f>
        <v>-0.20573566084788</v>
      </c>
    </row>
    <row collapsed="false" customFormat="false" customHeight="false" hidden="false" ht="12.1" outlineLevel="0" r="32">
      <c r="A32" s="27"/>
      <c r="B32" s="17" t="n">
        <v>-1</v>
      </c>
      <c r="C32" s="17" t="n">
        <v>478.5</v>
      </c>
      <c r="D32" s="17" t="n">
        <v>488</v>
      </c>
      <c r="E32" s="8" t="n">
        <v>100</v>
      </c>
      <c r="F32" s="8" t="n">
        <v>104</v>
      </c>
      <c r="G32" s="8"/>
      <c r="H32" s="8" t="s">
        <v>20</v>
      </c>
      <c r="I32" s="8" t="n">
        <v>1054</v>
      </c>
      <c r="J32" s="8"/>
      <c r="K32" s="8"/>
      <c r="L32" s="18" t="n">
        <f aca="false">4*PI()*SIN(0.5*ATAN((C32-$C$6)*0.07113/359.3))/1.175</f>
        <v>-0.0434020977671829</v>
      </c>
      <c r="M32" s="18" t="n">
        <f aca="false">4*PI()*0.9999979/1.175*SQRT(1-(COS(0.5*ATAN((D32-$D$6)*0.07113/359.3))/0.999998)^2)</f>
        <v>0.429278714271442</v>
      </c>
      <c r="N32" s="19" t="n">
        <f aca="false">SQRT(L32^2+M32^2)</f>
        <v>0.431467213838009</v>
      </c>
      <c r="O32" s="19" t="n">
        <f aca="false">I32/I$8*10000</f>
        <v>28.9004661365506</v>
      </c>
      <c r="P32" s="19" t="e">
        <f aca="false">J32/J$8*10000</f>
        <v>#DIV/0!</v>
      </c>
      <c r="Q32" s="19" t="e">
        <f aca="false">K32/K$8*10000</f>
        <v>#DIV/0!</v>
      </c>
      <c r="R32" s="20" t="n">
        <f aca="false">(C32-$C$6)/(D32-$D$6)</f>
        <v>-0.100737100737101</v>
      </c>
    </row>
    <row collapsed="false" customFormat="false" customHeight="false" hidden="false" ht="12.1" outlineLevel="0" r="33">
      <c r="A33" s="27"/>
      <c r="B33" s="17" t="n">
        <v>0</v>
      </c>
      <c r="C33" s="17" t="n">
        <v>519.5</v>
      </c>
      <c r="D33" s="17" t="n">
        <v>493.5</v>
      </c>
      <c r="E33" s="8" t="n">
        <v>100</v>
      </c>
      <c r="F33" s="8" t="n">
        <v>104</v>
      </c>
      <c r="G33" s="8"/>
      <c r="H33" s="8" t="s">
        <v>20</v>
      </c>
      <c r="I33" s="8" t="n">
        <v>5201</v>
      </c>
      <c r="J33" s="8"/>
      <c r="K33" s="8"/>
      <c r="L33" s="18" t="n">
        <f aca="false">4*PI()*SIN(0.5*ATAN((C33-$C$6)*0.07113/359.3))/1.175</f>
        <v>0</v>
      </c>
      <c r="M33" s="18" t="n">
        <f aca="false">4*PI()*0.9999979/1.175*SQRT(1-(COS(0.5*ATAN((D33-$D$6)*0.07113/359.3))/0.999998)^2)</f>
        <v>0.435065366970071</v>
      </c>
      <c r="N33" s="19" t="n">
        <f aca="false">SQRT(L33^2+M33^2)</f>
        <v>0.435065366970071</v>
      </c>
      <c r="O33" s="19" t="n">
        <f aca="false">I33/I$8*10000</f>
        <v>142.610364683301</v>
      </c>
      <c r="P33" s="19" t="e">
        <f aca="false">J33/J$8*10000</f>
        <v>#DIV/0!</v>
      </c>
      <c r="Q33" s="19" t="e">
        <f aca="false">K33/K$8*10000</f>
        <v>#DIV/0!</v>
      </c>
      <c r="R33" s="20" t="n">
        <f aca="false">(C33-$C$6)/(D33-$D$6)</f>
        <v>0</v>
      </c>
    </row>
    <row collapsed="false" customFormat="false" customHeight="false" hidden="false" ht="12.1" outlineLevel="0" r="34">
      <c r="A34" s="27"/>
      <c r="B34" s="17" t="n">
        <v>1</v>
      </c>
      <c r="C34" s="17" t="n">
        <v>560</v>
      </c>
      <c r="D34" s="17"/>
      <c r="E34" s="8"/>
      <c r="F34" s="8"/>
      <c r="G34" s="8"/>
      <c r="H34" s="8"/>
      <c r="I34" s="8"/>
      <c r="J34" s="8"/>
      <c r="K34" s="8"/>
      <c r="L34" s="18"/>
      <c r="M34" s="18"/>
      <c r="N34" s="19"/>
      <c r="O34" s="19" t="n">
        <f aca="false">I34/I$8*10000</f>
        <v>0</v>
      </c>
      <c r="P34" s="19" t="e">
        <f aca="false">J34/J$8*10000</f>
        <v>#DIV/0!</v>
      </c>
      <c r="Q34" s="19" t="e">
        <f aca="false">K34/K$8*10000</f>
        <v>#DIV/0!</v>
      </c>
      <c r="R34" s="20" t="n">
        <f aca="false">(C34-$C$6)/(D34-$D$6)</f>
        <v>-0.5</v>
      </c>
    </row>
    <row collapsed="false" customFormat="false" customHeight="false" hidden="false" ht="12.1" outlineLevel="0" r="35">
      <c r="A35" s="27"/>
      <c r="B35" s="17" t="n">
        <v>2</v>
      </c>
      <c r="C35" s="17" t="n">
        <v>600</v>
      </c>
      <c r="D35" s="17" t="n">
        <v>506</v>
      </c>
      <c r="E35" s="8"/>
      <c r="F35" s="8"/>
      <c r="G35" s="8"/>
      <c r="H35" s="8"/>
      <c r="I35" s="8"/>
      <c r="J35" s="8"/>
      <c r="K35" s="8"/>
      <c r="L35" s="18" t="n">
        <f aca="false">4*PI()*SIN(0.5*ATAN((C35-$C$6)*0.07113/359.3))/1.175</f>
        <v>0.0852103043913744</v>
      </c>
      <c r="M35" s="18" t="n">
        <f aca="false">4*PI()*0.9999979/1.175*SQRT(1-(COS(0.5*ATAN((D35-$D$6)*0.07113/359.3))/0.999998)^2)</f>
        <v>0.448211872635238</v>
      </c>
      <c r="N35" s="19" t="n">
        <f aca="false">SQRT(L35^2+M35^2)</f>
        <v>0.456239716317702</v>
      </c>
      <c r="O35" s="19" t="n">
        <f aca="false">I35/I$8*10000</f>
        <v>0</v>
      </c>
      <c r="P35" s="19" t="e">
        <f aca="false">J35/J$8*10000</f>
        <v>#DIV/0!</v>
      </c>
      <c r="Q35" s="19" t="e">
        <f aca="false">K35/K$8*10000</f>
        <v>#DIV/0!</v>
      </c>
      <c r="R35" s="20" t="n">
        <f aca="false">(C35-$C$6)/(D35-$D$6)</f>
        <v>0.189411764705882</v>
      </c>
    </row>
    <row collapsed="false" customFormat="false" customHeight="false" hidden="false" ht="12.1" outlineLevel="0" r="36">
      <c r="A36" s="27"/>
      <c r="B36" s="17" t="n">
        <v>3</v>
      </c>
      <c r="C36" s="17"/>
      <c r="D36" s="17"/>
      <c r="E36" s="8"/>
      <c r="F36" s="8"/>
      <c r="G36" s="8"/>
      <c r="H36" s="8"/>
      <c r="I36" s="8"/>
      <c r="J36" s="8"/>
      <c r="K36" s="8"/>
      <c r="L36" s="18"/>
      <c r="M36" s="18"/>
      <c r="N36" s="19"/>
      <c r="O36" s="19" t="n">
        <f aca="false">I36/I$8*10000</f>
        <v>0</v>
      </c>
      <c r="P36" s="19" t="e">
        <f aca="false">J36/J$8*10000</f>
        <v>#DIV/0!</v>
      </c>
      <c r="Q36" s="19" t="e">
        <f aca="false">K36/K$8*10000</f>
        <v>#DIV/0!</v>
      </c>
      <c r="R36" s="20" t="n">
        <f aca="false">(C36-$C$6)/(D36-$D$6)</f>
        <v>6.41358024691358</v>
      </c>
    </row>
    <row collapsed="false" customFormat="false" customHeight="false" hidden="false" ht="12.1" outlineLevel="0" r="37">
      <c r="A37" s="27"/>
      <c r="B37" s="17" t="n">
        <v>4</v>
      </c>
      <c r="C37" s="17" t="n">
        <v>683</v>
      </c>
      <c r="D37" s="17" t="n">
        <v>518.5</v>
      </c>
      <c r="E37" s="8"/>
      <c r="F37" s="8"/>
      <c r="G37" s="8"/>
      <c r="H37" s="8"/>
      <c r="I37" s="8"/>
      <c r="J37" s="8"/>
      <c r="K37" s="8"/>
      <c r="L37" s="18" t="n">
        <f aca="false">4*PI()*SIN(0.5*ATAN((C37-$C$6)*0.07113/359.3))/1.175</f>
        <v>0.173015418373835</v>
      </c>
      <c r="M37" s="18" t="n">
        <f aca="false">4*PI()*0.9999979/1.175*SQRT(1-(COS(0.5*ATAN((D37-$D$6)*0.07113/359.3))/0.999998)^2)</f>
        <v>0.461351389362051</v>
      </c>
      <c r="N37" s="19" t="n">
        <f aca="false">SQRT(L37^2+M37^2)</f>
        <v>0.492726536185507</v>
      </c>
      <c r="O37" s="19" t="n">
        <f aca="false">I37/I$8*10000</f>
        <v>0</v>
      </c>
      <c r="P37" s="19" t="e">
        <f aca="false">J37/J$8*10000</f>
        <v>#DIV/0!</v>
      </c>
      <c r="Q37" s="19" t="e">
        <f aca="false">K37/K$8*10000</f>
        <v>#DIV/0!</v>
      </c>
      <c r="R37" s="20" t="n">
        <f aca="false">(C37-$C$6)/(D37-$D$6)</f>
        <v>0.373714285714286</v>
      </c>
    </row>
    <row collapsed="false" customFormat="false" customHeight="false" hidden="false" ht="12.1" outlineLevel="0" r="38">
      <c r="A38" s="27"/>
      <c r="B38" s="17" t="n">
        <v>5</v>
      </c>
      <c r="C38" s="17" t="n">
        <v>723</v>
      </c>
      <c r="D38" s="17" t="n">
        <v>524</v>
      </c>
      <c r="E38" s="8"/>
      <c r="F38" s="8"/>
      <c r="G38" s="8"/>
      <c r="H38" s="8"/>
      <c r="I38" s="8"/>
      <c r="J38" s="8"/>
      <c r="K38" s="8"/>
      <c r="L38" s="18" t="n">
        <f aca="false">4*PI()*SIN(0.5*ATAN((C38-$C$6)*0.07113/359.3))/1.175</f>
        <v>0.215296951188425</v>
      </c>
      <c r="M38" s="18" t="n">
        <f aca="false">4*PI()*0.9999979/1.175*SQRT(1-(COS(0.5*ATAN((D38-$D$6)*0.07113/359.3))/0.999998)^2)</f>
        <v>0.467130537110918</v>
      </c>
      <c r="N38" s="19" t="n">
        <f aca="false">SQRT(L38^2+M38^2)</f>
        <v>0.514357575906651</v>
      </c>
      <c r="O38" s="19" t="n">
        <f aca="false">I38/I$8*10000</f>
        <v>0</v>
      </c>
      <c r="P38" s="19" t="e">
        <f aca="false">J38/J$8*10000</f>
        <v>#DIV/0!</v>
      </c>
      <c r="Q38" s="19" t="e">
        <f aca="false">K38/K$8*10000</f>
        <v>#DIV/0!</v>
      </c>
      <c r="R38" s="20" t="n">
        <f aca="false">(C38-$C$6)/(D38-$D$6)</f>
        <v>0.459367945823928</v>
      </c>
    </row>
    <row collapsed="false" customFormat="false" customHeight="false" hidden="false" ht="12.1" outlineLevel="0" r="39">
      <c r="A39" s="28"/>
      <c r="B39" s="29" t="n">
        <v>6</v>
      </c>
      <c r="C39" s="29" t="n">
        <v>764</v>
      </c>
      <c r="D39" s="29" t="n">
        <v>530</v>
      </c>
      <c r="E39" s="8"/>
      <c r="F39" s="8"/>
      <c r="G39" s="8"/>
      <c r="H39" s="8"/>
      <c r="I39" s="8"/>
      <c r="J39" s="8"/>
      <c r="K39" s="8"/>
      <c r="L39" s="18" t="n">
        <f aca="false">4*PI()*SIN(0.5*ATAN((C39-$C$6)*0.07113/359.3))/1.175</f>
        <v>0.258604039451567</v>
      </c>
      <c r="M39" s="18" t="n">
        <f aca="false">4*PI()*0.9999979/1.175*SQRT(1-(COS(0.5*ATAN((D39-$D$6)*0.07113/359.3))/0.999998)^2)</f>
        <v>0.473433486179976</v>
      </c>
      <c r="N39" s="19" t="n">
        <f aca="false">SQRT(L39^2+M39^2)</f>
        <v>0.53945835340385</v>
      </c>
      <c r="O39" s="19" t="n">
        <f aca="false">I39/I$8*10000</f>
        <v>0</v>
      </c>
      <c r="P39" s="19" t="e">
        <f aca="false">J39/J$8*10000</f>
        <v>#DIV/0!</v>
      </c>
      <c r="Q39" s="19" t="e">
        <f aca="false">K39/K$8*10000</f>
        <v>#DIV/0!</v>
      </c>
      <c r="R39" s="20" t="n">
        <f aca="false">(C39-$C$6)/(D39-$D$6)</f>
        <v>0.544543429844098</v>
      </c>
    </row>
    <row collapsed="false" customFormat="false" customHeight="false" hidden="false" ht="12.1" outlineLevel="0" r="40">
      <c r="A40" s="27" t="n">
        <v>5</v>
      </c>
      <c r="B40" s="17" t="n">
        <v>-3</v>
      </c>
      <c r="C40" s="17" t="n">
        <v>395</v>
      </c>
      <c r="D40" s="17" t="n">
        <v>579</v>
      </c>
      <c r="E40" s="8"/>
      <c r="F40" s="8"/>
      <c r="G40" s="8"/>
      <c r="H40" s="8"/>
      <c r="I40" s="8"/>
      <c r="J40" s="8"/>
      <c r="K40" s="8"/>
      <c r="L40" s="18" t="n">
        <f aca="false">4*PI()*SIN(0.5*ATAN((C40-$C$6)*0.07113/359.3))/1.175</f>
        <v>-0.131767418689161</v>
      </c>
      <c r="M40" s="18" t="n">
        <f aca="false">4*PI()*0.9999979/1.175*SQRT(1-(COS(0.5*ATAN((D40-$D$6)*0.07113/359.3))/0.999998)^2)</f>
        <v>0.524844436263111</v>
      </c>
      <c r="N40" s="19" t="n">
        <f aca="false">SQRT(L40^2+M40^2)</f>
        <v>0.541132455970206</v>
      </c>
      <c r="O40" s="19" t="n">
        <f aca="false">I40/I$8*10000</f>
        <v>0</v>
      </c>
      <c r="P40" s="19" t="e">
        <f aca="false">J40/J$8*10000</f>
        <v>#DIV/0!</v>
      </c>
      <c r="Q40" s="19" t="e">
        <f aca="false">K40/K$8*10000</f>
        <v>#DIV/0!</v>
      </c>
      <c r="R40" s="20" t="n">
        <f aca="false">(C40-$C$6)/(D40-$D$6)</f>
        <v>-0.25</v>
      </c>
    </row>
    <row collapsed="false" customFormat="false" customHeight="false" hidden="false" ht="12.1" outlineLevel="0" r="41">
      <c r="A41" s="27"/>
      <c r="B41" s="17" t="n">
        <v>-2</v>
      </c>
      <c r="C41" s="17" t="n">
        <v>437.5</v>
      </c>
      <c r="D41" s="17" t="n">
        <v>585.5</v>
      </c>
      <c r="E41" s="8"/>
      <c r="F41" s="8"/>
      <c r="G41" s="8"/>
      <c r="H41" s="8"/>
      <c r="I41" s="8"/>
      <c r="J41" s="8"/>
      <c r="K41" s="8"/>
      <c r="L41" s="18" t="n">
        <f aca="false">4*PI()*SIN(0.5*ATAN((C41-$C$6)*0.07113/359.3))/1.175</f>
        <v>-0.0867977631722995</v>
      </c>
      <c r="M41" s="18" t="n">
        <f aca="false">4*PI()*0.9999979/1.175*SQRT(1-(COS(0.5*ATAN((D41-$D$6)*0.07113/359.3))/0.999998)^2)</f>
        <v>0.531655575484458</v>
      </c>
      <c r="N41" s="19" t="n">
        <f aca="false">SQRT(L41^2+M41^2)</f>
        <v>0.538694257102696</v>
      </c>
      <c r="O41" s="19" t="n">
        <f aca="false">I41/I$8*10000</f>
        <v>0</v>
      </c>
      <c r="P41" s="19" t="e">
        <f aca="false">J41/J$8*10000</f>
        <v>#DIV/0!</v>
      </c>
      <c r="Q41" s="19" t="e">
        <f aca="false">K41/K$8*10000</f>
        <v>#DIV/0!</v>
      </c>
      <c r="R41" s="20" t="n">
        <f aca="false">(C41-$C$6)/(D41-$D$6)</f>
        <v>-0.162537165510406</v>
      </c>
    </row>
    <row collapsed="false" customFormat="false" customHeight="false" hidden="false" ht="12.1" outlineLevel="0" r="42">
      <c r="A42" s="27"/>
      <c r="B42" s="17" t="n">
        <v>-1</v>
      </c>
      <c r="C42" s="17" t="n">
        <v>479.5</v>
      </c>
      <c r="D42" s="17" t="n">
        <v>592</v>
      </c>
      <c r="E42" s="8"/>
      <c r="F42" s="8"/>
      <c r="G42" s="8"/>
      <c r="H42" s="8"/>
      <c r="I42" s="8"/>
      <c r="J42" s="8"/>
      <c r="K42" s="8"/>
      <c r="L42" s="18" t="n">
        <f aca="false">4*PI()*SIN(0.5*ATAN((C42-$C$6)*0.07113/359.3))/1.175</f>
        <v>-0.0423435604212264</v>
      </c>
      <c r="M42" s="18" t="n">
        <f aca="false">4*PI()*0.9999979/1.175*SQRT(1-(COS(0.5*ATAN((D42-$D$6)*0.07113/359.3))/0.999998)^2)</f>
        <v>0.538464624452509</v>
      </c>
      <c r="N42" s="19" t="n">
        <f aca="false">SQRT(L42^2+M42^2)</f>
        <v>0.540126956275956</v>
      </c>
      <c r="O42" s="19" t="n">
        <f aca="false">I42/I$8*10000</f>
        <v>0</v>
      </c>
      <c r="P42" s="19" t="e">
        <f aca="false">J42/J$8*10000</f>
        <v>#DIV/0!</v>
      </c>
      <c r="Q42" s="19" t="e">
        <f aca="false">K42/K$8*10000</f>
        <v>#DIV/0!</v>
      </c>
      <c r="R42" s="20" t="n">
        <f aca="false">(C42-$C$6)/(D42-$D$6)</f>
        <v>-0.0782778864970646</v>
      </c>
    </row>
    <row collapsed="false" customFormat="false" customHeight="false" hidden="false" ht="12.1" outlineLevel="0" r="43">
      <c r="A43" s="27"/>
      <c r="B43" s="17" t="n">
        <v>0</v>
      </c>
      <c r="C43" s="17" t="n">
        <v>519.5</v>
      </c>
      <c r="D43" s="17" t="n">
        <v>597</v>
      </c>
      <c r="E43" s="8"/>
      <c r="F43" s="8" t="n">
        <v>103</v>
      </c>
      <c r="G43" s="8"/>
      <c r="H43" s="8" t="s">
        <v>21</v>
      </c>
      <c r="I43" s="8"/>
      <c r="J43" s="8"/>
      <c r="K43" s="8"/>
      <c r="L43" s="18" t="n">
        <f aca="false">4*PI()*SIN(0.5*ATAN((C43-$C$6)*0.07113/359.3))/1.175</f>
        <v>0</v>
      </c>
      <c r="M43" s="18" t="n">
        <f aca="false">4*PI()*0.9999979/1.175*SQRT(1-(COS(0.5*ATAN((D43-$D$6)*0.07113/359.3))/0.999998)^2)</f>
        <v>0.543700920374902</v>
      </c>
      <c r="N43" s="19" t="n">
        <f aca="false">SQRT(L43^2+M43^2)</f>
        <v>0.543700920374902</v>
      </c>
      <c r="O43" s="19" t="n">
        <f aca="false">I43/I$8*10000</f>
        <v>0</v>
      </c>
      <c r="P43" s="19" t="e">
        <f aca="false">J43/J$8*10000</f>
        <v>#DIV/0!</v>
      </c>
      <c r="Q43" s="19" t="e">
        <f aca="false">K43/K$8*10000</f>
        <v>#DIV/0!</v>
      </c>
      <c r="R43" s="20" t="n">
        <f aca="false">(C43-$C$6)/(D43-$D$6)</f>
        <v>0</v>
      </c>
    </row>
    <row collapsed="false" customFormat="false" customHeight="false" hidden="false" ht="12.1" outlineLevel="0" r="44">
      <c r="A44" s="28"/>
      <c r="B44" s="29" t="n">
        <v>1</v>
      </c>
      <c r="C44" s="29" t="n">
        <v>557</v>
      </c>
      <c r="D44" s="29" t="n">
        <v>603</v>
      </c>
      <c r="E44" s="8"/>
      <c r="F44" s="8"/>
      <c r="G44" s="8"/>
      <c r="H44" s="8"/>
      <c r="I44" s="8"/>
      <c r="J44" s="8"/>
      <c r="K44" s="8"/>
      <c r="L44" s="18" t="n">
        <f aca="false">4*PI()*SIN(0.5*ATAN((C44-$C$6)*0.07113/359.3))/1.175</f>
        <v>0.0396972009265264</v>
      </c>
      <c r="M44" s="18" t="n">
        <f aca="false">4*PI()*0.9999979/1.175*SQRT(1-(COS(0.5*ATAN((D44-$D$6)*0.07113/359.3))/0.999998)^2)</f>
        <v>0.549982816243601</v>
      </c>
      <c r="N44" s="19" t="n">
        <f aca="false">SQRT(L44^2+M44^2)</f>
        <v>0.551413606945498</v>
      </c>
      <c r="O44" s="19" t="n">
        <f aca="false">I44/I$8*10000</f>
        <v>0</v>
      </c>
      <c r="P44" s="19" t="e">
        <f aca="false">J44/J$8*10000</f>
        <v>#DIV/0!</v>
      </c>
      <c r="Q44" s="19" t="e">
        <f aca="false">K44/K$8*10000</f>
        <v>#DIV/0!</v>
      </c>
      <c r="R44" s="20" t="n">
        <f aca="false">(C44-$C$6)/(D44-$D$6)</f>
        <v>0.0718390804597701</v>
      </c>
    </row>
    <row collapsed="false" customFormat="false" customHeight="false" hidden="false" ht="12.1" outlineLevel="0" r="45">
      <c r="A45" s="25" t="n">
        <v>6</v>
      </c>
      <c r="B45" s="26" t="n">
        <v>-4</v>
      </c>
      <c r="C45" s="26" t="n">
        <v>354</v>
      </c>
      <c r="D45" s="26" t="n">
        <v>678</v>
      </c>
      <c r="H45" s="8"/>
      <c r="L45" s="18" t="n">
        <f aca="false">4*PI()*SIN(0.5*ATAN((C45-$C$6)*0.07113/359.3))/1.175</f>
        <v>-0.175130122971947</v>
      </c>
      <c r="M45" s="18" t="n">
        <f aca="false">4*PI()*0.9999979/1.175*SQRT(1-(COS(0.5*ATAN((D45-$D$6)*0.07113/359.3))/0.999998)^2)</f>
        <v>0.628347615113464</v>
      </c>
      <c r="N45" s="19" t="n">
        <f aca="false">SQRT(L45^2+M45^2)</f>
        <v>0.652296930385961</v>
      </c>
      <c r="O45" s="19" t="n">
        <f aca="false">I45/I$8*10000</f>
        <v>0</v>
      </c>
      <c r="P45" s="19" t="e">
        <f aca="false">J45/J$8*10000</f>
        <v>#DIV/0!</v>
      </c>
      <c r="Q45" s="19" t="e">
        <f aca="false">K45/K$8*10000</f>
        <v>#DIV/0!</v>
      </c>
      <c r="R45" s="20" t="n">
        <f aca="false">(C45-$C$6)/(D45-$D$6)</f>
        <v>-0.277219430485762</v>
      </c>
    </row>
    <row collapsed="false" customFormat="false" customHeight="false" hidden="false" ht="12.1" outlineLevel="0" r="46">
      <c r="A46" s="27"/>
      <c r="B46" s="17" t="n">
        <v>-3</v>
      </c>
      <c r="C46" s="17" t="n">
        <v>396</v>
      </c>
      <c r="D46" s="17" t="n">
        <v>684</v>
      </c>
      <c r="H46" s="8"/>
      <c r="L46" s="18" t="n">
        <f aca="false">4*PI()*SIN(0.5*ATAN((C46-$C$6)*0.07113/359.3))/1.175</f>
        <v>-0.130709521994936</v>
      </c>
      <c r="M46" s="18" t="n">
        <f aca="false">4*PI()*0.9999979/1.175*SQRT(1-(COS(0.5*ATAN((D46-$D$6)*0.07113/359.3))/0.999998)^2)</f>
        <v>0.634603574291903</v>
      </c>
      <c r="N46" s="19" t="n">
        <f aca="false">SQRT(L46^2+M46^2)</f>
        <v>0.647924899694559</v>
      </c>
      <c r="O46" s="19" t="n">
        <f aca="false">I46/I$8*10000</f>
        <v>0</v>
      </c>
      <c r="P46" s="19" t="e">
        <f aca="false">J46/J$8*10000</f>
        <v>#DIV/0!</v>
      </c>
      <c r="Q46" s="19" t="e">
        <f aca="false">K46/K$8*10000</f>
        <v>#DIV/0!</v>
      </c>
      <c r="R46" s="20" t="n">
        <f aca="false">(C46-$C$6)/(D46-$D$6)</f>
        <v>-0.204809286898839</v>
      </c>
    </row>
    <row collapsed="false" customFormat="false" customHeight="false" hidden="false" ht="12.1" outlineLevel="0" r="47">
      <c r="A47" s="27"/>
      <c r="B47" s="17" t="n">
        <v>-2</v>
      </c>
      <c r="C47" s="17" t="n">
        <v>439</v>
      </c>
      <c r="D47" s="17" t="n">
        <v>690</v>
      </c>
      <c r="H47" s="8"/>
      <c r="L47" s="18" t="n">
        <f aca="false">4*PI()*SIN(0.5*ATAN((C47-$C$6)*0.07113/359.3))/1.175</f>
        <v>-0.0852103043913744</v>
      </c>
      <c r="M47" s="18" t="n">
        <f aca="false">4*PI()*0.9999979/1.175*SQRT(1-(COS(0.5*ATAN((D47-$D$6)*0.07113/359.3))/0.999998)^2)</f>
        <v>0.640857496753451</v>
      </c>
      <c r="N47" s="19" t="n">
        <f aca="false">SQRT(L47^2+M47^2)</f>
        <v>0.646497584774739</v>
      </c>
      <c r="O47" s="19" t="n">
        <f aca="false">I47/I$8*10000</f>
        <v>0</v>
      </c>
      <c r="P47" s="19" t="e">
        <f aca="false">J47/J$8*10000</f>
        <v>#DIV/0!</v>
      </c>
      <c r="Q47" s="19" t="e">
        <f aca="false">K47/K$8*10000</f>
        <v>#DIV/0!</v>
      </c>
      <c r="R47" s="20" t="n">
        <f aca="false">(C47-$C$6)/(D47-$D$6)</f>
        <v>-0.132183908045977</v>
      </c>
    </row>
    <row collapsed="false" customFormat="false" customHeight="false" hidden="false" ht="12.1" outlineLevel="0" r="48">
      <c r="A48" s="27"/>
      <c r="B48" s="17" t="n">
        <v>-1</v>
      </c>
      <c r="C48" s="17"/>
      <c r="D48" s="17" t="n">
        <v>696</v>
      </c>
      <c r="H48" s="8"/>
      <c r="L48" s="18"/>
      <c r="M48" s="18"/>
      <c r="N48" s="19"/>
      <c r="O48" s="19" t="n">
        <f aca="false">I48/I$8*10000</f>
        <v>0</v>
      </c>
      <c r="P48" s="19" t="e">
        <f aca="false">J48/J$8*10000</f>
        <v>#DIV/0!</v>
      </c>
      <c r="Q48" s="19" t="e">
        <f aca="false">K48/K$8*10000</f>
        <v>#DIV/0!</v>
      </c>
      <c r="R48" s="20" t="n">
        <f aca="false">(C48-$C$6)/(D48-$D$6)</f>
        <v>-0.844715447154472</v>
      </c>
    </row>
    <row collapsed="false" customFormat="false" customHeight="false" hidden="false" ht="12.1" outlineLevel="0" r="49">
      <c r="A49" s="27"/>
      <c r="B49" s="8" t="n">
        <v>0</v>
      </c>
      <c r="C49" s="17" t="n">
        <v>519.5</v>
      </c>
      <c r="D49" s="17" t="n">
        <v>701.5</v>
      </c>
      <c r="H49" s="8" t="s">
        <v>22</v>
      </c>
      <c r="L49" s="18" t="n">
        <f aca="false">4*PI()*SIN(0.5*ATAN((C49-$C$6)*0.07113/359.3))/1.175</f>
        <v>0</v>
      </c>
      <c r="M49" s="18" t="n">
        <f aca="false">4*PI()*0.9999979/1.175*SQRT(1-(COS(0.5*ATAN((D49-$D$6)*0.07113/359.3))/0.999998)^2)</f>
        <v>0.65283842913363</v>
      </c>
      <c r="N49" s="19" t="n">
        <f aca="false">SQRT(L49^2+M49^2)</f>
        <v>0.65283842913363</v>
      </c>
      <c r="O49" s="19" t="n">
        <f aca="false">I49/I$8*10000</f>
        <v>0</v>
      </c>
      <c r="P49" s="19" t="e">
        <f aca="false">J49/J$8*10000</f>
        <v>#DIV/0!</v>
      </c>
      <c r="Q49" s="19" t="e">
        <f aca="false">K49/K$8*10000</f>
        <v>#DIV/0!</v>
      </c>
      <c r="R49" s="20" t="n">
        <f aca="false">(C49-$C$6)/(D49-$D$6)</f>
        <v>0</v>
      </c>
    </row>
    <row collapsed="false" customFormat="false" customHeight="false" hidden="false" ht="12.1" outlineLevel="0" r="50">
      <c r="A50" s="27"/>
      <c r="B50" s="17" t="n">
        <v>1</v>
      </c>
      <c r="C50" s="17"/>
      <c r="D50" s="17" t="n">
        <v>708</v>
      </c>
      <c r="H50" s="8"/>
      <c r="L50" s="18"/>
      <c r="M50" s="18"/>
      <c r="N50" s="19"/>
      <c r="O50" s="19" t="n">
        <f aca="false">I50/I$8*10000</f>
        <v>0</v>
      </c>
      <c r="P50" s="19" t="e">
        <f aca="false">J50/J$8*10000</f>
        <v>#DIV/0!</v>
      </c>
      <c r="Q50" s="19" t="e">
        <f aca="false">K50/K$8*10000</f>
        <v>#DIV/0!</v>
      </c>
      <c r="R50" s="20" t="n">
        <f aca="false">(C50-$C$6)/(D50-$D$6)</f>
        <v>-0.828548644338118</v>
      </c>
    </row>
    <row collapsed="false" customFormat="false" customHeight="false" hidden="false" ht="12.1" outlineLevel="0" r="51">
      <c r="A51" s="27"/>
      <c r="B51" s="17" t="n">
        <v>2</v>
      </c>
      <c r="C51" s="17"/>
      <c r="D51" s="17"/>
      <c r="H51" s="8"/>
      <c r="L51" s="18"/>
      <c r="M51" s="18"/>
      <c r="N51" s="19"/>
      <c r="O51" s="19" t="n">
        <f aca="false">I51/I$8*10000</f>
        <v>0</v>
      </c>
      <c r="P51" s="19" t="e">
        <f aca="false">J51/J$8*10000</f>
        <v>#DIV/0!</v>
      </c>
      <c r="Q51" s="19" t="e">
        <f aca="false">K51/K$8*10000</f>
        <v>#DIV/0!</v>
      </c>
      <c r="R51" s="20" t="n">
        <f aca="false">(C51-$C$6)/(D51-$D$6)</f>
        <v>6.41358024691358</v>
      </c>
    </row>
    <row collapsed="false" customFormat="false" customHeight="false" hidden="false" ht="12.1" outlineLevel="0" r="52">
      <c r="A52" s="27"/>
      <c r="B52" s="17" t="n">
        <v>3</v>
      </c>
      <c r="C52" s="17" t="n">
        <v>640</v>
      </c>
      <c r="D52" s="17" t="n">
        <v>720</v>
      </c>
      <c r="H52" s="8"/>
      <c r="L52" s="18" t="n">
        <f aca="false">4*PI()*SIN(0.5*ATAN((C52-$C$6)*0.07113/359.3))/1.175</f>
        <v>0.1275357632013</v>
      </c>
      <c r="M52" s="18" t="n">
        <f aca="false">4*PI()*0.9999979/1.175*SQRT(1-(COS(0.5*ATAN((D52-$D$6)*0.07113/359.3))/0.999998)^2)</f>
        <v>0.672095987139367</v>
      </c>
      <c r="N52" s="19" t="n">
        <f aca="false">SQRT(L52^2+M52^2)</f>
        <v>0.684089458202784</v>
      </c>
      <c r="O52" s="19" t="n">
        <f aca="false">I52/I$8*10000</f>
        <v>0</v>
      </c>
      <c r="P52" s="19" t="e">
        <f aca="false">J52/J$8*10000</f>
        <v>#DIV/0!</v>
      </c>
      <c r="Q52" s="19" t="e">
        <f aca="false">K52/K$8*10000</f>
        <v>#DIV/0!</v>
      </c>
      <c r="R52" s="20" t="n">
        <f aca="false">(C52-$C$6)/(D52-$D$6)</f>
        <v>0.188575899843505</v>
      </c>
    </row>
    <row collapsed="false" customFormat="false" customHeight="false" hidden="false" ht="12.1" outlineLevel="0" r="53">
      <c r="A53" s="28"/>
      <c r="B53" s="29" t="n">
        <v>4</v>
      </c>
      <c r="C53" s="29" t="n">
        <v>680</v>
      </c>
      <c r="D53" s="29" t="n">
        <v>727</v>
      </c>
      <c r="H53" s="8"/>
      <c r="L53" s="18" t="n">
        <f aca="false">4*PI()*SIN(0.5*ATAN((C53-$C$6)*0.07113/359.3))/1.175</f>
        <v>0.169843247496607</v>
      </c>
      <c r="M53" s="18" t="n">
        <f aca="false">4*PI()*0.9999979/1.175*SQRT(1-(COS(0.5*ATAN((D53-$D$6)*0.07113/359.3))/0.999998)^2)</f>
        <v>0.679377363801603</v>
      </c>
      <c r="N53" s="19" t="n">
        <f aca="false">SQRT(L53^2+M53^2)</f>
        <v>0.700285892451226</v>
      </c>
      <c r="O53" s="19" t="n">
        <f aca="false">I53/I$8*10000</f>
        <v>0</v>
      </c>
      <c r="P53" s="19" t="e">
        <f aca="false">J53/J$8*10000</f>
        <v>#DIV/0!</v>
      </c>
      <c r="Q53" s="19" t="e">
        <f aca="false">K53/K$8*10000</f>
        <v>#DIV/0!</v>
      </c>
      <c r="R53" s="20" t="n">
        <f aca="false">(C53-$C$6)/(D53-$D$6)</f>
        <v>0.248452012383901</v>
      </c>
    </row>
    <row collapsed="false" customFormat="false" customHeight="false" hidden="false" ht="12.1" outlineLevel="0" r="54">
      <c r="A54" s="25" t="n">
        <v>7</v>
      </c>
      <c r="B54" s="26" t="n">
        <v>-4</v>
      </c>
      <c r="C54" s="26" t="n">
        <v>355</v>
      </c>
      <c r="D54" s="26" t="n">
        <v>782.5</v>
      </c>
      <c r="H54" s="8"/>
      <c r="L54" s="18" t="n">
        <f aca="false">4*PI()*SIN(0.5*ATAN((C54-$C$6)*0.07113/359.3))/1.175</f>
        <v>-0.174072778333374</v>
      </c>
      <c r="M54" s="18" t="n">
        <f aca="false">4*PI()*0.9999979/1.175*SQRT(1-(COS(0.5*ATAN((D54-$D$6)*0.07113/359.3))/0.999998)^2)</f>
        <v>0.737002345651</v>
      </c>
      <c r="N54" s="19" t="n">
        <f aca="false">SQRT(L54^2+M54^2)</f>
        <v>0.757280522429949</v>
      </c>
      <c r="O54" s="19" t="n">
        <f aca="false">I54/I$8*10000</f>
        <v>0</v>
      </c>
      <c r="P54" s="19" t="e">
        <f aca="false">J54/J$8*10000</f>
        <v>#DIV/0!</v>
      </c>
      <c r="Q54" s="19" t="e">
        <f aca="false">K54/K$8*10000</f>
        <v>#DIV/0!</v>
      </c>
      <c r="R54" s="20" t="n">
        <f aca="false">(C54-$C$6)/(D54-$D$6)</f>
        <v>-0.234497505345688</v>
      </c>
    </row>
    <row collapsed="false" customFormat="false" customHeight="false" hidden="false" ht="12.1" outlineLevel="0" r="55">
      <c r="A55" s="27"/>
      <c r="B55" s="17" t="n">
        <v>-3</v>
      </c>
      <c r="C55" s="17" t="n">
        <v>397</v>
      </c>
      <c r="D55" s="17" t="n">
        <v>788.5</v>
      </c>
      <c r="H55" s="8"/>
      <c r="L55" s="18" t="n">
        <f aca="false">4*PI()*SIN(0.5*ATAN((C55-$C$6)*0.07113/359.3))/1.175</f>
        <v>-0.129651613786888</v>
      </c>
      <c r="M55" s="18" t="n">
        <f aca="false">4*PI()*0.9999979/1.175*SQRT(1-(COS(0.5*ATAN((D55-$D$6)*0.07113/359.3))/0.999998)^2)</f>
        <v>0.743220481007552</v>
      </c>
      <c r="N55" s="19" t="n">
        <f aca="false">SQRT(L55^2+M55^2)</f>
        <v>0.754444314940899</v>
      </c>
      <c r="O55" s="19" t="n">
        <f aca="false">I55/I$8*10000</f>
        <v>0</v>
      </c>
      <c r="P55" s="19" t="e">
        <f aca="false">J55/J$8*10000</f>
        <v>#DIV/0!</v>
      </c>
      <c r="Q55" s="19" t="e">
        <f aca="false">K55/K$8*10000</f>
        <v>#DIV/0!</v>
      </c>
      <c r="R55" s="20" t="n">
        <f aca="false">(C55-$C$6)/(D55-$D$6)</f>
        <v>-0.173144876325088</v>
      </c>
    </row>
    <row collapsed="false" customFormat="false" customHeight="false" hidden="false" ht="12.1" outlineLevel="0" r="56">
      <c r="A56" s="27"/>
      <c r="B56" s="17" t="n">
        <v>-2</v>
      </c>
      <c r="C56" s="17" t="n">
        <v>439</v>
      </c>
      <c r="D56" s="17" t="n">
        <v>794.5</v>
      </c>
      <c r="H56" s="8"/>
      <c r="L56" s="18" t="n">
        <f aca="false">4*PI()*SIN(0.5*ATAN((C56-$C$6)*0.07113/359.3))/1.175</f>
        <v>-0.0852103043913744</v>
      </c>
      <c r="M56" s="18" t="n">
        <f aca="false">4*PI()*0.9999979/1.175*SQRT(1-(COS(0.5*ATAN((D56-$D$6)*0.07113/359.3))/0.999998)^2)</f>
        <v>0.74943629215009</v>
      </c>
      <c r="N56" s="19" t="n">
        <f aca="false">SQRT(L56^2+M56^2)</f>
        <v>0.754264908348616</v>
      </c>
      <c r="O56" s="19" t="n">
        <f aca="false">I56/I$8*10000</f>
        <v>0</v>
      </c>
      <c r="P56" s="19" t="e">
        <f aca="false">J56/J$8*10000</f>
        <v>#DIV/0!</v>
      </c>
      <c r="Q56" s="19" t="e">
        <f aca="false">K56/K$8*10000</f>
        <v>#DIV/0!</v>
      </c>
      <c r="R56" s="20" t="n">
        <f aca="false">(C56-$C$6)/(D56-$D$6)</f>
        <v>-0.112824106517169</v>
      </c>
    </row>
    <row collapsed="false" customFormat="false" customHeight="false" hidden="false" ht="12.1" outlineLevel="0" r="57">
      <c r="A57" s="27"/>
      <c r="B57" s="17" t="n">
        <v>-1</v>
      </c>
      <c r="C57" s="8" t="n">
        <v>480</v>
      </c>
      <c r="D57" s="8" t="n">
        <v>800</v>
      </c>
      <c r="H57" s="8"/>
      <c r="L57" s="18" t="n">
        <f aca="false">4*PI()*SIN(0.5*ATAN((C57-$C$6)*0.07113/359.3))/1.175</f>
        <v>-0.041814290342365</v>
      </c>
      <c r="M57" s="18" t="n">
        <f aca="false">4*PI()*0.9999979/1.175*SQRT(1-(COS(0.5*ATAN((D57-$D$6)*0.07113/359.3))/0.999998)^2)</f>
        <v>0.755132063082733</v>
      </c>
      <c r="N57" s="19" t="n">
        <f aca="false">SQRT(L57^2+M57^2)</f>
        <v>0.756288878387367</v>
      </c>
      <c r="O57" s="19" t="n">
        <f aca="false">I57/I$8*10000</f>
        <v>0</v>
      </c>
      <c r="P57" s="19" t="e">
        <f aca="false">J57/J$8*10000</f>
        <v>#DIV/0!</v>
      </c>
      <c r="Q57" s="19" t="e">
        <f aca="false">K57/K$8*10000</f>
        <v>#DIV/0!</v>
      </c>
      <c r="R57" s="20" t="n">
        <f aca="false">(C57-$C$6)/(D57-$D$6)</f>
        <v>-0.0549374130737135</v>
      </c>
    </row>
    <row collapsed="false" customFormat="false" customHeight="false" hidden="false" ht="12.1" outlineLevel="0" r="58">
      <c r="A58" s="27"/>
      <c r="B58" s="8" t="n">
        <v>0</v>
      </c>
      <c r="C58" s="29" t="n">
        <v>519.5</v>
      </c>
      <c r="D58" s="29" t="n">
        <v>805</v>
      </c>
      <c r="H58" s="8"/>
      <c r="L58" s="18" t="n">
        <f aca="false">4*PI()*SIN(0.5*ATAN((C58-$C$6)*0.07113/359.3))/1.175</f>
        <v>0</v>
      </c>
      <c r="M58" s="18" t="n">
        <f aca="false">4*PI()*0.9999979/1.175*SQRT(1-(COS(0.5*ATAN((D58-$D$6)*0.07113/359.3))/0.999998)^2)</f>
        <v>0.760308319035858</v>
      </c>
      <c r="N58" s="19" t="n">
        <f aca="false">SQRT(L58^2+M58^2)</f>
        <v>0.760308319035858</v>
      </c>
      <c r="O58" s="19" t="n">
        <f aca="false">I58/I$8*10000</f>
        <v>0</v>
      </c>
      <c r="P58" s="19" t="e">
        <f aca="false">J58/J$8*10000</f>
        <v>#DIV/0!</v>
      </c>
      <c r="Q58" s="19" t="e">
        <f aca="false">K58/K$8*10000</f>
        <v>#DIV/0!</v>
      </c>
      <c r="R58" s="20" t="n">
        <f aca="false">(C58-$C$6)/(D58-$D$6)</f>
        <v>0</v>
      </c>
    </row>
    <row collapsed="false" customFormat="false" customHeight="false" hidden="false" ht="12.1" outlineLevel="0" r="59">
      <c r="A59" s="25" t="n">
        <v>8</v>
      </c>
      <c r="B59" s="26" t="n">
        <v>-4</v>
      </c>
      <c r="C59" s="26"/>
      <c r="D59" s="26"/>
      <c r="H59" s="8"/>
      <c r="L59" s="18" t="n">
        <f aca="false">4*PI()*SIN(0.5*ATAN((C59-$C$6)*0.07113/359.3))/1.175</f>
        <v>-0.547783398539257</v>
      </c>
      <c r="M59" s="18" t="n">
        <f aca="false">4*PI()*0.9999979/1.175*SQRT(1-(COS(0.5*ATAN((D59-$D$6)*0.07113/359.3))/0.999998)^2)</f>
        <v>0.0830285515232819</v>
      </c>
      <c r="N59" s="19" t="n">
        <f aca="false">SQRT(L59^2+M59^2)</f>
        <v>0.554040063608466</v>
      </c>
      <c r="O59" s="19" t="n">
        <f aca="false">I59/I$8*10000</f>
        <v>0</v>
      </c>
      <c r="P59" s="19" t="e">
        <f aca="false">J59/J$8*10000</f>
        <v>#DIV/0!</v>
      </c>
      <c r="Q59" s="19" t="e">
        <f aca="false">K59/K$8*10000</f>
        <v>#DIV/0!</v>
      </c>
      <c r="R59" s="20" t="n">
        <f aca="false">(C59-$C$6)/(D59-$D$6)</f>
        <v>6.41358024691358</v>
      </c>
    </row>
    <row collapsed="false" customFormat="false" customHeight="false" hidden="false" ht="12.1" outlineLevel="0" r="60">
      <c r="A60" s="28"/>
      <c r="B60" s="29" t="n">
        <v>-3</v>
      </c>
      <c r="C60" s="29"/>
      <c r="D60" s="29"/>
      <c r="H60" s="8"/>
      <c r="L60" s="18" t="n">
        <f aca="false">4*PI()*SIN(0.5*ATAN((C60-$C$6)*0.07113/359.3))/1.175</f>
        <v>-0.547783398539257</v>
      </c>
      <c r="M60" s="18" t="n">
        <f aca="false">4*PI()*0.9999979/1.175*SQRT(1-(COS(0.5*ATAN((D60-$D$6)*0.07113/359.3))/0.999998)^2)</f>
        <v>0.0830285515232819</v>
      </c>
      <c r="N60" s="19" t="n">
        <f aca="false">SQRT(L60^2+M60^2)</f>
        <v>0.554040063608466</v>
      </c>
      <c r="O60" s="19" t="n">
        <f aca="false">I60/I$8*10000</f>
        <v>0</v>
      </c>
      <c r="P60" s="19" t="e">
        <f aca="false">J60/J$8*10000</f>
        <v>#DIV/0!</v>
      </c>
      <c r="Q60" s="19" t="e">
        <f aca="false">K60/K$8*10000</f>
        <v>#DIV/0!</v>
      </c>
      <c r="R60" s="20" t="n">
        <f aca="false">(C60-$C$6)/(D60-$D$6)</f>
        <v>6.41358024691358</v>
      </c>
    </row>
    <row collapsed="false" customFormat="false" customHeight="false" hidden="false" ht="12.1" outlineLevel="0" r="61">
      <c r="A61" s="27" t="n">
        <v>9</v>
      </c>
      <c r="B61" s="17" t="n">
        <v>-5</v>
      </c>
      <c r="C61" s="17"/>
      <c r="D61" s="17"/>
      <c r="H61" s="8"/>
      <c r="L61" s="18" t="n">
        <f aca="false">4*PI()*SIN(0.5*ATAN((C61-$C$6)*0.07113/359.3))/1.175</f>
        <v>-0.547783398539257</v>
      </c>
      <c r="M61" s="18" t="n">
        <f aca="false">4*PI()*0.9999979/1.175*SQRT(1-(COS(0.5*ATAN((D61-$D$6)*0.07113/359.3))/0.999998)^2)</f>
        <v>0.0830285515232819</v>
      </c>
      <c r="N61" s="19" t="n">
        <f aca="false">SQRT(L61^2+M61^2)</f>
        <v>0.554040063608466</v>
      </c>
      <c r="O61" s="19" t="n">
        <f aca="false">I61/I$8*10000</f>
        <v>0</v>
      </c>
      <c r="P61" s="19" t="e">
        <f aca="false">J61/J$8*10000</f>
        <v>#DIV/0!</v>
      </c>
      <c r="Q61" s="19" t="e">
        <f aca="false">K61/K$8*10000</f>
        <v>#DIV/0!</v>
      </c>
      <c r="R61" s="20" t="n">
        <f aca="false">(C61-$C$6)/(D61-$D$6)</f>
        <v>6.41358024691358</v>
      </c>
    </row>
    <row collapsed="false" customFormat="false" customHeight="false" hidden="false" ht="12.1" outlineLevel="0" r="62">
      <c r="A62" s="27"/>
      <c r="B62" s="17" t="n">
        <v>-4</v>
      </c>
      <c r="C62" s="17"/>
      <c r="D62" s="17"/>
      <c r="H62" s="8"/>
      <c r="L62" s="18" t="n">
        <f aca="false">4*PI()*SIN(0.5*ATAN((C62-$C$6)*0.07113/359.3))/1.175</f>
        <v>-0.547783398539257</v>
      </c>
      <c r="M62" s="18" t="n">
        <f aca="false">4*PI()*0.9999979/1.175*SQRT(1-(COS(0.5*ATAN((D62-$D$6)*0.07113/359.3))/0.999998)^2)</f>
        <v>0.0830285515232819</v>
      </c>
      <c r="N62" s="19" t="n">
        <f aca="false">SQRT(L62^2+M62^2)</f>
        <v>0.554040063608466</v>
      </c>
      <c r="O62" s="19" t="n">
        <f aca="false">I62/I$8*10000</f>
        <v>0</v>
      </c>
      <c r="P62" s="19" t="e">
        <f aca="false">J62/J$8*10000</f>
        <v>#DIV/0!</v>
      </c>
      <c r="Q62" s="19" t="e">
        <f aca="false">K62/K$8*10000</f>
        <v>#DIV/0!</v>
      </c>
      <c r="R62" s="20" t="n">
        <f aca="false">(C62-$C$6)/(D62-$D$6)</f>
        <v>6.41358024691358</v>
      </c>
    </row>
    <row collapsed="false" customFormat="false" customHeight="false" hidden="false" ht="12.1" outlineLevel="0" r="63">
      <c r="A63" s="27"/>
      <c r="B63" s="17" t="n">
        <v>-3</v>
      </c>
      <c r="C63" s="17"/>
      <c r="D63" s="17"/>
      <c r="H63" s="8"/>
      <c r="L63" s="18" t="n">
        <f aca="false">4*PI()*SIN(0.5*ATAN((C63-$C$6)*0.07113/359.3))/1.175</f>
        <v>-0.547783398539257</v>
      </c>
      <c r="M63" s="18" t="n">
        <f aca="false">4*PI()*0.9999979/1.175*SQRT(1-(COS(0.5*ATAN((D63-$D$6)*0.07113/359.3))/0.999998)^2)</f>
        <v>0.0830285515232819</v>
      </c>
      <c r="N63" s="19" t="n">
        <f aca="false">SQRT(L63^2+M63^2)</f>
        <v>0.554040063608466</v>
      </c>
      <c r="O63" s="19" t="n">
        <f aca="false">I63/I$8*10000</f>
        <v>0</v>
      </c>
      <c r="P63" s="19" t="e">
        <f aca="false">J63/J$8*10000</f>
        <v>#DIV/0!</v>
      </c>
      <c r="Q63" s="19" t="e">
        <f aca="false">K63/K$8*10000</f>
        <v>#DIV/0!</v>
      </c>
      <c r="R63" s="20" t="n">
        <f aca="false">(C63-$C$6)/(D63-$D$6)</f>
        <v>6.41358024691358</v>
      </c>
    </row>
    <row collapsed="false" customFormat="false" customHeight="false" hidden="false" ht="12.1" outlineLevel="0" r="64">
      <c r="A64" s="27"/>
      <c r="B64" s="17" t="n">
        <v>-2</v>
      </c>
      <c r="C64" s="17"/>
      <c r="D64" s="17"/>
      <c r="H64" s="8"/>
      <c r="L64" s="18" t="n">
        <f aca="false">4*PI()*SIN(0.5*ATAN((C64-$C$6)*0.07113/359.3))/1.175</f>
        <v>-0.547783398539257</v>
      </c>
      <c r="M64" s="18" t="n">
        <f aca="false">4*PI()*0.9999979/1.175*SQRT(1-(COS(0.5*ATAN((D64-$D$6)*0.07113/359.3))/0.999998)^2)</f>
        <v>0.0830285515232819</v>
      </c>
      <c r="N64" s="19" t="n">
        <f aca="false">SQRT(L64^2+M64^2)</f>
        <v>0.554040063608466</v>
      </c>
      <c r="O64" s="19" t="n">
        <f aca="false">I64/I$8*10000</f>
        <v>0</v>
      </c>
      <c r="P64" s="19" t="e">
        <f aca="false">J64/J$8*10000</f>
        <v>#DIV/0!</v>
      </c>
      <c r="Q64" s="19" t="e">
        <f aca="false">K64/K$8*10000</f>
        <v>#DIV/0!</v>
      </c>
      <c r="R64" s="20" t="n">
        <f aca="false">(C64-$C$6)/(D64-$D$6)</f>
        <v>6.41358024691358</v>
      </c>
    </row>
    <row collapsed="false" customFormat="false" customHeight="false" hidden="false" ht="12.1" outlineLevel="0" r="65">
      <c r="A65" s="27"/>
      <c r="B65" s="17" t="n">
        <v>-1</v>
      </c>
      <c r="C65" s="17"/>
      <c r="D65" s="17"/>
      <c r="H65" s="8"/>
      <c r="L65" s="18" t="n">
        <f aca="false">4*PI()*SIN(0.5*ATAN((C65-$C$6)*0.07113/359.3))/1.175</f>
        <v>-0.547783398539257</v>
      </c>
      <c r="M65" s="18" t="n">
        <f aca="false">4*PI()*0.9999979/1.175*SQRT(1-(COS(0.5*ATAN((D65-$D$6)*0.07113/359.3))/0.999998)^2)</f>
        <v>0.0830285515232819</v>
      </c>
      <c r="N65" s="19" t="n">
        <f aca="false">SQRT(L65^2+M65^2)</f>
        <v>0.554040063608466</v>
      </c>
      <c r="O65" s="19" t="n">
        <f aca="false">I65/I$8*10000</f>
        <v>0</v>
      </c>
      <c r="P65" s="19" t="e">
        <f aca="false">J65/J$8*10000</f>
        <v>#DIV/0!</v>
      </c>
      <c r="Q65" s="19" t="e">
        <f aca="false">K65/K$8*10000</f>
        <v>#DIV/0!</v>
      </c>
      <c r="R65" s="20" t="n">
        <f aca="false">(C65-$C$6)/(D65-$D$6)</f>
        <v>6.41358024691358</v>
      </c>
    </row>
    <row collapsed="false" customFormat="false" customHeight="false" hidden="false" ht="12.1" outlineLevel="0" r="66">
      <c r="A66" s="27"/>
      <c r="B66" s="17" t="n">
        <v>0</v>
      </c>
      <c r="C66" s="17"/>
      <c r="D66" s="17"/>
      <c r="H66" s="8"/>
      <c r="L66" s="18" t="n">
        <f aca="false">4*PI()*SIN(0.5*ATAN((C66-$C$6)*0.07113/359.3))/1.175</f>
        <v>-0.547783398539257</v>
      </c>
      <c r="M66" s="18" t="n">
        <f aca="false">4*PI()*0.9999979/1.175*SQRT(1-(COS(0.5*ATAN((D66-$D$6)*0.07113/359.3))/0.999998)^2)</f>
        <v>0.0830285515232819</v>
      </c>
      <c r="N66" s="19" t="n">
        <f aca="false">SQRT(L66^2+M66^2)</f>
        <v>0.554040063608466</v>
      </c>
      <c r="O66" s="19" t="n">
        <f aca="false">I66/I$8*10000</f>
        <v>0</v>
      </c>
      <c r="P66" s="19" t="e">
        <f aca="false">J66/J$8*10000</f>
        <v>#DIV/0!</v>
      </c>
      <c r="Q66" s="19" t="e">
        <f aca="false">K66/K$8*10000</f>
        <v>#DIV/0!</v>
      </c>
      <c r="R66" s="20" t="n">
        <f aca="false">(C66-$C$6)/(D66-$D$6)</f>
        <v>6.41358024691358</v>
      </c>
    </row>
  </sheetData>
  <mergeCells count="4">
    <mergeCell ref="A3:H3"/>
    <mergeCell ref="E4:G4"/>
    <mergeCell ref="I4:K4"/>
    <mergeCell ref="O4:Q4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128818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2014-04-25T09:22:13.00Z</dcterms:created>
  <dc:creator>unkokusei </dc:creator>
  <cp:lastModifiedBy>kiyo </cp:lastModifiedBy>
  <dcterms:modified xsi:type="dcterms:W3CDTF">2014-05-23T17:26:45.00Z</dcterms:modified>
  <cp:revision>223</cp:revision>
</cp:coreProperties>
</file>