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線上班影片（全）" sheetId="1" r:id="rId3"/>
    <sheet state="visible" name="HTML5" sheetId="2" r:id="rId4"/>
    <sheet state="visible" name="PHP&amp;MySQL" sheetId="3" r:id="rId5"/>
    <sheet state="visible" name="iOS App語法基礎" sheetId="4" r:id="rId6"/>
    <sheet state="visible" name="iOS APP 進階補充 " sheetId="5" r:id="rId7"/>
    <sheet state="visible" name="Jave語法" sheetId="6" r:id="rId8"/>
    <sheet state="visible" name="學習輔導" sheetId="7" r:id="rId9"/>
    <sheet state="visible" name="專題演講" sheetId="8" r:id="rId10"/>
    <sheet state="visible" name="UIUX" sheetId="9" r:id="rId11"/>
    <sheet state="visible" name="軟體工程" sheetId="10" r:id="rId12"/>
    <sheet state="visible" name="專案管理" sheetId="11" r:id="rId13"/>
  </sheets>
  <definedNames/>
  <calcPr/>
</workbook>
</file>

<file path=xl/sharedStrings.xml><?xml version="1.0" encoding="utf-8"?>
<sst xmlns="http://schemas.openxmlformats.org/spreadsheetml/2006/main" count="3448" uniqueCount="975">
  <si>
    <t>編碼(日期/班別/順序)</t>
  </si>
  <si>
    <t>編碼</t>
  </si>
  <si>
    <t>影片標題</t>
  </si>
  <si>
    <t>內容描述</t>
  </si>
  <si>
    <t>影片連結</t>
  </si>
  <si>
    <t>授課講師</t>
  </si>
  <si>
    <t>下載網址1</t>
  </si>
  <si>
    <t>網頁網址2</t>
  </si>
  <si>
    <t>備註及問題處理</t>
  </si>
  <si>
    <t>1018AP10401</t>
  </si>
  <si>
    <t>學習輔導(Mac OS操作)</t>
  </si>
  <si>
    <t>macOS系統基本操作教學</t>
  </si>
  <si>
    <t>https://youtu.be/YOn6oFDDn4U</t>
  </si>
  <si>
    <t>OB</t>
  </si>
  <si>
    <t>1018AP10402</t>
  </si>
  <si>
    <t>學員自我介紹</t>
  </si>
  <si>
    <t>https://youtu.be/txw3HoMybng</t>
  </si>
  <si>
    <t>1018AP10403</t>
  </si>
  <si>
    <t>Google日曆課表使用教學</t>
  </si>
  <si>
    <t>https://youtu.be/TBV5ZQFd0P0</t>
  </si>
  <si>
    <t>1019AP10401</t>
  </si>
  <si>
    <t>https://youtu.be/zzTruAsnKjo</t>
  </si>
  <si>
    <t>1019AP10402</t>
  </si>
  <si>
    <t>學校環境和周邊介紹</t>
  </si>
  <si>
    <t>https://youtu.be/q1SWJ34W4Gc</t>
  </si>
  <si>
    <t>1019AP10403</t>
  </si>
  <si>
    <t>https://youtu.be/SeWRnE5c5rE</t>
  </si>
  <si>
    <t>1019AP10404</t>
  </si>
  <si>
    <t>軟體安裝教學(Chrome、MAMP、Sublime Text2)</t>
  </si>
  <si>
    <t>https://youtu.be/UEmZnHf8iGU</t>
  </si>
  <si>
    <t>1019AP10405</t>
  </si>
  <si>
    <t>HTML、PHP初體驗</t>
  </si>
  <si>
    <t>https://youtu.be/okmXNgx36r8</t>
  </si>
  <si>
    <t>1019AP10406</t>
  </si>
  <si>
    <t>https://youtu.be/VKdya04h3ss</t>
  </si>
  <si>
    <t>1020AP10401</t>
  </si>
  <si>
    <t>HTML5</t>
  </si>
  <si>
    <t>Intrtnet環境介紹(Client端、Web Server端)</t>
  </si>
  <si>
    <t>https://youtu.be/COlqSRKYyT0</t>
  </si>
  <si>
    <t>Silvia</t>
  </si>
  <si>
    <t>1104AP10401</t>
  </si>
  <si>
    <t>PHP&amp;MySQL</t>
  </si>
  <si>
    <t>1.相關學習資源
2.關於網頁的基本概念
3.PHP與MySQL的基本介紹
4.程式語言</t>
  </si>
  <si>
    <t>https://youtu.be/vbUyM0AQir4</t>
  </si>
  <si>
    <t>1020AP10402</t>
  </si>
  <si>
    <t>HTML基礎語法介紹</t>
  </si>
  <si>
    <t>https://youtu.be/gfTfiJKguBw</t>
  </si>
  <si>
    <t>蘇柏原</t>
  </si>
  <si>
    <t>1020AP10403</t>
  </si>
  <si>
    <t>CSS基礎語法介紹</t>
  </si>
  <si>
    <t>https://youtu.be/kEDUGPcOehI</t>
  </si>
  <si>
    <t>1020AP10404</t>
  </si>
  <si>
    <t>https://youtu.be/Nzsfa5jrU5Q</t>
  </si>
  <si>
    <t>帳號：99線上班
密碼：online</t>
  </si>
  <si>
    <t>1020AP10405</t>
  </si>
  <si>
    <t>https://youtu.be/QE2x2HkAH2Y</t>
  </si>
  <si>
    <t>1104AP10402</t>
  </si>
  <si>
    <t>1.程式語言
2.PHP語言程式
3.MAMP設定介紹</t>
  </si>
  <si>
    <t>https://youtu.be/Ipl2sA8jbaI</t>
  </si>
  <si>
    <t>1020AP10406</t>
  </si>
  <si>
    <t>https://youtu.be/7XHVhb26WIU</t>
  </si>
  <si>
    <t>1104AP10403</t>
  </si>
  <si>
    <t>1.PHP語言程式
2.MAMP設定介紹</t>
  </si>
  <si>
    <t>https://youtu.be/Ks3AA1dU9Vg</t>
  </si>
  <si>
    <t>1104AP10404</t>
  </si>
  <si>
    <t>1.PHP語言程式</t>
  </si>
  <si>
    <t>1021AP10401</t>
  </si>
  <si>
    <t>學習輔導(開發工具使用)</t>
  </si>
  <si>
    <t>Apple Developer 介紹</t>
  </si>
  <si>
    <t>https://youtu.be/9CIsvgAty5A</t>
  </si>
  <si>
    <t>https://youtu.be/B8JbfayFfBA</t>
  </si>
  <si>
    <t>1104AP10405</t>
  </si>
  <si>
    <t>https://youtu.be/VCDPpxWR6hE</t>
  </si>
  <si>
    <t>1021AP10402</t>
  </si>
  <si>
    <t>1.Safari 介紹與設定教學
2.Xcode介紹與設定教學</t>
  </si>
  <si>
    <t>https://youtu.be/-Z5TEjmzjH4</t>
  </si>
  <si>
    <t>1104AP10406</t>
  </si>
  <si>
    <t>https://youtu.be/lovOALbmGfo</t>
  </si>
  <si>
    <t>1021AP10403</t>
  </si>
  <si>
    <t>1.Simulator 介紹與設定教學
2.Xcode初體驗</t>
  </si>
  <si>
    <t>1111AP104001</t>
  </si>
  <si>
    <t>https://youtu.be/yB93Q15I3-c</t>
  </si>
  <si>
    <t>https://youtu.be/8AZo-187AZU</t>
  </si>
  <si>
    <t>1021AP10404</t>
  </si>
  <si>
    <t>Xcode初體驗</t>
  </si>
  <si>
    <t>https://youtu.be/KjHBjojTGKU</t>
  </si>
  <si>
    <t>1111AP104002</t>
  </si>
  <si>
    <t>1021AP10405</t>
  </si>
  <si>
    <t>https://youtu.be/Tt8bXvqTXTc</t>
  </si>
  <si>
    <t>https://youtu.be/GU3Gho-5yfU</t>
  </si>
  <si>
    <t>1111AP104003</t>
  </si>
  <si>
    <t>1.PHP語言程式
2.類別與物件</t>
  </si>
  <si>
    <t>https://youtu.be/lYA-qQz7_lk</t>
  </si>
  <si>
    <t>1021AP10406</t>
  </si>
  <si>
    <t>https://youtu.be/_k8IyocGxJk</t>
  </si>
  <si>
    <t>1111AP104004</t>
  </si>
  <si>
    <t>1.常用PHP函式</t>
  </si>
  <si>
    <t>https://youtu.be/fXmvLajJRnk</t>
  </si>
  <si>
    <t>1111AP104005</t>
  </si>
  <si>
    <t>https://youtu.be/gHETRtIJZ8A</t>
  </si>
  <si>
    <t>1024AP10401</t>
  </si>
  <si>
    <t>iOS App語法基礎</t>
  </si>
  <si>
    <t>1111AP104006</t>
  </si>
  <si>
    <t>1.iOS作業系統介紹
2.程式語言介紹(Objective-C)
3.電腦指令介紹(二進位制、十六進位制)</t>
  </si>
  <si>
    <t>https://youtu.be/K88QpSmOXWI</t>
  </si>
  <si>
    <t>https://youtu.be/wopPgyiUc_0</t>
  </si>
  <si>
    <t>Glee</t>
  </si>
  <si>
    <t>1117AP104001</t>
  </si>
  <si>
    <t>1.常用PHP函式（文字處理）</t>
  </si>
  <si>
    <t>https://youtu.be/DONOPUmwX80</t>
  </si>
  <si>
    <t>1024AP10402</t>
  </si>
  <si>
    <t>1117AP104002</t>
  </si>
  <si>
    <t>1.型別Type介紹
2.如何宣告變數
3.命名規則介紹
4.開始使用Xcode寫程式碼</t>
  </si>
  <si>
    <t>1.常用PHP函式（文字處理）
2.常用PHP函式（檔案處理）</t>
  </si>
  <si>
    <t>https://youtu.be/7ARsKmHCjzE</t>
  </si>
  <si>
    <t>https://youtu.be/FQxnfUuH9t8</t>
  </si>
  <si>
    <t>1117AP104003</t>
  </si>
  <si>
    <t>1.常用PHP函式（檔案處理）</t>
  </si>
  <si>
    <t>https://youtu.be/p_wfltwSYx4</t>
  </si>
  <si>
    <t>1024AP10403</t>
  </si>
  <si>
    <t>影片42:18後斷訊沒聲音，影片004老師有從新講一遍</t>
  </si>
  <si>
    <t>1.註解的方式(單行註解、多行註解)
2.Int整數型別介紹
3.double浮點數型別介紹
4.如何產生出隨機整數
5.練習題講解
6.Xcode -&gt; IDE 整合式的開發環境介紹</t>
  </si>
  <si>
    <t>https://youtu.be/zJmFcDJDI8Q</t>
  </si>
  <si>
    <t>1117AP104004</t>
  </si>
  <si>
    <t>1025AP10401</t>
  </si>
  <si>
    <t>https://youtu.be/PhRYfst-oHI</t>
  </si>
  <si>
    <t>1.如何使用單螢幕雙視窗畫面
2. 如何使用 FileZilla 管理檔案
3.6te 免費Server 使用教學</t>
  </si>
  <si>
    <t>https://youtu.be/kcA5JkNvPBg</t>
  </si>
  <si>
    <t>1117AP104005</t>
  </si>
  <si>
    <t>https://youtu.be/5GPWeFVHpFc</t>
  </si>
  <si>
    <t>1025AP10402</t>
  </si>
  <si>
    <t>1.如何使用 FileZilla 管理檔案
2.6te 免費Server 使用教學
3.PhpMyAdmin 使用教學</t>
  </si>
  <si>
    <t>https://youtu.be/nLbzZ7Qr19E</t>
  </si>
  <si>
    <t>1118AP104001</t>
  </si>
  <si>
    <t>1025AP10403</t>
  </si>
  <si>
    <t>1.常用PHP函式（檔案處理）
2.常用PHP函式（編碼與解碼）</t>
  </si>
  <si>
    <t>1.PhpMyAdmin 使用教學</t>
  </si>
  <si>
    <t>https://youtu.be/y-WSebhjXaE</t>
  </si>
  <si>
    <t>https://youtu.be/mwYOZ1LEKRY</t>
  </si>
  <si>
    <t>1025AP10404</t>
  </si>
  <si>
    <t>1.TibaMe 平台使用與課程介紹
2.Xcode如何實機測試
3.Xcode初體驗</t>
  </si>
  <si>
    <t>https://youtu.be/V7-TFIGQdAI</t>
  </si>
  <si>
    <t>1025AP10405</t>
  </si>
  <si>
    <t>1118AP104002</t>
  </si>
  <si>
    <t>https://youtu.be/gfpdBj1z5Ls</t>
  </si>
  <si>
    <t>1.常用PHP函式（其它）</t>
  </si>
  <si>
    <t>https://youtu.be/zNWM0viaDOE</t>
  </si>
  <si>
    <t>1118AP104003</t>
  </si>
  <si>
    <t>1.PHP+MySQL（資料庫概念）
2.PHP+MySQL（資料庫規劃）
3.資料庫操作</t>
  </si>
  <si>
    <t>1025AP10406</t>
  </si>
  <si>
    <t>https://youtu.be/tLzFPuuPefI</t>
  </si>
  <si>
    <t>https://youtu.be/TJP99Br6078</t>
  </si>
  <si>
    <t>1118AP104004</t>
  </si>
  <si>
    <t>SQL語法</t>
  </si>
  <si>
    <t>https://youtu.be/Diqde6oBkuc</t>
  </si>
  <si>
    <t>1118AP104005</t>
  </si>
  <si>
    <t>1.SQL語法
2.PDO函式庫</t>
  </si>
  <si>
    <t>https://youtu.be/yhy0dAS0pgk</t>
  </si>
  <si>
    <t>1027AP10401</t>
  </si>
  <si>
    <t>1.複習上星期所教的重點
2.bool值型別 介紹
3.如果判斷式 介紹</t>
  </si>
  <si>
    <t>https://youtu.be/fXPt5441qao</t>
  </si>
  <si>
    <t>1118AP104006</t>
  </si>
  <si>
    <t>1.PDO函式庫
2.MySQL資料型態</t>
  </si>
  <si>
    <t>https://youtu.be/fyPHHD23oRE</t>
  </si>
  <si>
    <t>1124AP104001</t>
  </si>
  <si>
    <t>新增資料、刪除資料、編輯資料</t>
  </si>
  <si>
    <t>https://youtu.be/Qp_FM_K67xI</t>
  </si>
  <si>
    <t>1027AP10402</t>
  </si>
  <si>
    <t>1.三元運算子 介紹
2.Xcode縮排功能 介紹
3.區域變數、全域變數 介紹</t>
  </si>
  <si>
    <t>https://youtu.be/B9ugFUMA9hg</t>
  </si>
  <si>
    <t>1027AP10403</t>
  </si>
  <si>
    <t>1.更正三元運算子說錯的部分
2.方法Function 介紹
3.字串NSString 介紹
4.如何使用呼叫方法、宣告方法</t>
  </si>
  <si>
    <t>https://youtu.be/X1_ledbTPTE</t>
  </si>
  <si>
    <t>1031AP10401</t>
  </si>
  <si>
    <t>https://youtu.be/JYqY5qENgGk</t>
  </si>
  <si>
    <t>1031AP10402</t>
  </si>
  <si>
    <t>https://youtu.be/g-dmQifZlRo</t>
  </si>
  <si>
    <t>1031AP10403</t>
  </si>
  <si>
    <t>https://youtu.be/J_xWyzxPhXc</t>
  </si>
  <si>
    <t>1031AP10404</t>
  </si>
  <si>
    <t>https://youtu.be/PT8L_cwljcI</t>
  </si>
  <si>
    <t>1031AP10405</t>
  </si>
  <si>
    <t>https://youtu.be/hAEg3MxsWPY</t>
  </si>
  <si>
    <t>1124AP104002</t>
  </si>
  <si>
    <t>編輯資料、頁碼跳頁</t>
  </si>
  <si>
    <t>https://youtu.be/MM4_teugBAA</t>
  </si>
  <si>
    <t>1124AP104003</t>
  </si>
  <si>
    <t>1031AP10406</t>
  </si>
  <si>
    <t>各組專題簡報</t>
  </si>
  <si>
    <t>https://youtu.be/H7Maei9rV4g</t>
  </si>
  <si>
    <t>1124AP104004</t>
  </si>
  <si>
    <t>https://youtu.be/I4ysGM-j4TM</t>
  </si>
  <si>
    <t>1031AP10407</t>
  </si>
  <si>
    <t>1125AP104001</t>
  </si>
  <si>
    <t>會員登入、登出、權限限制功能</t>
  </si>
  <si>
    <t>https://youtu.be/rZeV8cCTiOc</t>
  </si>
  <si>
    <t>https://youtu.be/o-1BH8NRZ68</t>
  </si>
  <si>
    <t>1101AP10401</t>
  </si>
  <si>
    <t>1.複習上星期所教的重點
2.習題練習與解答</t>
  </si>
  <si>
    <t>1125AP104002</t>
  </si>
  <si>
    <t>https://youtu.be/GGHW07Tylxg</t>
  </si>
  <si>
    <t>購物車買物、刪除功能</t>
  </si>
  <si>
    <t>https://youtu.be/PyGPtD7MXQU</t>
  </si>
  <si>
    <t>1125AP104003</t>
  </si>
  <si>
    <t>學員Web專題演講</t>
  </si>
  <si>
    <t>1101AP10402</t>
  </si>
  <si>
    <t>https://youtu.be/zboTrN61_vk</t>
  </si>
  <si>
    <t>1.while迴圈、for迴圈
2.Objective-C、物件導向
3.NSString字串
4.Objective-C 與 C語言的差別
5. @ 使用
6.字串的方法</t>
  </si>
  <si>
    <t>https://youtu.be/WSfOUEwmv8o</t>
  </si>
  <si>
    <t>1125AP104004</t>
  </si>
  <si>
    <t>https://youtu.be/hONRsduYfUU</t>
  </si>
  <si>
    <t>1101AP10403</t>
  </si>
  <si>
    <t>1.增添字串
2.嵌套字串、佔位符
3.物件方法、類別方法
4.NSLog
5.API說明文件</t>
  </si>
  <si>
    <t>https://youtu.be/8W-mQVzOLDU</t>
  </si>
  <si>
    <t>1102AP10401</t>
  </si>
  <si>
    <t>1.CSS語法定義
2.HTML5</t>
  </si>
  <si>
    <t>https://youtu.be/wLvt3JGhoq0</t>
  </si>
  <si>
    <t>1102AP10402</t>
  </si>
  <si>
    <t>https://youtu.be/Mj2O-sVb3es</t>
  </si>
  <si>
    <t>1102AP10403</t>
  </si>
  <si>
    <t>https://youtu.be/mEE15QlQ0i8</t>
  </si>
  <si>
    <t>1102AP10404</t>
  </si>
  <si>
    <t>CSS3</t>
  </si>
  <si>
    <t>https://youtu.be/iO6SgNrdKjk</t>
  </si>
  <si>
    <t>1102AP10405</t>
  </si>
  <si>
    <t>https://youtu.be/s_5ZSXR6C0M</t>
  </si>
  <si>
    <t>1102AP10406</t>
  </si>
  <si>
    <t>https://youtu.be/w50XJb_O6xk</t>
  </si>
  <si>
    <t>1107AP10401</t>
  </si>
  <si>
    <t>1.CSS3</t>
  </si>
  <si>
    <t>https://youtu.be/4iuPiTEPOOY</t>
  </si>
  <si>
    <t>1107AP10402</t>
  </si>
  <si>
    <t>1.CSS3
2.JavaScript</t>
  </si>
  <si>
    <t>https://youtu.be/47QEB_3A428</t>
  </si>
  <si>
    <t>1107AP10403</t>
  </si>
  <si>
    <t>1.JavaScript</t>
  </si>
  <si>
    <t>https://youtu.be/PVVLE7g4LZA</t>
  </si>
  <si>
    <t>1107AP10404</t>
  </si>
  <si>
    <t>https://youtu.be/O0YQWSN549E</t>
  </si>
  <si>
    <t>1107AP10405</t>
  </si>
  <si>
    <t>1.JavaScript
2.Syntax Basic</t>
  </si>
  <si>
    <t>https://youtu.be/87p2TJJBf7s</t>
  </si>
  <si>
    <t>1107AP10406</t>
  </si>
  <si>
    <t>1.Object-Oriented</t>
  </si>
  <si>
    <t>https://youtu.be/fnRJYb3iX7M</t>
  </si>
  <si>
    <t>1114AP104001</t>
  </si>
  <si>
    <t>繪畫｜畫布 Canvas</t>
  </si>
  <si>
    <t>https://youtu.be/PCBJny0TLzQ</t>
  </si>
  <si>
    <t>1114AP104002</t>
  </si>
  <si>
    <t>https://youtu.be/hDmiQH-eJqk</t>
  </si>
  <si>
    <t>1114AP104003</t>
  </si>
  <si>
    <t>https://youtu.be/Ifvuv6rQu74</t>
  </si>
  <si>
    <t>1114AP104004</t>
  </si>
  <si>
    <t>https://youtu.be/3AdxGkFOxbU</t>
  </si>
  <si>
    <t>1108AP10401</t>
  </si>
  <si>
    <t>1.Switch
2.空值(nil)
3.陣列(NSArray)</t>
  </si>
  <si>
    <t>https://youtu.be/7fAcFiFGoSc</t>
  </si>
  <si>
    <t>1108AP10402</t>
  </si>
  <si>
    <t>1.陣列(NSArray)
2.可變的陣列(NSMutableArray)
3.修改陣列</t>
  </si>
  <si>
    <t>https://youtu.be/PNe3FbuJdAY</t>
  </si>
  <si>
    <t>1108AP10403</t>
  </si>
  <si>
    <t>1.NSDictionary
2.NSMutableDictionary
3.動態型別(id)</t>
  </si>
  <si>
    <t>https://youtu.be/ecodoPA9Pjo</t>
  </si>
  <si>
    <t>1109AP10401</t>
  </si>
  <si>
    <t>1.習題講解
2.類別Class</t>
  </si>
  <si>
    <t>https://youtu.be/l65wqCbhGds</t>
  </si>
  <si>
    <t>1109AP10402</t>
  </si>
  <si>
    <t>1.類別Class
2.開始用Xcode練習寫類別</t>
  </si>
  <si>
    <t>https://youtu.be/JY2vWU9v56M</t>
  </si>
  <si>
    <t>1109AP10403</t>
  </si>
  <si>
    <t>1.開始用Xcode練習寫類別
2.繼承</t>
  </si>
  <si>
    <t>https://youtu.be/Mu0QFC56O_0</t>
  </si>
  <si>
    <t>1109AP10404</t>
  </si>
  <si>
    <t>1.iOS作業系統架構 介紹
2.開啟新專案，Xcode、模擬器介紹
3.AppDelegate(App生命週期)
4.MVC架構</t>
  </si>
  <si>
    <t>https://youtu.be/-I-IUE3zP3g</t>
  </si>
  <si>
    <t>1109AP10405</t>
  </si>
  <si>
    <t>1.改變View的背景顏色
2.UIKit介紹、使用
3.佈局、AutoLayout介紹、使用</t>
  </si>
  <si>
    <t>https://youtu.be/FrOM8_lGzLY</t>
  </si>
  <si>
    <t>1109AP10406</t>
  </si>
  <si>
    <t>1.佈局、AutoLayout介紹、使用
2.IBAction、IBOutlet 介紹、使用</t>
  </si>
  <si>
    <t>https://youtu.be/A849vJxuJBg</t>
  </si>
  <si>
    <t>1110AP10401</t>
  </si>
  <si>
    <t>1.習題講解
2.Stack View 介紹與使用</t>
  </si>
  <si>
    <t>https://youtu.be/j2LjT8F31Xc</t>
  </si>
  <si>
    <t>1114AP104005</t>
  </si>
  <si>
    <t>1110AP10402</t>
  </si>
  <si>
    <t>地理定位 Geolocation</t>
  </si>
  <si>
    <t>https://youtu.be/ifex9s2fxXw</t>
  </si>
  <si>
    <t>1.類別、IBAction、IBOutlet 介紹、使用
2.iOS使用的度量尺寸
3.從程式碼裡呼叫圖片
4.UIImageView的填滿方式</t>
  </si>
  <si>
    <t>https://youtu.be/Y4brHeyOc9M</t>
  </si>
  <si>
    <t>1114AP104006</t>
  </si>
  <si>
    <t>https://youtu.be/aGNIjEN_koQ</t>
  </si>
  <si>
    <t>1110AP10403</t>
  </si>
  <si>
    <t>1.Slider 介紹與使用</t>
  </si>
  <si>
    <t>https://youtu.be/ulo9mUUl_XY</t>
  </si>
  <si>
    <t>1121AP104001</t>
  </si>
  <si>
    <t>1.地理定位 Geolocation
2.施放操作 Drag &amp; Drop</t>
  </si>
  <si>
    <t>https://youtu.be/zcas2Yb8g_o</t>
  </si>
  <si>
    <t>1115AP104001</t>
  </si>
  <si>
    <t>滑滑桿換顏色</t>
  </si>
  <si>
    <t>https://youtu.be/-Am8Ixnd3qc</t>
  </si>
  <si>
    <t>1121AP104002</t>
  </si>
  <si>
    <t>施放操作 Drag &amp; Drop</t>
  </si>
  <si>
    <t>https://youtu.be/sDe_n8eGkhs</t>
  </si>
  <si>
    <t>1115AP104002</t>
  </si>
  <si>
    <t>打招呼App</t>
  </si>
  <si>
    <t>https://youtu.be/uHheG2ruj44</t>
  </si>
  <si>
    <t>1121AP104003</t>
  </si>
  <si>
    <t>檔案處理 File API</t>
  </si>
  <si>
    <t>https://youtu.be/-qSJa1k8E6I</t>
  </si>
  <si>
    <t>1115AP104003</t>
  </si>
  <si>
    <t>https://youtu.be/0JM_PxTSPJU</t>
  </si>
  <si>
    <t>1116AP104001</t>
  </si>
  <si>
    <t>1.生命週期
2.逃生門的方法</t>
  </si>
  <si>
    <t>1122AP104004</t>
  </si>
  <si>
    <t>https://youtu.be/A1yHLAjDlSU</t>
  </si>
  <si>
    <t>1.檔案處理 File API
2.施放操作 Drag &amp; Drop
3.影音多媒體 Video &amp; Audio</t>
  </si>
  <si>
    <t>https://youtu.be/fgv8YzCVlRc</t>
  </si>
  <si>
    <t>1116AP104002</t>
  </si>
  <si>
    <t>1.用程式碼往第二頁的視圖控制器
2.打散第二頁，往回第一頁</t>
  </si>
  <si>
    <t>https://youtu.be/a0PeCchePD0</t>
  </si>
  <si>
    <t>1122AP104005</t>
  </si>
  <si>
    <t>1.施放操作 Drag &amp; Drop
2.DOM屬性、尋找物件</t>
  </si>
  <si>
    <t>https://youtu.be/3028x3lSlwo</t>
  </si>
  <si>
    <t>1116AP104003</t>
  </si>
  <si>
    <t>1.設計模式
2.委派模式Delegate
3.UIResponderChain反應鏈</t>
  </si>
  <si>
    <t>https://youtu.be/ZkFKR0E4Ma8</t>
  </si>
  <si>
    <t>1116AP104004</t>
  </si>
  <si>
    <t>1.用Segue和程式碼往第二頁的視圖控制器
2.Protocol協定</t>
  </si>
  <si>
    <t>https://youtu.be/XeaTMkhIWXQ</t>
  </si>
  <si>
    <t>1122AP104006</t>
  </si>
  <si>
    <t>1116AP104005</t>
  </si>
  <si>
    <t>1.DOM屬性、尋找物件、新增、刪除、修改
2.新增對話</t>
  </si>
  <si>
    <t>1.UIPicker 介紹與使用
2.Picker View 方法使用</t>
  </si>
  <si>
    <t>https://youtu.be/3cy8Y1-8m7A</t>
  </si>
  <si>
    <t>https://youtu.be/d4ohRADnj9E</t>
  </si>
  <si>
    <t>1116AP104006</t>
  </si>
  <si>
    <t>1.Picker View 方法使用
2.Plist 使用
3.單例物件 介紹與使用</t>
  </si>
  <si>
    <t>https://youtu.be/lNjDToF4be0</t>
  </si>
  <si>
    <t>1121AP104004</t>
  </si>
  <si>
    <t>1.Block 閉包
2.警告視窗UIAlertController</t>
  </si>
  <si>
    <t>https://youtu.be/HtJCtGT4JLc</t>
  </si>
  <si>
    <t>1121AP104005</t>
  </si>
  <si>
    <t>1.警告視窗UIAlertController
2.警告視窗上加入文字框</t>
  </si>
  <si>
    <t>https://youtu.be/KBFdBmlFs5g</t>
  </si>
  <si>
    <t>1121AP104006</t>
  </si>
  <si>
    <t>https://youtu.be/AiB_AiUpLf4</t>
  </si>
  <si>
    <t>1121AP104007</t>
  </si>
  <si>
    <t>Table View Controller 介紹與使用</t>
  </si>
  <si>
    <t>https://youtu.be/aSqVwTP_Y7E</t>
  </si>
  <si>
    <t>1128AP104004</t>
  </si>
  <si>
    <t>Table View Controller 使用</t>
  </si>
  <si>
    <t>https://youtu.be/CpJrMGrgNEs</t>
  </si>
  <si>
    <t>1128AP104005</t>
  </si>
  <si>
    <t>https://youtu.be/PvFNwNphZvY</t>
  </si>
  <si>
    <t>1128AP104006</t>
  </si>
  <si>
    <t>https://youtu.be/OPfRIBjHyng</t>
  </si>
  <si>
    <t>1201AP104001</t>
  </si>
  <si>
    <t xml:space="preserve">iOS APP 進階補充 </t>
  </si>
  <si>
    <t>自我介紹 - Kent Liu</t>
  </si>
  <si>
    <t>https://youtu.be/iNj0s6O8BF8</t>
  </si>
  <si>
    <t>1129AP104004</t>
  </si>
  <si>
    <t>Kent</t>
  </si>
  <si>
    <t>1.筆記本(Table View Controller 使用)
2.筆記本(左滑刪除)</t>
  </si>
  <si>
    <t>https://youtu.be/BDCl12qIh8Q</t>
  </si>
  <si>
    <t>1201AP104002</t>
  </si>
  <si>
    <t>1.這幾天的課程介紹
2.研發工作的基本思維、可行之策
3.錄音筆App作業講解</t>
  </si>
  <si>
    <t>https://youtu.be/EKICFpmoxrk</t>
  </si>
  <si>
    <t>1129AP104005</t>
  </si>
  <si>
    <t>筆記本(NSUserDefaults 資料儲存使用)</t>
  </si>
  <si>
    <t>https://youtu.be/iI0JJ2KHpTI</t>
  </si>
  <si>
    <t>1201AP104003</t>
  </si>
  <si>
    <t>1.經緯度與座標系統簡介
2.關於iOS的定位技術</t>
  </si>
  <si>
    <t>https://youtu.be/OAkwyDQMaFw</t>
  </si>
  <si>
    <t>1129AP104006</t>
  </si>
  <si>
    <t>筆記本(NSUserDefaults資料儲存、NSNotificationCenter呼叫口號)</t>
  </si>
  <si>
    <t>1201AP104004</t>
  </si>
  <si>
    <t>https://youtu.be/Ti0eb1dDxa8</t>
  </si>
  <si>
    <t>1.練習 - 地圖應用
2.關於iOS的定位技術</t>
  </si>
  <si>
    <t>https://youtu.be/Cilxd4GpQTk</t>
  </si>
  <si>
    <t>1130AP104001</t>
  </si>
  <si>
    <t>1.相簿(TabeViewController 使用)
2.相簿(TaveViewCell 使用)</t>
  </si>
  <si>
    <t>https://youtu.be/FJEUfcA2ZJ8</t>
  </si>
  <si>
    <t>1201AP104005</t>
  </si>
  <si>
    <t>https://youtu.be/eky1rj-pttI</t>
  </si>
  <si>
    <t>1201AP104006</t>
  </si>
  <si>
    <t>https://youtu.be/NtlsA6e97To</t>
  </si>
  <si>
    <t>1130AP104002</t>
  </si>
  <si>
    <t>1.相簿(UIScrollView 使用)</t>
  </si>
  <si>
    <t>https://youtu.be/-fr6TGK2BoM</t>
  </si>
  <si>
    <t>1201AP104007</t>
  </si>
  <si>
    <t>https://youtu.be/bDc96IezvG8</t>
  </si>
  <si>
    <t>1202AP104001</t>
  </si>
  <si>
    <t>業界經驗分享</t>
  </si>
  <si>
    <t>https://youtu.be/c77nAJAlM10</t>
  </si>
  <si>
    <t>1130AP104003</t>
  </si>
  <si>
    <t>1.相簿(UIScrollView 使用)
2.bounds 介紹</t>
  </si>
  <si>
    <t>https://youtu.be/sutajNpRELg</t>
  </si>
  <si>
    <t>1202AP104002</t>
  </si>
  <si>
    <t>1.練習 - 地圖應用
2.自定義地圖圖標語文字資訊</t>
  </si>
  <si>
    <t>https://youtu.be/ysLht8T4QC4</t>
  </si>
  <si>
    <t>1130AP104004</t>
  </si>
  <si>
    <t>1.學員專題App構想發表
2.開發App流程講解</t>
  </si>
  <si>
    <t>https://youtu.be/Fju29JxVRCA</t>
  </si>
  <si>
    <t>1130AP104005</t>
  </si>
  <si>
    <t>1.UITabBarController 介紹
2.改App主色調(Global Tint)
3.Xcode Debug工具使用</t>
  </si>
  <si>
    <t>https://youtu.be/v4vZTX6XIps</t>
  </si>
  <si>
    <t>1130AP104006</t>
  </si>
  <si>
    <t>1202AP104003</t>
  </si>
  <si>
    <t>1.Global Tint更改為針對圖片的顏色
2.Tab Bar 顏色更改 (image Tint)
3.執行緒,記憶體 介紹
 （nonatomic,strong）
 （atomic,weak）
4.Retain Cycle 循環引用 
5.ARC自動引用技術、MRC手動引用技術</t>
  </si>
  <si>
    <t>https://youtu.be/mooGz7NwBSA</t>
  </si>
  <si>
    <t>https://youtu.be/PWAHSXOUi7c</t>
  </si>
  <si>
    <t>1202AP104004</t>
  </si>
  <si>
    <t>自定義地圖圖標語文字資訊</t>
  </si>
  <si>
    <t>https://youtu.be/_QXiROy_xr0</t>
  </si>
  <si>
    <t>0125AP104001</t>
  </si>
  <si>
    <t>1202AP104005</t>
  </si>
  <si>
    <t>1.自定義地圖圖標語文字資訊
2.iOS多工簡介</t>
  </si>
  <si>
    <t>https://youtu.be/VKhgB0IW02A</t>
  </si>
  <si>
    <t>APP專題輔導</t>
  </si>
  <si>
    <t>1202AP104006</t>
  </si>
  <si>
    <t>1.iOS多工簡介
2.HTTP協定簡介</t>
  </si>
  <si>
    <t>https://youtu.be/gpAu2CJLo8E</t>
  </si>
  <si>
    <t>補充教學</t>
  </si>
  <si>
    <t>https://youtu.be/NcQIL3NWOhI</t>
  </si>
  <si>
    <t>1207AP104001</t>
  </si>
  <si>
    <t>1.HTTP 協定簡介
2.iOS 上的 HTTP 協定運用</t>
  </si>
  <si>
    <t>https://youtu.be/nz9ZHuTtd7I</t>
  </si>
  <si>
    <t>1207AP104002</t>
  </si>
  <si>
    <t>1.NSURLSession 使用
2.練習- HTTP GET 非同步</t>
  </si>
  <si>
    <t>https://youtu.be/X4-39NLJ5t8</t>
  </si>
  <si>
    <t>1207AP104003</t>
  </si>
  <si>
    <t>https://youtu.be/bpLRRwci0JI</t>
  </si>
  <si>
    <t>1207AP104004</t>
  </si>
  <si>
    <t>1.練習- HTTP GET 非同步
2.NSURLSession 使用
3.GCD 運用簡介</t>
  </si>
  <si>
    <t>https://youtu.be/u96Q6v9ykcY</t>
  </si>
  <si>
    <t>1207AP104005</t>
  </si>
  <si>
    <t>1.練習- HTTP GET 非同步
2.關於iOS的沙盒架構</t>
  </si>
  <si>
    <t>https://youtu.be/wOP58Ika9qU</t>
  </si>
  <si>
    <t>1207AP104006</t>
  </si>
  <si>
    <t>1.練習- HTTP GET 非同步
2.基礎檔案管理
3.如何擴充功能與使用</t>
  </si>
  <si>
    <t>https://youtu.be/kghg1p36pTk</t>
  </si>
  <si>
    <t>1207AP104007</t>
  </si>
  <si>
    <t>1.練習- HTTP GET 非同步
2.如何擴充功能與使用</t>
  </si>
  <si>
    <t>https://youtu.be/-dw3tASo0a8</t>
  </si>
  <si>
    <t>1208AP104001</t>
  </si>
  <si>
    <t>1.練習 - 地圖應用 補充
2.JSON 簡介
3.XML 簡介</t>
  </si>
  <si>
    <t>https://youtu.be/1HBaRy-Z03U</t>
  </si>
  <si>
    <t>1208AP104002</t>
  </si>
  <si>
    <t>練習 - Plurk 與 JSON</t>
  </si>
  <si>
    <t>https://youtu.be/6emndid4psY</t>
  </si>
  <si>
    <t>1208AP104003</t>
  </si>
  <si>
    <t>https://youtu.be/UHdv7ptQiGo</t>
  </si>
  <si>
    <t>1208AP104004</t>
  </si>
  <si>
    <t>https://youtu.be/p3Pqn_Qrilg</t>
  </si>
  <si>
    <t>1208AP104005</t>
  </si>
  <si>
    <t>1.練習 - RSS Reader
2.網路連線狀態的檢查
3.練習 - 網路狀態檢查</t>
  </si>
  <si>
    <t>https://youtu.be/tmeRMVf04Rk</t>
  </si>
  <si>
    <t>1208AP104006</t>
  </si>
  <si>
    <t>https://youtu.be/XNThgut_D8Y</t>
  </si>
  <si>
    <t>1208AP104007</t>
  </si>
  <si>
    <t>1.練習 - RSS Reader
2.XML 解析</t>
  </si>
  <si>
    <t>https://youtu.be/Qg8DhaT3ra4</t>
  </si>
  <si>
    <t>1215AP104001</t>
  </si>
  <si>
    <t>0103AP104001</t>
  </si>
  <si>
    <t>https://youtu.be/TYriP0u8lTI</t>
  </si>
  <si>
    <t>1215AP104002</t>
  </si>
  <si>
    <t>https://youtu.be/pYDlYCSiXzg</t>
  </si>
  <si>
    <t>Java</t>
  </si>
  <si>
    <t>1.Module I Java 導論
2.Module II 第一支 Java 程式</t>
  </si>
  <si>
    <t>https://youtu.be/D0JLmrufi5Y</t>
  </si>
  <si>
    <t>1215AP104003</t>
  </si>
  <si>
    <t>https://youtu.be/639JoAxivCg</t>
  </si>
  <si>
    <t>David</t>
  </si>
  <si>
    <t>1215AP104004</t>
  </si>
  <si>
    <t>1.練習 - RSS Reader
2.XML 解析
3.UIWebView 簡介
4.Swift語言歷史
5.Swift語言特色與注意事項</t>
  </si>
  <si>
    <t>https://youtu.be/6lAimis1Ig4</t>
  </si>
  <si>
    <t>1215AP104005</t>
  </si>
  <si>
    <t>1.Swift 語言基礎篇
2.Playground 簡介
3.Swift (變數、常數、運算與轉型)</t>
  </si>
  <si>
    <t>https://youtu.be/OyRBtwgSLK4</t>
  </si>
  <si>
    <t>1215AP104006</t>
  </si>
  <si>
    <t>1.Swift (變數、常數、運算與轉型)
2.Swift (可選型別與可選鏈)</t>
  </si>
  <si>
    <t>https://youtu.be/-0XvSKcY_xw</t>
  </si>
  <si>
    <t>1215AP104007</t>
  </si>
  <si>
    <t>Swift (元組、陣列、字典與集合)</t>
  </si>
  <si>
    <t>https://youtu.be/a3BMVoTCuDU</t>
  </si>
  <si>
    <t>1215AP104008</t>
  </si>
  <si>
    <t>1.Swift (元組、陣列、字典與集合)
2.Swift (程式邏輯控制)</t>
  </si>
  <si>
    <t>https://youtu.be/NqVeR3EzSYg</t>
  </si>
  <si>
    <t>0103AP104002</t>
  </si>
  <si>
    <t>1216AP104001</t>
  </si>
  <si>
    <t>1.Module II 第一支 Java 程式
2.Eclipse Java IDE 整合開發環境</t>
  </si>
  <si>
    <t>1.Swift (for - in)
2.Swift (forEach)
3.Swift (switch - case)</t>
  </si>
  <si>
    <t>https://youtu.be/-0cBCLLMX18</t>
  </si>
  <si>
    <t>https://youtu.be/lzJZ8-VhIKA</t>
  </si>
  <si>
    <t>1216AP104002</t>
  </si>
  <si>
    <t>0103AP104003</t>
  </si>
  <si>
    <t>1.Swift (guard-else)
2.Swift (func函式)</t>
  </si>
  <si>
    <t>https://youtu.be/32uCJfP3sZM</t>
  </si>
  <si>
    <t>1.Eclipse Java IDE 整合開發環境
2.Module III 定數、變數、常數與運算子</t>
  </si>
  <si>
    <t>https://youtu.be/lgepbspkyIo</t>
  </si>
  <si>
    <t>1216AP104003</t>
  </si>
  <si>
    <t>Swift (func函式)</t>
  </si>
  <si>
    <t>0103AP104004</t>
  </si>
  <si>
    <t>Module III 定數、變數、常數與運算子</t>
  </si>
  <si>
    <t>https://youtu.be/IBIzmFbnUsM</t>
  </si>
  <si>
    <t>1216AP104004</t>
  </si>
  <si>
    <t>Swift (HelloMyMap)</t>
  </si>
  <si>
    <t>https://youtu.be/rtyEBc1t0-U</t>
  </si>
  <si>
    <t>1216AP104005</t>
  </si>
  <si>
    <t>1.Swift (HelloMyMap)
2.補充資料：Swift 3.X 主要語法差異
3.Swift (defer運用)</t>
  </si>
  <si>
    <t>https://youtu.be/bvYM2Y9E02k</t>
  </si>
  <si>
    <t>https://youtu.be/-JMLabIWDXE</t>
  </si>
  <si>
    <t>1216AP104006</t>
  </si>
  <si>
    <t>1.Swift (HelloMyMap)
2.Swift (as轉型, as?有條件轉型, as!強制轉型)
3.作業講解</t>
  </si>
  <si>
    <t>https://youtu.be/c-j-C5t6-YI</t>
  </si>
  <si>
    <t>0103AP104005</t>
  </si>
  <si>
    <t>1.Module III 定數、變數、常數與運算子
2.Module IV 流程控制</t>
  </si>
  <si>
    <t>https://youtu.be/E1AFLCkrNjY</t>
  </si>
  <si>
    <t>1221AP104001</t>
  </si>
  <si>
    <t>Swift (類別)</t>
  </si>
  <si>
    <t>https://youtu.be/mOvJRv6ummU</t>
  </si>
  <si>
    <t>0103AP104006</t>
  </si>
  <si>
    <t>1.Module IV 流程控制
2.Module V 迴圈</t>
  </si>
  <si>
    <t>https://youtu.be/rAeyBPKybDI</t>
  </si>
  <si>
    <t>1221AP104002</t>
  </si>
  <si>
    <t>Swift (類別、private(set) )</t>
  </si>
  <si>
    <t>https://youtu.be/w9C6U1zLsLw</t>
  </si>
  <si>
    <t>0104AP104001</t>
  </si>
  <si>
    <t>1.Module V 迴圈
2.Module VI 方法的宣告與使用</t>
  </si>
  <si>
    <t>https://youtu.be/19hbAwxfFvs</t>
  </si>
  <si>
    <t>1221AP104003</t>
  </si>
  <si>
    <t>0104AP104002</t>
  </si>
  <si>
    <t>1.Swift (stored property、Computed property)
2.Swift (set、get)
3.Swift (willSet、didSet)
4.Swift (struct、switch、enum)</t>
  </si>
  <si>
    <t>Module VI 方法的宣告與使用</t>
  </si>
  <si>
    <t>https://youtu.be/eLHOSzN0hPc</t>
  </si>
  <si>
    <t>0104AP104003</t>
  </si>
  <si>
    <t>Module VII 物件導向概論</t>
  </si>
  <si>
    <t>https://youtu.be/9Kp03MkpwZw</t>
  </si>
  <si>
    <t>https://youtu.be/L1xUMg6b57Q</t>
  </si>
  <si>
    <t>0104AP104004</t>
  </si>
  <si>
    <t>1221AP104004</t>
  </si>
  <si>
    <t>1.Swift (HelloCollectionView)
2.UICollectionView 使用</t>
  </si>
  <si>
    <t>1.Module VII 物件導向概論
2.Module VIII 陣列與字串</t>
  </si>
  <si>
    <t>https://youtu.be/aX8D_TG_MF0</t>
  </si>
  <si>
    <t>https://youtu.be/anHAz5mB7ug</t>
  </si>
  <si>
    <t>0104AP104005</t>
  </si>
  <si>
    <t>Module VIII 陣列與字串</t>
  </si>
  <si>
    <t>https://youtu.be/U6jpwscLzBg</t>
  </si>
  <si>
    <t>1221AP104005</t>
  </si>
  <si>
    <t>1.Swift (HelloCollectionView)
2.Singleton 單例模式介紹</t>
  </si>
  <si>
    <t>https://youtu.be/a-nE-sIW32s</t>
  </si>
  <si>
    <t>0104AP104006</t>
  </si>
  <si>
    <t>1.Module VIII 陣列與字串
2.練習作業</t>
  </si>
  <si>
    <t>https://youtu.be/iccWE_bLWZs</t>
  </si>
  <si>
    <t>1221AP104006</t>
  </si>
  <si>
    <t>Swift (HelloCollectionView)</t>
  </si>
  <si>
    <t>https://youtu.be/iTDnuUadQ_U</t>
  </si>
  <si>
    <t>1221AP104007</t>
  </si>
  <si>
    <t>https://youtu.be/t5J-Xohn9n0</t>
  </si>
  <si>
    <t>0109AP104001</t>
  </si>
  <si>
    <t>1222AP104001</t>
  </si>
  <si>
    <t>https://youtu.be/MSm0F22foL0</t>
  </si>
  <si>
    <t>https://youtu.be/GVYFlNiAG0g</t>
  </si>
  <si>
    <t>0109AP104002</t>
  </si>
  <si>
    <t>1.Module VIII 陣列與字串
2.Module IX 使用封裝與建構子</t>
  </si>
  <si>
    <t>https://youtu.be/mxO6oCpq_iE</t>
  </si>
  <si>
    <t>1222AP104002</t>
  </si>
  <si>
    <t>https://youtu.be/Hvm2F8WbiEc</t>
  </si>
  <si>
    <t>1222AP104003</t>
  </si>
  <si>
    <t>0109AP104003</t>
  </si>
  <si>
    <t>1.Swift (HelloCollectionView)
2.CoreAnimation 的動畫呈現</t>
  </si>
  <si>
    <t>Module IX 使用封裝與建構子</t>
  </si>
  <si>
    <t>https://youtu.be/ghtAeVwjRc4</t>
  </si>
  <si>
    <t>https://youtu.be/Y78z6uEBpO0</t>
  </si>
  <si>
    <t>1222AP104004</t>
  </si>
  <si>
    <t>0109AP104004</t>
  </si>
  <si>
    <t>1.UDID 如何取得
2.Swift (HelloCollectionView)</t>
  </si>
  <si>
    <t>https://youtu.be/6plD1_VRq2c</t>
  </si>
  <si>
    <t>https://youtu.be/0Wf40Ho8FlI</t>
  </si>
  <si>
    <t>1222AP104005</t>
  </si>
  <si>
    <t>0109AP104005</t>
  </si>
  <si>
    <t>1.Swift 專案與 Objective-C 程式碼的整合
2.練習 - Swift 混合 Obj-C</t>
  </si>
  <si>
    <t>繼承與多型</t>
  </si>
  <si>
    <t>https://youtu.be/rMdunkgyQJ4</t>
  </si>
  <si>
    <t>https://youtu.be/5xt4IkMH6fQ</t>
  </si>
  <si>
    <t>0109AP104006</t>
  </si>
  <si>
    <t>1222AP104006</t>
  </si>
  <si>
    <t>https://youtu.be/acYDV48kwg8</t>
  </si>
  <si>
    <t>1.練習 - Obj-C 混合 Swift
2.舊版本原始碼轉移</t>
  </si>
  <si>
    <t>https://youtu.be/iTRCUwhgAG0</t>
  </si>
  <si>
    <t>0109AP104007</t>
  </si>
  <si>
    <t>https://youtu.be/eGOV7m_80vs</t>
  </si>
  <si>
    <t>1222AP104007</t>
  </si>
  <si>
    <t>NSURLSession 介紹</t>
  </si>
  <si>
    <t>https://youtu.be/tvFc8H-N8EU</t>
  </si>
  <si>
    <t>1228AP104001</t>
  </si>
  <si>
    <t>講解 錄音筆App</t>
  </si>
  <si>
    <t>https://youtu.be/GG-E1XvAfpY</t>
  </si>
  <si>
    <t>1228AP104002</t>
  </si>
  <si>
    <t>https://youtu.be/Js8r4hTHUFo</t>
  </si>
  <si>
    <t>1228AP104003</t>
  </si>
  <si>
    <t>1.講解 錄音筆App
2.iOS 的常用資料儲存方式</t>
  </si>
  <si>
    <t>https://youtu.be/c9VyO9Ug8cM</t>
  </si>
  <si>
    <t>1228AP104004</t>
  </si>
  <si>
    <t>1.iOS 的常用資料儲存方式
2.資料庫存取 - 使用 Core Data
3.練習 - CoreData</t>
  </si>
  <si>
    <t>https://youtu.be/B-DwmHlt45k</t>
  </si>
  <si>
    <t>1228AP104005</t>
  </si>
  <si>
    <t>練習 - CoreData</t>
  </si>
  <si>
    <t>https://youtu.be/QLqIH9ByoNA</t>
  </si>
  <si>
    <t>1228AP104006</t>
  </si>
  <si>
    <t>https://youtu.be/xFY0uoxW6W4</t>
  </si>
  <si>
    <t>1228AP104007</t>
  </si>
  <si>
    <t>https://youtu.be/8MoeVNTiUbU</t>
  </si>
  <si>
    <t>1229AP104001</t>
  </si>
  <si>
    <t>https://youtu.be/7KLakAnz47M</t>
  </si>
  <si>
    <t>1229AP104002</t>
  </si>
  <si>
    <t>https://youtu.be/ATOZAiIa63w</t>
  </si>
  <si>
    <t>1229AP104003</t>
  </si>
  <si>
    <t>https://youtu.be/yB9KsgTv2fo</t>
  </si>
  <si>
    <t>1229AP104004</t>
  </si>
  <si>
    <t>1.練習 - 聊天室
2.App憑證
3.推播支援</t>
  </si>
  <si>
    <t>https://youtu.be/73FYbI8inb8</t>
  </si>
  <si>
    <t>1229AP104005</t>
  </si>
  <si>
    <t>1.練習 - 聊天室
2.推播支援
3.CocoaPods 使用</t>
  </si>
  <si>
    <t>https://youtu.be/SpmsIKt721w</t>
  </si>
  <si>
    <t>1229AP104006</t>
  </si>
  <si>
    <t>1.練習 - 聊天室
2.CocoaPods 使用</t>
  </si>
  <si>
    <t>https://youtu.be/Dy_OiDTm46s</t>
  </si>
  <si>
    <t>1229AP104007</t>
  </si>
  <si>
    <t>1.練習 - 聊天室
2.AFNetworking 使用</t>
  </si>
  <si>
    <t>https://youtu.be/0MYQHzv6P6o</t>
  </si>
  <si>
    <t>0112AP104001</t>
  </si>
  <si>
    <t>練習 - 聊天室</t>
  </si>
  <si>
    <t>https://youtu.be/_hwQ-F4ysY0</t>
  </si>
  <si>
    <t>0112AP104002</t>
  </si>
  <si>
    <t>https://youtu.be/EBcs9K0QVvE</t>
  </si>
  <si>
    <t>0112AP104003</t>
  </si>
  <si>
    <t>https://youtu.be/x_e-PqKMy-0</t>
  </si>
  <si>
    <t>0112AP104004</t>
  </si>
  <si>
    <t>https://youtu.be/faBnUk1SjUg</t>
  </si>
  <si>
    <t>0112AP104005</t>
  </si>
  <si>
    <t>0116AP104001</t>
  </si>
  <si>
    <t>https://youtu.be/7to22RZ7owE</t>
  </si>
  <si>
    <t>0112AP104006</t>
  </si>
  <si>
    <t>1.繼承與多型
2.Module XI 介面與多型</t>
  </si>
  <si>
    <t>https://youtu.be/LIs1YhYgQrQ</t>
  </si>
  <si>
    <t>https://www.youtube.com/edit?video_referrer=watch&amp;video_id=S283NrBtzwU</t>
  </si>
  <si>
    <t>0112AP104007</t>
  </si>
  <si>
    <t>https://youtu.be/a7VLBlCLleI</t>
  </si>
  <si>
    <t>0113AP104001</t>
  </si>
  <si>
    <t>0116AP104002</t>
  </si>
  <si>
    <t>Module XI 介面與多型</t>
  </si>
  <si>
    <t>https://www.youtube.com/edit?video_id=b6_7l4erOyc&amp;video_referrer=watch</t>
  </si>
  <si>
    <t>https://youtu.be/zkYIDBJlo7A</t>
  </si>
  <si>
    <t>0113AP104002</t>
  </si>
  <si>
    <t>https://youtu.be/6o_YVvN5OXw</t>
  </si>
  <si>
    <t>0116AP104003</t>
  </si>
  <si>
    <t>0113AP104003</t>
  </si>
  <si>
    <t>路徑類別</t>
  </si>
  <si>
    <t>https://www.youtube.com/edit?video_id=Csx5AWi_qs8&amp;video_referrer=watch</t>
  </si>
  <si>
    <t>https://youtu.be/hWM5xGhZGRI</t>
  </si>
  <si>
    <t>0113AP104004</t>
  </si>
  <si>
    <t>0116AP104004</t>
  </si>
  <si>
    <t>Object類別與包裝類別</t>
  </si>
  <si>
    <t>https://youtu.be/Siqro4DZdQI</t>
  </si>
  <si>
    <t>https://www.youtube.com/edit?video_referrer=watch&amp;video_id=8UDpilxXc7g</t>
  </si>
  <si>
    <t>0113AP104005</t>
  </si>
  <si>
    <t>https://youtu.be/jgfAQCikzTg</t>
  </si>
  <si>
    <t>0116AP104005</t>
  </si>
  <si>
    <t>0113AP104006</t>
  </si>
  <si>
    <t>https://www.youtube.com/edit?video_referrer=watch&amp;video_id=PWUAF2y31bk</t>
  </si>
  <si>
    <t>https://youtu.be/B2-tqURk-9A</t>
  </si>
  <si>
    <t>0116AP104006</t>
  </si>
  <si>
    <t>https://www.youtube.com/watch?v=BTs5fBcbTOQ&amp;feature=youtu.be</t>
  </si>
  <si>
    <t>0119AP104001</t>
  </si>
  <si>
    <t>1.Fabric 介紹
2.練習 - 聊天室</t>
  </si>
  <si>
    <t>https://youtu.be/b2rLsWytCkM</t>
  </si>
  <si>
    <t>0123AP104001</t>
  </si>
  <si>
    <t>1.Object類別與包裝類別
2.資料輸入與輸出</t>
  </si>
  <si>
    <t>https://youtu.be/QEWfGTiHxE0</t>
  </si>
  <si>
    <t>0123AP104002</t>
  </si>
  <si>
    <t>資料輸入與輸出</t>
  </si>
  <si>
    <t>https://youtu.be/eHmiaMOClTk</t>
  </si>
  <si>
    <t>0119AP104002</t>
  </si>
  <si>
    <t>0123AP104003</t>
  </si>
  <si>
    <t>https://youtu.be/9k_7TX9nklU</t>
  </si>
  <si>
    <t>https://youtu.be/nEhjoihUvj8</t>
  </si>
  <si>
    <t>0119AP104003</t>
  </si>
  <si>
    <t>0123AP104004</t>
  </si>
  <si>
    <t>1.練習 - 聊天室
2.將照片與影片存入相簿中</t>
  </si>
  <si>
    <t>https://youtu.be/05yPQBTKrkc</t>
  </si>
  <si>
    <t>https://youtu.be/tY2-6JkxHAw</t>
  </si>
  <si>
    <t>0119AP104004</t>
  </si>
  <si>
    <t>0123AP104005</t>
  </si>
  <si>
    <t>1.練習 - 聊天室
2.製定拍照畫面
3.資料庫存取 - 使用SQLite</t>
  </si>
  <si>
    <t>1.資料輸入與輸出
2.集合與泛型</t>
  </si>
  <si>
    <t>https://youtu.be/J8uim1hjtY4</t>
  </si>
  <si>
    <t>https://youtu.be/h_yhwJsp0IE</t>
  </si>
  <si>
    <t>0119AP104005</t>
  </si>
  <si>
    <t>0123AP104006</t>
  </si>
  <si>
    <t>1.練習 - 聊天室
2.資料庫存取 - 使用SQLite</t>
  </si>
  <si>
    <t>集合與泛型</t>
  </si>
  <si>
    <t>https://youtu.be/xSJE1rwbv-8</t>
  </si>
  <si>
    <t>https://youtu.be/qGx3qdJghjI</t>
  </si>
  <si>
    <t>0119AP104006</t>
  </si>
  <si>
    <t>0123AP104007</t>
  </si>
  <si>
    <t>https://youtu.be/ZIjLli9z95Y</t>
  </si>
  <si>
    <t>https://youtu.be/NNhzWlCcMac</t>
  </si>
  <si>
    <t>0119AP104007</t>
  </si>
  <si>
    <t>https://youtu.be/MoOLqk9cjTs</t>
  </si>
  <si>
    <t>0120AP104001</t>
  </si>
  <si>
    <t>https://youtu.be/zU8Ct42SVhU</t>
  </si>
  <si>
    <t>1122AP104001</t>
  </si>
  <si>
    <t>0120AP104002</t>
  </si>
  <si>
    <t>軟體開發流程管理（UML,資料庫設計）</t>
  </si>
  <si>
    <t>1.練習 - 聊天室
2.憑證申請介紹</t>
  </si>
  <si>
    <t>https://youtu.be/US6KLYVz5MI</t>
  </si>
  <si>
    <t>0120AP104003</t>
  </si>
  <si>
    <t>敏捷軟體開發</t>
  </si>
  <si>
    <t>1.憑證申請介紹
2.App ID 申請</t>
  </si>
  <si>
    <t>https://youtu.be/7PV5f_5JBbg</t>
  </si>
  <si>
    <t>https://youtu.be/COTwbfbp4As</t>
  </si>
  <si>
    <t>郭惠民</t>
  </si>
  <si>
    <t>0120AP104004</t>
  </si>
  <si>
    <t>1.電子羅盤
2.接近感應器
3.加速感應器
4.陀螺儀
5.Touch ID 指紋辨識</t>
  </si>
  <si>
    <t>https://youtu.be/zWapKaLamVM</t>
  </si>
  <si>
    <t>1122AP104002</t>
  </si>
  <si>
    <t>0120AP104005</t>
  </si>
  <si>
    <t>https://youtu.be/5KojZ28iWhY</t>
  </si>
  <si>
    <t>1.Touch ID 指紋辨識
2.氣壓計
3.與其他App的互動 - URLScheme</t>
  </si>
  <si>
    <t>https://youtu.be/otjih2ekWLw</t>
  </si>
  <si>
    <t>0120AP104006</t>
  </si>
  <si>
    <t>使用Google Maps來導航
App Extension 簡介</t>
  </si>
  <si>
    <t>https://youtu.be/DsPpNBvg9rU</t>
  </si>
  <si>
    <t>1122AP104003</t>
  </si>
  <si>
    <t>https://youtu.be/675bPtTWI6g</t>
  </si>
  <si>
    <t>1219AP104001</t>
  </si>
  <si>
    <t>專題演講（SpriteKit遊戲製作）</t>
  </si>
  <si>
    <t>1.為什麼要用 Sprite Kit ?
2.多種遊戲引擎介紹
3.Sprite Kit 基礎程式碼、常用屬性介紹</t>
  </si>
  <si>
    <t>https://youtu.be/a-bSDPCLpRo</t>
  </si>
  <si>
    <t>魏巍</t>
  </si>
  <si>
    <t>1219AP104002</t>
  </si>
  <si>
    <t>1.Sprite Kit 基礎程式碼、常用屬性介紹
2.第一個Sprite Kit Project (小小算命師)</t>
  </si>
  <si>
    <t>https://youtu.be/m9qB9yKzcqI</t>
  </si>
  <si>
    <t>1219AP104003</t>
  </si>
  <si>
    <t>https://youtu.be/_qsQ3CXwZfM</t>
  </si>
  <si>
    <t>1219AP104004</t>
  </si>
  <si>
    <t>第一個Sprite Kit Project (小小算命師)</t>
  </si>
  <si>
    <t>https://youtu.be/sB0rNDQSgwg</t>
  </si>
  <si>
    <t>1219AP104005</t>
  </si>
  <si>
    <t>https://youtu.be/2X19DS_a8qo</t>
  </si>
  <si>
    <t>1219AP104006</t>
  </si>
  <si>
    <t>https://youtu.be/1JKJuXN92dY</t>
  </si>
  <si>
    <t>1220AP104001</t>
  </si>
  <si>
    <t>第二個Sprite Kit Project (就是愛拼圖)</t>
  </si>
  <si>
    <t>https://youtu.be/U61h6b08XwI</t>
  </si>
  <si>
    <t>1220AP104002</t>
  </si>
  <si>
    <t>https://youtu.be/Qj3uAjQj9cA</t>
  </si>
  <si>
    <t>1220AP104003</t>
  </si>
  <si>
    <t>https://youtu.be/vjX9T8VCm5I</t>
  </si>
  <si>
    <t>1220AP104004</t>
  </si>
  <si>
    <t>https://youtu.be/D4QWcxd72_s</t>
  </si>
  <si>
    <t>1220AP104005</t>
  </si>
  <si>
    <t>1.第二個Sprite Kit Project (就是愛拼圖)
2.第三個Sprite Kit Project (就是愛拼圖)</t>
  </si>
  <si>
    <t>https://youtu.be/J9LvhvTXA-M</t>
  </si>
  <si>
    <t>1220AP104006</t>
  </si>
  <si>
    <t>第三個Sprite Kit Project (就是愛拼圖)</t>
  </si>
  <si>
    <t>https://youtu.be/FrlnEyWBiqY</t>
  </si>
  <si>
    <t>1226AP104001</t>
  </si>
  <si>
    <t>第三個Sprite Kit Project (Football Keep it up)</t>
  </si>
  <si>
    <t>1212AP104001</t>
  </si>
  <si>
    <t>行動裝置介面設定</t>
  </si>
  <si>
    <t>https://youtu.be/os06EC9pTIE</t>
  </si>
  <si>
    <t>1.魏巍自我介紹
2.Sketch3 基礎
3.Sketch3 Crash Kurs（圖形與圖層概念、快速複製、組合圖形、群組、繪製熊大）</t>
  </si>
  <si>
    <t>1226AP104002</t>
  </si>
  <si>
    <t>https://youtu.be/BPgPK4QqDZw</t>
  </si>
  <si>
    <t>https://youtu.be/7jY1KO72FJ0</t>
  </si>
  <si>
    <t>1226AP104003</t>
  </si>
  <si>
    <t>https://youtu.be/GBphSq6lm0M</t>
  </si>
  <si>
    <t>1226AP104004</t>
  </si>
  <si>
    <t>https://youtu.be/kj2v7z92oUM</t>
  </si>
  <si>
    <t>1212AP104002</t>
  </si>
  <si>
    <t>1226AP104005</t>
  </si>
  <si>
    <t>https://youtu.be/fQH3Uh3Uac4</t>
  </si>
  <si>
    <t>https://youtu.be/np2QkvR8QUY</t>
  </si>
  <si>
    <t>1226AP104006</t>
  </si>
  <si>
    <t>https://youtu.be/7_kalYMn3aw</t>
  </si>
  <si>
    <t>1223AP104001</t>
  </si>
  <si>
    <t>專題演講（遊戲設計）</t>
  </si>
  <si>
    <t>1.遊戲化設計
2.如何成為頂尖工程師
3.跨部門溝通遊戲</t>
  </si>
  <si>
    <t>https://youtu.be/6B4XpfIhypA</t>
  </si>
  <si>
    <t>1212AP104003</t>
  </si>
  <si>
    <t>https://youtu.be/2PZdtkQPUOI</t>
  </si>
  <si>
    <t>小M</t>
  </si>
  <si>
    <t>1223AP104002</t>
  </si>
  <si>
    <t>產業結構分析與介紹</t>
  </si>
  <si>
    <t>https://youtu.be/NigLxCGZETw</t>
  </si>
  <si>
    <t>1223AP104003</t>
  </si>
  <si>
    <t>1.產業結構分析與介紹
2.遊戲設計原理及應用</t>
  </si>
  <si>
    <t>https://youtu.be/6Elj1Difz-g</t>
  </si>
  <si>
    <t>1212AP104004</t>
  </si>
  <si>
    <t>繪製 MainSlide.png 圖片</t>
  </si>
  <si>
    <t>1223AP104004</t>
  </si>
  <si>
    <t>https://youtu.be/OHPZjlA5jKE</t>
  </si>
  <si>
    <t>1.遊戲設計原理及應用
2.遊戲設計練習</t>
  </si>
  <si>
    <t>https://youtu.be/5qynXVkWVT4</t>
  </si>
  <si>
    <t>1223AP104005</t>
  </si>
  <si>
    <t>1212AP104005</t>
  </si>
  <si>
    <t>學員分組報告</t>
  </si>
  <si>
    <t>https://youtu.be/b5Y1PU5i4Z8</t>
  </si>
  <si>
    <t>1.繪製 MainSlide.png 圖片
2.介面設定流程
3.各種UI元件</t>
  </si>
  <si>
    <t>https://youtu.be/tAFsrNGlSXg</t>
  </si>
  <si>
    <t>1212AP104006</t>
  </si>
  <si>
    <t>1.手機畫面大小
2.PIXEL vs. POINT
3.製作TabBar Icon(30px)
4.Sketch3 匯出圖片、Xcode 圖片置入</t>
  </si>
  <si>
    <t>https://youtu.be/oYZd-EVNilA</t>
  </si>
  <si>
    <t>1214AP104001</t>
  </si>
  <si>
    <t>1.Sketch3 Crash Kurs（如何遮罩、開啟畫板(Artboard)、新增頁面(page)、輸出圖像(Export)、文字樣式、圖形樣式、自訂符號）
2.ICON 介紹</t>
  </si>
  <si>
    <t>https://youtu.be/vufgBb5ezYE</t>
  </si>
  <si>
    <t>1214AP104002</t>
  </si>
  <si>
    <t>https://youtu.be/DoH0kyxWZJo</t>
  </si>
  <si>
    <t>1214AP104003</t>
  </si>
  <si>
    <t>Sketch3 Icon製作（iOS Icon）</t>
  </si>
  <si>
    <t>https://youtu.be/A8C2zeqGPfE</t>
  </si>
  <si>
    <t>1214AP104004</t>
  </si>
  <si>
    <t>1206AP104001</t>
  </si>
  <si>
    <t>物件導向系統分析與設計(Git版本控制)</t>
  </si>
  <si>
    <t>1.Sketch3 Icon製作（Android Icon）
2.分析畫面與出圖
4.Sketch3 製作 PS介面 (加入模糊效果、製作PS Express介面、旋轉拷貝的功能)</t>
  </si>
  <si>
    <t>1.Git版本控制 經驗與介紹
2.安裝Git
3.終端機指令使用
4.為專案建立Git</t>
  </si>
  <si>
    <t>https://youtu.be/9Iwig8ejHR0</t>
  </si>
  <si>
    <t>https://youtu.be/vaPQQ5Eoc7M</t>
  </si>
  <si>
    <t>1214AP104005</t>
  </si>
  <si>
    <t>1.Sketch3 匯出圖片、Xcode 圖片置入
2.介面設計小撇步
3.各種設計樣板</t>
  </si>
  <si>
    <t>https://youtu.be/IK_83mFrul4</t>
  </si>
  <si>
    <t>1214AP104006</t>
  </si>
  <si>
    <t>1.如何畫出擬物的Icon
2.如何使用鋼筆畫圖</t>
  </si>
  <si>
    <t>https://youtu.be/BQWLXCcoIfc</t>
  </si>
  <si>
    <t>1206AP104002</t>
  </si>
  <si>
    <t>Git指令使用與介紹</t>
  </si>
  <si>
    <t>https://youtu.be/bsE_MQUksOY</t>
  </si>
  <si>
    <t>0110AP104001</t>
  </si>
  <si>
    <t>UI進階Photoshop（影像處理)</t>
  </si>
  <si>
    <t>1.Photoshop基礎概念
2.面板操作及應用
3.快速修片概述</t>
  </si>
  <si>
    <t>1206AP104003</t>
  </si>
  <si>
    <t>https://youtu.be/WT1tzUNmJN8</t>
  </si>
  <si>
    <t>1.Git指令使用與介紹
2.GitHub 使用</t>
  </si>
  <si>
    <t>https://youtu.be/Ebxy0bBd6E8</t>
  </si>
  <si>
    <t>Lily</t>
  </si>
  <si>
    <t>講義密碼：App10420170110</t>
  </si>
  <si>
    <t>0110AP104002</t>
  </si>
  <si>
    <t>影像合成 （A - B + C）</t>
  </si>
  <si>
    <t>https://youtu.be/q2yiNCxeq1s</t>
  </si>
  <si>
    <t>0110AP104003</t>
  </si>
  <si>
    <t>https://youtu.be/XamLIlhx-h4</t>
  </si>
  <si>
    <t>0110AP104004</t>
  </si>
  <si>
    <t>1.影像合成 （A - B + C）
2.影像合成在一章</t>
  </si>
  <si>
    <t>https://youtu.be/Has9oRC8DOU</t>
  </si>
  <si>
    <t>0117AP104001</t>
  </si>
  <si>
    <t>UI進階IIlustrator（向量插圖設計)</t>
  </si>
  <si>
    <t>IIlustrator 基礎概念</t>
  </si>
  <si>
    <t>https://youtu.be/_6g1MGlYc6M</t>
  </si>
  <si>
    <t>講義密碼：App10420170117</t>
  </si>
  <si>
    <t>0117AP104002</t>
  </si>
  <si>
    <t>https://youtu.be/_Rzlpu1Y53I</t>
  </si>
  <si>
    <t>0117AP104003</t>
  </si>
  <si>
    <t>Path 鋼筆工具（貝茲曲線）</t>
  </si>
  <si>
    <t>https://youtu.be/0tF5aqSeVAU</t>
  </si>
  <si>
    <t>0117AP104004</t>
  </si>
  <si>
    <t>1.Library 資料庫運用
2.Shapes 快速形狀創作
3.進階篇 / 對稱圖案設計</t>
  </si>
  <si>
    <t>https://youtu.be/k32JVwRWUCA</t>
  </si>
  <si>
    <t>1123AP104001</t>
  </si>
  <si>
    <t>https://youtu.be/42QDL82iJpI</t>
  </si>
  <si>
    <t>1123AP104002</t>
  </si>
  <si>
    <t>https://youtu.be/efq_tsSRKJc</t>
  </si>
  <si>
    <t>1123AP104003</t>
  </si>
  <si>
    <t>https://youtu.be/qQxjfS_IlI4</t>
  </si>
  <si>
    <t>1128AP104001</t>
  </si>
  <si>
    <t>https://youtu.be/BTT6IGsdjsk</t>
  </si>
  <si>
    <t>1128AP104002</t>
  </si>
  <si>
    <t>https://youtu.be/4WkPY6i7J88</t>
  </si>
  <si>
    <t>1128AP104003</t>
  </si>
  <si>
    <t>資料庫設計</t>
  </si>
  <si>
    <t>https://youtu.be/hXJXMGawx4Y</t>
  </si>
  <si>
    <t>1129AP104001</t>
  </si>
  <si>
    <t>https://youtu.be/0MfA4cjkPTY</t>
  </si>
  <si>
    <t>1129AP104002</t>
  </si>
  <si>
    <t>https://youtu.be/3NzD_IL_bb0</t>
  </si>
  <si>
    <t>1129AP104003</t>
  </si>
  <si>
    <t>https://youtu.be/YfNXI2OKc5Y</t>
  </si>
  <si>
    <t>1129AP104007</t>
  </si>
  <si>
    <t>https://youtu.be/yidMlXQ8Cvc</t>
  </si>
  <si>
    <t>1206AP104004</t>
  </si>
  <si>
    <t>https://youtu.be/46YtjzyN_UE</t>
  </si>
  <si>
    <t>1206AP104005</t>
  </si>
  <si>
    <t>https://youtu.be/Qm7wD1G6lXw</t>
  </si>
  <si>
    <t>1206AP104006</t>
  </si>
  <si>
    <t>https://youtu.be/ssMMtvp2_Gw</t>
  </si>
  <si>
    <t>1205AP103001</t>
  </si>
  <si>
    <t>APP專題總預演</t>
  </si>
  <si>
    <t>第一組</t>
  </si>
  <si>
    <t>https://youtu.be/_iOjkAhvLoY</t>
  </si>
  <si>
    <t>1205AP103002</t>
  </si>
  <si>
    <t>2~4組</t>
  </si>
  <si>
    <t>https://youtu.be/GR2GUkrBQQQ</t>
  </si>
  <si>
    <t>1205AP103003</t>
  </si>
  <si>
    <t>5~8組及百杰講評</t>
  </si>
  <si>
    <t>https://youtu.be/Wn2iEODH4uY</t>
  </si>
  <si>
    <t>1205AP103004</t>
  </si>
  <si>
    <t>glee  及 david 講評</t>
  </si>
  <si>
    <t>https://youtu.be/w6pNRA5so6M</t>
  </si>
  <si>
    <t>https://youtu.be/S283NrBtzwU</t>
  </si>
  <si>
    <t>https://youtu.be/b6_7l4erOyc</t>
  </si>
  <si>
    <t>https://youtu.be/Csx5AWi_qs8</t>
  </si>
  <si>
    <t>https://youtu.be/8UDpilxXc7g</t>
  </si>
  <si>
    <t>https://youtu.be/PWUAF2y31bk</t>
  </si>
  <si>
    <t>https://youtu.be/BTs5fBcbTOQ</t>
  </si>
  <si>
    <t>0203AP104001</t>
  </si>
  <si>
    <t>https://youtu.be/AVEmX4GEK3s</t>
  </si>
  <si>
    <t>0203AP104002</t>
  </si>
  <si>
    <t>https://youtu.be/SnOKeaQMhmQ</t>
  </si>
  <si>
    <t>0203AP104003</t>
  </si>
  <si>
    <t>多執行緒</t>
  </si>
  <si>
    <t>https://youtu.be/as9LOXyIf3w</t>
  </si>
  <si>
    <t>0203AP104004</t>
  </si>
  <si>
    <t>https://youtu.be/cekllsRhsS8</t>
  </si>
  <si>
    <t>0203AP104005</t>
  </si>
  <si>
    <t>https://youtu.be/s-jT0FWmAvA</t>
  </si>
  <si>
    <t>0203AP104006</t>
  </si>
  <si>
    <t>https://youtu.be/cEADoPYDlls</t>
  </si>
  <si>
    <t>0206AP104001</t>
  </si>
  <si>
    <t>常用資料類型與相關</t>
  </si>
  <si>
    <t>https://youtu.be/17BFs9WQIXo</t>
  </si>
  <si>
    <t>0206AP104002</t>
  </si>
  <si>
    <t>https://youtu.be/3HQc2uPVSOE</t>
  </si>
  <si>
    <t>0206AP104003</t>
  </si>
  <si>
    <t>https://youtu.be/7bhoL_ol_rc</t>
  </si>
  <si>
    <t>0206AP104004</t>
  </si>
  <si>
    <t>JDBC資料庫連線</t>
  </si>
  <si>
    <t>https://youtu.be/VaiacGhlyxE</t>
  </si>
  <si>
    <t>0206AP104005</t>
  </si>
  <si>
    <t>1.JDBC資料庫連線
2.Android studio 安裝教學</t>
  </si>
  <si>
    <t>https://youtu.be/zkwkLCIzK7s</t>
  </si>
  <si>
    <t>0207AP104001</t>
  </si>
  <si>
    <t>IOS專題主功能驗收 - 衣櫃</t>
  </si>
  <si>
    <t>https://youtu.be/Pp2WrkKlCwA</t>
  </si>
  <si>
    <t>0207AP104002</t>
  </si>
  <si>
    <t>IOS專題主功能驗收 - 簡單訂單系統</t>
  </si>
  <si>
    <t>https://youtu.be/tLSlWxitFlo</t>
  </si>
  <si>
    <t>0207AP104003</t>
  </si>
  <si>
    <t>IOS專題主功能驗收 - Mondate</t>
  </si>
  <si>
    <t>https://youtu.be/ZAWFPtiUQhM</t>
  </si>
  <si>
    <t>0207AP104004</t>
  </si>
  <si>
    <t>IOS專題主功能驗收 - Instagrant</t>
  </si>
  <si>
    <t>https://youtu.be/4qxkMtUDwgk</t>
  </si>
  <si>
    <t>0207AP104005</t>
  </si>
  <si>
    <t>IOS專題主功能驗收 - MyMovie</t>
  </si>
  <si>
    <t>https://youtu.be/0yE7hJvEP7k</t>
  </si>
  <si>
    <t>0207AP104006</t>
  </si>
  <si>
    <t>IOS專題主功能驗收 - e.Eyes</t>
  </si>
  <si>
    <t>https://youtu.be/SKco-oYplg4</t>
  </si>
  <si>
    <t>0207AP104007</t>
  </si>
  <si>
    <t>IOS專題主功能驗收 - 新北市醫院</t>
  </si>
  <si>
    <t>https://youtu.be/yYB07HYUjkU</t>
  </si>
  <si>
    <t>0207AP104008</t>
  </si>
  <si>
    <t>IOS專題主功能驗收 - 軌跡紀錄</t>
  </si>
  <si>
    <t>https://youtu.be/ZDklf1dh0kU</t>
  </si>
  <si>
    <t>0207AP104009</t>
  </si>
  <si>
    <t>IOS專題主功能驗收 - 鐵路時刻表</t>
  </si>
  <si>
    <t>https://youtu.be/8itrjEnoGUg</t>
  </si>
  <si>
    <t>0207AP104010</t>
  </si>
  <si>
    <t>IOS專題主功能驗收 - 哈啦哈啦趣(實機demo)</t>
  </si>
  <si>
    <t>https://youtu.be/MoSBEYpAyV0</t>
  </si>
  <si>
    <t>0207AP104011</t>
  </si>
  <si>
    <t>IOS專題主功能驗收 - Glee講評</t>
  </si>
  <si>
    <t>https://youtu.be/HpMoGz3ATa4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</si>
</sst>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7">
    <font>
      <sz val="10.0"/>
      <color rgb="FF000000"/>
      <name val="Arial"/>
    </font>
    <font>
      <name val="Arial"/>
    </font>
    <font>
      <color rgb="FF000000"/>
      <name val="Arial"/>
    </font>
    <font>
      <u/>
      <color rgb="FF1155CC"/>
      <name val="Arial"/>
    </font>
    <font/>
    <font>
      <u/>
      <color rgb="FF0000FF"/>
      <name val="Arial"/>
    </font>
    <font>
      <u/>
      <color rgb="FF167AC6"/>
      <name val="Roboto"/>
    </font>
    <font>
      <color rgb="FFFFFFFF"/>
      <name val="Arial"/>
    </font>
    <font>
      <u/>
      <color rgb="FF1155CC"/>
      <name val="Arial"/>
    </font>
    <font>
      <u/>
      <color rgb="FF167AC6"/>
      <name val="Roboto"/>
    </font>
    <font>
      <u/>
      <color rgb="FF1155CC"/>
      <name val="Arial"/>
    </font>
    <font>
      <u/>
      <sz val="9.0"/>
      <color rgb="FF167AC6"/>
      <name val="Roboto"/>
    </font>
    <font>
      <u/>
      <color rgb="FF0000FF"/>
      <name val="Arial"/>
    </font>
    <font>
      <u/>
      <color rgb="FF167AC6"/>
      <name val="Roboto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67AC6"/>
      <name val="Roboto"/>
    </font>
    <font>
      <u/>
      <color rgb="FF1155CC"/>
      <name val="Arial"/>
    </font>
    <font>
      <u/>
      <color rgb="FF167AC6"/>
      <name val="Roboto"/>
    </font>
    <font>
      <u/>
      <color rgb="FF0000FF"/>
      <name val="Arial"/>
    </font>
    <font>
      <u/>
      <color rgb="FF1155CC"/>
      <name val="Arial"/>
    </font>
    <font>
      <color rgb="FF0000FF"/>
      <name val="Arial"/>
    </font>
    <font>
      <u/>
      <color rgb="FF167AC6"/>
      <name val="Roboto"/>
    </font>
    <font>
      <u/>
      <color rgb="FF167AC6"/>
      <name val="Roboto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left" vertical="center"/>
    </xf>
    <xf borderId="0" fillId="4" fontId="1" numFmtId="0" xfId="0" applyAlignment="1" applyFill="1" applyFont="1">
      <alignment horizontal="left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vertical="center"/>
    </xf>
    <xf borderId="0" fillId="4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5" fontId="6" numFmtId="0" xfId="0" applyAlignment="1" applyFill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6" fontId="7" numFmtId="0" xfId="0" applyAlignment="1" applyFill="1" applyFont="1">
      <alignment horizontal="left" vertical="center" wrapText="1"/>
    </xf>
    <xf borderId="0" fillId="0" fontId="1" numFmtId="164" xfId="0" applyAlignment="1" applyFont="1" applyNumberFormat="1">
      <alignment vertical="center"/>
    </xf>
    <xf borderId="0" fillId="0" fontId="8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5" fontId="9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4" fontId="4" numFmtId="0" xfId="0" applyFont="1"/>
    <xf borderId="0" fillId="4" fontId="1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4" fontId="4" numFmtId="0" xfId="0" applyAlignment="1" applyFont="1">
      <alignment vertical="center"/>
    </xf>
    <xf borderId="0" fillId="5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5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 wrapText="1"/>
    </xf>
    <xf borderId="0" fillId="0" fontId="1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5" fontId="2" numFmtId="0" xfId="0" applyAlignment="1" applyFont="1">
      <alignment horizontal="left" vertical="center"/>
    </xf>
    <xf borderId="0" fillId="0" fontId="1" numFmtId="0" xfId="0" applyAlignment="1" applyFont="1">
      <alignment vertical="center" wrapText="1"/>
    </xf>
    <xf borderId="0" fillId="0" fontId="16" numFmtId="0" xfId="0" applyAlignment="1" applyFont="1">
      <alignment vertical="center" wrapText="1"/>
    </xf>
    <xf borderId="0" fillId="0" fontId="17" numFmtId="0" xfId="0" applyAlignment="1" applyFont="1">
      <alignment vertical="center"/>
    </xf>
    <xf borderId="0" fillId="6" fontId="1" numFmtId="0" xfId="0" applyAlignment="1" applyFont="1">
      <alignment horizontal="left" vertical="center"/>
    </xf>
    <xf borderId="0" fillId="6" fontId="1" numFmtId="0" xfId="0" applyAlignment="1" applyFont="1">
      <alignment horizontal="center" vertical="center"/>
    </xf>
    <xf borderId="0" fillId="4" fontId="1" numFmtId="0" xfId="0" applyAlignment="1" applyFont="1">
      <alignment horizontal="left" vertical="center" wrapText="1"/>
    </xf>
    <xf borderId="0" fillId="6" fontId="18" numFmtId="0" xfId="0" applyAlignment="1" applyFont="1">
      <alignment horizontal="left" vertical="center"/>
    </xf>
    <xf borderId="0" fillId="4" fontId="1" numFmtId="0" xfId="0" applyAlignment="1" applyFont="1">
      <alignment horizontal="center" vertical="center" wrapText="1"/>
    </xf>
    <xf borderId="0" fillId="6" fontId="1" numFmtId="0" xfId="0" applyAlignment="1" applyFont="1">
      <alignment vertical="center"/>
    </xf>
    <xf borderId="0" fillId="4" fontId="1" numFmtId="0" xfId="0" applyAlignment="1" applyFont="1">
      <alignment vertical="center" wrapText="1"/>
    </xf>
    <xf borderId="0" fillId="4" fontId="19" numFmtId="0" xfId="0" applyAlignment="1" applyFont="1">
      <alignment vertical="center" wrapText="1"/>
    </xf>
    <xf borderId="0" fillId="5" fontId="20" numFmtId="0" xfId="0" applyAlignment="1" applyFont="1">
      <alignment vertical="center"/>
    </xf>
    <xf borderId="0" fillId="0" fontId="1" numFmtId="0" xfId="0" applyAlignment="1" applyFont="1">
      <alignment horizontal="left" vertical="center" wrapText="1"/>
    </xf>
    <xf borderId="0" fillId="0" fontId="21" numFmtId="0" xfId="0" applyAlignment="1" applyFont="1">
      <alignment vertical="center"/>
    </xf>
    <xf borderId="0" fillId="0" fontId="22" numFmtId="0" xfId="0" applyAlignment="1" applyFont="1">
      <alignment vertical="center" wrapText="1"/>
    </xf>
    <xf borderId="0" fillId="0" fontId="1" numFmtId="0" xfId="0" applyAlignment="1" applyFont="1">
      <alignment horizontal="center" vertical="center"/>
    </xf>
    <xf borderId="0" fillId="0" fontId="23" numFmtId="0" xfId="0" applyAlignment="1" applyFont="1">
      <alignment vertical="center" wrapText="1"/>
    </xf>
    <xf borderId="0" fillId="4" fontId="24" numFmtId="0" xfId="0" applyAlignment="1" applyFont="1">
      <alignment vertical="center"/>
    </xf>
    <xf borderId="0" fillId="4" fontId="4" numFmtId="0" xfId="0" applyAlignment="1" applyFont="1">
      <alignment horizontal="left" vertical="center"/>
    </xf>
    <xf borderId="0" fillId="4" fontId="4" numFmtId="0" xfId="0" applyAlignment="1" applyFont="1">
      <alignment horizontal="center" vertical="center"/>
    </xf>
    <xf borderId="0" fillId="4" fontId="1" numFmtId="0" xfId="0" applyAlignment="1" applyFont="1">
      <alignment horizontal="left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vertical="center"/>
    </xf>
    <xf borderId="0" fillId="4" fontId="25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5" fontId="2" numFmtId="0" xfId="0" applyAlignment="1" applyFont="1">
      <alignment horizontal="left" vertical="center"/>
    </xf>
    <xf borderId="0" fillId="0" fontId="1" numFmtId="0" xfId="0" applyAlignment="1" applyFont="1">
      <alignment vertical="center" wrapText="1"/>
    </xf>
    <xf borderId="0" fillId="4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gpAu2CJLo8E" TargetMode="External"/><Relationship Id="rId194" Type="http://schemas.openxmlformats.org/officeDocument/2006/relationships/hyperlink" Target="https://youtu.be/w6pNRA5so6M" TargetMode="External"/><Relationship Id="rId193" Type="http://schemas.openxmlformats.org/officeDocument/2006/relationships/hyperlink" Target="https://youtu.be/Wn2iEODH4uY" TargetMode="External"/><Relationship Id="rId192" Type="http://schemas.openxmlformats.org/officeDocument/2006/relationships/hyperlink" Target="https://youtu.be/GR2GUkrBQQQ" TargetMode="External"/><Relationship Id="rId191" Type="http://schemas.openxmlformats.org/officeDocument/2006/relationships/hyperlink" Target="https://youtu.be/_iOjkAhvLoY" TargetMode="External"/><Relationship Id="rId187" Type="http://schemas.openxmlformats.org/officeDocument/2006/relationships/hyperlink" Target="https://youtu.be/PWAHSXOUi7c" TargetMode="External"/><Relationship Id="rId186" Type="http://schemas.openxmlformats.org/officeDocument/2006/relationships/hyperlink" Target="https://youtu.be/ysLht8T4QC4" TargetMode="External"/><Relationship Id="rId185" Type="http://schemas.openxmlformats.org/officeDocument/2006/relationships/hyperlink" Target="https://youtu.be/c77nAJAlM10" TargetMode="External"/><Relationship Id="rId184" Type="http://schemas.openxmlformats.org/officeDocument/2006/relationships/hyperlink" Target="https://youtu.be/bDc96IezvG8" TargetMode="External"/><Relationship Id="rId189" Type="http://schemas.openxmlformats.org/officeDocument/2006/relationships/hyperlink" Target="https://youtu.be/VKhgB0IW02A" TargetMode="External"/><Relationship Id="rId188" Type="http://schemas.openxmlformats.org/officeDocument/2006/relationships/hyperlink" Target="https://youtu.be/_QXiROy_xr0" TargetMode="External"/><Relationship Id="rId183" Type="http://schemas.openxmlformats.org/officeDocument/2006/relationships/hyperlink" Target="https://youtu.be/NtlsA6e97To" TargetMode="External"/><Relationship Id="rId182" Type="http://schemas.openxmlformats.org/officeDocument/2006/relationships/hyperlink" Target="https://youtu.be/eky1rj-pttI" TargetMode="External"/><Relationship Id="rId181" Type="http://schemas.openxmlformats.org/officeDocument/2006/relationships/hyperlink" Target="https://youtu.be/Cilxd4GpQTk" TargetMode="External"/><Relationship Id="rId180" Type="http://schemas.openxmlformats.org/officeDocument/2006/relationships/hyperlink" Target="https://youtu.be/OAkwyDQMaFw" TargetMode="External"/><Relationship Id="rId176" Type="http://schemas.openxmlformats.org/officeDocument/2006/relationships/hyperlink" Target="https://youtu.be/mooGz7NwBSA" TargetMode="External"/><Relationship Id="rId297" Type="http://schemas.openxmlformats.org/officeDocument/2006/relationships/hyperlink" Target="https://youtu.be/73FYbI8inb8" TargetMode="External"/><Relationship Id="rId175" Type="http://schemas.openxmlformats.org/officeDocument/2006/relationships/hyperlink" Target="https://youtu.be/v4vZTX6XIps" TargetMode="External"/><Relationship Id="rId296" Type="http://schemas.openxmlformats.org/officeDocument/2006/relationships/hyperlink" Target="https://youtu.be/yB9KsgTv2fo" TargetMode="External"/><Relationship Id="rId174" Type="http://schemas.openxmlformats.org/officeDocument/2006/relationships/hyperlink" Target="https://youtu.be/Fju29JxVRCA" TargetMode="External"/><Relationship Id="rId295" Type="http://schemas.openxmlformats.org/officeDocument/2006/relationships/hyperlink" Target="https://youtu.be/ATOZAiIa63w" TargetMode="External"/><Relationship Id="rId173" Type="http://schemas.openxmlformats.org/officeDocument/2006/relationships/hyperlink" Target="https://youtu.be/sutajNpRELg" TargetMode="External"/><Relationship Id="rId294" Type="http://schemas.openxmlformats.org/officeDocument/2006/relationships/hyperlink" Target="https://youtu.be/7KLakAnz47M" TargetMode="External"/><Relationship Id="rId179" Type="http://schemas.openxmlformats.org/officeDocument/2006/relationships/hyperlink" Target="https://youtu.be/EKICFpmoxrk" TargetMode="External"/><Relationship Id="rId178" Type="http://schemas.openxmlformats.org/officeDocument/2006/relationships/hyperlink" Target="https://www.facebook.com/groups/1108069375955135/files/" TargetMode="External"/><Relationship Id="rId299" Type="http://schemas.openxmlformats.org/officeDocument/2006/relationships/hyperlink" Target="https://youtu.be/SpmsIKt721w" TargetMode="External"/><Relationship Id="rId177" Type="http://schemas.openxmlformats.org/officeDocument/2006/relationships/hyperlink" Target="https://youtu.be/iNj0s6O8BF8" TargetMode="External"/><Relationship Id="rId298" Type="http://schemas.openxmlformats.org/officeDocument/2006/relationships/hyperlink" Target="https://www.facebook.com/groups/1108069375955135/files/" TargetMode="External"/><Relationship Id="rId198" Type="http://schemas.openxmlformats.org/officeDocument/2006/relationships/hyperlink" Target="https://youtu.be/Ebxy0bBd6E8" TargetMode="External"/><Relationship Id="rId197" Type="http://schemas.openxmlformats.org/officeDocument/2006/relationships/hyperlink" Target="https://youtu.be/bsE_MQUksOY" TargetMode="External"/><Relationship Id="rId196" Type="http://schemas.openxmlformats.org/officeDocument/2006/relationships/hyperlink" Target="https://www.facebook.com/groups/1108069375955135/files/" TargetMode="External"/><Relationship Id="rId195" Type="http://schemas.openxmlformats.org/officeDocument/2006/relationships/hyperlink" Target="https://youtu.be/vaPQQ5Eoc7M" TargetMode="External"/><Relationship Id="rId199" Type="http://schemas.openxmlformats.org/officeDocument/2006/relationships/hyperlink" Target="https://youtu.be/46YtjzyN_UE" TargetMode="External"/><Relationship Id="rId150" Type="http://schemas.openxmlformats.org/officeDocument/2006/relationships/hyperlink" Target="https://youtu.be/o-1BH8NRZ68" TargetMode="External"/><Relationship Id="rId271" Type="http://schemas.openxmlformats.org/officeDocument/2006/relationships/hyperlink" Target="https://youtu.be/6plD1_VRq2c" TargetMode="External"/><Relationship Id="rId392" Type="http://schemas.openxmlformats.org/officeDocument/2006/relationships/hyperlink" Target="https://youtu.be/ZAWFPtiUQhM" TargetMode="External"/><Relationship Id="rId270" Type="http://schemas.openxmlformats.org/officeDocument/2006/relationships/hyperlink" Target="https://youtu.be/ghtAeVwjRc4" TargetMode="External"/><Relationship Id="rId391" Type="http://schemas.openxmlformats.org/officeDocument/2006/relationships/hyperlink" Target="https://youtu.be/tLSlWxitFlo" TargetMode="External"/><Relationship Id="rId390" Type="http://schemas.openxmlformats.org/officeDocument/2006/relationships/hyperlink" Target="https://youtu.be/Pp2WrkKlCwA" TargetMode="External"/><Relationship Id="rId1" Type="http://schemas.openxmlformats.org/officeDocument/2006/relationships/hyperlink" Target="https://youtu.be/YOn6oFDDn4U" TargetMode="External"/><Relationship Id="rId2" Type="http://schemas.openxmlformats.org/officeDocument/2006/relationships/hyperlink" Target="https://youtu.be/txw3HoMybng" TargetMode="External"/><Relationship Id="rId3" Type="http://schemas.openxmlformats.org/officeDocument/2006/relationships/hyperlink" Target="https://youtu.be/TBV5ZQFd0P0" TargetMode="External"/><Relationship Id="rId149" Type="http://schemas.openxmlformats.org/officeDocument/2006/relationships/hyperlink" Target="https://youtu.be/I4ysGM-j4TM" TargetMode="External"/><Relationship Id="rId4" Type="http://schemas.openxmlformats.org/officeDocument/2006/relationships/hyperlink" Target="https://youtu.be/zzTruAsnKjo" TargetMode="External"/><Relationship Id="rId148" Type="http://schemas.openxmlformats.org/officeDocument/2006/relationships/hyperlink" Target="https://youtu.be/H7Maei9rV4g" TargetMode="External"/><Relationship Id="rId269" Type="http://schemas.openxmlformats.org/officeDocument/2006/relationships/hyperlink" Target="https://youtu.be/Hvm2F8WbiEc" TargetMode="External"/><Relationship Id="rId9" Type="http://schemas.openxmlformats.org/officeDocument/2006/relationships/hyperlink" Target="https://youtu.be/VKdya04h3ss" TargetMode="External"/><Relationship Id="rId143" Type="http://schemas.openxmlformats.org/officeDocument/2006/relationships/hyperlink" Target="https://youtu.be/efq_tsSRKJc" TargetMode="External"/><Relationship Id="rId264" Type="http://schemas.openxmlformats.org/officeDocument/2006/relationships/hyperlink" Target="https://www.facebook.com/groups/1108069375955135/files/" TargetMode="External"/><Relationship Id="rId385" Type="http://schemas.openxmlformats.org/officeDocument/2006/relationships/hyperlink" Target="https://youtu.be/17BFs9WQIXo" TargetMode="External"/><Relationship Id="rId142" Type="http://schemas.openxmlformats.org/officeDocument/2006/relationships/hyperlink" Target="https://youtu.be/42QDL82iJpI" TargetMode="External"/><Relationship Id="rId263" Type="http://schemas.openxmlformats.org/officeDocument/2006/relationships/hyperlink" Target="https://youtu.be/aX8D_TG_MF0" TargetMode="External"/><Relationship Id="rId384" Type="http://schemas.openxmlformats.org/officeDocument/2006/relationships/hyperlink" Target="https://youtu.be/cEADoPYDlls" TargetMode="External"/><Relationship Id="rId141" Type="http://schemas.openxmlformats.org/officeDocument/2006/relationships/hyperlink" Target="https://youtu.be/3cy8Y1-8m7A" TargetMode="External"/><Relationship Id="rId262" Type="http://schemas.openxmlformats.org/officeDocument/2006/relationships/hyperlink" Target="https://youtu.be/L1xUMg6b57Q" TargetMode="External"/><Relationship Id="rId383" Type="http://schemas.openxmlformats.org/officeDocument/2006/relationships/hyperlink" Target="https://youtu.be/s-jT0FWmAvA" TargetMode="External"/><Relationship Id="rId140" Type="http://schemas.openxmlformats.org/officeDocument/2006/relationships/hyperlink" Target="https://youtu.be/3028x3lSlwo" TargetMode="External"/><Relationship Id="rId261" Type="http://schemas.openxmlformats.org/officeDocument/2006/relationships/hyperlink" Target="https://youtu.be/w9C6U1zLsLw" TargetMode="External"/><Relationship Id="rId382" Type="http://schemas.openxmlformats.org/officeDocument/2006/relationships/hyperlink" Target="https://youtu.be/cekllsRhsS8" TargetMode="External"/><Relationship Id="rId5" Type="http://schemas.openxmlformats.org/officeDocument/2006/relationships/hyperlink" Target="https://youtu.be/q1SWJ34W4Gc" TargetMode="External"/><Relationship Id="rId147" Type="http://schemas.openxmlformats.org/officeDocument/2006/relationships/hyperlink" Target="https://youtu.be/MM4_teugBAA" TargetMode="External"/><Relationship Id="rId268" Type="http://schemas.openxmlformats.org/officeDocument/2006/relationships/hyperlink" Target="https://youtu.be/GVYFlNiAG0g" TargetMode="External"/><Relationship Id="rId389" Type="http://schemas.openxmlformats.org/officeDocument/2006/relationships/hyperlink" Target="https://youtu.be/zkwkLCIzK7s" TargetMode="External"/><Relationship Id="rId6" Type="http://schemas.openxmlformats.org/officeDocument/2006/relationships/hyperlink" Target="https://youtu.be/SeWRnE5c5rE" TargetMode="External"/><Relationship Id="rId146" Type="http://schemas.openxmlformats.org/officeDocument/2006/relationships/hyperlink" Target="https://www.facebook.com/groups/1108069375955135/files/" TargetMode="External"/><Relationship Id="rId267" Type="http://schemas.openxmlformats.org/officeDocument/2006/relationships/hyperlink" Target="https://youtu.be/t5J-Xohn9n0" TargetMode="External"/><Relationship Id="rId388" Type="http://schemas.openxmlformats.org/officeDocument/2006/relationships/hyperlink" Target="https://youtu.be/VaiacGhlyxE" TargetMode="External"/><Relationship Id="rId7" Type="http://schemas.openxmlformats.org/officeDocument/2006/relationships/hyperlink" Target="https://youtu.be/UEmZnHf8iGU" TargetMode="External"/><Relationship Id="rId145" Type="http://schemas.openxmlformats.org/officeDocument/2006/relationships/hyperlink" Target="https://youtu.be/Qp_FM_K67xI" TargetMode="External"/><Relationship Id="rId266" Type="http://schemas.openxmlformats.org/officeDocument/2006/relationships/hyperlink" Target="https://youtu.be/iTDnuUadQ_U" TargetMode="External"/><Relationship Id="rId387" Type="http://schemas.openxmlformats.org/officeDocument/2006/relationships/hyperlink" Target="https://youtu.be/7bhoL_ol_rc" TargetMode="External"/><Relationship Id="rId8" Type="http://schemas.openxmlformats.org/officeDocument/2006/relationships/hyperlink" Target="https://youtu.be/okmXNgx36r8" TargetMode="External"/><Relationship Id="rId144" Type="http://schemas.openxmlformats.org/officeDocument/2006/relationships/hyperlink" Target="https://youtu.be/qQxjfS_IlI4" TargetMode="External"/><Relationship Id="rId265" Type="http://schemas.openxmlformats.org/officeDocument/2006/relationships/hyperlink" Target="https://youtu.be/a-nE-sIW32s" TargetMode="External"/><Relationship Id="rId386" Type="http://schemas.openxmlformats.org/officeDocument/2006/relationships/hyperlink" Target="https://youtu.be/3HQc2uPVSOE" TargetMode="External"/><Relationship Id="rId260" Type="http://schemas.openxmlformats.org/officeDocument/2006/relationships/hyperlink" Target="https://youtu.be/mOvJRv6ummU" TargetMode="External"/><Relationship Id="rId381" Type="http://schemas.openxmlformats.org/officeDocument/2006/relationships/hyperlink" Target="https://youtu.be/as9LOXyIf3w" TargetMode="External"/><Relationship Id="rId380" Type="http://schemas.openxmlformats.org/officeDocument/2006/relationships/hyperlink" Target="https://youtu.be/SnOKeaQMhmQ" TargetMode="External"/><Relationship Id="rId139" Type="http://schemas.openxmlformats.org/officeDocument/2006/relationships/hyperlink" Target="https://www.facebook.com/groups/1108069375955135/files/" TargetMode="External"/><Relationship Id="rId138" Type="http://schemas.openxmlformats.org/officeDocument/2006/relationships/hyperlink" Target="https://youtu.be/fgv8YzCVlRc" TargetMode="External"/><Relationship Id="rId259" Type="http://schemas.openxmlformats.org/officeDocument/2006/relationships/hyperlink" Target="https://youtu.be/FrlnEyWBiqY" TargetMode="External"/><Relationship Id="rId137" Type="http://schemas.openxmlformats.org/officeDocument/2006/relationships/hyperlink" Target="https://youtu.be/675bPtTWI6g" TargetMode="External"/><Relationship Id="rId258" Type="http://schemas.openxmlformats.org/officeDocument/2006/relationships/hyperlink" Target="https://youtu.be/J9LvhvTXA-M" TargetMode="External"/><Relationship Id="rId379" Type="http://schemas.openxmlformats.org/officeDocument/2006/relationships/hyperlink" Target="https://youtu.be/AVEmX4GEK3s" TargetMode="External"/><Relationship Id="rId132" Type="http://schemas.openxmlformats.org/officeDocument/2006/relationships/hyperlink" Target="https://youtu.be/AiB_AiUpLf4" TargetMode="External"/><Relationship Id="rId253" Type="http://schemas.openxmlformats.org/officeDocument/2006/relationships/hyperlink" Target="https://youtu.be/1JKJuXN92dY" TargetMode="External"/><Relationship Id="rId374" Type="http://schemas.openxmlformats.org/officeDocument/2006/relationships/hyperlink" Target="https://youtu.be/h_yhwJsp0IE" TargetMode="External"/><Relationship Id="rId131" Type="http://schemas.openxmlformats.org/officeDocument/2006/relationships/hyperlink" Target="https://youtu.be/KBFdBmlFs5g" TargetMode="External"/><Relationship Id="rId252" Type="http://schemas.openxmlformats.org/officeDocument/2006/relationships/hyperlink" Target="https://youtu.be/2X19DS_a8qo" TargetMode="External"/><Relationship Id="rId373" Type="http://schemas.openxmlformats.org/officeDocument/2006/relationships/hyperlink" Target="https://youtu.be/tY2-6JkxHAw" TargetMode="External"/><Relationship Id="rId130" Type="http://schemas.openxmlformats.org/officeDocument/2006/relationships/hyperlink" Target="https://www.facebook.com/groups/1108069375955135/files/" TargetMode="External"/><Relationship Id="rId251" Type="http://schemas.openxmlformats.org/officeDocument/2006/relationships/hyperlink" Target="https://youtu.be/sB0rNDQSgwg" TargetMode="External"/><Relationship Id="rId372" Type="http://schemas.openxmlformats.org/officeDocument/2006/relationships/hyperlink" Target="https://youtu.be/nEhjoihUvj8" TargetMode="External"/><Relationship Id="rId250" Type="http://schemas.openxmlformats.org/officeDocument/2006/relationships/hyperlink" Target="https://youtu.be/_qsQ3CXwZfM" TargetMode="External"/><Relationship Id="rId371" Type="http://schemas.openxmlformats.org/officeDocument/2006/relationships/hyperlink" Target="https://youtu.be/eHmiaMOClTk" TargetMode="External"/><Relationship Id="rId136" Type="http://schemas.openxmlformats.org/officeDocument/2006/relationships/hyperlink" Target="https://youtu.be/5KojZ28iWhY" TargetMode="External"/><Relationship Id="rId257" Type="http://schemas.openxmlformats.org/officeDocument/2006/relationships/hyperlink" Target="https://youtu.be/D4QWcxd72_s" TargetMode="External"/><Relationship Id="rId378" Type="http://schemas.openxmlformats.org/officeDocument/2006/relationships/hyperlink" Target="https://www.facebook.com/groups/1108069375955135/1184996074929131/" TargetMode="External"/><Relationship Id="rId135" Type="http://schemas.openxmlformats.org/officeDocument/2006/relationships/hyperlink" Target="https://www.facebook.com/groups/1108069375955135/files/" TargetMode="External"/><Relationship Id="rId256" Type="http://schemas.openxmlformats.org/officeDocument/2006/relationships/hyperlink" Target="https://youtu.be/vjX9T8VCm5I" TargetMode="External"/><Relationship Id="rId377" Type="http://schemas.openxmlformats.org/officeDocument/2006/relationships/hyperlink" Target="https://youtu.be/NcQIL3NWOhI" TargetMode="External"/><Relationship Id="rId134" Type="http://schemas.openxmlformats.org/officeDocument/2006/relationships/hyperlink" Target="https://youtu.be/COTwbfbp4As" TargetMode="External"/><Relationship Id="rId255" Type="http://schemas.openxmlformats.org/officeDocument/2006/relationships/hyperlink" Target="https://youtu.be/Qj3uAjQj9cA" TargetMode="External"/><Relationship Id="rId376" Type="http://schemas.openxmlformats.org/officeDocument/2006/relationships/hyperlink" Target="https://youtu.be/NNhzWlCcMac" TargetMode="External"/><Relationship Id="rId133" Type="http://schemas.openxmlformats.org/officeDocument/2006/relationships/hyperlink" Target="https://youtu.be/aSqVwTP_Y7E" TargetMode="External"/><Relationship Id="rId254" Type="http://schemas.openxmlformats.org/officeDocument/2006/relationships/hyperlink" Target="https://youtu.be/U61h6b08XwI" TargetMode="External"/><Relationship Id="rId375" Type="http://schemas.openxmlformats.org/officeDocument/2006/relationships/hyperlink" Target="https://youtu.be/qGx3qdJghjI" TargetMode="External"/><Relationship Id="rId172" Type="http://schemas.openxmlformats.org/officeDocument/2006/relationships/hyperlink" Target="https://youtu.be/-fr6TGK2BoM" TargetMode="External"/><Relationship Id="rId293" Type="http://schemas.openxmlformats.org/officeDocument/2006/relationships/hyperlink" Target="https://youtu.be/8MoeVNTiUbU" TargetMode="External"/><Relationship Id="rId171" Type="http://schemas.openxmlformats.org/officeDocument/2006/relationships/hyperlink" Target="https://www.facebook.com/groups/1108069375955135/files/" TargetMode="External"/><Relationship Id="rId292" Type="http://schemas.openxmlformats.org/officeDocument/2006/relationships/hyperlink" Target="https://youtu.be/xFY0uoxW6W4" TargetMode="External"/><Relationship Id="rId170" Type="http://schemas.openxmlformats.org/officeDocument/2006/relationships/hyperlink" Target="https://youtu.be/FJEUfcA2ZJ8" TargetMode="External"/><Relationship Id="rId291" Type="http://schemas.openxmlformats.org/officeDocument/2006/relationships/hyperlink" Target="https://youtu.be/QLqIH9ByoNA" TargetMode="External"/><Relationship Id="rId290" Type="http://schemas.openxmlformats.org/officeDocument/2006/relationships/hyperlink" Target="https://www.facebook.com/groups/1108069375955135/files/" TargetMode="External"/><Relationship Id="rId165" Type="http://schemas.openxmlformats.org/officeDocument/2006/relationships/hyperlink" Target="https://youtu.be/BDCl12qIh8Q" TargetMode="External"/><Relationship Id="rId286" Type="http://schemas.openxmlformats.org/officeDocument/2006/relationships/hyperlink" Target="https://youtu.be/GG-E1XvAfpY" TargetMode="External"/><Relationship Id="rId164" Type="http://schemas.openxmlformats.org/officeDocument/2006/relationships/hyperlink" Target="https://youtu.be/YfNXI2OKc5Y" TargetMode="External"/><Relationship Id="rId285" Type="http://schemas.openxmlformats.org/officeDocument/2006/relationships/hyperlink" Target="https://youtu.be/7_kalYMn3aw" TargetMode="External"/><Relationship Id="rId163" Type="http://schemas.openxmlformats.org/officeDocument/2006/relationships/hyperlink" Target="https://youtu.be/3NzD_IL_bb0" TargetMode="External"/><Relationship Id="rId284" Type="http://schemas.openxmlformats.org/officeDocument/2006/relationships/hyperlink" Target="https://youtu.be/np2QkvR8QUY" TargetMode="External"/><Relationship Id="rId162" Type="http://schemas.openxmlformats.org/officeDocument/2006/relationships/hyperlink" Target="https://youtu.be/0MfA4cjkPTY" TargetMode="External"/><Relationship Id="rId283" Type="http://schemas.openxmlformats.org/officeDocument/2006/relationships/hyperlink" Target="https://youtu.be/kj2v7z92oUM" TargetMode="External"/><Relationship Id="rId169" Type="http://schemas.openxmlformats.org/officeDocument/2006/relationships/hyperlink" Target="https://youtu.be/yidMlXQ8Cvc" TargetMode="External"/><Relationship Id="rId168" Type="http://schemas.openxmlformats.org/officeDocument/2006/relationships/hyperlink" Target="https://youtu.be/Ti0eb1dDxa8" TargetMode="External"/><Relationship Id="rId289" Type="http://schemas.openxmlformats.org/officeDocument/2006/relationships/hyperlink" Target="https://youtu.be/B-DwmHlt45k" TargetMode="External"/><Relationship Id="rId167" Type="http://schemas.openxmlformats.org/officeDocument/2006/relationships/hyperlink" Target="https://youtu.be/iI0JJ2KHpTI" TargetMode="External"/><Relationship Id="rId288" Type="http://schemas.openxmlformats.org/officeDocument/2006/relationships/hyperlink" Target="https://youtu.be/c9VyO9Ug8cM" TargetMode="External"/><Relationship Id="rId166" Type="http://schemas.openxmlformats.org/officeDocument/2006/relationships/hyperlink" Target="https://www.facebook.com/groups/1108069375955135/files/" TargetMode="External"/><Relationship Id="rId287" Type="http://schemas.openxmlformats.org/officeDocument/2006/relationships/hyperlink" Target="https://youtu.be/Js8r4hTHUFo" TargetMode="External"/><Relationship Id="rId161" Type="http://schemas.openxmlformats.org/officeDocument/2006/relationships/hyperlink" Target="https://youtu.be/OPfRIBjHyng" TargetMode="External"/><Relationship Id="rId282" Type="http://schemas.openxmlformats.org/officeDocument/2006/relationships/hyperlink" Target="https://youtu.be/GBphSq6lm0M" TargetMode="External"/><Relationship Id="rId160" Type="http://schemas.openxmlformats.org/officeDocument/2006/relationships/hyperlink" Target="https://youtu.be/PvFNwNphZvY" TargetMode="External"/><Relationship Id="rId281" Type="http://schemas.openxmlformats.org/officeDocument/2006/relationships/hyperlink" Target="https://youtu.be/7jY1KO72FJ0" TargetMode="External"/><Relationship Id="rId280" Type="http://schemas.openxmlformats.org/officeDocument/2006/relationships/hyperlink" Target="https://youtu.be/os06EC9pTIE" TargetMode="External"/><Relationship Id="rId159" Type="http://schemas.openxmlformats.org/officeDocument/2006/relationships/hyperlink" Target="https://www.facebook.com/groups/1108069375955135/files/" TargetMode="External"/><Relationship Id="rId154" Type="http://schemas.openxmlformats.org/officeDocument/2006/relationships/hyperlink" Target="https://youtu.be/hONRsduYfUU" TargetMode="External"/><Relationship Id="rId275" Type="http://schemas.openxmlformats.org/officeDocument/2006/relationships/hyperlink" Target="https://youtu.be/6B4XpfIhypA" TargetMode="External"/><Relationship Id="rId396" Type="http://schemas.openxmlformats.org/officeDocument/2006/relationships/hyperlink" Target="https://youtu.be/yYB07HYUjkU" TargetMode="External"/><Relationship Id="rId153" Type="http://schemas.openxmlformats.org/officeDocument/2006/relationships/hyperlink" Target="https://youtu.be/zboTrN61_vk" TargetMode="External"/><Relationship Id="rId274" Type="http://schemas.openxmlformats.org/officeDocument/2006/relationships/hyperlink" Target="https://youtu.be/tvFc8H-N8EU" TargetMode="External"/><Relationship Id="rId395" Type="http://schemas.openxmlformats.org/officeDocument/2006/relationships/hyperlink" Target="https://youtu.be/SKco-oYplg4" TargetMode="External"/><Relationship Id="rId152" Type="http://schemas.openxmlformats.org/officeDocument/2006/relationships/hyperlink" Target="https://youtu.be/PyGPtD7MXQU" TargetMode="External"/><Relationship Id="rId273" Type="http://schemas.openxmlformats.org/officeDocument/2006/relationships/hyperlink" Target="https://youtu.be/iTRCUwhgAG0" TargetMode="External"/><Relationship Id="rId394" Type="http://schemas.openxmlformats.org/officeDocument/2006/relationships/hyperlink" Target="https://youtu.be/0yE7hJvEP7k" TargetMode="External"/><Relationship Id="rId151" Type="http://schemas.openxmlformats.org/officeDocument/2006/relationships/hyperlink" Target="https://www.facebook.com/groups/1108069375955135/files/" TargetMode="External"/><Relationship Id="rId272" Type="http://schemas.openxmlformats.org/officeDocument/2006/relationships/hyperlink" Target="https://youtu.be/5xt4IkMH6fQ" TargetMode="External"/><Relationship Id="rId393" Type="http://schemas.openxmlformats.org/officeDocument/2006/relationships/hyperlink" Target="https://youtu.be/4qxkMtUDwgk" TargetMode="External"/><Relationship Id="rId158" Type="http://schemas.openxmlformats.org/officeDocument/2006/relationships/hyperlink" Target="https://youtu.be/CpJrMGrgNEs" TargetMode="External"/><Relationship Id="rId279" Type="http://schemas.openxmlformats.org/officeDocument/2006/relationships/hyperlink" Target="https://youtu.be/b5Y1PU5i4Z8" TargetMode="External"/><Relationship Id="rId157" Type="http://schemas.openxmlformats.org/officeDocument/2006/relationships/hyperlink" Target="https://youtu.be/hXJXMGawx4Y" TargetMode="External"/><Relationship Id="rId278" Type="http://schemas.openxmlformats.org/officeDocument/2006/relationships/hyperlink" Target="https://youtu.be/5qynXVkWVT4" TargetMode="External"/><Relationship Id="rId399" Type="http://schemas.openxmlformats.org/officeDocument/2006/relationships/hyperlink" Target="https://youtu.be/MoSBEYpAyV0" TargetMode="External"/><Relationship Id="rId156" Type="http://schemas.openxmlformats.org/officeDocument/2006/relationships/hyperlink" Target="https://youtu.be/4WkPY6i7J88" TargetMode="External"/><Relationship Id="rId277" Type="http://schemas.openxmlformats.org/officeDocument/2006/relationships/hyperlink" Target="https://youtu.be/6Elj1Difz-g" TargetMode="External"/><Relationship Id="rId398" Type="http://schemas.openxmlformats.org/officeDocument/2006/relationships/hyperlink" Target="https://youtu.be/8itrjEnoGUg" TargetMode="External"/><Relationship Id="rId155" Type="http://schemas.openxmlformats.org/officeDocument/2006/relationships/hyperlink" Target="https://youtu.be/BTT6IGsdjsk" TargetMode="External"/><Relationship Id="rId276" Type="http://schemas.openxmlformats.org/officeDocument/2006/relationships/hyperlink" Target="https://youtu.be/NigLxCGZETw" TargetMode="External"/><Relationship Id="rId397" Type="http://schemas.openxmlformats.org/officeDocument/2006/relationships/hyperlink" Target="https://youtu.be/ZDklf1dh0kU" TargetMode="External"/><Relationship Id="rId40" Type="http://schemas.openxmlformats.org/officeDocument/2006/relationships/hyperlink" Target="https://www.facebook.com/groups/1108069375955135/files/" TargetMode="External"/><Relationship Id="rId42" Type="http://schemas.openxmlformats.org/officeDocument/2006/relationships/hyperlink" Target="https://youtu.be/J_xWyzxPhXc" TargetMode="External"/><Relationship Id="rId41" Type="http://schemas.openxmlformats.org/officeDocument/2006/relationships/hyperlink" Target="https://youtu.be/g-dmQifZlRo" TargetMode="External"/><Relationship Id="rId44" Type="http://schemas.openxmlformats.org/officeDocument/2006/relationships/hyperlink" Target="https://youtu.be/hAEg3MxsWPY" TargetMode="External"/><Relationship Id="rId43" Type="http://schemas.openxmlformats.org/officeDocument/2006/relationships/hyperlink" Target="https://youtu.be/PT8L_cwljcI" TargetMode="External"/><Relationship Id="rId46" Type="http://schemas.openxmlformats.org/officeDocument/2006/relationships/hyperlink" Target="https://youtu.be/rZeV8cCTiOc" TargetMode="External"/><Relationship Id="rId45" Type="http://schemas.openxmlformats.org/officeDocument/2006/relationships/hyperlink" Target="https://youtu.be/2EsA0sycBPs" TargetMode="External"/><Relationship Id="rId48" Type="http://schemas.openxmlformats.org/officeDocument/2006/relationships/hyperlink" Target="https://youtu.be/WSfOUEwmv8o" TargetMode="External"/><Relationship Id="rId47" Type="http://schemas.openxmlformats.org/officeDocument/2006/relationships/hyperlink" Target="https://youtu.be/GGHW07Tylxg" TargetMode="External"/><Relationship Id="rId49" Type="http://schemas.openxmlformats.org/officeDocument/2006/relationships/hyperlink" Target="https://youtu.be/8W-mQVzOLDU" TargetMode="External"/><Relationship Id="rId31" Type="http://schemas.openxmlformats.org/officeDocument/2006/relationships/hyperlink" Target="https://youtu.be/mwYOZ1LEKRY" TargetMode="External"/><Relationship Id="rId30" Type="http://schemas.openxmlformats.org/officeDocument/2006/relationships/hyperlink" Target="http://www.orgfree.com" TargetMode="External"/><Relationship Id="rId33" Type="http://schemas.openxmlformats.org/officeDocument/2006/relationships/hyperlink" Target="https://youtu.be/gfpdBj1z5Ls" TargetMode="External"/><Relationship Id="rId32" Type="http://schemas.openxmlformats.org/officeDocument/2006/relationships/hyperlink" Target="https://youtu.be/V7-TFIGQdAI" TargetMode="External"/><Relationship Id="rId35" Type="http://schemas.openxmlformats.org/officeDocument/2006/relationships/hyperlink" Target="https://youtu.be/fXPt5441qao" TargetMode="External"/><Relationship Id="rId34" Type="http://schemas.openxmlformats.org/officeDocument/2006/relationships/hyperlink" Target="https://youtu.be/TJP99Br6078" TargetMode="External"/><Relationship Id="rId37" Type="http://schemas.openxmlformats.org/officeDocument/2006/relationships/hyperlink" Target="https://youtu.be/B9ugFUMA9hg" TargetMode="External"/><Relationship Id="rId36" Type="http://schemas.openxmlformats.org/officeDocument/2006/relationships/hyperlink" Target="https://www.facebook.com/groups/1108069375955135/files/" TargetMode="External"/><Relationship Id="rId39" Type="http://schemas.openxmlformats.org/officeDocument/2006/relationships/hyperlink" Target="https://youtu.be/JYqY5qENgGk" TargetMode="External"/><Relationship Id="rId38" Type="http://schemas.openxmlformats.org/officeDocument/2006/relationships/hyperlink" Target="https://youtu.be/X1_ledbTPTE" TargetMode="External"/><Relationship Id="rId20" Type="http://schemas.openxmlformats.org/officeDocument/2006/relationships/hyperlink" Target="https://youtu.be/KjHBjojTGKU" TargetMode="External"/><Relationship Id="rId22" Type="http://schemas.openxmlformats.org/officeDocument/2006/relationships/hyperlink" Target="https://youtu.be/_k8IyocGxJk" TargetMode="External"/><Relationship Id="rId21" Type="http://schemas.openxmlformats.org/officeDocument/2006/relationships/hyperlink" Target="https://youtu.be/GU3Gho-5yfU" TargetMode="External"/><Relationship Id="rId24" Type="http://schemas.openxmlformats.org/officeDocument/2006/relationships/hyperlink" Target="https://www.facebook.com/groups/1108069375955135/files/" TargetMode="External"/><Relationship Id="rId23" Type="http://schemas.openxmlformats.org/officeDocument/2006/relationships/hyperlink" Target="https://youtu.be/K88QpSmOXWI" TargetMode="External"/><Relationship Id="rId401" Type="http://schemas.openxmlformats.org/officeDocument/2006/relationships/drawing" Target="../drawings/drawing1.xml"/><Relationship Id="rId26" Type="http://schemas.openxmlformats.org/officeDocument/2006/relationships/hyperlink" Target="https://youtu.be/zJmFcDJDI8Q" TargetMode="External"/><Relationship Id="rId25" Type="http://schemas.openxmlformats.org/officeDocument/2006/relationships/hyperlink" Target="https://youtu.be/FQxnfUuH9t8" TargetMode="External"/><Relationship Id="rId28" Type="http://schemas.openxmlformats.org/officeDocument/2006/relationships/hyperlink" Target="https://filezilla-project.org/download.php?type=client" TargetMode="External"/><Relationship Id="rId27" Type="http://schemas.openxmlformats.org/officeDocument/2006/relationships/hyperlink" Target="https://youtu.be/kcA5JkNvPBg" TargetMode="External"/><Relationship Id="rId400" Type="http://schemas.openxmlformats.org/officeDocument/2006/relationships/hyperlink" Target="https://youtu.be/HpMoGz3ATa4" TargetMode="External"/><Relationship Id="rId29" Type="http://schemas.openxmlformats.org/officeDocument/2006/relationships/hyperlink" Target="https://youtu.be/nLbzZ7Qr19E" TargetMode="External"/><Relationship Id="rId11" Type="http://schemas.openxmlformats.org/officeDocument/2006/relationships/hyperlink" Target="https://www.facebook.com/groups/1108069375955135/files/" TargetMode="External"/><Relationship Id="rId10" Type="http://schemas.openxmlformats.org/officeDocument/2006/relationships/hyperlink" Target="https://youtu.be/COlqSRKYyT0" TargetMode="External"/><Relationship Id="rId13" Type="http://schemas.openxmlformats.org/officeDocument/2006/relationships/hyperlink" Target="https://youtu.be/kEDUGPcOehI" TargetMode="External"/><Relationship Id="rId12" Type="http://schemas.openxmlformats.org/officeDocument/2006/relationships/hyperlink" Target="https://youtu.be/gfTfiJKguBw" TargetMode="External"/><Relationship Id="rId15" Type="http://schemas.openxmlformats.org/officeDocument/2006/relationships/hyperlink" Target="https://youtu.be/QE2x2HkAH2Y" TargetMode="External"/><Relationship Id="rId14" Type="http://schemas.openxmlformats.org/officeDocument/2006/relationships/hyperlink" Target="https://youtu.be/Nzsfa5jrU5Q" TargetMode="External"/><Relationship Id="rId17" Type="http://schemas.openxmlformats.org/officeDocument/2006/relationships/hyperlink" Target="https://youtu.be/9CIsvgAty5A" TargetMode="External"/><Relationship Id="rId16" Type="http://schemas.openxmlformats.org/officeDocument/2006/relationships/hyperlink" Target="https://youtu.be/7XHVhb26WIU" TargetMode="External"/><Relationship Id="rId19" Type="http://schemas.openxmlformats.org/officeDocument/2006/relationships/hyperlink" Target="https://youtu.be/yB93Q15I3-c" TargetMode="External"/><Relationship Id="rId18" Type="http://schemas.openxmlformats.org/officeDocument/2006/relationships/hyperlink" Target="https://youtu.be/-Z5TEjmzjH4" TargetMode="External"/><Relationship Id="rId84" Type="http://schemas.openxmlformats.org/officeDocument/2006/relationships/hyperlink" Target="https://youtu.be/Y4brHeyOc9M" TargetMode="External"/><Relationship Id="rId83" Type="http://schemas.openxmlformats.org/officeDocument/2006/relationships/hyperlink" Target="https://www.facebook.com/groups/1108069375955135/files/" TargetMode="External"/><Relationship Id="rId86" Type="http://schemas.openxmlformats.org/officeDocument/2006/relationships/hyperlink" Target="https://youtu.be/8AZo-187AZU" TargetMode="External"/><Relationship Id="rId85" Type="http://schemas.openxmlformats.org/officeDocument/2006/relationships/hyperlink" Target="https://youtu.be/ulo9mUUl_XY" TargetMode="External"/><Relationship Id="rId88" Type="http://schemas.openxmlformats.org/officeDocument/2006/relationships/hyperlink" Target="https://youtu.be/Tt8bXvqTXTc" TargetMode="External"/><Relationship Id="rId87" Type="http://schemas.openxmlformats.org/officeDocument/2006/relationships/hyperlink" Target="https://lookaside.fbsbx.com/file/&#34311;&#26575;&#21407;%20-%20PHP%26MySQL.zip?token=AWwEJWXyPuRlbGFqR3MY2onWLbqgsc-fOqxvVvl9SHk0L6yjYmW3GFm9LTSzXCyxP8aczTCkHYWQAbkQHqbF-VdJAzOhXCowG8aG_R0OdOzEJCollIo9JBwszi6CAZCke7zJ8kGSUAtN28OU-Kp8tj4REuDyWDoTHX9GGIOeDbQw0jvfWbcqIJFqTyJlxue9DYQ" TargetMode="External"/><Relationship Id="rId89" Type="http://schemas.openxmlformats.org/officeDocument/2006/relationships/hyperlink" Target="https://youtu.be/lYA-qQz7_lk" TargetMode="External"/><Relationship Id="rId80" Type="http://schemas.openxmlformats.org/officeDocument/2006/relationships/hyperlink" Target="https://youtu.be/FrOM8_lGzLY" TargetMode="External"/><Relationship Id="rId82" Type="http://schemas.openxmlformats.org/officeDocument/2006/relationships/hyperlink" Target="https://youtu.be/j2LjT8F31Xc" TargetMode="External"/><Relationship Id="rId81" Type="http://schemas.openxmlformats.org/officeDocument/2006/relationships/hyperlink" Target="https://youtu.be/A849vJxuJBg" TargetMode="External"/><Relationship Id="rId73" Type="http://schemas.openxmlformats.org/officeDocument/2006/relationships/hyperlink" Target="https://youtu.be/PNe3FbuJdAY" TargetMode="External"/><Relationship Id="rId72" Type="http://schemas.openxmlformats.org/officeDocument/2006/relationships/hyperlink" Target="https://youtu.be/7fAcFiFGoSc" TargetMode="External"/><Relationship Id="rId75" Type="http://schemas.openxmlformats.org/officeDocument/2006/relationships/hyperlink" Target="https://youtu.be/l65wqCbhGds" TargetMode="External"/><Relationship Id="rId74" Type="http://schemas.openxmlformats.org/officeDocument/2006/relationships/hyperlink" Target="https://youtu.be/ecodoPA9Pjo" TargetMode="External"/><Relationship Id="rId77" Type="http://schemas.openxmlformats.org/officeDocument/2006/relationships/hyperlink" Target="https://youtu.be/JY2vWU9v56M" TargetMode="External"/><Relationship Id="rId76" Type="http://schemas.openxmlformats.org/officeDocument/2006/relationships/hyperlink" Target="https://www.facebook.com/groups/1108069375955135/files/" TargetMode="External"/><Relationship Id="rId79" Type="http://schemas.openxmlformats.org/officeDocument/2006/relationships/hyperlink" Target="https://youtu.be/-I-IUE3zP3g" TargetMode="External"/><Relationship Id="rId78" Type="http://schemas.openxmlformats.org/officeDocument/2006/relationships/hyperlink" Target="https://youtu.be/Mu0QFC56O_0" TargetMode="External"/><Relationship Id="rId71" Type="http://schemas.openxmlformats.org/officeDocument/2006/relationships/hyperlink" Target="https://youtu.be/fnRJYb3iX7M" TargetMode="External"/><Relationship Id="rId70" Type="http://schemas.openxmlformats.org/officeDocument/2006/relationships/hyperlink" Target="https://youtu.be/87p2TJJBf7s" TargetMode="External"/><Relationship Id="rId62" Type="http://schemas.openxmlformats.org/officeDocument/2006/relationships/hyperlink" Target="https://youtu.be/B8JbfayFfBA" TargetMode="External"/><Relationship Id="rId61" Type="http://schemas.openxmlformats.org/officeDocument/2006/relationships/hyperlink" Target="https://youtu.be/Ks3AA1dU9Vg" TargetMode="External"/><Relationship Id="rId64" Type="http://schemas.openxmlformats.org/officeDocument/2006/relationships/hyperlink" Target="https://youtu.be/lovOALbmGfo" TargetMode="External"/><Relationship Id="rId63" Type="http://schemas.openxmlformats.org/officeDocument/2006/relationships/hyperlink" Target="https://youtu.be/VCDPpxWR6hE" TargetMode="External"/><Relationship Id="rId66" Type="http://schemas.openxmlformats.org/officeDocument/2006/relationships/hyperlink" Target="https://www.facebook.com/groups/1108069375955135/files/" TargetMode="External"/><Relationship Id="rId65" Type="http://schemas.openxmlformats.org/officeDocument/2006/relationships/hyperlink" Target="https://youtu.be/4iuPiTEPOOY" TargetMode="External"/><Relationship Id="rId68" Type="http://schemas.openxmlformats.org/officeDocument/2006/relationships/hyperlink" Target="https://youtu.be/PVVLE7g4LZA" TargetMode="External"/><Relationship Id="rId67" Type="http://schemas.openxmlformats.org/officeDocument/2006/relationships/hyperlink" Target="https://youtu.be/47QEB_3A428" TargetMode="External"/><Relationship Id="rId60" Type="http://schemas.openxmlformats.org/officeDocument/2006/relationships/hyperlink" Target="https://youtu.be/Ipl2sA8jbaI" TargetMode="External"/><Relationship Id="rId69" Type="http://schemas.openxmlformats.org/officeDocument/2006/relationships/hyperlink" Target="https://youtu.be/O0YQWSN549E" TargetMode="External"/><Relationship Id="rId51" Type="http://schemas.openxmlformats.org/officeDocument/2006/relationships/hyperlink" Target="https://www.facebook.com/groups/1108069375955135/files/" TargetMode="External"/><Relationship Id="rId50" Type="http://schemas.openxmlformats.org/officeDocument/2006/relationships/hyperlink" Target="https://youtu.be/wLvt3JGhoq0" TargetMode="External"/><Relationship Id="rId53" Type="http://schemas.openxmlformats.org/officeDocument/2006/relationships/hyperlink" Target="https://youtu.be/mEE15QlQ0i8" TargetMode="External"/><Relationship Id="rId52" Type="http://schemas.openxmlformats.org/officeDocument/2006/relationships/hyperlink" Target="https://youtu.be/Mj2O-sVb3es" TargetMode="External"/><Relationship Id="rId55" Type="http://schemas.openxmlformats.org/officeDocument/2006/relationships/hyperlink" Target="https://youtu.be/s_5ZSXR6C0M" TargetMode="External"/><Relationship Id="rId54" Type="http://schemas.openxmlformats.org/officeDocument/2006/relationships/hyperlink" Target="https://youtu.be/iO6SgNrdKjk" TargetMode="External"/><Relationship Id="rId57" Type="http://schemas.openxmlformats.org/officeDocument/2006/relationships/hyperlink" Target="https://youtu.be/vbUyM0AQir4" TargetMode="External"/><Relationship Id="rId56" Type="http://schemas.openxmlformats.org/officeDocument/2006/relationships/hyperlink" Target="https://youtu.be/w50XJb_O6xk" TargetMode="External"/><Relationship Id="rId59" Type="http://schemas.openxmlformats.org/officeDocument/2006/relationships/hyperlink" Target="http://teaching.bo-yuan.net" TargetMode="External"/><Relationship Id="rId58" Type="http://schemas.openxmlformats.org/officeDocument/2006/relationships/hyperlink" Target="https://www.facebook.com/groups/1108069375955135/files/" TargetMode="External"/><Relationship Id="rId107" Type="http://schemas.openxmlformats.org/officeDocument/2006/relationships/hyperlink" Target="https://youtu.be/a0PeCchePD0" TargetMode="External"/><Relationship Id="rId228" Type="http://schemas.openxmlformats.org/officeDocument/2006/relationships/hyperlink" Target="https://youtu.be/DoH0kyxWZJo" TargetMode="External"/><Relationship Id="rId349" Type="http://schemas.openxmlformats.org/officeDocument/2006/relationships/hyperlink" Target="https://youtu.be/_6g1MGlYc6M" TargetMode="External"/><Relationship Id="rId106" Type="http://schemas.openxmlformats.org/officeDocument/2006/relationships/hyperlink" Target="https://www.facebook.com/groups/1108069375955135/files/" TargetMode="External"/><Relationship Id="rId227" Type="http://schemas.openxmlformats.org/officeDocument/2006/relationships/hyperlink" Target="https://youtu.be/vufgBb5ezYE" TargetMode="External"/><Relationship Id="rId348" Type="http://schemas.openxmlformats.org/officeDocument/2006/relationships/hyperlink" Target="https://youtu.be/BTs5fBcbTOQ" TargetMode="External"/><Relationship Id="rId105" Type="http://schemas.openxmlformats.org/officeDocument/2006/relationships/hyperlink" Target="https://youtu.be/A1yHLAjDlSU" TargetMode="External"/><Relationship Id="rId226" Type="http://schemas.openxmlformats.org/officeDocument/2006/relationships/hyperlink" Target="https://youtu.be/oYZd-EVNilA" TargetMode="External"/><Relationship Id="rId347" Type="http://schemas.openxmlformats.org/officeDocument/2006/relationships/hyperlink" Target="https://youtu.be/PWUAF2y31bk" TargetMode="External"/><Relationship Id="rId104" Type="http://schemas.openxmlformats.org/officeDocument/2006/relationships/hyperlink" Target="https://youtu.be/0JM_PxTSPJU" TargetMode="External"/><Relationship Id="rId225" Type="http://schemas.openxmlformats.org/officeDocument/2006/relationships/hyperlink" Target="https://youtu.be/tAFsrNGlSXg" TargetMode="External"/><Relationship Id="rId346" Type="http://schemas.openxmlformats.org/officeDocument/2006/relationships/hyperlink" Target="https://youtu.be/8UDpilxXc7g" TargetMode="External"/><Relationship Id="rId109" Type="http://schemas.openxmlformats.org/officeDocument/2006/relationships/hyperlink" Target="https://youtu.be/XeaTMkhIWXQ" TargetMode="External"/><Relationship Id="rId108" Type="http://schemas.openxmlformats.org/officeDocument/2006/relationships/hyperlink" Target="https://youtu.be/ZkFKR0E4Ma8" TargetMode="External"/><Relationship Id="rId229" Type="http://schemas.openxmlformats.org/officeDocument/2006/relationships/hyperlink" Target="https://youtu.be/A8C2zeqGPfE" TargetMode="External"/><Relationship Id="rId220" Type="http://schemas.openxmlformats.org/officeDocument/2006/relationships/hyperlink" Target="https://youtu.be/fQH3Uh3Uac4" TargetMode="External"/><Relationship Id="rId341" Type="http://schemas.openxmlformats.org/officeDocument/2006/relationships/hyperlink" Target="https://youtu.be/B2-tqURk-9A" TargetMode="External"/><Relationship Id="rId340" Type="http://schemas.openxmlformats.org/officeDocument/2006/relationships/hyperlink" Target="https://youtu.be/jgfAQCikzTg" TargetMode="External"/><Relationship Id="rId103" Type="http://schemas.openxmlformats.org/officeDocument/2006/relationships/hyperlink" Target="https://youtu.be/uHheG2ruj44" TargetMode="External"/><Relationship Id="rId224" Type="http://schemas.openxmlformats.org/officeDocument/2006/relationships/hyperlink" Target="https://youtu.be/OHPZjlA5jKE" TargetMode="External"/><Relationship Id="rId345" Type="http://schemas.openxmlformats.org/officeDocument/2006/relationships/hyperlink" Target="https://youtu.be/Csx5AWi_qs8" TargetMode="External"/><Relationship Id="rId102" Type="http://schemas.openxmlformats.org/officeDocument/2006/relationships/hyperlink" Target="https://www.facebook.com/groups/1108069375955135/files/" TargetMode="External"/><Relationship Id="rId223" Type="http://schemas.openxmlformats.org/officeDocument/2006/relationships/hyperlink" Target="https://www.facebook.com/groups/1108069375955135/files/" TargetMode="External"/><Relationship Id="rId344" Type="http://schemas.openxmlformats.org/officeDocument/2006/relationships/hyperlink" Target="https://www.facebook.com/groups/1108069375955135/files/" TargetMode="External"/><Relationship Id="rId101" Type="http://schemas.openxmlformats.org/officeDocument/2006/relationships/hyperlink" Target="https://youtu.be/-Am8Ixnd3qc" TargetMode="External"/><Relationship Id="rId222" Type="http://schemas.openxmlformats.org/officeDocument/2006/relationships/hyperlink" Target="https://youtu.be/2PZdtkQPUOI" TargetMode="External"/><Relationship Id="rId343" Type="http://schemas.openxmlformats.org/officeDocument/2006/relationships/hyperlink" Target="https://youtu.be/b6_7l4erOyc" TargetMode="External"/><Relationship Id="rId100" Type="http://schemas.openxmlformats.org/officeDocument/2006/relationships/hyperlink" Target="https://youtu.be/aGNIjEN_koQ" TargetMode="External"/><Relationship Id="rId221" Type="http://schemas.openxmlformats.org/officeDocument/2006/relationships/hyperlink" Target="https://www.facebook.com/groups/1108069375955135/files/" TargetMode="External"/><Relationship Id="rId342" Type="http://schemas.openxmlformats.org/officeDocument/2006/relationships/hyperlink" Target="https://youtu.be/S283NrBtzwU" TargetMode="External"/><Relationship Id="rId217" Type="http://schemas.openxmlformats.org/officeDocument/2006/relationships/hyperlink" Target="https://youtu.be/Qg8DhaT3ra4" TargetMode="External"/><Relationship Id="rId338" Type="http://schemas.openxmlformats.org/officeDocument/2006/relationships/hyperlink" Target="https://youtu.be/hWM5xGhZGRI" TargetMode="External"/><Relationship Id="rId216" Type="http://schemas.openxmlformats.org/officeDocument/2006/relationships/hyperlink" Target="https://youtu.be/XNThgut_D8Y" TargetMode="External"/><Relationship Id="rId337" Type="http://schemas.openxmlformats.org/officeDocument/2006/relationships/hyperlink" Target="https://youtu.be/6o_YVvN5OXw" TargetMode="External"/><Relationship Id="rId215" Type="http://schemas.openxmlformats.org/officeDocument/2006/relationships/hyperlink" Target="https://youtu.be/tmeRMVf04Rk" TargetMode="External"/><Relationship Id="rId336" Type="http://schemas.openxmlformats.org/officeDocument/2006/relationships/hyperlink" Target="https://youtu.be/zkYIDBJlo7A" TargetMode="External"/><Relationship Id="rId214" Type="http://schemas.openxmlformats.org/officeDocument/2006/relationships/hyperlink" Target="https://youtu.be/p3Pqn_Qrilg" TargetMode="External"/><Relationship Id="rId335" Type="http://schemas.openxmlformats.org/officeDocument/2006/relationships/hyperlink" Target="https://youtu.be/a7VLBlCLleI" TargetMode="External"/><Relationship Id="rId219" Type="http://schemas.openxmlformats.org/officeDocument/2006/relationships/hyperlink" Target="https://www.facebook.com/groups/1108069375955135/files/" TargetMode="External"/><Relationship Id="rId218" Type="http://schemas.openxmlformats.org/officeDocument/2006/relationships/hyperlink" Target="https://youtu.be/BPgPK4QqDZw" TargetMode="External"/><Relationship Id="rId339" Type="http://schemas.openxmlformats.org/officeDocument/2006/relationships/hyperlink" Target="https://youtu.be/Siqro4DZdQI" TargetMode="External"/><Relationship Id="rId330" Type="http://schemas.openxmlformats.org/officeDocument/2006/relationships/hyperlink" Target="https://youtu.be/EBcs9K0QVvE" TargetMode="External"/><Relationship Id="rId213" Type="http://schemas.openxmlformats.org/officeDocument/2006/relationships/hyperlink" Target="https://youtu.be/UHdv7ptQiGo" TargetMode="External"/><Relationship Id="rId334" Type="http://schemas.openxmlformats.org/officeDocument/2006/relationships/hyperlink" Target="https://youtu.be/LIs1YhYgQrQ" TargetMode="External"/><Relationship Id="rId212" Type="http://schemas.openxmlformats.org/officeDocument/2006/relationships/hyperlink" Target="https://youtu.be/6emndid4psY" TargetMode="External"/><Relationship Id="rId333" Type="http://schemas.openxmlformats.org/officeDocument/2006/relationships/hyperlink" Target="https://youtu.be/7to22RZ7owE" TargetMode="External"/><Relationship Id="rId211" Type="http://schemas.openxmlformats.org/officeDocument/2006/relationships/hyperlink" Target="https://www.facebook.com/groups/1108069375955135/files/" TargetMode="External"/><Relationship Id="rId332" Type="http://schemas.openxmlformats.org/officeDocument/2006/relationships/hyperlink" Target="https://youtu.be/faBnUk1SjUg" TargetMode="External"/><Relationship Id="rId210" Type="http://schemas.openxmlformats.org/officeDocument/2006/relationships/hyperlink" Target="https://youtu.be/1HBaRy-Z03U" TargetMode="External"/><Relationship Id="rId331" Type="http://schemas.openxmlformats.org/officeDocument/2006/relationships/hyperlink" Target="https://youtu.be/x_e-PqKMy-0" TargetMode="External"/><Relationship Id="rId370" Type="http://schemas.openxmlformats.org/officeDocument/2006/relationships/hyperlink" Target="https://youtu.be/QEWfGTiHxE0" TargetMode="External"/><Relationship Id="rId129" Type="http://schemas.openxmlformats.org/officeDocument/2006/relationships/hyperlink" Target="https://youtu.be/HtJCtGT4JLc" TargetMode="External"/><Relationship Id="rId128" Type="http://schemas.openxmlformats.org/officeDocument/2006/relationships/hyperlink" Target="https://youtu.be/-qSJa1k8E6I" TargetMode="External"/><Relationship Id="rId249" Type="http://schemas.openxmlformats.org/officeDocument/2006/relationships/hyperlink" Target="https://youtu.be/m9qB9yKzcqI" TargetMode="External"/><Relationship Id="rId127" Type="http://schemas.openxmlformats.org/officeDocument/2006/relationships/hyperlink" Target="https://youtu.be/sDe_n8eGkhs" TargetMode="External"/><Relationship Id="rId248" Type="http://schemas.openxmlformats.org/officeDocument/2006/relationships/hyperlink" Target="https://www.facebook.com/groups/1108069375955135/files/" TargetMode="External"/><Relationship Id="rId369" Type="http://schemas.openxmlformats.org/officeDocument/2006/relationships/hyperlink" Target="https://youtu.be/DsPpNBvg9rU" TargetMode="External"/><Relationship Id="rId126" Type="http://schemas.openxmlformats.org/officeDocument/2006/relationships/hyperlink" Target="https://www.facebook.com/groups/1108069375955135/files/" TargetMode="External"/><Relationship Id="rId247" Type="http://schemas.openxmlformats.org/officeDocument/2006/relationships/hyperlink" Target="https://youtu.be/a-bSDPCLpRo" TargetMode="External"/><Relationship Id="rId368" Type="http://schemas.openxmlformats.org/officeDocument/2006/relationships/hyperlink" Target="https://youtu.be/otjih2ekWLw" TargetMode="External"/><Relationship Id="rId121" Type="http://schemas.openxmlformats.org/officeDocument/2006/relationships/hyperlink" Target="https://youtu.be/tLzFPuuPefI" TargetMode="External"/><Relationship Id="rId242" Type="http://schemas.openxmlformats.org/officeDocument/2006/relationships/hyperlink" Target="https://youtu.be/32uCJfP3sZM" TargetMode="External"/><Relationship Id="rId363" Type="http://schemas.openxmlformats.org/officeDocument/2006/relationships/hyperlink" Target="https://youtu.be/zU8Ct42SVhU" TargetMode="External"/><Relationship Id="rId120" Type="http://schemas.openxmlformats.org/officeDocument/2006/relationships/hyperlink" Target="https://youtu.be/zNWM0viaDOE" TargetMode="External"/><Relationship Id="rId241" Type="http://schemas.openxmlformats.org/officeDocument/2006/relationships/hyperlink" Target="https://youtu.be/lzJZ8-VhIKA" TargetMode="External"/><Relationship Id="rId362" Type="http://schemas.openxmlformats.org/officeDocument/2006/relationships/hyperlink" Target="https://youtu.be/MoOLqk9cjTs" TargetMode="External"/><Relationship Id="rId240" Type="http://schemas.openxmlformats.org/officeDocument/2006/relationships/hyperlink" Target="https://youtu.be/NqVeR3EzSYg" TargetMode="External"/><Relationship Id="rId361" Type="http://schemas.openxmlformats.org/officeDocument/2006/relationships/hyperlink" Target="https://www.facebook.com/groups/1108069375955135/files/" TargetMode="External"/><Relationship Id="rId360" Type="http://schemas.openxmlformats.org/officeDocument/2006/relationships/hyperlink" Target="https://youtu.be/ZIjLli9z95Y" TargetMode="External"/><Relationship Id="rId125" Type="http://schemas.openxmlformats.org/officeDocument/2006/relationships/hyperlink" Target="https://youtu.be/zcas2Yb8g_o" TargetMode="External"/><Relationship Id="rId246" Type="http://schemas.openxmlformats.org/officeDocument/2006/relationships/hyperlink" Target="https://youtu.be/c-j-C5t6-YI" TargetMode="External"/><Relationship Id="rId367" Type="http://schemas.openxmlformats.org/officeDocument/2006/relationships/hyperlink" Target="https://www.facebook.com/groups/1108069375955135/files/" TargetMode="External"/><Relationship Id="rId124" Type="http://schemas.openxmlformats.org/officeDocument/2006/relationships/hyperlink" Target="https://youtu.be/fyPHHD23oRE" TargetMode="External"/><Relationship Id="rId245" Type="http://schemas.openxmlformats.org/officeDocument/2006/relationships/hyperlink" Target="https://youtu.be/bvYM2Y9E02k" TargetMode="External"/><Relationship Id="rId366" Type="http://schemas.openxmlformats.org/officeDocument/2006/relationships/hyperlink" Target="https://youtu.be/zWapKaLamVM" TargetMode="External"/><Relationship Id="rId123" Type="http://schemas.openxmlformats.org/officeDocument/2006/relationships/hyperlink" Target="https://youtu.be/yhy0dAS0pgk" TargetMode="External"/><Relationship Id="rId244" Type="http://schemas.openxmlformats.org/officeDocument/2006/relationships/hyperlink" Target="https://youtu.be/rtyEBc1t0-U" TargetMode="External"/><Relationship Id="rId365" Type="http://schemas.openxmlformats.org/officeDocument/2006/relationships/hyperlink" Target="https://youtu.be/7PV5f_5JBbg" TargetMode="External"/><Relationship Id="rId122" Type="http://schemas.openxmlformats.org/officeDocument/2006/relationships/hyperlink" Target="https://youtu.be/Diqde6oBkuc" TargetMode="External"/><Relationship Id="rId243" Type="http://schemas.openxmlformats.org/officeDocument/2006/relationships/hyperlink" Target="https://youtu.be/IBIzmFbnUsM" TargetMode="External"/><Relationship Id="rId364" Type="http://schemas.openxmlformats.org/officeDocument/2006/relationships/hyperlink" Target="https://youtu.be/US6KLYVz5MI" TargetMode="External"/><Relationship Id="rId95" Type="http://schemas.openxmlformats.org/officeDocument/2006/relationships/hyperlink" Target="https://youtu.be/hDmiQH-eJqk" TargetMode="External"/><Relationship Id="rId94" Type="http://schemas.openxmlformats.org/officeDocument/2006/relationships/hyperlink" Target="https://www.facebook.com/groups/1108069375955135/files/" TargetMode="External"/><Relationship Id="rId97" Type="http://schemas.openxmlformats.org/officeDocument/2006/relationships/hyperlink" Target="https://youtu.be/3AdxGkFOxbU" TargetMode="External"/><Relationship Id="rId96" Type="http://schemas.openxmlformats.org/officeDocument/2006/relationships/hyperlink" Target="https://youtu.be/Ifvuv6rQu74" TargetMode="External"/><Relationship Id="rId99" Type="http://schemas.openxmlformats.org/officeDocument/2006/relationships/hyperlink" Target="https://youtu.be/ifex9s2fxXw" TargetMode="External"/><Relationship Id="rId98" Type="http://schemas.openxmlformats.org/officeDocument/2006/relationships/hyperlink" Target="http://www.w3schools.com/graphics/canvas_clock.asp" TargetMode="External"/><Relationship Id="rId91" Type="http://schemas.openxmlformats.org/officeDocument/2006/relationships/hyperlink" Target="https://youtu.be/gHETRtIJZ8A" TargetMode="External"/><Relationship Id="rId90" Type="http://schemas.openxmlformats.org/officeDocument/2006/relationships/hyperlink" Target="https://youtu.be/fXmvLajJRnk" TargetMode="External"/><Relationship Id="rId93" Type="http://schemas.openxmlformats.org/officeDocument/2006/relationships/hyperlink" Target="https://youtu.be/PCBJny0TLzQ" TargetMode="External"/><Relationship Id="rId92" Type="http://schemas.openxmlformats.org/officeDocument/2006/relationships/hyperlink" Target="https://youtu.be/wopPgyiUc_0" TargetMode="External"/><Relationship Id="rId118" Type="http://schemas.openxmlformats.org/officeDocument/2006/relationships/hyperlink" Target="https://youtu.be/y-WSebhjXaE" TargetMode="External"/><Relationship Id="rId239" Type="http://schemas.openxmlformats.org/officeDocument/2006/relationships/hyperlink" Target="https://youtu.be/a3BMVoTCuDU" TargetMode="External"/><Relationship Id="rId117" Type="http://schemas.openxmlformats.org/officeDocument/2006/relationships/hyperlink" Target="https://youtu.be/5GPWeFVHpFc" TargetMode="External"/><Relationship Id="rId238" Type="http://schemas.openxmlformats.org/officeDocument/2006/relationships/hyperlink" Target="https://youtu.be/-0XvSKcY_xw" TargetMode="External"/><Relationship Id="rId359" Type="http://schemas.openxmlformats.org/officeDocument/2006/relationships/hyperlink" Target="https://youtu.be/xSJE1rwbv-8" TargetMode="External"/><Relationship Id="rId116" Type="http://schemas.openxmlformats.org/officeDocument/2006/relationships/hyperlink" Target="https://youtu.be/PhRYfst-oHI" TargetMode="External"/><Relationship Id="rId237" Type="http://schemas.openxmlformats.org/officeDocument/2006/relationships/hyperlink" Target="https://youtu.be/OyRBtwgSLK4" TargetMode="External"/><Relationship Id="rId358" Type="http://schemas.openxmlformats.org/officeDocument/2006/relationships/hyperlink" Target="https://youtu.be/J8uim1hjtY4" TargetMode="External"/><Relationship Id="rId115" Type="http://schemas.openxmlformats.org/officeDocument/2006/relationships/hyperlink" Target="https://youtu.be/p_wfltwSYx4" TargetMode="External"/><Relationship Id="rId236" Type="http://schemas.openxmlformats.org/officeDocument/2006/relationships/hyperlink" Target="https://youtu.be/6lAimis1Ig4" TargetMode="External"/><Relationship Id="rId357" Type="http://schemas.openxmlformats.org/officeDocument/2006/relationships/hyperlink" Target="https://youtu.be/05yPQBTKrkc" TargetMode="External"/><Relationship Id="rId119" Type="http://schemas.openxmlformats.org/officeDocument/2006/relationships/hyperlink" Target="https://www.facebook.com/groups/1108069375955135/files/" TargetMode="External"/><Relationship Id="rId110" Type="http://schemas.openxmlformats.org/officeDocument/2006/relationships/hyperlink" Target="https://youtu.be/d4ohRADnj9E" TargetMode="External"/><Relationship Id="rId231" Type="http://schemas.openxmlformats.org/officeDocument/2006/relationships/hyperlink" Target="https://youtu.be/IK_83mFrul4" TargetMode="External"/><Relationship Id="rId352" Type="http://schemas.openxmlformats.org/officeDocument/2006/relationships/hyperlink" Target="https://www.facebook.com/groups/1108069375955135/files/" TargetMode="External"/><Relationship Id="rId230" Type="http://schemas.openxmlformats.org/officeDocument/2006/relationships/hyperlink" Target="https://youtu.be/9Iwig8ejHR0" TargetMode="External"/><Relationship Id="rId351" Type="http://schemas.openxmlformats.org/officeDocument/2006/relationships/hyperlink" Target="https://youtu.be/_Rzlpu1Y53I" TargetMode="External"/><Relationship Id="rId350" Type="http://schemas.openxmlformats.org/officeDocument/2006/relationships/hyperlink" Target="https://www.facebook.com/groups/1108069375955135/files/" TargetMode="External"/><Relationship Id="rId114" Type="http://schemas.openxmlformats.org/officeDocument/2006/relationships/hyperlink" Target="https://youtu.be/7ARsKmHCjzE" TargetMode="External"/><Relationship Id="rId235" Type="http://schemas.openxmlformats.org/officeDocument/2006/relationships/hyperlink" Target="https://youtu.be/639JoAxivCg" TargetMode="External"/><Relationship Id="rId356" Type="http://schemas.openxmlformats.org/officeDocument/2006/relationships/hyperlink" Target="https://youtu.be/9k_7TX9nklU" TargetMode="External"/><Relationship Id="rId113" Type="http://schemas.openxmlformats.org/officeDocument/2006/relationships/hyperlink" Target="https://www.facebook.com/groups/1108069375955135/files/" TargetMode="External"/><Relationship Id="rId234" Type="http://schemas.openxmlformats.org/officeDocument/2006/relationships/hyperlink" Target="https://youtu.be/pYDlYCSiXzg" TargetMode="External"/><Relationship Id="rId355" Type="http://schemas.openxmlformats.org/officeDocument/2006/relationships/hyperlink" Target="https://youtu.be/b2rLsWytCkM" TargetMode="External"/><Relationship Id="rId112" Type="http://schemas.openxmlformats.org/officeDocument/2006/relationships/hyperlink" Target="https://youtu.be/DONOPUmwX80" TargetMode="External"/><Relationship Id="rId233" Type="http://schemas.openxmlformats.org/officeDocument/2006/relationships/hyperlink" Target="https://youtu.be/TYriP0u8lTI" TargetMode="External"/><Relationship Id="rId354" Type="http://schemas.openxmlformats.org/officeDocument/2006/relationships/hyperlink" Target="https://youtu.be/k32JVwRWUCA" TargetMode="External"/><Relationship Id="rId111" Type="http://schemas.openxmlformats.org/officeDocument/2006/relationships/hyperlink" Target="https://youtu.be/lNjDToF4be0" TargetMode="External"/><Relationship Id="rId232" Type="http://schemas.openxmlformats.org/officeDocument/2006/relationships/hyperlink" Target="https://youtu.be/BQWLXCcoIfc" TargetMode="External"/><Relationship Id="rId353" Type="http://schemas.openxmlformats.org/officeDocument/2006/relationships/hyperlink" Target="https://youtu.be/0tF5aqSeVAU" TargetMode="External"/><Relationship Id="rId305" Type="http://schemas.openxmlformats.org/officeDocument/2006/relationships/hyperlink" Target="https://youtu.be/-0cBCLLMX18" TargetMode="External"/><Relationship Id="rId304" Type="http://schemas.openxmlformats.org/officeDocument/2006/relationships/hyperlink" Target="http://www.tiobe.com/tiobe-index/" TargetMode="External"/><Relationship Id="rId303" Type="http://schemas.openxmlformats.org/officeDocument/2006/relationships/hyperlink" Target="https://www.facebook.com/groups/1108069375955135/files/" TargetMode="External"/><Relationship Id="rId302" Type="http://schemas.openxmlformats.org/officeDocument/2006/relationships/hyperlink" Target="https://youtu.be/D0JLmrufi5Y" TargetMode="External"/><Relationship Id="rId309" Type="http://schemas.openxmlformats.org/officeDocument/2006/relationships/hyperlink" Target="https://youtu.be/rAeyBPKybDI" TargetMode="External"/><Relationship Id="rId308" Type="http://schemas.openxmlformats.org/officeDocument/2006/relationships/hyperlink" Target="https://youtu.be/E1AFLCkrNjY" TargetMode="External"/><Relationship Id="rId307" Type="http://schemas.openxmlformats.org/officeDocument/2006/relationships/hyperlink" Target="https://youtu.be/-JMLabIWDXE" TargetMode="External"/><Relationship Id="rId306" Type="http://schemas.openxmlformats.org/officeDocument/2006/relationships/hyperlink" Target="https://youtu.be/lgepbspkyIo" TargetMode="External"/><Relationship Id="rId301" Type="http://schemas.openxmlformats.org/officeDocument/2006/relationships/hyperlink" Target="https://youtu.be/0MYQHzv6P6o" TargetMode="External"/><Relationship Id="rId300" Type="http://schemas.openxmlformats.org/officeDocument/2006/relationships/hyperlink" Target="https://youtu.be/Dy_OiDTm46s" TargetMode="External"/><Relationship Id="rId206" Type="http://schemas.openxmlformats.org/officeDocument/2006/relationships/hyperlink" Target="https://youtu.be/u96Q6v9ykcY" TargetMode="External"/><Relationship Id="rId327" Type="http://schemas.openxmlformats.org/officeDocument/2006/relationships/hyperlink" Target="https://youtu.be/XamLIlhx-h4" TargetMode="External"/><Relationship Id="rId205" Type="http://schemas.openxmlformats.org/officeDocument/2006/relationships/hyperlink" Target="https://youtu.be/bpLRRwci0JI" TargetMode="External"/><Relationship Id="rId326" Type="http://schemas.openxmlformats.org/officeDocument/2006/relationships/hyperlink" Target="https://youtu.be/q2yiNCxeq1s" TargetMode="External"/><Relationship Id="rId204" Type="http://schemas.openxmlformats.org/officeDocument/2006/relationships/hyperlink" Target="https://youtu.be/X4-39NLJ5t8" TargetMode="External"/><Relationship Id="rId325" Type="http://schemas.openxmlformats.org/officeDocument/2006/relationships/hyperlink" Target="https://drive.google.com/open?id=0By29SQsh6o2oNVZ5NlFqS3RWZlU" TargetMode="External"/><Relationship Id="rId203" Type="http://schemas.openxmlformats.org/officeDocument/2006/relationships/hyperlink" Target="https://www.facebook.com/groups/1108069375955135/files/" TargetMode="External"/><Relationship Id="rId324" Type="http://schemas.openxmlformats.org/officeDocument/2006/relationships/hyperlink" Target="https://youtu.be/WT1tzUNmJN8" TargetMode="External"/><Relationship Id="rId209" Type="http://schemas.openxmlformats.org/officeDocument/2006/relationships/hyperlink" Target="https://youtu.be/-dw3tASo0a8" TargetMode="External"/><Relationship Id="rId208" Type="http://schemas.openxmlformats.org/officeDocument/2006/relationships/hyperlink" Target="https://youtu.be/kghg1p36pTk" TargetMode="External"/><Relationship Id="rId329" Type="http://schemas.openxmlformats.org/officeDocument/2006/relationships/hyperlink" Target="https://youtu.be/_hwQ-F4ysY0" TargetMode="External"/><Relationship Id="rId207" Type="http://schemas.openxmlformats.org/officeDocument/2006/relationships/hyperlink" Target="https://youtu.be/wOP58Ika9qU" TargetMode="External"/><Relationship Id="rId328" Type="http://schemas.openxmlformats.org/officeDocument/2006/relationships/hyperlink" Target="https://youtu.be/Has9oRC8DOU" TargetMode="External"/><Relationship Id="rId202" Type="http://schemas.openxmlformats.org/officeDocument/2006/relationships/hyperlink" Target="https://youtu.be/nz9ZHuTtd7I" TargetMode="External"/><Relationship Id="rId323" Type="http://schemas.openxmlformats.org/officeDocument/2006/relationships/hyperlink" Target="https://youtu.be/eGOV7m_80vs" TargetMode="External"/><Relationship Id="rId201" Type="http://schemas.openxmlformats.org/officeDocument/2006/relationships/hyperlink" Target="https://youtu.be/ssMMtvp2_Gw" TargetMode="External"/><Relationship Id="rId322" Type="http://schemas.openxmlformats.org/officeDocument/2006/relationships/hyperlink" Target="https://youtu.be/acYDV48kwg8" TargetMode="External"/><Relationship Id="rId200" Type="http://schemas.openxmlformats.org/officeDocument/2006/relationships/hyperlink" Target="https://youtu.be/Qm7wD1G6lXw" TargetMode="External"/><Relationship Id="rId321" Type="http://schemas.openxmlformats.org/officeDocument/2006/relationships/hyperlink" Target="https://youtu.be/rMdunkgyQJ4" TargetMode="External"/><Relationship Id="rId320" Type="http://schemas.openxmlformats.org/officeDocument/2006/relationships/hyperlink" Target="https://youtu.be/0Wf40Ho8FlI" TargetMode="External"/><Relationship Id="rId316" Type="http://schemas.openxmlformats.org/officeDocument/2006/relationships/hyperlink" Target="https://www.facebook.com/groups/1108069375955135/files/" TargetMode="External"/><Relationship Id="rId315" Type="http://schemas.openxmlformats.org/officeDocument/2006/relationships/hyperlink" Target="https://youtu.be/iccWE_bLWZs" TargetMode="External"/><Relationship Id="rId314" Type="http://schemas.openxmlformats.org/officeDocument/2006/relationships/hyperlink" Target="https://youtu.be/U6jpwscLzBg" TargetMode="External"/><Relationship Id="rId313" Type="http://schemas.openxmlformats.org/officeDocument/2006/relationships/hyperlink" Target="https://youtu.be/anHAz5mB7ug" TargetMode="External"/><Relationship Id="rId319" Type="http://schemas.openxmlformats.org/officeDocument/2006/relationships/hyperlink" Target="https://youtu.be/Y78z6uEBpO0" TargetMode="External"/><Relationship Id="rId318" Type="http://schemas.openxmlformats.org/officeDocument/2006/relationships/hyperlink" Target="https://youtu.be/mxO6oCpq_iE" TargetMode="External"/><Relationship Id="rId317" Type="http://schemas.openxmlformats.org/officeDocument/2006/relationships/hyperlink" Target="https://youtu.be/MSm0F22foL0" TargetMode="External"/><Relationship Id="rId312" Type="http://schemas.openxmlformats.org/officeDocument/2006/relationships/hyperlink" Target="https://youtu.be/9Kp03MkpwZw" TargetMode="External"/><Relationship Id="rId311" Type="http://schemas.openxmlformats.org/officeDocument/2006/relationships/hyperlink" Target="https://youtu.be/eLHOSzN0hPc" TargetMode="External"/><Relationship Id="rId310" Type="http://schemas.openxmlformats.org/officeDocument/2006/relationships/hyperlink" Target="https://youtu.be/19hbAwxfFv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aPQQ5Eoc7M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bsE_MQUksOY" TargetMode="External"/><Relationship Id="rId4" Type="http://schemas.openxmlformats.org/officeDocument/2006/relationships/hyperlink" Target="https://youtu.be/Ebxy0bBd6E8" TargetMode="External"/><Relationship Id="rId5" Type="http://schemas.openxmlformats.org/officeDocument/2006/relationships/hyperlink" Target="https://youtu.be/46YtjzyN_UE" TargetMode="External"/><Relationship Id="rId6" Type="http://schemas.openxmlformats.org/officeDocument/2006/relationships/hyperlink" Target="https://youtu.be/Qm7wD1G6lXw" TargetMode="External"/><Relationship Id="rId7" Type="http://schemas.openxmlformats.org/officeDocument/2006/relationships/hyperlink" Target="https://youtu.be/ssMMtvp2_Gw" TargetMode="External"/><Relationship Id="rId8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COTwbfbp4As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5KojZ28iWhY" TargetMode="External"/><Relationship Id="rId4" Type="http://schemas.openxmlformats.org/officeDocument/2006/relationships/hyperlink" Target="https://youtu.be/675bPtTWI6g" TargetMode="External"/><Relationship Id="rId9" Type="http://schemas.openxmlformats.org/officeDocument/2006/relationships/hyperlink" Target="https://youtu.be/4WkPY6i7J88" TargetMode="External"/><Relationship Id="rId5" Type="http://schemas.openxmlformats.org/officeDocument/2006/relationships/hyperlink" Target="https://youtu.be/42QDL82iJpI" TargetMode="External"/><Relationship Id="rId6" Type="http://schemas.openxmlformats.org/officeDocument/2006/relationships/hyperlink" Target="https://youtu.be/efq_tsSRKJc" TargetMode="External"/><Relationship Id="rId7" Type="http://schemas.openxmlformats.org/officeDocument/2006/relationships/hyperlink" Target="https://youtu.be/qQxjfS_IlI4" TargetMode="External"/><Relationship Id="rId8" Type="http://schemas.openxmlformats.org/officeDocument/2006/relationships/hyperlink" Target="https://youtu.be/BTT6IGsdjsk" TargetMode="External"/><Relationship Id="rId11" Type="http://schemas.openxmlformats.org/officeDocument/2006/relationships/hyperlink" Target="https://youtu.be/0MfA4cjkPTY" TargetMode="External"/><Relationship Id="rId10" Type="http://schemas.openxmlformats.org/officeDocument/2006/relationships/hyperlink" Target="https://youtu.be/hXJXMGawx4Y" TargetMode="External"/><Relationship Id="rId13" Type="http://schemas.openxmlformats.org/officeDocument/2006/relationships/hyperlink" Target="https://youtu.be/YfNXI2OKc5Y" TargetMode="External"/><Relationship Id="rId12" Type="http://schemas.openxmlformats.org/officeDocument/2006/relationships/hyperlink" Target="https://youtu.be/3NzD_IL_bb0" TargetMode="External"/><Relationship Id="rId15" Type="http://schemas.openxmlformats.org/officeDocument/2006/relationships/drawing" Target="../drawings/drawing11.xml"/><Relationship Id="rId14" Type="http://schemas.openxmlformats.org/officeDocument/2006/relationships/hyperlink" Target="https://youtu.be/yidMlXQ8Cv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COlqSRKYyT0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gfTfiJKguBw" TargetMode="External"/><Relationship Id="rId4" Type="http://schemas.openxmlformats.org/officeDocument/2006/relationships/hyperlink" Target="https://youtu.be/kEDUGPcOehI" TargetMode="External"/><Relationship Id="rId9" Type="http://schemas.openxmlformats.org/officeDocument/2006/relationships/hyperlink" Target="https://www.facebook.com/groups/1108069375955135/files/" TargetMode="External"/><Relationship Id="rId5" Type="http://schemas.openxmlformats.org/officeDocument/2006/relationships/hyperlink" Target="https://youtu.be/Nzsfa5jrU5Q" TargetMode="External"/><Relationship Id="rId6" Type="http://schemas.openxmlformats.org/officeDocument/2006/relationships/hyperlink" Target="https://youtu.be/QE2x2HkAH2Y" TargetMode="External"/><Relationship Id="rId7" Type="http://schemas.openxmlformats.org/officeDocument/2006/relationships/hyperlink" Target="https://youtu.be/7XHVhb26WIU" TargetMode="External"/><Relationship Id="rId8" Type="http://schemas.openxmlformats.org/officeDocument/2006/relationships/hyperlink" Target="https://youtu.be/JYqY5qENgGk" TargetMode="External"/><Relationship Id="rId40" Type="http://schemas.openxmlformats.org/officeDocument/2006/relationships/hyperlink" Target="https://youtu.be/sDe_n8eGkhs" TargetMode="External"/><Relationship Id="rId42" Type="http://schemas.openxmlformats.org/officeDocument/2006/relationships/hyperlink" Target="https://youtu.be/fgv8YzCVlRc" TargetMode="External"/><Relationship Id="rId41" Type="http://schemas.openxmlformats.org/officeDocument/2006/relationships/hyperlink" Target="https://youtu.be/-qSJa1k8E6I" TargetMode="External"/><Relationship Id="rId44" Type="http://schemas.openxmlformats.org/officeDocument/2006/relationships/hyperlink" Target="https://youtu.be/3028x3lSlwo" TargetMode="External"/><Relationship Id="rId43" Type="http://schemas.openxmlformats.org/officeDocument/2006/relationships/hyperlink" Target="https://www.facebook.com/groups/1108069375955135/files/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youtu.be/3cy8Y1-8m7A" TargetMode="External"/><Relationship Id="rId31" Type="http://schemas.openxmlformats.org/officeDocument/2006/relationships/hyperlink" Target="https://www.facebook.com/groups/1108069375955135/files/" TargetMode="External"/><Relationship Id="rId30" Type="http://schemas.openxmlformats.org/officeDocument/2006/relationships/hyperlink" Target="https://youtu.be/PCBJny0TLzQ" TargetMode="External"/><Relationship Id="rId33" Type="http://schemas.openxmlformats.org/officeDocument/2006/relationships/hyperlink" Target="https://youtu.be/Ifvuv6rQu74" TargetMode="External"/><Relationship Id="rId32" Type="http://schemas.openxmlformats.org/officeDocument/2006/relationships/hyperlink" Target="https://youtu.be/hDmiQH-eJqk" TargetMode="External"/><Relationship Id="rId35" Type="http://schemas.openxmlformats.org/officeDocument/2006/relationships/hyperlink" Target="http://www.w3schools.com/graphics/canvas_clock.asp" TargetMode="External"/><Relationship Id="rId34" Type="http://schemas.openxmlformats.org/officeDocument/2006/relationships/hyperlink" Target="https://youtu.be/3AdxGkFOxbU" TargetMode="External"/><Relationship Id="rId37" Type="http://schemas.openxmlformats.org/officeDocument/2006/relationships/hyperlink" Target="https://youtu.be/aGNIjEN_koQ" TargetMode="External"/><Relationship Id="rId36" Type="http://schemas.openxmlformats.org/officeDocument/2006/relationships/hyperlink" Target="https://youtu.be/ifex9s2fxXw" TargetMode="External"/><Relationship Id="rId39" Type="http://schemas.openxmlformats.org/officeDocument/2006/relationships/hyperlink" Target="https://www.facebook.com/groups/1108069375955135/files/" TargetMode="External"/><Relationship Id="rId38" Type="http://schemas.openxmlformats.org/officeDocument/2006/relationships/hyperlink" Target="https://youtu.be/zcas2Yb8g_o" TargetMode="External"/><Relationship Id="rId20" Type="http://schemas.openxmlformats.org/officeDocument/2006/relationships/hyperlink" Target="https://youtu.be/iO6SgNrdKjk" TargetMode="External"/><Relationship Id="rId22" Type="http://schemas.openxmlformats.org/officeDocument/2006/relationships/hyperlink" Target="https://youtu.be/w50XJb_O6xk" TargetMode="External"/><Relationship Id="rId21" Type="http://schemas.openxmlformats.org/officeDocument/2006/relationships/hyperlink" Target="https://youtu.be/s_5ZSXR6C0M" TargetMode="External"/><Relationship Id="rId24" Type="http://schemas.openxmlformats.org/officeDocument/2006/relationships/hyperlink" Target="https://www.facebook.com/groups/1108069375955135/files/" TargetMode="External"/><Relationship Id="rId23" Type="http://schemas.openxmlformats.org/officeDocument/2006/relationships/hyperlink" Target="https://youtu.be/4iuPiTEPOOY" TargetMode="External"/><Relationship Id="rId26" Type="http://schemas.openxmlformats.org/officeDocument/2006/relationships/hyperlink" Target="https://youtu.be/PVVLE7g4LZA" TargetMode="External"/><Relationship Id="rId25" Type="http://schemas.openxmlformats.org/officeDocument/2006/relationships/hyperlink" Target="https://youtu.be/47QEB_3A428" TargetMode="External"/><Relationship Id="rId28" Type="http://schemas.openxmlformats.org/officeDocument/2006/relationships/hyperlink" Target="https://youtu.be/87p2TJJBf7s" TargetMode="External"/><Relationship Id="rId27" Type="http://schemas.openxmlformats.org/officeDocument/2006/relationships/hyperlink" Target="https://youtu.be/O0YQWSN549E" TargetMode="External"/><Relationship Id="rId29" Type="http://schemas.openxmlformats.org/officeDocument/2006/relationships/hyperlink" Target="https://youtu.be/fnRJYb3iX7M" TargetMode="External"/><Relationship Id="rId11" Type="http://schemas.openxmlformats.org/officeDocument/2006/relationships/hyperlink" Target="https://youtu.be/J_xWyzxPhXc" TargetMode="External"/><Relationship Id="rId10" Type="http://schemas.openxmlformats.org/officeDocument/2006/relationships/hyperlink" Target="https://youtu.be/g-dmQifZlRo" TargetMode="External"/><Relationship Id="rId13" Type="http://schemas.openxmlformats.org/officeDocument/2006/relationships/hyperlink" Target="https://youtu.be/hAEg3MxsWPY" TargetMode="External"/><Relationship Id="rId12" Type="http://schemas.openxmlformats.org/officeDocument/2006/relationships/hyperlink" Target="https://youtu.be/PT8L_cwljcI" TargetMode="External"/><Relationship Id="rId15" Type="http://schemas.openxmlformats.org/officeDocument/2006/relationships/hyperlink" Target="https://youtu.be/rZeV8cCTiOc" TargetMode="External"/><Relationship Id="rId14" Type="http://schemas.openxmlformats.org/officeDocument/2006/relationships/hyperlink" Target="https://youtu.be/2EsA0sycBPs" TargetMode="External"/><Relationship Id="rId17" Type="http://schemas.openxmlformats.org/officeDocument/2006/relationships/hyperlink" Target="https://www.facebook.com/groups/1108069375955135/files/" TargetMode="External"/><Relationship Id="rId16" Type="http://schemas.openxmlformats.org/officeDocument/2006/relationships/hyperlink" Target="https://youtu.be/wLvt3JGhoq0" TargetMode="External"/><Relationship Id="rId19" Type="http://schemas.openxmlformats.org/officeDocument/2006/relationships/hyperlink" Target="https://youtu.be/mEE15QlQ0i8" TargetMode="External"/><Relationship Id="rId18" Type="http://schemas.openxmlformats.org/officeDocument/2006/relationships/hyperlink" Target="https://youtu.be/Mj2O-sVb3e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bUyM0AQir4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://teaching.bo-yuan.net" TargetMode="External"/><Relationship Id="rId4" Type="http://schemas.openxmlformats.org/officeDocument/2006/relationships/hyperlink" Target="https://youtu.be/Ipl2sA8jbaI" TargetMode="External"/><Relationship Id="rId9" Type="http://schemas.openxmlformats.org/officeDocument/2006/relationships/hyperlink" Target="https://youtu.be/8AZo-187AZU" TargetMode="External"/><Relationship Id="rId5" Type="http://schemas.openxmlformats.org/officeDocument/2006/relationships/hyperlink" Target="https://youtu.be/Ks3AA1dU9Vg" TargetMode="External"/><Relationship Id="rId6" Type="http://schemas.openxmlformats.org/officeDocument/2006/relationships/hyperlink" Target="https://youtu.be/B8JbfayFfBA" TargetMode="External"/><Relationship Id="rId7" Type="http://schemas.openxmlformats.org/officeDocument/2006/relationships/hyperlink" Target="https://youtu.be/VCDPpxWR6hE" TargetMode="External"/><Relationship Id="rId8" Type="http://schemas.openxmlformats.org/officeDocument/2006/relationships/hyperlink" Target="https://youtu.be/lovOALbmGfo" TargetMode="External"/><Relationship Id="rId31" Type="http://schemas.openxmlformats.org/officeDocument/2006/relationships/hyperlink" Target="https://youtu.be/MM4_teugBAA" TargetMode="External"/><Relationship Id="rId30" Type="http://schemas.openxmlformats.org/officeDocument/2006/relationships/hyperlink" Target="https://www.facebook.com/groups/1108069375955135/files/" TargetMode="External"/><Relationship Id="rId33" Type="http://schemas.openxmlformats.org/officeDocument/2006/relationships/hyperlink" Target="https://youtu.be/I4ysGM-j4TM" TargetMode="External"/><Relationship Id="rId32" Type="http://schemas.openxmlformats.org/officeDocument/2006/relationships/hyperlink" Target="https://youtu.be/H7Maei9rV4g" TargetMode="External"/><Relationship Id="rId35" Type="http://schemas.openxmlformats.org/officeDocument/2006/relationships/hyperlink" Target="https://www.facebook.com/groups/1108069375955135/files/" TargetMode="External"/><Relationship Id="rId34" Type="http://schemas.openxmlformats.org/officeDocument/2006/relationships/hyperlink" Target="https://youtu.be/o-1BH8NRZ68" TargetMode="External"/><Relationship Id="rId37" Type="http://schemas.openxmlformats.org/officeDocument/2006/relationships/hyperlink" Target="https://youtu.be/zboTrN61_vk" TargetMode="External"/><Relationship Id="rId36" Type="http://schemas.openxmlformats.org/officeDocument/2006/relationships/hyperlink" Target="https://youtu.be/PyGPtD7MXQU" TargetMode="External"/><Relationship Id="rId39" Type="http://schemas.openxmlformats.org/officeDocument/2006/relationships/drawing" Target="../drawings/drawing3.xml"/><Relationship Id="rId38" Type="http://schemas.openxmlformats.org/officeDocument/2006/relationships/hyperlink" Target="https://youtu.be/hONRsduYfUU" TargetMode="External"/><Relationship Id="rId20" Type="http://schemas.openxmlformats.org/officeDocument/2006/relationships/hyperlink" Target="https://youtu.be/PhRYfst-oHI" TargetMode="External"/><Relationship Id="rId22" Type="http://schemas.openxmlformats.org/officeDocument/2006/relationships/hyperlink" Target="https://youtu.be/y-WSebhjXaE" TargetMode="External"/><Relationship Id="rId21" Type="http://schemas.openxmlformats.org/officeDocument/2006/relationships/hyperlink" Target="https://youtu.be/5GPWeFVHpFc" TargetMode="External"/><Relationship Id="rId24" Type="http://schemas.openxmlformats.org/officeDocument/2006/relationships/hyperlink" Target="https://youtu.be/zNWM0viaDOE" TargetMode="External"/><Relationship Id="rId23" Type="http://schemas.openxmlformats.org/officeDocument/2006/relationships/hyperlink" Target="https://www.facebook.com/groups/1108069375955135/files/" TargetMode="External"/><Relationship Id="rId26" Type="http://schemas.openxmlformats.org/officeDocument/2006/relationships/hyperlink" Target="https://youtu.be/Diqde6oBkuc" TargetMode="External"/><Relationship Id="rId25" Type="http://schemas.openxmlformats.org/officeDocument/2006/relationships/hyperlink" Target="https://youtu.be/tLzFPuuPefI" TargetMode="External"/><Relationship Id="rId28" Type="http://schemas.openxmlformats.org/officeDocument/2006/relationships/hyperlink" Target="https://youtu.be/fyPHHD23oRE" TargetMode="External"/><Relationship Id="rId27" Type="http://schemas.openxmlformats.org/officeDocument/2006/relationships/hyperlink" Target="https://youtu.be/yhy0dAS0pgk" TargetMode="External"/><Relationship Id="rId29" Type="http://schemas.openxmlformats.org/officeDocument/2006/relationships/hyperlink" Target="https://youtu.be/Qp_FM_K67xI" TargetMode="External"/><Relationship Id="rId11" Type="http://schemas.openxmlformats.org/officeDocument/2006/relationships/hyperlink" Target="https://youtu.be/Tt8bXvqTXTc" TargetMode="External"/><Relationship Id="rId10" Type="http://schemas.openxmlformats.org/officeDocument/2006/relationships/hyperlink" Target="https://lookaside.fbsbx.com/file/&#34311;&#26575;&#21407;%20-%20PHP%26MySQL.zip?token=AWwEJWXyPuRlbGFqR3MY2onWLbqgsc-fOqxvVvl9SHk0L6yjYmW3GFm9LTSzXCyxP8aczTCkHYWQAbkQHqbF-VdJAzOhXCowG8aG_R0OdOzEJCollIo9JBwszi6CAZCke7zJ8kGSUAtN28OU-Kp8tj4REuDyWDoTHX9GGIOeDbQw0jvfWbcqIJFqTyJlxue9DYQ" TargetMode="External"/><Relationship Id="rId13" Type="http://schemas.openxmlformats.org/officeDocument/2006/relationships/hyperlink" Target="https://youtu.be/fXmvLajJRnk" TargetMode="External"/><Relationship Id="rId12" Type="http://schemas.openxmlformats.org/officeDocument/2006/relationships/hyperlink" Target="https://youtu.be/lYA-qQz7_lk" TargetMode="External"/><Relationship Id="rId15" Type="http://schemas.openxmlformats.org/officeDocument/2006/relationships/hyperlink" Target="https://youtu.be/wopPgyiUc_0" TargetMode="External"/><Relationship Id="rId14" Type="http://schemas.openxmlformats.org/officeDocument/2006/relationships/hyperlink" Target="https://youtu.be/gHETRtIJZ8A" TargetMode="External"/><Relationship Id="rId17" Type="http://schemas.openxmlformats.org/officeDocument/2006/relationships/hyperlink" Target="https://www.facebook.com/groups/1108069375955135/files/" TargetMode="External"/><Relationship Id="rId16" Type="http://schemas.openxmlformats.org/officeDocument/2006/relationships/hyperlink" Target="https://youtu.be/DONOPUmwX80" TargetMode="External"/><Relationship Id="rId19" Type="http://schemas.openxmlformats.org/officeDocument/2006/relationships/hyperlink" Target="https://youtu.be/p_wfltwSYx4" TargetMode="External"/><Relationship Id="rId18" Type="http://schemas.openxmlformats.org/officeDocument/2006/relationships/hyperlink" Target="https://youtu.be/7ARsKmHCjz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K88QpSmOXWI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FQxnfUuH9t8" TargetMode="External"/><Relationship Id="rId4" Type="http://schemas.openxmlformats.org/officeDocument/2006/relationships/hyperlink" Target="https://youtu.be/zJmFcDJDI8Q" TargetMode="External"/><Relationship Id="rId9" Type="http://schemas.openxmlformats.org/officeDocument/2006/relationships/hyperlink" Target="https://youtu.be/GGHW07Tylxg" TargetMode="External"/><Relationship Id="rId5" Type="http://schemas.openxmlformats.org/officeDocument/2006/relationships/hyperlink" Target="https://youtu.be/fXPt5441qao" TargetMode="External"/><Relationship Id="rId6" Type="http://schemas.openxmlformats.org/officeDocument/2006/relationships/hyperlink" Target="https://www.facebook.com/groups/1108069375955135/files/" TargetMode="External"/><Relationship Id="rId7" Type="http://schemas.openxmlformats.org/officeDocument/2006/relationships/hyperlink" Target="https://youtu.be/B9ugFUMA9hg" TargetMode="External"/><Relationship Id="rId8" Type="http://schemas.openxmlformats.org/officeDocument/2006/relationships/hyperlink" Target="https://youtu.be/X1_ledbTPTE" TargetMode="External"/><Relationship Id="rId40" Type="http://schemas.openxmlformats.org/officeDocument/2006/relationships/hyperlink" Target="https://youtu.be/AiB_AiUpLf4" TargetMode="External"/><Relationship Id="rId42" Type="http://schemas.openxmlformats.org/officeDocument/2006/relationships/hyperlink" Target="https://youtu.be/CpJrMGrgNEs" TargetMode="External"/><Relationship Id="rId41" Type="http://schemas.openxmlformats.org/officeDocument/2006/relationships/hyperlink" Target="https://youtu.be/aSqVwTP_Y7E" TargetMode="External"/><Relationship Id="rId44" Type="http://schemas.openxmlformats.org/officeDocument/2006/relationships/hyperlink" Target="https://youtu.be/PvFNwNphZvY" TargetMode="External"/><Relationship Id="rId43" Type="http://schemas.openxmlformats.org/officeDocument/2006/relationships/hyperlink" Target="https://www.facebook.com/groups/1108069375955135/files/" TargetMode="External"/><Relationship Id="rId46" Type="http://schemas.openxmlformats.org/officeDocument/2006/relationships/hyperlink" Target="https://youtu.be/BDCl12qIh8Q" TargetMode="External"/><Relationship Id="rId45" Type="http://schemas.openxmlformats.org/officeDocument/2006/relationships/hyperlink" Target="https://youtu.be/OPfRIBjHyng" TargetMode="External"/><Relationship Id="rId48" Type="http://schemas.openxmlformats.org/officeDocument/2006/relationships/hyperlink" Target="https://youtu.be/iI0JJ2KHpTI" TargetMode="External"/><Relationship Id="rId47" Type="http://schemas.openxmlformats.org/officeDocument/2006/relationships/hyperlink" Target="https://www.facebook.com/groups/1108069375955135/files/" TargetMode="External"/><Relationship Id="rId49" Type="http://schemas.openxmlformats.org/officeDocument/2006/relationships/hyperlink" Target="https://youtu.be/Ti0eb1dDxa8" TargetMode="External"/><Relationship Id="rId31" Type="http://schemas.openxmlformats.org/officeDocument/2006/relationships/hyperlink" Target="https://www.facebook.com/groups/1108069375955135/files/" TargetMode="External"/><Relationship Id="rId30" Type="http://schemas.openxmlformats.org/officeDocument/2006/relationships/hyperlink" Target="https://youtu.be/A1yHLAjDlSU" TargetMode="External"/><Relationship Id="rId33" Type="http://schemas.openxmlformats.org/officeDocument/2006/relationships/hyperlink" Target="https://youtu.be/ZkFKR0E4Ma8" TargetMode="External"/><Relationship Id="rId32" Type="http://schemas.openxmlformats.org/officeDocument/2006/relationships/hyperlink" Target="https://youtu.be/a0PeCchePD0" TargetMode="External"/><Relationship Id="rId35" Type="http://schemas.openxmlformats.org/officeDocument/2006/relationships/hyperlink" Target="https://youtu.be/d4ohRADnj9E" TargetMode="External"/><Relationship Id="rId34" Type="http://schemas.openxmlformats.org/officeDocument/2006/relationships/hyperlink" Target="https://youtu.be/XeaTMkhIWXQ" TargetMode="External"/><Relationship Id="rId37" Type="http://schemas.openxmlformats.org/officeDocument/2006/relationships/hyperlink" Target="https://youtu.be/HtJCtGT4JLc" TargetMode="External"/><Relationship Id="rId36" Type="http://schemas.openxmlformats.org/officeDocument/2006/relationships/hyperlink" Target="https://youtu.be/lNjDToF4be0" TargetMode="External"/><Relationship Id="rId39" Type="http://schemas.openxmlformats.org/officeDocument/2006/relationships/hyperlink" Target="https://youtu.be/KBFdBmlFs5g" TargetMode="External"/><Relationship Id="rId38" Type="http://schemas.openxmlformats.org/officeDocument/2006/relationships/hyperlink" Target="https://www.facebook.com/groups/1108069375955135/files/" TargetMode="External"/><Relationship Id="rId20" Type="http://schemas.openxmlformats.org/officeDocument/2006/relationships/hyperlink" Target="https://youtu.be/FrOM8_lGzLY" TargetMode="External"/><Relationship Id="rId22" Type="http://schemas.openxmlformats.org/officeDocument/2006/relationships/hyperlink" Target="https://youtu.be/j2LjT8F31Xc" TargetMode="External"/><Relationship Id="rId21" Type="http://schemas.openxmlformats.org/officeDocument/2006/relationships/hyperlink" Target="https://youtu.be/A849vJxuJBg" TargetMode="External"/><Relationship Id="rId24" Type="http://schemas.openxmlformats.org/officeDocument/2006/relationships/hyperlink" Target="https://youtu.be/Y4brHeyOc9M" TargetMode="External"/><Relationship Id="rId23" Type="http://schemas.openxmlformats.org/officeDocument/2006/relationships/hyperlink" Target="https://www.facebook.com/groups/1108069375955135/files/" TargetMode="External"/><Relationship Id="rId26" Type="http://schemas.openxmlformats.org/officeDocument/2006/relationships/hyperlink" Target="https://youtu.be/-Am8Ixnd3qc" TargetMode="External"/><Relationship Id="rId25" Type="http://schemas.openxmlformats.org/officeDocument/2006/relationships/hyperlink" Target="https://youtu.be/ulo9mUUl_XY" TargetMode="External"/><Relationship Id="rId28" Type="http://schemas.openxmlformats.org/officeDocument/2006/relationships/hyperlink" Target="https://youtu.be/uHheG2ruj44" TargetMode="External"/><Relationship Id="rId27" Type="http://schemas.openxmlformats.org/officeDocument/2006/relationships/hyperlink" Target="https://www.facebook.com/groups/1108069375955135/files/" TargetMode="External"/><Relationship Id="rId29" Type="http://schemas.openxmlformats.org/officeDocument/2006/relationships/hyperlink" Target="https://youtu.be/0JM_PxTSPJU" TargetMode="External"/><Relationship Id="rId11" Type="http://schemas.openxmlformats.org/officeDocument/2006/relationships/hyperlink" Target="https://youtu.be/8W-mQVzOLDU" TargetMode="External"/><Relationship Id="rId10" Type="http://schemas.openxmlformats.org/officeDocument/2006/relationships/hyperlink" Target="https://youtu.be/WSfOUEwmv8o" TargetMode="External"/><Relationship Id="rId13" Type="http://schemas.openxmlformats.org/officeDocument/2006/relationships/hyperlink" Target="https://youtu.be/PNe3FbuJdAY" TargetMode="External"/><Relationship Id="rId12" Type="http://schemas.openxmlformats.org/officeDocument/2006/relationships/hyperlink" Target="https://youtu.be/7fAcFiFGoSc" TargetMode="External"/><Relationship Id="rId15" Type="http://schemas.openxmlformats.org/officeDocument/2006/relationships/hyperlink" Target="https://youtu.be/l65wqCbhGds" TargetMode="External"/><Relationship Id="rId14" Type="http://schemas.openxmlformats.org/officeDocument/2006/relationships/hyperlink" Target="https://youtu.be/ecodoPA9Pjo" TargetMode="External"/><Relationship Id="rId17" Type="http://schemas.openxmlformats.org/officeDocument/2006/relationships/hyperlink" Target="https://youtu.be/JY2vWU9v56M" TargetMode="External"/><Relationship Id="rId16" Type="http://schemas.openxmlformats.org/officeDocument/2006/relationships/hyperlink" Target="https://www.facebook.com/groups/1108069375955135/files/" TargetMode="External"/><Relationship Id="rId19" Type="http://schemas.openxmlformats.org/officeDocument/2006/relationships/hyperlink" Target="https://youtu.be/-I-IUE3zP3g" TargetMode="External"/><Relationship Id="rId18" Type="http://schemas.openxmlformats.org/officeDocument/2006/relationships/hyperlink" Target="https://youtu.be/Mu0QFC56O_0" TargetMode="External"/><Relationship Id="rId51" Type="http://schemas.openxmlformats.org/officeDocument/2006/relationships/hyperlink" Target="https://www.facebook.com/groups/1108069375955135/files/" TargetMode="External"/><Relationship Id="rId50" Type="http://schemas.openxmlformats.org/officeDocument/2006/relationships/hyperlink" Target="https://youtu.be/FJEUfcA2ZJ8" TargetMode="External"/><Relationship Id="rId53" Type="http://schemas.openxmlformats.org/officeDocument/2006/relationships/hyperlink" Target="https://youtu.be/sutajNpRELg" TargetMode="External"/><Relationship Id="rId52" Type="http://schemas.openxmlformats.org/officeDocument/2006/relationships/hyperlink" Target="https://youtu.be/-fr6TGK2BoM" TargetMode="External"/><Relationship Id="rId55" Type="http://schemas.openxmlformats.org/officeDocument/2006/relationships/hyperlink" Target="https://youtu.be/v4vZTX6XIps" TargetMode="External"/><Relationship Id="rId54" Type="http://schemas.openxmlformats.org/officeDocument/2006/relationships/hyperlink" Target="https://youtu.be/Fju29JxVRCA" TargetMode="External"/><Relationship Id="rId57" Type="http://schemas.openxmlformats.org/officeDocument/2006/relationships/hyperlink" Target="https://youtu.be/NcQIL3NWOhI" TargetMode="External"/><Relationship Id="rId56" Type="http://schemas.openxmlformats.org/officeDocument/2006/relationships/hyperlink" Target="https://youtu.be/mooGz7NwBSA" TargetMode="External"/><Relationship Id="rId59" Type="http://schemas.openxmlformats.org/officeDocument/2006/relationships/drawing" Target="../drawings/drawing4.xml"/><Relationship Id="rId58" Type="http://schemas.openxmlformats.org/officeDocument/2006/relationships/hyperlink" Target="https://www.facebook.com/groups/1108069375955135/1184996074929131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Nj0s6O8BF8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EKICFpmoxrk" TargetMode="External"/><Relationship Id="rId4" Type="http://schemas.openxmlformats.org/officeDocument/2006/relationships/hyperlink" Target="https://youtu.be/OAkwyDQMaFw" TargetMode="External"/><Relationship Id="rId9" Type="http://schemas.openxmlformats.org/officeDocument/2006/relationships/hyperlink" Target="https://youtu.be/c77nAJAlM10" TargetMode="External"/><Relationship Id="rId5" Type="http://schemas.openxmlformats.org/officeDocument/2006/relationships/hyperlink" Target="https://youtu.be/Cilxd4GpQTk" TargetMode="External"/><Relationship Id="rId6" Type="http://schemas.openxmlformats.org/officeDocument/2006/relationships/hyperlink" Target="https://youtu.be/eky1rj-pttI" TargetMode="External"/><Relationship Id="rId7" Type="http://schemas.openxmlformats.org/officeDocument/2006/relationships/hyperlink" Target="https://youtu.be/NtlsA6e97To" TargetMode="External"/><Relationship Id="rId8" Type="http://schemas.openxmlformats.org/officeDocument/2006/relationships/hyperlink" Target="https://youtu.be/bDc96IezvG8" TargetMode="External"/><Relationship Id="rId40" Type="http://schemas.openxmlformats.org/officeDocument/2006/relationships/hyperlink" Target="https://youtu.be/32uCJfP3sZM" TargetMode="External"/><Relationship Id="rId42" Type="http://schemas.openxmlformats.org/officeDocument/2006/relationships/hyperlink" Target="https://youtu.be/rtyEBc1t0-U" TargetMode="External"/><Relationship Id="rId41" Type="http://schemas.openxmlformats.org/officeDocument/2006/relationships/hyperlink" Target="https://youtu.be/IBIzmFbnUsM" TargetMode="External"/><Relationship Id="rId44" Type="http://schemas.openxmlformats.org/officeDocument/2006/relationships/hyperlink" Target="https://youtu.be/c-j-C5t6-YI" TargetMode="External"/><Relationship Id="rId43" Type="http://schemas.openxmlformats.org/officeDocument/2006/relationships/hyperlink" Target="https://youtu.be/bvYM2Y9E02k" TargetMode="External"/><Relationship Id="rId46" Type="http://schemas.openxmlformats.org/officeDocument/2006/relationships/hyperlink" Target="https://youtu.be/w9C6U1zLsLw" TargetMode="External"/><Relationship Id="rId45" Type="http://schemas.openxmlformats.org/officeDocument/2006/relationships/hyperlink" Target="https://youtu.be/mOvJRv6ummU" TargetMode="External"/><Relationship Id="rId48" Type="http://schemas.openxmlformats.org/officeDocument/2006/relationships/hyperlink" Target="https://youtu.be/aX8D_TG_MF0" TargetMode="External"/><Relationship Id="rId47" Type="http://schemas.openxmlformats.org/officeDocument/2006/relationships/hyperlink" Target="https://youtu.be/L1xUMg6b57Q" TargetMode="External"/><Relationship Id="rId49" Type="http://schemas.openxmlformats.org/officeDocument/2006/relationships/hyperlink" Target="https://www.facebook.com/groups/1108069375955135/files/" TargetMode="External"/><Relationship Id="rId31" Type="http://schemas.openxmlformats.org/officeDocument/2006/relationships/hyperlink" Target="https://youtu.be/TYriP0u8lTI" TargetMode="External"/><Relationship Id="rId30" Type="http://schemas.openxmlformats.org/officeDocument/2006/relationships/hyperlink" Target="https://youtu.be/Qg8DhaT3ra4" TargetMode="External"/><Relationship Id="rId33" Type="http://schemas.openxmlformats.org/officeDocument/2006/relationships/hyperlink" Target="https://youtu.be/639JoAxivCg" TargetMode="External"/><Relationship Id="rId32" Type="http://schemas.openxmlformats.org/officeDocument/2006/relationships/hyperlink" Target="https://youtu.be/pYDlYCSiXzg" TargetMode="External"/><Relationship Id="rId35" Type="http://schemas.openxmlformats.org/officeDocument/2006/relationships/hyperlink" Target="https://youtu.be/OyRBtwgSLK4" TargetMode="External"/><Relationship Id="rId34" Type="http://schemas.openxmlformats.org/officeDocument/2006/relationships/hyperlink" Target="https://youtu.be/6lAimis1Ig4" TargetMode="External"/><Relationship Id="rId37" Type="http://schemas.openxmlformats.org/officeDocument/2006/relationships/hyperlink" Target="https://youtu.be/a3BMVoTCuDU" TargetMode="External"/><Relationship Id="rId36" Type="http://schemas.openxmlformats.org/officeDocument/2006/relationships/hyperlink" Target="https://youtu.be/-0XvSKcY_xw" TargetMode="External"/><Relationship Id="rId39" Type="http://schemas.openxmlformats.org/officeDocument/2006/relationships/hyperlink" Target="https://youtu.be/lzJZ8-VhIKA" TargetMode="External"/><Relationship Id="rId38" Type="http://schemas.openxmlformats.org/officeDocument/2006/relationships/hyperlink" Target="https://youtu.be/NqVeR3EzSYg" TargetMode="External"/><Relationship Id="rId20" Type="http://schemas.openxmlformats.org/officeDocument/2006/relationships/hyperlink" Target="https://youtu.be/wOP58Ika9qU" TargetMode="External"/><Relationship Id="rId22" Type="http://schemas.openxmlformats.org/officeDocument/2006/relationships/hyperlink" Target="https://youtu.be/-dw3tASo0a8" TargetMode="External"/><Relationship Id="rId21" Type="http://schemas.openxmlformats.org/officeDocument/2006/relationships/hyperlink" Target="https://youtu.be/kghg1p36pTk" TargetMode="External"/><Relationship Id="rId24" Type="http://schemas.openxmlformats.org/officeDocument/2006/relationships/hyperlink" Target="https://www.facebook.com/groups/1108069375955135/files/" TargetMode="External"/><Relationship Id="rId23" Type="http://schemas.openxmlformats.org/officeDocument/2006/relationships/hyperlink" Target="https://youtu.be/1HBaRy-Z03U" TargetMode="External"/><Relationship Id="rId26" Type="http://schemas.openxmlformats.org/officeDocument/2006/relationships/hyperlink" Target="https://youtu.be/UHdv7ptQiGo" TargetMode="External"/><Relationship Id="rId25" Type="http://schemas.openxmlformats.org/officeDocument/2006/relationships/hyperlink" Target="https://youtu.be/6emndid4psY" TargetMode="External"/><Relationship Id="rId28" Type="http://schemas.openxmlformats.org/officeDocument/2006/relationships/hyperlink" Target="https://youtu.be/tmeRMVf04Rk" TargetMode="External"/><Relationship Id="rId27" Type="http://schemas.openxmlformats.org/officeDocument/2006/relationships/hyperlink" Target="https://youtu.be/p3Pqn_Qrilg" TargetMode="External"/><Relationship Id="rId29" Type="http://schemas.openxmlformats.org/officeDocument/2006/relationships/hyperlink" Target="https://youtu.be/XNThgut_D8Y" TargetMode="External"/><Relationship Id="rId11" Type="http://schemas.openxmlformats.org/officeDocument/2006/relationships/hyperlink" Target="https://youtu.be/PWAHSXOUi7c" TargetMode="External"/><Relationship Id="rId10" Type="http://schemas.openxmlformats.org/officeDocument/2006/relationships/hyperlink" Target="https://youtu.be/ysLht8T4QC4" TargetMode="External"/><Relationship Id="rId13" Type="http://schemas.openxmlformats.org/officeDocument/2006/relationships/hyperlink" Target="https://youtu.be/VKhgB0IW02A" TargetMode="External"/><Relationship Id="rId12" Type="http://schemas.openxmlformats.org/officeDocument/2006/relationships/hyperlink" Target="https://youtu.be/_QXiROy_xr0" TargetMode="External"/><Relationship Id="rId15" Type="http://schemas.openxmlformats.org/officeDocument/2006/relationships/hyperlink" Target="https://youtu.be/nz9ZHuTtd7I" TargetMode="External"/><Relationship Id="rId14" Type="http://schemas.openxmlformats.org/officeDocument/2006/relationships/hyperlink" Target="https://youtu.be/gpAu2CJLo8E" TargetMode="External"/><Relationship Id="rId17" Type="http://schemas.openxmlformats.org/officeDocument/2006/relationships/hyperlink" Target="https://youtu.be/X4-39NLJ5t8" TargetMode="External"/><Relationship Id="rId16" Type="http://schemas.openxmlformats.org/officeDocument/2006/relationships/hyperlink" Target="https://www.facebook.com/groups/1108069375955135/files/" TargetMode="External"/><Relationship Id="rId19" Type="http://schemas.openxmlformats.org/officeDocument/2006/relationships/hyperlink" Target="https://youtu.be/u96Q6v9ykcY" TargetMode="External"/><Relationship Id="rId18" Type="http://schemas.openxmlformats.org/officeDocument/2006/relationships/hyperlink" Target="https://youtu.be/bpLRRwci0JI" TargetMode="External"/><Relationship Id="rId84" Type="http://schemas.openxmlformats.org/officeDocument/2006/relationships/hyperlink" Target="https://youtu.be/6o_YVvN5OXw" TargetMode="External"/><Relationship Id="rId83" Type="http://schemas.openxmlformats.org/officeDocument/2006/relationships/hyperlink" Target="https://youtu.be/zkYIDBJlo7A" TargetMode="External"/><Relationship Id="rId86" Type="http://schemas.openxmlformats.org/officeDocument/2006/relationships/hyperlink" Target="https://youtu.be/Siqro4DZdQI" TargetMode="External"/><Relationship Id="rId85" Type="http://schemas.openxmlformats.org/officeDocument/2006/relationships/hyperlink" Target="https://youtu.be/hWM5xGhZGRI" TargetMode="External"/><Relationship Id="rId88" Type="http://schemas.openxmlformats.org/officeDocument/2006/relationships/hyperlink" Target="https://youtu.be/B2-tqURk-9A" TargetMode="External"/><Relationship Id="rId87" Type="http://schemas.openxmlformats.org/officeDocument/2006/relationships/hyperlink" Target="https://youtu.be/jgfAQCikzTg" TargetMode="External"/><Relationship Id="rId89" Type="http://schemas.openxmlformats.org/officeDocument/2006/relationships/hyperlink" Target="https://youtu.be/b2rLsWytCkM" TargetMode="External"/><Relationship Id="rId80" Type="http://schemas.openxmlformats.org/officeDocument/2006/relationships/hyperlink" Target="https://youtu.be/7to22RZ7owE" TargetMode="External"/><Relationship Id="rId82" Type="http://schemas.openxmlformats.org/officeDocument/2006/relationships/hyperlink" Target="https://youtu.be/a7VLBlCLleI" TargetMode="External"/><Relationship Id="rId81" Type="http://schemas.openxmlformats.org/officeDocument/2006/relationships/hyperlink" Target="https://youtu.be/LIs1YhYgQrQ" TargetMode="External"/><Relationship Id="rId73" Type="http://schemas.openxmlformats.org/officeDocument/2006/relationships/hyperlink" Target="https://youtu.be/SpmsIKt721w" TargetMode="External"/><Relationship Id="rId72" Type="http://schemas.openxmlformats.org/officeDocument/2006/relationships/hyperlink" Target="https://www.facebook.com/groups/1108069375955135/files/" TargetMode="External"/><Relationship Id="rId75" Type="http://schemas.openxmlformats.org/officeDocument/2006/relationships/hyperlink" Target="https://youtu.be/0MYQHzv6P6o" TargetMode="External"/><Relationship Id="rId74" Type="http://schemas.openxmlformats.org/officeDocument/2006/relationships/hyperlink" Target="https://youtu.be/Dy_OiDTm46s" TargetMode="External"/><Relationship Id="rId77" Type="http://schemas.openxmlformats.org/officeDocument/2006/relationships/hyperlink" Target="https://youtu.be/EBcs9K0QVvE" TargetMode="External"/><Relationship Id="rId76" Type="http://schemas.openxmlformats.org/officeDocument/2006/relationships/hyperlink" Target="https://youtu.be/_hwQ-F4ysY0" TargetMode="External"/><Relationship Id="rId79" Type="http://schemas.openxmlformats.org/officeDocument/2006/relationships/hyperlink" Target="https://youtu.be/faBnUk1SjUg" TargetMode="External"/><Relationship Id="rId78" Type="http://schemas.openxmlformats.org/officeDocument/2006/relationships/hyperlink" Target="https://youtu.be/x_e-PqKMy-0" TargetMode="External"/><Relationship Id="rId71" Type="http://schemas.openxmlformats.org/officeDocument/2006/relationships/hyperlink" Target="https://youtu.be/73FYbI8inb8" TargetMode="External"/><Relationship Id="rId70" Type="http://schemas.openxmlformats.org/officeDocument/2006/relationships/hyperlink" Target="https://youtu.be/yB9KsgTv2fo" TargetMode="External"/><Relationship Id="rId62" Type="http://schemas.openxmlformats.org/officeDocument/2006/relationships/hyperlink" Target="https://youtu.be/c9VyO9Ug8cM" TargetMode="External"/><Relationship Id="rId61" Type="http://schemas.openxmlformats.org/officeDocument/2006/relationships/hyperlink" Target="https://youtu.be/Js8r4hTHUFo" TargetMode="External"/><Relationship Id="rId64" Type="http://schemas.openxmlformats.org/officeDocument/2006/relationships/hyperlink" Target="https://www.facebook.com/groups/1108069375955135/files/" TargetMode="External"/><Relationship Id="rId63" Type="http://schemas.openxmlformats.org/officeDocument/2006/relationships/hyperlink" Target="https://youtu.be/B-DwmHlt45k" TargetMode="External"/><Relationship Id="rId66" Type="http://schemas.openxmlformats.org/officeDocument/2006/relationships/hyperlink" Target="https://youtu.be/xFY0uoxW6W4" TargetMode="External"/><Relationship Id="rId65" Type="http://schemas.openxmlformats.org/officeDocument/2006/relationships/hyperlink" Target="https://youtu.be/QLqIH9ByoNA" TargetMode="External"/><Relationship Id="rId68" Type="http://schemas.openxmlformats.org/officeDocument/2006/relationships/hyperlink" Target="https://youtu.be/7KLakAnz47M" TargetMode="External"/><Relationship Id="rId67" Type="http://schemas.openxmlformats.org/officeDocument/2006/relationships/hyperlink" Target="https://youtu.be/8MoeVNTiUbU" TargetMode="External"/><Relationship Id="rId60" Type="http://schemas.openxmlformats.org/officeDocument/2006/relationships/hyperlink" Target="https://youtu.be/GG-E1XvAfpY" TargetMode="External"/><Relationship Id="rId69" Type="http://schemas.openxmlformats.org/officeDocument/2006/relationships/hyperlink" Target="https://youtu.be/ATOZAiIa63w" TargetMode="External"/><Relationship Id="rId51" Type="http://schemas.openxmlformats.org/officeDocument/2006/relationships/hyperlink" Target="https://youtu.be/iTDnuUadQ_U" TargetMode="External"/><Relationship Id="rId50" Type="http://schemas.openxmlformats.org/officeDocument/2006/relationships/hyperlink" Target="https://youtu.be/a-nE-sIW32s" TargetMode="External"/><Relationship Id="rId53" Type="http://schemas.openxmlformats.org/officeDocument/2006/relationships/hyperlink" Target="https://youtu.be/GVYFlNiAG0g" TargetMode="External"/><Relationship Id="rId52" Type="http://schemas.openxmlformats.org/officeDocument/2006/relationships/hyperlink" Target="https://youtu.be/t5J-Xohn9n0" TargetMode="External"/><Relationship Id="rId55" Type="http://schemas.openxmlformats.org/officeDocument/2006/relationships/hyperlink" Target="https://youtu.be/ghtAeVwjRc4" TargetMode="External"/><Relationship Id="rId54" Type="http://schemas.openxmlformats.org/officeDocument/2006/relationships/hyperlink" Target="https://youtu.be/Hvm2F8WbiEc" TargetMode="External"/><Relationship Id="rId57" Type="http://schemas.openxmlformats.org/officeDocument/2006/relationships/hyperlink" Target="https://youtu.be/5xt4IkMH6fQ" TargetMode="External"/><Relationship Id="rId56" Type="http://schemas.openxmlformats.org/officeDocument/2006/relationships/hyperlink" Target="https://youtu.be/6plD1_VRq2c" TargetMode="External"/><Relationship Id="rId59" Type="http://schemas.openxmlformats.org/officeDocument/2006/relationships/hyperlink" Target="https://youtu.be/tvFc8H-N8EU" TargetMode="External"/><Relationship Id="rId58" Type="http://schemas.openxmlformats.org/officeDocument/2006/relationships/hyperlink" Target="https://youtu.be/iTRCUwhgAG0" TargetMode="External"/><Relationship Id="rId104" Type="http://schemas.openxmlformats.org/officeDocument/2006/relationships/drawing" Target="../drawings/drawing5.xml"/><Relationship Id="rId103" Type="http://schemas.openxmlformats.org/officeDocument/2006/relationships/hyperlink" Target="https://youtu.be/DsPpNBvg9rU" TargetMode="External"/><Relationship Id="rId102" Type="http://schemas.openxmlformats.org/officeDocument/2006/relationships/hyperlink" Target="https://youtu.be/otjih2ekWLw" TargetMode="External"/><Relationship Id="rId101" Type="http://schemas.openxmlformats.org/officeDocument/2006/relationships/hyperlink" Target="https://www.facebook.com/groups/1108069375955135/files/" TargetMode="External"/><Relationship Id="rId100" Type="http://schemas.openxmlformats.org/officeDocument/2006/relationships/hyperlink" Target="https://youtu.be/zWapKaLamVM" TargetMode="External"/><Relationship Id="rId95" Type="http://schemas.openxmlformats.org/officeDocument/2006/relationships/hyperlink" Target="https://www.facebook.com/groups/1108069375955135/files/" TargetMode="External"/><Relationship Id="rId94" Type="http://schemas.openxmlformats.org/officeDocument/2006/relationships/hyperlink" Target="https://youtu.be/ZIjLli9z95Y" TargetMode="External"/><Relationship Id="rId97" Type="http://schemas.openxmlformats.org/officeDocument/2006/relationships/hyperlink" Target="https://youtu.be/zU8Ct42SVhU" TargetMode="External"/><Relationship Id="rId96" Type="http://schemas.openxmlformats.org/officeDocument/2006/relationships/hyperlink" Target="https://youtu.be/MoOLqk9cjTs" TargetMode="External"/><Relationship Id="rId99" Type="http://schemas.openxmlformats.org/officeDocument/2006/relationships/hyperlink" Target="https://youtu.be/7PV5f_5JBbg" TargetMode="External"/><Relationship Id="rId98" Type="http://schemas.openxmlformats.org/officeDocument/2006/relationships/hyperlink" Target="https://youtu.be/US6KLYVz5MI" TargetMode="External"/><Relationship Id="rId91" Type="http://schemas.openxmlformats.org/officeDocument/2006/relationships/hyperlink" Target="https://youtu.be/05yPQBTKrkc" TargetMode="External"/><Relationship Id="rId90" Type="http://schemas.openxmlformats.org/officeDocument/2006/relationships/hyperlink" Target="https://youtu.be/9k_7TX9nklU" TargetMode="External"/><Relationship Id="rId93" Type="http://schemas.openxmlformats.org/officeDocument/2006/relationships/hyperlink" Target="https://youtu.be/xSJE1rwbv-8" TargetMode="External"/><Relationship Id="rId92" Type="http://schemas.openxmlformats.org/officeDocument/2006/relationships/hyperlink" Target="https://youtu.be/J8uim1hjtY4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D0JLmrufi5Y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://www.tiobe.com/tiobe-index/" TargetMode="External"/><Relationship Id="rId4" Type="http://schemas.openxmlformats.org/officeDocument/2006/relationships/hyperlink" Target="https://youtu.be/-0cBCLLMX18" TargetMode="External"/><Relationship Id="rId9" Type="http://schemas.openxmlformats.org/officeDocument/2006/relationships/hyperlink" Target="https://youtu.be/19hbAwxfFvs" TargetMode="External"/><Relationship Id="rId5" Type="http://schemas.openxmlformats.org/officeDocument/2006/relationships/hyperlink" Target="https://youtu.be/lgepbspkyIo" TargetMode="External"/><Relationship Id="rId6" Type="http://schemas.openxmlformats.org/officeDocument/2006/relationships/hyperlink" Target="https://youtu.be/-JMLabIWDXE" TargetMode="External"/><Relationship Id="rId7" Type="http://schemas.openxmlformats.org/officeDocument/2006/relationships/hyperlink" Target="https://youtu.be/E1AFLCkrNjY" TargetMode="External"/><Relationship Id="rId8" Type="http://schemas.openxmlformats.org/officeDocument/2006/relationships/hyperlink" Target="https://youtu.be/rAeyBPKybDI" TargetMode="External"/><Relationship Id="rId31" Type="http://schemas.openxmlformats.org/officeDocument/2006/relationships/hyperlink" Target="https://youtu.be/eHmiaMOClTk" TargetMode="External"/><Relationship Id="rId30" Type="http://schemas.openxmlformats.org/officeDocument/2006/relationships/hyperlink" Target="https://youtu.be/QEWfGTiHxE0" TargetMode="External"/><Relationship Id="rId33" Type="http://schemas.openxmlformats.org/officeDocument/2006/relationships/hyperlink" Target="https://youtu.be/tY2-6JkxHAw" TargetMode="External"/><Relationship Id="rId32" Type="http://schemas.openxmlformats.org/officeDocument/2006/relationships/hyperlink" Target="https://youtu.be/nEhjoihUvj8" TargetMode="External"/><Relationship Id="rId35" Type="http://schemas.openxmlformats.org/officeDocument/2006/relationships/hyperlink" Target="https://youtu.be/qGx3qdJghjI" TargetMode="External"/><Relationship Id="rId34" Type="http://schemas.openxmlformats.org/officeDocument/2006/relationships/hyperlink" Target="https://youtu.be/h_yhwJsp0IE" TargetMode="External"/><Relationship Id="rId37" Type="http://schemas.openxmlformats.org/officeDocument/2006/relationships/drawing" Target="../drawings/drawing6.xml"/><Relationship Id="rId36" Type="http://schemas.openxmlformats.org/officeDocument/2006/relationships/hyperlink" Target="https://youtu.be/NNhzWlCcMac" TargetMode="External"/><Relationship Id="rId20" Type="http://schemas.openxmlformats.org/officeDocument/2006/relationships/hyperlink" Target="https://youtu.be/rMdunkgyQJ4" TargetMode="External"/><Relationship Id="rId22" Type="http://schemas.openxmlformats.org/officeDocument/2006/relationships/hyperlink" Target="https://youtu.be/eGOV7m_80vs" TargetMode="External"/><Relationship Id="rId21" Type="http://schemas.openxmlformats.org/officeDocument/2006/relationships/hyperlink" Target="https://youtu.be/acYDV48kwg8" TargetMode="External"/><Relationship Id="rId24" Type="http://schemas.openxmlformats.org/officeDocument/2006/relationships/hyperlink" Target="https://www.youtube.com/edit?video_id=b6_7l4erOyc&amp;video_referrer=watch" TargetMode="External"/><Relationship Id="rId23" Type="http://schemas.openxmlformats.org/officeDocument/2006/relationships/hyperlink" Target="https://www.youtube.com/edit?video_referrer=watch&amp;video_id=S283NrBtzwU" TargetMode="External"/><Relationship Id="rId26" Type="http://schemas.openxmlformats.org/officeDocument/2006/relationships/hyperlink" Target="https://www.youtube.com/edit?video_id=Csx5AWi_qs8&amp;video_referrer=watch" TargetMode="External"/><Relationship Id="rId25" Type="http://schemas.openxmlformats.org/officeDocument/2006/relationships/hyperlink" Target="https://www.facebook.com/groups/1108069375955135/files/" TargetMode="External"/><Relationship Id="rId28" Type="http://schemas.openxmlformats.org/officeDocument/2006/relationships/hyperlink" Target="https://www.youtube.com/edit?video_referrer=watch&amp;video_id=PWUAF2y31bk" TargetMode="External"/><Relationship Id="rId27" Type="http://schemas.openxmlformats.org/officeDocument/2006/relationships/hyperlink" Target="https://www.youtube.com/edit?video_referrer=watch&amp;video_id=8UDpilxXc7g" TargetMode="External"/><Relationship Id="rId29" Type="http://schemas.openxmlformats.org/officeDocument/2006/relationships/hyperlink" Target="https://www.youtube.com/watch?v=BTs5fBcbTOQ&amp;feature=youtu.be" TargetMode="External"/><Relationship Id="rId11" Type="http://schemas.openxmlformats.org/officeDocument/2006/relationships/hyperlink" Target="https://youtu.be/9Kp03MkpwZw" TargetMode="External"/><Relationship Id="rId10" Type="http://schemas.openxmlformats.org/officeDocument/2006/relationships/hyperlink" Target="https://youtu.be/eLHOSzN0hPc" TargetMode="External"/><Relationship Id="rId13" Type="http://schemas.openxmlformats.org/officeDocument/2006/relationships/hyperlink" Target="https://youtu.be/U6jpwscLzBg" TargetMode="External"/><Relationship Id="rId12" Type="http://schemas.openxmlformats.org/officeDocument/2006/relationships/hyperlink" Target="https://youtu.be/anHAz5mB7ug" TargetMode="External"/><Relationship Id="rId15" Type="http://schemas.openxmlformats.org/officeDocument/2006/relationships/hyperlink" Target="https://www.facebook.com/groups/1108069375955135/files/" TargetMode="External"/><Relationship Id="rId14" Type="http://schemas.openxmlformats.org/officeDocument/2006/relationships/hyperlink" Target="https://youtu.be/iccWE_bLWZs" TargetMode="External"/><Relationship Id="rId17" Type="http://schemas.openxmlformats.org/officeDocument/2006/relationships/hyperlink" Target="https://youtu.be/mxO6oCpq_iE" TargetMode="External"/><Relationship Id="rId16" Type="http://schemas.openxmlformats.org/officeDocument/2006/relationships/hyperlink" Target="https://youtu.be/MSm0F22foL0" TargetMode="External"/><Relationship Id="rId19" Type="http://schemas.openxmlformats.org/officeDocument/2006/relationships/hyperlink" Target="https://youtu.be/0Wf40Ho8FlI" TargetMode="External"/><Relationship Id="rId18" Type="http://schemas.openxmlformats.org/officeDocument/2006/relationships/hyperlink" Target="https://youtu.be/Y78z6uEBpO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YOn6oFDDn4U" TargetMode="External"/><Relationship Id="rId2" Type="http://schemas.openxmlformats.org/officeDocument/2006/relationships/hyperlink" Target="https://youtu.be/txw3HoMybng" TargetMode="External"/><Relationship Id="rId3" Type="http://schemas.openxmlformats.org/officeDocument/2006/relationships/hyperlink" Target="https://youtu.be/TBV5ZQFd0P0" TargetMode="External"/><Relationship Id="rId4" Type="http://schemas.openxmlformats.org/officeDocument/2006/relationships/hyperlink" Target="https://youtu.be/zzTruAsnKjo" TargetMode="External"/><Relationship Id="rId9" Type="http://schemas.openxmlformats.org/officeDocument/2006/relationships/hyperlink" Target="https://youtu.be/VKdya04h3ss" TargetMode="External"/><Relationship Id="rId5" Type="http://schemas.openxmlformats.org/officeDocument/2006/relationships/hyperlink" Target="https://youtu.be/q1SWJ34W4Gc" TargetMode="External"/><Relationship Id="rId6" Type="http://schemas.openxmlformats.org/officeDocument/2006/relationships/hyperlink" Target="https://youtu.be/SeWRnE5c5rE" TargetMode="External"/><Relationship Id="rId7" Type="http://schemas.openxmlformats.org/officeDocument/2006/relationships/hyperlink" Target="https://youtu.be/UEmZnHf8iGU" TargetMode="External"/><Relationship Id="rId8" Type="http://schemas.openxmlformats.org/officeDocument/2006/relationships/hyperlink" Target="https://youtu.be/okmXNgx36r8" TargetMode="External"/><Relationship Id="rId20" Type="http://schemas.openxmlformats.org/officeDocument/2006/relationships/hyperlink" Target="https://youtu.be/mwYOZ1LEKRY" TargetMode="External"/><Relationship Id="rId22" Type="http://schemas.openxmlformats.org/officeDocument/2006/relationships/hyperlink" Target="https://youtu.be/gfpdBj1z5Ls" TargetMode="External"/><Relationship Id="rId21" Type="http://schemas.openxmlformats.org/officeDocument/2006/relationships/hyperlink" Target="https://youtu.be/V7-TFIGQdAI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youtu.be/TJP99Br6078" TargetMode="External"/><Relationship Id="rId11" Type="http://schemas.openxmlformats.org/officeDocument/2006/relationships/hyperlink" Target="https://youtu.be/-Z5TEjmzjH4" TargetMode="External"/><Relationship Id="rId10" Type="http://schemas.openxmlformats.org/officeDocument/2006/relationships/hyperlink" Target="https://youtu.be/9CIsvgAty5A" TargetMode="External"/><Relationship Id="rId13" Type="http://schemas.openxmlformats.org/officeDocument/2006/relationships/hyperlink" Target="https://youtu.be/KjHBjojTGKU" TargetMode="External"/><Relationship Id="rId12" Type="http://schemas.openxmlformats.org/officeDocument/2006/relationships/hyperlink" Target="https://youtu.be/yB93Q15I3-c" TargetMode="External"/><Relationship Id="rId15" Type="http://schemas.openxmlformats.org/officeDocument/2006/relationships/hyperlink" Target="https://youtu.be/_k8IyocGxJk" TargetMode="External"/><Relationship Id="rId14" Type="http://schemas.openxmlformats.org/officeDocument/2006/relationships/hyperlink" Target="https://youtu.be/GU3Gho-5yfU" TargetMode="External"/><Relationship Id="rId17" Type="http://schemas.openxmlformats.org/officeDocument/2006/relationships/hyperlink" Target="https://filezilla-project.org/download.php?type=client" TargetMode="External"/><Relationship Id="rId16" Type="http://schemas.openxmlformats.org/officeDocument/2006/relationships/hyperlink" Target="https://youtu.be/kcA5JkNvPBg" TargetMode="External"/><Relationship Id="rId19" Type="http://schemas.openxmlformats.org/officeDocument/2006/relationships/hyperlink" Target="http://www.orgfree.com" TargetMode="External"/><Relationship Id="rId18" Type="http://schemas.openxmlformats.org/officeDocument/2006/relationships/hyperlink" Target="https://youtu.be/nLbzZ7Qr19E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a-bSDPCLpRo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m9qB9yKzcqI" TargetMode="External"/><Relationship Id="rId4" Type="http://schemas.openxmlformats.org/officeDocument/2006/relationships/hyperlink" Target="https://youtu.be/_qsQ3CXwZfM" TargetMode="External"/><Relationship Id="rId9" Type="http://schemas.openxmlformats.org/officeDocument/2006/relationships/hyperlink" Target="https://youtu.be/Qj3uAjQj9cA" TargetMode="External"/><Relationship Id="rId5" Type="http://schemas.openxmlformats.org/officeDocument/2006/relationships/hyperlink" Target="https://youtu.be/sB0rNDQSgwg" TargetMode="External"/><Relationship Id="rId6" Type="http://schemas.openxmlformats.org/officeDocument/2006/relationships/hyperlink" Target="https://youtu.be/2X19DS_a8qo" TargetMode="External"/><Relationship Id="rId7" Type="http://schemas.openxmlformats.org/officeDocument/2006/relationships/hyperlink" Target="https://youtu.be/1JKJuXN92dY" TargetMode="External"/><Relationship Id="rId8" Type="http://schemas.openxmlformats.org/officeDocument/2006/relationships/hyperlink" Target="https://youtu.be/U61h6b08XwI" TargetMode="External"/><Relationship Id="rId20" Type="http://schemas.openxmlformats.org/officeDocument/2006/relationships/hyperlink" Target="https://youtu.be/6B4XpfIhypA" TargetMode="External"/><Relationship Id="rId22" Type="http://schemas.openxmlformats.org/officeDocument/2006/relationships/hyperlink" Target="https://youtu.be/6Elj1Difz-g" TargetMode="External"/><Relationship Id="rId21" Type="http://schemas.openxmlformats.org/officeDocument/2006/relationships/hyperlink" Target="https://youtu.be/NigLxCGZETw" TargetMode="External"/><Relationship Id="rId24" Type="http://schemas.openxmlformats.org/officeDocument/2006/relationships/hyperlink" Target="https://youtu.be/b5Y1PU5i4Z8" TargetMode="External"/><Relationship Id="rId23" Type="http://schemas.openxmlformats.org/officeDocument/2006/relationships/hyperlink" Target="https://youtu.be/5qynXVkWVT4" TargetMode="External"/><Relationship Id="rId25" Type="http://schemas.openxmlformats.org/officeDocument/2006/relationships/drawing" Target="../drawings/drawing8.xml"/><Relationship Id="rId11" Type="http://schemas.openxmlformats.org/officeDocument/2006/relationships/hyperlink" Target="https://youtu.be/D4QWcxd72_s" TargetMode="External"/><Relationship Id="rId10" Type="http://schemas.openxmlformats.org/officeDocument/2006/relationships/hyperlink" Target="https://youtu.be/vjX9T8VCm5I" TargetMode="External"/><Relationship Id="rId13" Type="http://schemas.openxmlformats.org/officeDocument/2006/relationships/hyperlink" Target="https://youtu.be/FrlnEyWBiqY" TargetMode="External"/><Relationship Id="rId12" Type="http://schemas.openxmlformats.org/officeDocument/2006/relationships/hyperlink" Target="https://youtu.be/J9LvhvTXA-M" TargetMode="External"/><Relationship Id="rId15" Type="http://schemas.openxmlformats.org/officeDocument/2006/relationships/hyperlink" Target="https://youtu.be/7jY1KO72FJ0" TargetMode="External"/><Relationship Id="rId14" Type="http://schemas.openxmlformats.org/officeDocument/2006/relationships/hyperlink" Target="https://youtu.be/os06EC9pTIE" TargetMode="External"/><Relationship Id="rId17" Type="http://schemas.openxmlformats.org/officeDocument/2006/relationships/hyperlink" Target="https://youtu.be/kj2v7z92oUM" TargetMode="External"/><Relationship Id="rId16" Type="http://schemas.openxmlformats.org/officeDocument/2006/relationships/hyperlink" Target="https://youtu.be/GBphSq6lm0M" TargetMode="External"/><Relationship Id="rId19" Type="http://schemas.openxmlformats.org/officeDocument/2006/relationships/hyperlink" Target="https://youtu.be/7_kalYMn3aw" TargetMode="External"/><Relationship Id="rId18" Type="http://schemas.openxmlformats.org/officeDocument/2006/relationships/hyperlink" Target="https://youtu.be/np2QkvR8QUY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BPgPK4QqDZw" TargetMode="External"/><Relationship Id="rId2" Type="http://schemas.openxmlformats.org/officeDocument/2006/relationships/hyperlink" Target="https://www.facebook.com/groups/1108069375955135/files/" TargetMode="External"/><Relationship Id="rId3" Type="http://schemas.openxmlformats.org/officeDocument/2006/relationships/hyperlink" Target="https://youtu.be/fQH3Uh3Uac4" TargetMode="External"/><Relationship Id="rId4" Type="http://schemas.openxmlformats.org/officeDocument/2006/relationships/hyperlink" Target="https://www.facebook.com/groups/1108069375955135/files/" TargetMode="External"/><Relationship Id="rId9" Type="http://schemas.openxmlformats.org/officeDocument/2006/relationships/hyperlink" Target="https://youtu.be/oYZd-EVNilA" TargetMode="External"/><Relationship Id="rId5" Type="http://schemas.openxmlformats.org/officeDocument/2006/relationships/hyperlink" Target="https://youtu.be/2PZdtkQPUOI" TargetMode="External"/><Relationship Id="rId6" Type="http://schemas.openxmlformats.org/officeDocument/2006/relationships/hyperlink" Target="https://www.facebook.com/groups/1108069375955135/files/" TargetMode="External"/><Relationship Id="rId7" Type="http://schemas.openxmlformats.org/officeDocument/2006/relationships/hyperlink" Target="https://youtu.be/OHPZjlA5jKE" TargetMode="External"/><Relationship Id="rId8" Type="http://schemas.openxmlformats.org/officeDocument/2006/relationships/hyperlink" Target="https://youtu.be/tAFsrNGlSXg" TargetMode="External"/><Relationship Id="rId20" Type="http://schemas.openxmlformats.org/officeDocument/2006/relationships/hyperlink" Target="https://youtu.be/Has9oRC8DOU" TargetMode="External"/><Relationship Id="rId22" Type="http://schemas.openxmlformats.org/officeDocument/2006/relationships/hyperlink" Target="https://www.facebook.com/groups/1108069375955135/files/" TargetMode="External"/><Relationship Id="rId21" Type="http://schemas.openxmlformats.org/officeDocument/2006/relationships/hyperlink" Target="https://youtu.be/_6g1MGlYc6M" TargetMode="External"/><Relationship Id="rId24" Type="http://schemas.openxmlformats.org/officeDocument/2006/relationships/hyperlink" Target="https://www.facebook.com/groups/1108069375955135/files/" TargetMode="External"/><Relationship Id="rId23" Type="http://schemas.openxmlformats.org/officeDocument/2006/relationships/hyperlink" Target="https://youtu.be/_Rzlpu1Y53I" TargetMode="External"/><Relationship Id="rId26" Type="http://schemas.openxmlformats.org/officeDocument/2006/relationships/hyperlink" Target="https://youtu.be/k32JVwRWUCA" TargetMode="External"/><Relationship Id="rId25" Type="http://schemas.openxmlformats.org/officeDocument/2006/relationships/hyperlink" Target="https://youtu.be/0tF5aqSeVAU" TargetMode="External"/><Relationship Id="rId27" Type="http://schemas.openxmlformats.org/officeDocument/2006/relationships/drawing" Target="../drawings/drawing9.xml"/><Relationship Id="rId11" Type="http://schemas.openxmlformats.org/officeDocument/2006/relationships/hyperlink" Target="https://youtu.be/DoH0kyxWZJo" TargetMode="External"/><Relationship Id="rId10" Type="http://schemas.openxmlformats.org/officeDocument/2006/relationships/hyperlink" Target="https://youtu.be/vufgBb5ezYE" TargetMode="External"/><Relationship Id="rId13" Type="http://schemas.openxmlformats.org/officeDocument/2006/relationships/hyperlink" Target="https://youtu.be/9Iwig8ejHR0" TargetMode="External"/><Relationship Id="rId12" Type="http://schemas.openxmlformats.org/officeDocument/2006/relationships/hyperlink" Target="https://youtu.be/A8C2zeqGPfE" TargetMode="External"/><Relationship Id="rId15" Type="http://schemas.openxmlformats.org/officeDocument/2006/relationships/hyperlink" Target="https://youtu.be/BQWLXCcoIfc" TargetMode="External"/><Relationship Id="rId14" Type="http://schemas.openxmlformats.org/officeDocument/2006/relationships/hyperlink" Target="https://youtu.be/IK_83mFrul4" TargetMode="External"/><Relationship Id="rId17" Type="http://schemas.openxmlformats.org/officeDocument/2006/relationships/hyperlink" Target="https://drive.google.com/open?id=0By29SQsh6o2oNVZ5NlFqS3RWZlU" TargetMode="External"/><Relationship Id="rId16" Type="http://schemas.openxmlformats.org/officeDocument/2006/relationships/hyperlink" Target="https://youtu.be/WT1tzUNmJN8" TargetMode="External"/><Relationship Id="rId19" Type="http://schemas.openxmlformats.org/officeDocument/2006/relationships/hyperlink" Target="https://youtu.be/XamLIlhx-h4" TargetMode="External"/><Relationship Id="rId18" Type="http://schemas.openxmlformats.org/officeDocument/2006/relationships/hyperlink" Target="https://youtu.be/q2yiNCxeq1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86"/>
    <col customWidth="1" min="2" max="2" width="34.71"/>
    <col customWidth="1" min="3" max="3" width="41.86"/>
    <col customWidth="1" min="4" max="4" width="29.29"/>
    <col customWidth="1" min="5" max="5" width="9.43"/>
    <col customWidth="1" min="6" max="6" width="25.29"/>
    <col customWidth="1" min="7" max="7" width="22.43"/>
    <col customWidth="1" min="8" max="31" width="23.57"/>
  </cols>
  <sheetData>
    <row r="1">
      <c r="A1" s="3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37.5" customHeight="1">
      <c r="A2" s="5" t="s">
        <v>9</v>
      </c>
      <c r="B2" s="6" t="s">
        <v>10</v>
      </c>
      <c r="C2" s="5" t="s">
        <v>11</v>
      </c>
      <c r="D2" s="7" t="s">
        <v>12</v>
      </c>
      <c r="E2" s="8" t="s">
        <v>13</v>
      </c>
      <c r="F2" s="9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37.5" customHeight="1">
      <c r="A3" s="5" t="s">
        <v>14</v>
      </c>
      <c r="B3" s="6" t="s">
        <v>10</v>
      </c>
      <c r="C3" s="5" t="s">
        <v>15</v>
      </c>
      <c r="D3" s="7" t="s">
        <v>16</v>
      </c>
      <c r="E3" s="8" t="s">
        <v>13</v>
      </c>
      <c r="F3" s="9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37.5" customHeight="1">
      <c r="A4" s="5" t="s">
        <v>17</v>
      </c>
      <c r="B4" s="6" t="s">
        <v>10</v>
      </c>
      <c r="C4" s="5" t="s">
        <v>18</v>
      </c>
      <c r="D4" s="7" t="s">
        <v>19</v>
      </c>
      <c r="E4" s="8" t="s">
        <v>13</v>
      </c>
      <c r="F4" s="9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1"/>
      <c r="B5" s="12"/>
      <c r="C5" s="11"/>
      <c r="D5" s="11"/>
      <c r="E5" s="12"/>
      <c r="F5" s="13"/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ht="37.5" customHeight="1">
      <c r="A6" s="5" t="s">
        <v>20</v>
      </c>
      <c r="B6" s="6" t="s">
        <v>10</v>
      </c>
      <c r="C6" s="5" t="s">
        <v>11</v>
      </c>
      <c r="D6" s="7" t="s">
        <v>21</v>
      </c>
      <c r="E6" s="8" t="s">
        <v>13</v>
      </c>
      <c r="F6" s="9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37.5" customHeight="1">
      <c r="A7" s="5" t="s">
        <v>22</v>
      </c>
      <c r="B7" s="6" t="s">
        <v>10</v>
      </c>
      <c r="C7" s="5" t="s">
        <v>23</v>
      </c>
      <c r="D7" s="7" t="s">
        <v>24</v>
      </c>
      <c r="E7" s="8" t="s">
        <v>13</v>
      </c>
      <c r="F7" s="9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37.5" customHeight="1">
      <c r="A8" s="5" t="s">
        <v>25</v>
      </c>
      <c r="B8" s="6" t="s">
        <v>10</v>
      </c>
      <c r="C8" s="5" t="s">
        <v>23</v>
      </c>
      <c r="D8" s="7" t="s">
        <v>26</v>
      </c>
      <c r="E8" s="8" t="s">
        <v>13</v>
      </c>
      <c r="F8" s="9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37.5" customHeight="1">
      <c r="A9" s="5" t="s">
        <v>27</v>
      </c>
      <c r="B9" s="6" t="s">
        <v>10</v>
      </c>
      <c r="C9" s="5" t="s">
        <v>28</v>
      </c>
      <c r="D9" s="7" t="s">
        <v>29</v>
      </c>
      <c r="E9" s="8" t="s">
        <v>13</v>
      </c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37.5" customHeight="1">
      <c r="A10" s="5" t="s">
        <v>30</v>
      </c>
      <c r="B10" s="6" t="s">
        <v>10</v>
      </c>
      <c r="C10" s="5" t="s">
        <v>31</v>
      </c>
      <c r="D10" s="7" t="s">
        <v>32</v>
      </c>
      <c r="E10" s="8" t="s">
        <v>13</v>
      </c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37.5" customHeight="1">
      <c r="A11" s="5" t="s">
        <v>33</v>
      </c>
      <c r="B11" s="6" t="s">
        <v>10</v>
      </c>
      <c r="C11" s="5" t="s">
        <v>31</v>
      </c>
      <c r="D11" s="7" t="s">
        <v>34</v>
      </c>
      <c r="E11" s="8" t="s">
        <v>13</v>
      </c>
      <c r="F11" s="9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1"/>
      <c r="B12" s="12"/>
      <c r="C12" s="11"/>
      <c r="D12" s="11"/>
      <c r="E12" s="12"/>
      <c r="F12" s="13"/>
      <c r="G12" s="13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ht="37.5" customHeight="1">
      <c r="A13" s="5" t="s">
        <v>35</v>
      </c>
      <c r="B13" s="6" t="s">
        <v>36</v>
      </c>
      <c r="C13" s="5" t="s">
        <v>37</v>
      </c>
      <c r="D13" s="7" t="s">
        <v>38</v>
      </c>
      <c r="E13" s="8" t="s">
        <v>39</v>
      </c>
      <c r="F13" s="15" t="str">
        <f>HYPERLINK("https://www.facebook.com/groups/1108069375955135/files/","20161020 - HTML5")</f>
        <v>20161020 - HTML5</v>
      </c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37.5" customHeight="1">
      <c r="A14" s="5" t="s">
        <v>44</v>
      </c>
      <c r="B14" s="6" t="s">
        <v>36</v>
      </c>
      <c r="C14" s="5" t="s">
        <v>45</v>
      </c>
      <c r="D14" s="7" t="s">
        <v>46</v>
      </c>
      <c r="E14" s="8" t="s">
        <v>39</v>
      </c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37.5" customHeight="1">
      <c r="A15" s="5" t="s">
        <v>48</v>
      </c>
      <c r="B15" s="6" t="s">
        <v>36</v>
      </c>
      <c r="C15" s="5" t="s">
        <v>49</v>
      </c>
      <c r="D15" s="7" t="s">
        <v>50</v>
      </c>
      <c r="E15" s="8" t="s">
        <v>39</v>
      </c>
      <c r="F15" s="9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37.5" customHeight="1">
      <c r="A16" s="5" t="s">
        <v>51</v>
      </c>
      <c r="B16" s="6" t="s">
        <v>36</v>
      </c>
      <c r="C16" s="5" t="s">
        <v>49</v>
      </c>
      <c r="D16" s="7" t="s">
        <v>52</v>
      </c>
      <c r="E16" s="8" t="s">
        <v>39</v>
      </c>
      <c r="F16" s="9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37.5" customHeight="1">
      <c r="A17" s="5" t="s">
        <v>54</v>
      </c>
      <c r="B17" s="6" t="s">
        <v>36</v>
      </c>
      <c r="C17" s="5" t="s">
        <v>49</v>
      </c>
      <c r="D17" s="7" t="s">
        <v>55</v>
      </c>
      <c r="E17" s="8" t="s">
        <v>39</v>
      </c>
      <c r="F17" s="9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37.5" customHeight="1">
      <c r="A18" s="5" t="s">
        <v>59</v>
      </c>
      <c r="B18" s="6" t="s">
        <v>36</v>
      </c>
      <c r="C18" s="5" t="s">
        <v>49</v>
      </c>
      <c r="D18" s="7" t="s">
        <v>60</v>
      </c>
      <c r="E18" s="8" t="s">
        <v>39</v>
      </c>
      <c r="F18" s="9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>
      <c r="A19" s="11"/>
      <c r="B19" s="12"/>
      <c r="C19" s="11"/>
      <c r="D19" s="11"/>
      <c r="E19" s="12"/>
      <c r="F19" s="13"/>
      <c r="G19" s="13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ht="37.5" customHeight="1">
      <c r="A20" s="5" t="s">
        <v>66</v>
      </c>
      <c r="B20" s="6" t="s">
        <v>67</v>
      </c>
      <c r="C20" s="5" t="s">
        <v>68</v>
      </c>
      <c r="D20" s="7" t="s">
        <v>69</v>
      </c>
      <c r="E20" s="8" t="s">
        <v>13</v>
      </c>
      <c r="F20" s="9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37.5" customHeight="1">
      <c r="A21" s="5" t="s">
        <v>73</v>
      </c>
      <c r="B21" s="6" t="s">
        <v>67</v>
      </c>
      <c r="C21" s="5" t="s">
        <v>74</v>
      </c>
      <c r="D21" s="7" t="s">
        <v>75</v>
      </c>
      <c r="E21" s="8" t="s">
        <v>13</v>
      </c>
      <c r="F21" s="9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37.5" customHeight="1">
      <c r="A22" s="5" t="s">
        <v>78</v>
      </c>
      <c r="B22" s="6" t="s">
        <v>67</v>
      </c>
      <c r="C22" s="5" t="s">
        <v>79</v>
      </c>
      <c r="D22" s="7" t="s">
        <v>81</v>
      </c>
      <c r="E22" s="8" t="s">
        <v>13</v>
      </c>
      <c r="F22" s="9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37.5" customHeight="1">
      <c r="A23" s="5" t="s">
        <v>83</v>
      </c>
      <c r="B23" s="6" t="s">
        <v>67</v>
      </c>
      <c r="C23" s="5" t="s">
        <v>84</v>
      </c>
      <c r="D23" s="7" t="s">
        <v>85</v>
      </c>
      <c r="E23" s="8" t="s">
        <v>13</v>
      </c>
      <c r="F23" s="9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37.5" customHeight="1">
      <c r="A24" s="5" t="s">
        <v>87</v>
      </c>
      <c r="B24" s="6" t="s">
        <v>67</v>
      </c>
      <c r="C24" s="5" t="s">
        <v>84</v>
      </c>
      <c r="D24" s="7" t="s">
        <v>89</v>
      </c>
      <c r="E24" s="8" t="s">
        <v>13</v>
      </c>
      <c r="F24" s="9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37.5" customHeight="1">
      <c r="A25" s="5" t="s">
        <v>93</v>
      </c>
      <c r="B25" s="6" t="s">
        <v>67</v>
      </c>
      <c r="C25" s="5" t="s">
        <v>84</v>
      </c>
      <c r="D25" s="7" t="s">
        <v>94</v>
      </c>
      <c r="E25" s="8" t="s">
        <v>13</v>
      </c>
      <c r="F25" s="9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>
      <c r="A26" s="11"/>
      <c r="B26" s="12"/>
      <c r="C26" s="11"/>
      <c r="D26" s="11"/>
      <c r="E26" s="12"/>
      <c r="F26" s="13"/>
      <c r="G26" s="13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ht="37.5" customHeight="1">
      <c r="A27" s="5" t="s">
        <v>100</v>
      </c>
      <c r="B27" s="6" t="s">
        <v>101</v>
      </c>
      <c r="C27" s="5" t="s">
        <v>103</v>
      </c>
      <c r="D27" s="7" t="s">
        <v>104</v>
      </c>
      <c r="E27" s="8" t="s">
        <v>106</v>
      </c>
      <c r="F27" s="15" t="str">
        <f>HYPERLINK("https://www.facebook.com/groups/1108069375955135/files/","20161024 - iOS App語法基礎")</f>
        <v>20161024 - iOS App語法基礎</v>
      </c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ht="37.5" customHeight="1">
      <c r="A28" s="5" t="s">
        <v>110</v>
      </c>
      <c r="B28" s="6" t="s">
        <v>101</v>
      </c>
      <c r="C28" s="5" t="s">
        <v>112</v>
      </c>
      <c r="D28" s="7" t="s">
        <v>115</v>
      </c>
      <c r="E28" s="8" t="s">
        <v>106</v>
      </c>
      <c r="F28" s="9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ht="37.5" customHeight="1">
      <c r="A29" s="5" t="s">
        <v>119</v>
      </c>
      <c r="B29" s="6" t="s">
        <v>101</v>
      </c>
      <c r="C29" s="5" t="s">
        <v>121</v>
      </c>
      <c r="D29" s="7" t="s">
        <v>122</v>
      </c>
      <c r="E29" s="8" t="s">
        <v>106</v>
      </c>
      <c r="F29" s="9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>
      <c r="A30" s="11"/>
      <c r="B30" s="12"/>
      <c r="C30" s="11"/>
      <c r="D30" s="11"/>
      <c r="E30" s="12"/>
      <c r="F30" s="13"/>
      <c r="G30" s="1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ht="37.5" customHeight="1">
      <c r="A31" s="5" t="s">
        <v>124</v>
      </c>
      <c r="B31" s="6" t="s">
        <v>67</v>
      </c>
      <c r="C31" s="5" t="s">
        <v>126</v>
      </c>
      <c r="D31" s="7" t="s">
        <v>127</v>
      </c>
      <c r="E31" s="8" t="s">
        <v>13</v>
      </c>
      <c r="F31" s="9"/>
      <c r="G31" s="15" t="str">
        <f>HYPERLINK("https://filezilla-project.org/download.php?type=client","FileZilla")</f>
        <v>FileZilla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ht="37.5" customHeight="1">
      <c r="A32" s="5" t="s">
        <v>130</v>
      </c>
      <c r="B32" s="6" t="s">
        <v>67</v>
      </c>
      <c r="C32" s="5" t="s">
        <v>131</v>
      </c>
      <c r="D32" s="7" t="s">
        <v>132</v>
      </c>
      <c r="E32" s="8" t="s">
        <v>13</v>
      </c>
      <c r="F32" s="9"/>
      <c r="G32" s="15" t="str">
        <f>HYPERLINK("http://www.orgfree.com","6te ")</f>
        <v>6te 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ht="37.5" customHeight="1">
      <c r="A33" s="5" t="s">
        <v>134</v>
      </c>
      <c r="B33" s="6" t="s">
        <v>67</v>
      </c>
      <c r="C33" s="5" t="s">
        <v>136</v>
      </c>
      <c r="D33" s="7" t="s">
        <v>138</v>
      </c>
      <c r="E33" s="8" t="s">
        <v>13</v>
      </c>
      <c r="F33" s="9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ht="37.5" customHeight="1">
      <c r="A34" s="5" t="s">
        <v>139</v>
      </c>
      <c r="B34" s="6" t="s">
        <v>67</v>
      </c>
      <c r="C34" s="5" t="s">
        <v>140</v>
      </c>
      <c r="D34" s="7" t="s">
        <v>141</v>
      </c>
      <c r="E34" s="8" t="s">
        <v>13</v>
      </c>
      <c r="F34" s="9"/>
      <c r="G34" s="9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ht="37.5" customHeight="1">
      <c r="A35" s="5" t="s">
        <v>142</v>
      </c>
      <c r="B35" s="6" t="s">
        <v>67</v>
      </c>
      <c r="C35" s="5" t="s">
        <v>84</v>
      </c>
      <c r="D35" s="7" t="s">
        <v>144</v>
      </c>
      <c r="E35" s="8" t="s">
        <v>13</v>
      </c>
      <c r="F35" s="9"/>
      <c r="G35" s="9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ht="37.5" customHeight="1">
      <c r="A36" s="5" t="s">
        <v>149</v>
      </c>
      <c r="B36" s="6" t="s">
        <v>67</v>
      </c>
      <c r="C36" s="5" t="s">
        <v>84</v>
      </c>
      <c r="D36" s="7" t="s">
        <v>151</v>
      </c>
      <c r="E36" s="8" t="s">
        <v>13</v>
      </c>
      <c r="F36" s="9"/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>
      <c r="A37" s="11"/>
      <c r="B37" s="12"/>
      <c r="C37" s="11"/>
      <c r="D37" s="11"/>
      <c r="E37" s="12"/>
      <c r="F37" s="13"/>
      <c r="G37" s="13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ht="37.5" customHeight="1">
      <c r="A38" s="18" t="s">
        <v>158</v>
      </c>
      <c r="B38" s="8" t="s">
        <v>101</v>
      </c>
      <c r="C38" s="18" t="s">
        <v>159</v>
      </c>
      <c r="D38" s="21" t="s">
        <v>160</v>
      </c>
      <c r="E38" s="8" t="s">
        <v>106</v>
      </c>
      <c r="F38" s="15" t="str">
        <f>HYPERLINK("https://www.facebook.com/groups/1108069375955135/files/","20161027 - iOS App語法基礎")</f>
        <v>20161027 - iOS App語法基礎</v>
      </c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ht="37.5" customHeight="1">
      <c r="A39" s="18" t="s">
        <v>167</v>
      </c>
      <c r="B39" s="8" t="s">
        <v>101</v>
      </c>
      <c r="C39" s="18" t="s">
        <v>168</v>
      </c>
      <c r="D39" s="21" t="s">
        <v>169</v>
      </c>
      <c r="E39" s="8" t="s">
        <v>106</v>
      </c>
      <c r="F39" s="9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ht="37.5" customHeight="1">
      <c r="A40" s="18" t="s">
        <v>170</v>
      </c>
      <c r="B40" s="8" t="s">
        <v>101</v>
      </c>
      <c r="C40" s="18" t="s">
        <v>171</v>
      </c>
      <c r="D40" s="21" t="s">
        <v>172</v>
      </c>
      <c r="E40" s="8" t="s">
        <v>106</v>
      </c>
      <c r="F40" s="9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>
      <c r="A41" s="11"/>
      <c r="B41" s="12"/>
      <c r="C41" s="11"/>
      <c r="D41" s="11"/>
      <c r="E41" s="12"/>
      <c r="F41" s="13"/>
      <c r="G41" s="13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ht="37.5" customHeight="1">
      <c r="A42" s="18" t="s">
        <v>173</v>
      </c>
      <c r="B42" s="8" t="s">
        <v>36</v>
      </c>
      <c r="C42" s="5" t="s">
        <v>49</v>
      </c>
      <c r="D42" s="21" t="s">
        <v>174</v>
      </c>
      <c r="E42" s="8" t="s">
        <v>39</v>
      </c>
      <c r="F42" s="15" t="str">
        <f>HYPERLINK("https://www.facebook.com/groups/1108069375955135/files/","20161031 - HTML5")</f>
        <v>20161031 - HTML5</v>
      </c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ht="37.5" customHeight="1">
      <c r="A43" s="18" t="s">
        <v>175</v>
      </c>
      <c r="B43" s="8" t="s">
        <v>36</v>
      </c>
      <c r="C43" s="5" t="s">
        <v>49</v>
      </c>
      <c r="D43" s="21" t="s">
        <v>176</v>
      </c>
      <c r="E43" s="8" t="s">
        <v>39</v>
      </c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ht="37.5" customHeight="1">
      <c r="A44" s="18" t="s">
        <v>177</v>
      </c>
      <c r="B44" s="8" t="s">
        <v>36</v>
      </c>
      <c r="C44" s="5" t="s">
        <v>49</v>
      </c>
      <c r="D44" s="16" t="s">
        <v>178</v>
      </c>
      <c r="E44" s="8" t="s">
        <v>39</v>
      </c>
      <c r="F44" s="9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ht="37.5" customHeight="1">
      <c r="A45" s="18" t="s">
        <v>179</v>
      </c>
      <c r="B45" s="8" t="s">
        <v>36</v>
      </c>
      <c r="C45" s="5" t="s">
        <v>49</v>
      </c>
      <c r="D45" s="16" t="s">
        <v>180</v>
      </c>
      <c r="E45" s="8" t="s">
        <v>39</v>
      </c>
      <c r="F45" s="9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ht="37.5" customHeight="1">
      <c r="A46" s="18" t="s">
        <v>181</v>
      </c>
      <c r="B46" s="8" t="s">
        <v>36</v>
      </c>
      <c r="C46" s="5" t="s">
        <v>49</v>
      </c>
      <c r="D46" s="21" t="s">
        <v>182</v>
      </c>
      <c r="E46" s="8" t="s">
        <v>39</v>
      </c>
      <c r="F46" s="9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ht="37.5" customHeight="1">
      <c r="A47" s="18" t="s">
        <v>187</v>
      </c>
      <c r="B47" s="8" t="s">
        <v>36</v>
      </c>
      <c r="C47" s="5" t="s">
        <v>49</v>
      </c>
      <c r="D47" s="21" t="str">
        <f>HYPERLINK("https://youtu.be/2EsA0sycBPs","https://youtu.be/2EsA0sycBPs")</f>
        <v>https://youtu.be/2EsA0sycBPs</v>
      </c>
      <c r="E47" s="8" t="s">
        <v>39</v>
      </c>
      <c r="F47" s="9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ht="37.5" customHeight="1">
      <c r="A48" s="18" t="s">
        <v>192</v>
      </c>
      <c r="B48" s="8" t="s">
        <v>36</v>
      </c>
      <c r="C48" s="5" t="s">
        <v>49</v>
      </c>
      <c r="D48" s="21" t="s">
        <v>195</v>
      </c>
      <c r="E48" s="8" t="s">
        <v>39</v>
      </c>
      <c r="F48" s="9"/>
      <c r="G48" s="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>
      <c r="A49" s="11"/>
      <c r="B49" s="12"/>
      <c r="C49" s="11"/>
      <c r="D49" s="11"/>
      <c r="E49" s="12"/>
      <c r="F49" s="13"/>
      <c r="G49" s="13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ht="37.5" customHeight="1">
      <c r="A50" s="18" t="s">
        <v>197</v>
      </c>
      <c r="B50" s="8" t="s">
        <v>101</v>
      </c>
      <c r="C50" s="18" t="s">
        <v>198</v>
      </c>
      <c r="D50" s="16" t="s">
        <v>200</v>
      </c>
      <c r="E50" s="8" t="s">
        <v>106</v>
      </c>
      <c r="F50" s="9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ht="37.5" customHeight="1">
      <c r="A51" s="18" t="s">
        <v>205</v>
      </c>
      <c r="B51" s="8" t="s">
        <v>101</v>
      </c>
      <c r="C51" s="18" t="s">
        <v>207</v>
      </c>
      <c r="D51" s="21" t="s">
        <v>208</v>
      </c>
      <c r="E51" s="8" t="s">
        <v>106</v>
      </c>
      <c r="F51" s="9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ht="37.5" customHeight="1">
      <c r="A52" s="18" t="s">
        <v>211</v>
      </c>
      <c r="B52" s="8" t="s">
        <v>101</v>
      </c>
      <c r="C52" s="18" t="s">
        <v>212</v>
      </c>
      <c r="D52" s="21" t="s">
        <v>213</v>
      </c>
      <c r="E52" s="8" t="s">
        <v>106</v>
      </c>
      <c r="F52" s="9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>
      <c r="A53" s="11"/>
      <c r="B53" s="12"/>
      <c r="C53" s="11"/>
      <c r="D53" s="11"/>
      <c r="E53" s="12"/>
      <c r="F53" s="13"/>
      <c r="G53" s="13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ht="37.5" customHeight="1">
      <c r="A54" s="5" t="s">
        <v>214</v>
      </c>
      <c r="B54" s="6" t="s">
        <v>36</v>
      </c>
      <c r="C54" s="5" t="s">
        <v>215</v>
      </c>
      <c r="D54" s="16" t="s">
        <v>216</v>
      </c>
      <c r="E54" s="8" t="s">
        <v>39</v>
      </c>
      <c r="F54" s="15" t="str">
        <f>HYPERLINK("https://www.facebook.com/groups/1108069375955135/files/","20161102 - HTML5")</f>
        <v>20161102 - HTML5</v>
      </c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ht="37.5" customHeight="1">
      <c r="A55" s="5" t="s">
        <v>217</v>
      </c>
      <c r="B55" s="6" t="s">
        <v>36</v>
      </c>
      <c r="C55" s="5" t="s">
        <v>36</v>
      </c>
      <c r="D55" s="16" t="s">
        <v>218</v>
      </c>
      <c r="E55" s="8" t="s">
        <v>39</v>
      </c>
      <c r="F55" s="9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ht="37.5" customHeight="1">
      <c r="A56" s="5" t="s">
        <v>219</v>
      </c>
      <c r="B56" s="6" t="s">
        <v>36</v>
      </c>
      <c r="C56" s="5" t="s">
        <v>36</v>
      </c>
      <c r="D56" s="16" t="s">
        <v>220</v>
      </c>
      <c r="E56" s="8" t="s">
        <v>39</v>
      </c>
      <c r="F56" s="9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ht="37.5" customHeight="1">
      <c r="A57" s="5" t="s">
        <v>221</v>
      </c>
      <c r="B57" s="6" t="s">
        <v>36</v>
      </c>
      <c r="C57" s="5" t="s">
        <v>222</v>
      </c>
      <c r="D57" s="16" t="s">
        <v>223</v>
      </c>
      <c r="E57" s="8" t="s">
        <v>39</v>
      </c>
      <c r="F57" s="9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ht="37.5" customHeight="1">
      <c r="A58" s="5" t="s">
        <v>224</v>
      </c>
      <c r="B58" s="6" t="s">
        <v>36</v>
      </c>
      <c r="C58" s="5" t="s">
        <v>222</v>
      </c>
      <c r="D58" s="16" t="s">
        <v>225</v>
      </c>
      <c r="E58" s="8" t="s">
        <v>39</v>
      </c>
      <c r="F58" s="9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ht="37.5" customHeight="1">
      <c r="A59" s="5" t="s">
        <v>226</v>
      </c>
      <c r="B59" s="6" t="s">
        <v>36</v>
      </c>
      <c r="C59" s="5" t="s">
        <v>222</v>
      </c>
      <c r="D59" s="16" t="s">
        <v>227</v>
      </c>
      <c r="E59" s="8" t="s">
        <v>39</v>
      </c>
      <c r="F59" s="9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>
      <c r="A60" s="11"/>
      <c r="B60" s="12"/>
      <c r="C60" s="11"/>
      <c r="D60" s="11"/>
      <c r="E60" s="12"/>
      <c r="F60" s="13"/>
      <c r="G60" s="13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ht="37.5" customHeight="1">
      <c r="A61" s="5" t="s">
        <v>40</v>
      </c>
      <c r="B61" s="6" t="s">
        <v>41</v>
      </c>
      <c r="C61" s="5" t="s">
        <v>42</v>
      </c>
      <c r="D61" s="16" t="s">
        <v>43</v>
      </c>
      <c r="E61" s="6" t="s">
        <v>47</v>
      </c>
      <c r="F61" s="15" t="str">
        <f>HYPERLINK("https://www.facebook.com/groups/1108069375955135/files/","20161104 - PHP+MySQL")</f>
        <v>20161104 - PHP+MySQL</v>
      </c>
      <c r="G61" s="15" t="str">
        <f>HYPERLINK("http://teaching.bo-yuan.net","蘇老師的教學系統平台")</f>
        <v>蘇老師的教學系統平台</v>
      </c>
      <c r="H61" s="17" t="s">
        <v>53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ht="37.5" customHeight="1">
      <c r="A62" s="5" t="s">
        <v>56</v>
      </c>
      <c r="B62" s="6" t="s">
        <v>41</v>
      </c>
      <c r="C62" s="5" t="s">
        <v>57</v>
      </c>
      <c r="D62" s="16" t="s">
        <v>58</v>
      </c>
      <c r="E62" s="6" t="s">
        <v>47</v>
      </c>
      <c r="F62" s="9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ht="37.5" customHeight="1">
      <c r="A63" s="5" t="s">
        <v>61</v>
      </c>
      <c r="B63" s="6" t="s">
        <v>41</v>
      </c>
      <c r="C63" s="5" t="s">
        <v>62</v>
      </c>
      <c r="D63" s="16" t="s">
        <v>63</v>
      </c>
      <c r="E63" s="6" t="s">
        <v>47</v>
      </c>
      <c r="F63" s="9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ht="37.5" customHeight="1">
      <c r="A64" s="5" t="s">
        <v>64</v>
      </c>
      <c r="B64" s="6" t="s">
        <v>41</v>
      </c>
      <c r="C64" s="18" t="s">
        <v>65</v>
      </c>
      <c r="D64" s="16" t="s">
        <v>70</v>
      </c>
      <c r="E64" s="6" t="s">
        <v>47</v>
      </c>
      <c r="F64" s="9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ht="37.5" customHeight="1">
      <c r="A65" s="5" t="s">
        <v>71</v>
      </c>
      <c r="B65" s="6" t="s">
        <v>41</v>
      </c>
      <c r="C65" s="18" t="s">
        <v>65</v>
      </c>
      <c r="D65" s="16" t="s">
        <v>72</v>
      </c>
      <c r="E65" s="6" t="s">
        <v>47</v>
      </c>
      <c r="F65" s="9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ht="37.5" customHeight="1">
      <c r="A66" s="5" t="s">
        <v>76</v>
      </c>
      <c r="B66" s="6" t="s">
        <v>41</v>
      </c>
      <c r="C66" s="18" t="s">
        <v>65</v>
      </c>
      <c r="D66" s="16" t="s">
        <v>77</v>
      </c>
      <c r="E66" s="6" t="s">
        <v>47</v>
      </c>
      <c r="F66" s="9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>
      <c r="A67" s="11"/>
      <c r="B67" s="12"/>
      <c r="C67" s="11"/>
      <c r="D67" s="11"/>
      <c r="E67" s="12"/>
      <c r="F67" s="13"/>
      <c r="G67" s="13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ht="37.5" customHeight="1">
      <c r="A68" s="18" t="s">
        <v>228</v>
      </c>
      <c r="B68" s="6" t="s">
        <v>36</v>
      </c>
      <c r="C68" s="5" t="s">
        <v>229</v>
      </c>
      <c r="D68" s="16" t="s">
        <v>230</v>
      </c>
      <c r="E68" s="8" t="s">
        <v>39</v>
      </c>
      <c r="F68" s="15" t="str">
        <f>HYPERLINK("https://www.facebook.com/groups/1108069375955135/files/","20161107 - HTML5")</f>
        <v>20161107 - HTML5</v>
      </c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ht="37.5" customHeight="1">
      <c r="A69" s="18" t="s">
        <v>231</v>
      </c>
      <c r="B69" s="6" t="s">
        <v>36</v>
      </c>
      <c r="C69" s="18" t="s">
        <v>232</v>
      </c>
      <c r="D69" s="16" t="s">
        <v>233</v>
      </c>
      <c r="E69" s="8" t="s">
        <v>39</v>
      </c>
      <c r="F69" s="9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ht="37.5" customHeight="1">
      <c r="A70" s="18" t="s">
        <v>234</v>
      </c>
      <c r="B70" s="6" t="s">
        <v>36</v>
      </c>
      <c r="C70" s="18" t="s">
        <v>235</v>
      </c>
      <c r="D70" s="16" t="s">
        <v>236</v>
      </c>
      <c r="E70" s="8" t="s">
        <v>39</v>
      </c>
      <c r="F70" s="9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ht="37.5" customHeight="1">
      <c r="A71" s="18" t="s">
        <v>237</v>
      </c>
      <c r="B71" s="6" t="s">
        <v>36</v>
      </c>
      <c r="C71" s="18" t="s">
        <v>235</v>
      </c>
      <c r="D71" s="16" t="s">
        <v>238</v>
      </c>
      <c r="E71" s="8" t="s">
        <v>39</v>
      </c>
      <c r="F71" s="9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ht="37.5" customHeight="1">
      <c r="A72" s="18" t="s">
        <v>239</v>
      </c>
      <c r="B72" s="6" t="s">
        <v>36</v>
      </c>
      <c r="C72" s="18" t="s">
        <v>240</v>
      </c>
      <c r="D72" s="16" t="s">
        <v>241</v>
      </c>
      <c r="E72" s="8" t="s">
        <v>39</v>
      </c>
      <c r="F72" s="9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ht="37.5" customHeight="1">
      <c r="A73" s="18" t="s">
        <v>242</v>
      </c>
      <c r="B73" s="6" t="s">
        <v>36</v>
      </c>
      <c r="C73" s="18" t="s">
        <v>243</v>
      </c>
      <c r="D73" s="16" t="s">
        <v>244</v>
      </c>
      <c r="E73" s="8" t="s">
        <v>39</v>
      </c>
      <c r="F73" s="9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>
      <c r="A74" s="11"/>
      <c r="B74" s="12"/>
      <c r="C74" s="11"/>
      <c r="D74" s="11"/>
      <c r="E74" s="12"/>
      <c r="F74" s="13"/>
      <c r="G74" s="13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ht="37.5" customHeight="1">
      <c r="A75" s="5" t="s">
        <v>254</v>
      </c>
      <c r="B75" s="6" t="s">
        <v>101</v>
      </c>
      <c r="C75" s="5" t="s">
        <v>255</v>
      </c>
      <c r="D75" s="16" t="s">
        <v>256</v>
      </c>
      <c r="E75" s="6" t="s">
        <v>106</v>
      </c>
      <c r="F75" s="9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ht="37.5" customHeight="1">
      <c r="A76" s="5" t="s">
        <v>257</v>
      </c>
      <c r="B76" s="6" t="s">
        <v>101</v>
      </c>
      <c r="C76" s="5" t="s">
        <v>258</v>
      </c>
      <c r="D76" s="7" t="s">
        <v>259</v>
      </c>
      <c r="E76" s="6" t="s">
        <v>106</v>
      </c>
      <c r="F76" s="9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ht="37.5" customHeight="1">
      <c r="A77" s="5" t="s">
        <v>260</v>
      </c>
      <c r="B77" s="6" t="s">
        <v>101</v>
      </c>
      <c r="C77" s="5" t="s">
        <v>261</v>
      </c>
      <c r="D77" s="16" t="s">
        <v>262</v>
      </c>
      <c r="E77" s="6" t="s">
        <v>106</v>
      </c>
      <c r="F77" s="9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>
      <c r="A78" s="11"/>
      <c r="B78" s="12"/>
      <c r="C78" s="11"/>
      <c r="D78" s="11"/>
      <c r="E78" s="12"/>
      <c r="F78" s="13"/>
      <c r="G78" s="13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ht="37.5" customHeight="1">
      <c r="A79" s="5" t="s">
        <v>263</v>
      </c>
      <c r="B79" s="6" t="s">
        <v>101</v>
      </c>
      <c r="C79" s="5" t="s">
        <v>264</v>
      </c>
      <c r="D79" s="16" t="s">
        <v>265</v>
      </c>
      <c r="E79" s="6" t="s">
        <v>106</v>
      </c>
      <c r="F79" s="15" t="str">
        <f>HYPERLINK("https://www.facebook.com/groups/1108069375955135/files/","20161109 - iOS App語法基礎")</f>
        <v>20161109 - iOS App語法基礎</v>
      </c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ht="37.5" customHeight="1">
      <c r="A80" s="5" t="s">
        <v>266</v>
      </c>
      <c r="B80" s="6" t="s">
        <v>101</v>
      </c>
      <c r="C80" s="5" t="s">
        <v>267</v>
      </c>
      <c r="D80" s="16" t="s">
        <v>268</v>
      </c>
      <c r="E80" s="6" t="s">
        <v>106</v>
      </c>
      <c r="F80" s="9"/>
      <c r="G80" s="9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ht="37.5" customHeight="1">
      <c r="A81" s="5" t="s">
        <v>269</v>
      </c>
      <c r="B81" s="6" t="s">
        <v>101</v>
      </c>
      <c r="C81" s="5" t="s">
        <v>270</v>
      </c>
      <c r="D81" s="16" t="s">
        <v>271</v>
      </c>
      <c r="E81" s="6" t="s">
        <v>106</v>
      </c>
      <c r="F81" s="9"/>
      <c r="G81" s="9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ht="37.5" customHeight="1">
      <c r="A82" s="5" t="s">
        <v>272</v>
      </c>
      <c r="B82" s="6" t="s">
        <v>101</v>
      </c>
      <c r="C82" s="5" t="s">
        <v>273</v>
      </c>
      <c r="D82" s="16" t="s">
        <v>274</v>
      </c>
      <c r="E82" s="6" t="s">
        <v>106</v>
      </c>
      <c r="F82" s="9"/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ht="37.5" customHeight="1">
      <c r="A83" s="5" t="s">
        <v>275</v>
      </c>
      <c r="B83" s="6" t="s">
        <v>101</v>
      </c>
      <c r="C83" s="5" t="s">
        <v>276</v>
      </c>
      <c r="D83" s="16" t="s">
        <v>277</v>
      </c>
      <c r="E83" s="6" t="s">
        <v>106</v>
      </c>
      <c r="F83" s="9"/>
      <c r="G83" s="9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ht="37.5" customHeight="1">
      <c r="A84" s="5" t="s">
        <v>278</v>
      </c>
      <c r="B84" s="6" t="s">
        <v>101</v>
      </c>
      <c r="C84" s="5" t="s">
        <v>279</v>
      </c>
      <c r="D84" s="16" t="s">
        <v>280</v>
      </c>
      <c r="E84" s="6" t="s">
        <v>106</v>
      </c>
      <c r="F84" s="9"/>
      <c r="G84" s="9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>
      <c r="A85" s="11"/>
      <c r="B85" s="12"/>
      <c r="C85" s="11"/>
      <c r="D85" s="11"/>
      <c r="E85" s="12"/>
      <c r="F85" s="13"/>
      <c r="G85" s="13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ht="37.5" customHeight="1">
      <c r="A86" s="5" t="s">
        <v>281</v>
      </c>
      <c r="B86" s="6" t="s">
        <v>101</v>
      </c>
      <c r="C86" s="5" t="s">
        <v>282</v>
      </c>
      <c r="D86" s="16" t="s">
        <v>283</v>
      </c>
      <c r="E86" s="6" t="s">
        <v>106</v>
      </c>
      <c r="F86" s="15" t="str">
        <f>HYPERLINK("https://www.facebook.com/groups/1108069375955135/files/","20161110 - iOS App語法基礎")</f>
        <v>20161110 - iOS App語法基礎</v>
      </c>
      <c r="G86" s="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ht="37.5" customHeight="1">
      <c r="A87" s="5" t="s">
        <v>285</v>
      </c>
      <c r="B87" s="6" t="s">
        <v>101</v>
      </c>
      <c r="C87" s="5" t="s">
        <v>288</v>
      </c>
      <c r="D87" s="16" t="s">
        <v>289</v>
      </c>
      <c r="E87" s="6" t="s">
        <v>106</v>
      </c>
      <c r="F87" s="9"/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ht="37.5" customHeight="1">
      <c r="A88" s="5" t="s">
        <v>292</v>
      </c>
      <c r="B88" s="6" t="s">
        <v>101</v>
      </c>
      <c r="C88" s="5" t="s">
        <v>293</v>
      </c>
      <c r="D88" s="16" t="s">
        <v>294</v>
      </c>
      <c r="E88" s="6" t="s">
        <v>106</v>
      </c>
      <c r="F88" s="9"/>
      <c r="G88" s="9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>
      <c r="A89" s="11"/>
      <c r="B89" s="12"/>
      <c r="C89" s="11"/>
      <c r="D89" s="11"/>
      <c r="E89" s="12"/>
      <c r="F89" s="13"/>
      <c r="G89" s="13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ht="37.5" customHeight="1">
      <c r="A90" s="5" t="s">
        <v>80</v>
      </c>
      <c r="B90" s="6" t="s">
        <v>41</v>
      </c>
      <c r="C90" s="5" t="s">
        <v>65</v>
      </c>
      <c r="D90" s="16" t="s">
        <v>82</v>
      </c>
      <c r="E90" s="6" t="s">
        <v>47</v>
      </c>
      <c r="F90" s="15" t="str">
        <f>HYPERLINK("https://lookaside.fbsbx.com/file/蘇柏原%20-%20PHP%26MySQL.zip?token=AWwEJWXyPuRlbGFqR3MY2onWLbqgsc-fOqxvVvl9SHk0L6yjYmW3GFm9LTSzXCyxP8aczTCkHYWQAbkQHqbF-VdJAzOhXCowG8aG_R0OdOzEJCollIo9JBwszi6CAZCke7zJ8kGSUAtN28OU-Kp8tj4REuDyWDoTHX9GGIOeDbQw0jvfWbcqIJFqTyJlxue9DYQ","20161111 - PHP+MySQL")</f>
        <v>20161111 - PHP+MySQL</v>
      </c>
      <c r="G90" s="9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ht="37.5" customHeight="1">
      <c r="A91" s="5" t="s">
        <v>86</v>
      </c>
      <c r="B91" s="6" t="s">
        <v>41</v>
      </c>
      <c r="C91" s="5" t="s">
        <v>65</v>
      </c>
      <c r="D91" s="16" t="s">
        <v>88</v>
      </c>
      <c r="E91" s="6" t="s">
        <v>47</v>
      </c>
      <c r="F91" s="9"/>
      <c r="G91" s="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ht="37.5" customHeight="1">
      <c r="A92" s="5" t="s">
        <v>90</v>
      </c>
      <c r="B92" s="6" t="s">
        <v>41</v>
      </c>
      <c r="C92" s="5" t="s">
        <v>91</v>
      </c>
      <c r="D92" s="16" t="s">
        <v>92</v>
      </c>
      <c r="E92" s="6" t="s">
        <v>47</v>
      </c>
      <c r="F92" s="9"/>
      <c r="G92" s="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ht="37.5" customHeight="1">
      <c r="A93" s="5" t="s">
        <v>95</v>
      </c>
      <c r="B93" s="6" t="s">
        <v>41</v>
      </c>
      <c r="C93" s="18" t="s">
        <v>96</v>
      </c>
      <c r="D93" s="16" t="s">
        <v>97</v>
      </c>
      <c r="E93" s="6" t="s">
        <v>47</v>
      </c>
      <c r="F93" s="9"/>
      <c r="G93" s="9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ht="37.5" customHeight="1">
      <c r="A94" s="5" t="s">
        <v>98</v>
      </c>
      <c r="B94" s="6" t="s">
        <v>41</v>
      </c>
      <c r="C94" s="18" t="s">
        <v>96</v>
      </c>
      <c r="D94" s="16" t="s">
        <v>99</v>
      </c>
      <c r="E94" s="6" t="s">
        <v>47</v>
      </c>
      <c r="F94" s="9"/>
      <c r="G94" s="9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ht="37.5" customHeight="1">
      <c r="A95" s="5" t="s">
        <v>102</v>
      </c>
      <c r="B95" s="6" t="s">
        <v>41</v>
      </c>
      <c r="C95" s="18" t="s">
        <v>96</v>
      </c>
      <c r="D95" s="16" t="s">
        <v>105</v>
      </c>
      <c r="E95" s="6" t="s">
        <v>47</v>
      </c>
      <c r="F95" s="9"/>
      <c r="G95" s="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>
      <c r="A96" s="11"/>
      <c r="B96" s="12"/>
      <c r="C96" s="11"/>
      <c r="D96" s="11"/>
      <c r="E96" s="12"/>
      <c r="F96" s="13"/>
      <c r="G96" s="13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ht="37.5" customHeight="1">
      <c r="A97" s="5" t="s">
        <v>245</v>
      </c>
      <c r="B97" s="6" t="s">
        <v>36</v>
      </c>
      <c r="C97" s="5" t="s">
        <v>246</v>
      </c>
      <c r="D97" s="16" t="s">
        <v>247</v>
      </c>
      <c r="E97" s="6" t="s">
        <v>39</v>
      </c>
      <c r="F97" s="15" t="str">
        <f>HYPERLINK("https://www.facebook.com/groups/1108069375955135/files/","20161114 - HTML5")</f>
        <v>20161114 - HTML5</v>
      </c>
      <c r="G97" s="9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ht="37.5" customHeight="1">
      <c r="A98" s="5" t="s">
        <v>248</v>
      </c>
      <c r="B98" s="6" t="s">
        <v>36</v>
      </c>
      <c r="C98" s="5" t="s">
        <v>246</v>
      </c>
      <c r="D98" s="16" t="s">
        <v>249</v>
      </c>
      <c r="E98" s="6" t="s">
        <v>39</v>
      </c>
      <c r="F98" s="9"/>
      <c r="G98" s="9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ht="37.5" customHeight="1">
      <c r="A99" s="5" t="s">
        <v>250</v>
      </c>
      <c r="B99" s="6" t="s">
        <v>36</v>
      </c>
      <c r="C99" s="5" t="s">
        <v>246</v>
      </c>
      <c r="D99" s="21" t="s">
        <v>251</v>
      </c>
      <c r="E99" s="6" t="s">
        <v>39</v>
      </c>
      <c r="F99" s="9"/>
      <c r="G99" s="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ht="37.5" customHeight="1">
      <c r="A100" s="5" t="s">
        <v>252</v>
      </c>
      <c r="B100" s="6" t="s">
        <v>36</v>
      </c>
      <c r="C100" s="5" t="s">
        <v>246</v>
      </c>
      <c r="D100" s="16" t="s">
        <v>253</v>
      </c>
      <c r="E100" s="6" t="s">
        <v>39</v>
      </c>
      <c r="F100" s="9"/>
      <c r="G100" s="15" t="str">
        <f>HYPERLINK("http://www.w3schools.com/graphics/canvas_clock.asp","w3schools參考網址")</f>
        <v>w3schools參考網址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ht="37.5" customHeight="1">
      <c r="A101" s="5" t="s">
        <v>284</v>
      </c>
      <c r="B101" s="6" t="s">
        <v>36</v>
      </c>
      <c r="C101" s="5" t="s">
        <v>286</v>
      </c>
      <c r="D101" s="16" t="s">
        <v>287</v>
      </c>
      <c r="E101" s="6" t="s">
        <v>39</v>
      </c>
      <c r="F101" s="9"/>
      <c r="G101" s="9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ht="37.5" customHeight="1">
      <c r="A102" s="5" t="s">
        <v>290</v>
      </c>
      <c r="B102" s="6" t="s">
        <v>36</v>
      </c>
      <c r="C102" s="5" t="s">
        <v>286</v>
      </c>
      <c r="D102" s="16" t="s">
        <v>291</v>
      </c>
      <c r="E102" s="6" t="s">
        <v>39</v>
      </c>
      <c r="F102" s="9"/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>
      <c r="A103" s="11"/>
      <c r="B103" s="12"/>
      <c r="C103" s="11"/>
      <c r="D103" s="11"/>
      <c r="E103" s="12"/>
      <c r="F103" s="13"/>
      <c r="G103" s="13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ht="37.5" customHeight="1">
      <c r="A104" s="5" t="s">
        <v>298</v>
      </c>
      <c r="B104" s="6" t="s">
        <v>101</v>
      </c>
      <c r="C104" s="5" t="s">
        <v>299</v>
      </c>
      <c r="D104" s="16" t="s">
        <v>300</v>
      </c>
      <c r="E104" s="6" t="s">
        <v>106</v>
      </c>
      <c r="F104" s="15" t="str">
        <f>HYPERLINK("https://www.facebook.com/groups/1108069375955135/files/","20161115 - iOS App語法基礎")</f>
        <v>20161115 - iOS App語法基礎</v>
      </c>
      <c r="G104" s="9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ht="37.5" customHeight="1">
      <c r="A105" s="5" t="s">
        <v>304</v>
      </c>
      <c r="B105" s="6" t="s">
        <v>101</v>
      </c>
      <c r="C105" s="5" t="s">
        <v>305</v>
      </c>
      <c r="D105" s="16" t="s">
        <v>306</v>
      </c>
      <c r="E105" s="6" t="s">
        <v>106</v>
      </c>
      <c r="F105" s="9"/>
      <c r="G105" s="9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ht="37.5" customHeight="1">
      <c r="A106" s="5" t="s">
        <v>310</v>
      </c>
      <c r="B106" s="6" t="s">
        <v>101</v>
      </c>
      <c r="C106" s="5" t="s">
        <v>305</v>
      </c>
      <c r="D106" s="16" t="s">
        <v>311</v>
      </c>
      <c r="E106" s="6" t="s">
        <v>106</v>
      </c>
      <c r="F106" s="9"/>
      <c r="G106" s="9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>
      <c r="A107" s="11"/>
      <c r="B107" s="12"/>
      <c r="C107" s="11"/>
      <c r="D107" s="11"/>
      <c r="E107" s="12"/>
      <c r="F107" s="13"/>
      <c r="G107" s="13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ht="37.5" customHeight="1">
      <c r="A108" s="5" t="s">
        <v>312</v>
      </c>
      <c r="B108" s="6" t="s">
        <v>101</v>
      </c>
      <c r="C108" s="5" t="s">
        <v>313</v>
      </c>
      <c r="D108" s="16" t="s">
        <v>315</v>
      </c>
      <c r="E108" s="6" t="s">
        <v>106</v>
      </c>
      <c r="F108" s="15" t="str">
        <f>HYPERLINK("https://www.facebook.com/groups/1108069375955135/files/","20161116 - iOS App語法基礎")</f>
        <v>20161116 - iOS App語法基礎</v>
      </c>
      <c r="G108" s="9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ht="37.5" customHeight="1">
      <c r="A109" s="5" t="s">
        <v>318</v>
      </c>
      <c r="B109" s="6" t="s">
        <v>101</v>
      </c>
      <c r="C109" s="5" t="s">
        <v>319</v>
      </c>
      <c r="D109" s="16" t="s">
        <v>320</v>
      </c>
      <c r="E109" s="6" t="s">
        <v>106</v>
      </c>
      <c r="F109" s="9"/>
      <c r="G109" s="9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ht="37.5" customHeight="1">
      <c r="A110" s="5" t="s">
        <v>324</v>
      </c>
      <c r="B110" s="6" t="s">
        <v>101</v>
      </c>
      <c r="C110" s="5" t="s">
        <v>325</v>
      </c>
      <c r="D110" s="7" t="s">
        <v>326</v>
      </c>
      <c r="E110" s="6" t="s">
        <v>106</v>
      </c>
      <c r="F110" s="9"/>
      <c r="G110" s="9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ht="37.5" customHeight="1">
      <c r="A111" s="5" t="s">
        <v>327</v>
      </c>
      <c r="B111" s="6" t="s">
        <v>101</v>
      </c>
      <c r="C111" s="5" t="s">
        <v>328</v>
      </c>
      <c r="D111" s="16" t="s">
        <v>329</v>
      </c>
      <c r="E111" s="6" t="s">
        <v>106</v>
      </c>
      <c r="F111" s="9"/>
      <c r="G111" s="9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ht="37.5" customHeight="1">
      <c r="A112" s="5" t="s">
        <v>331</v>
      </c>
      <c r="B112" s="6" t="s">
        <v>101</v>
      </c>
      <c r="C112" s="5" t="s">
        <v>333</v>
      </c>
      <c r="D112" s="16" t="s">
        <v>335</v>
      </c>
      <c r="E112" s="6" t="s">
        <v>106</v>
      </c>
      <c r="F112" s="9"/>
      <c r="G112" s="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ht="37.5" customHeight="1">
      <c r="A113" s="5" t="s">
        <v>336</v>
      </c>
      <c r="B113" s="6" t="s">
        <v>101</v>
      </c>
      <c r="C113" s="5" t="s">
        <v>337</v>
      </c>
      <c r="D113" s="7" t="s">
        <v>338</v>
      </c>
      <c r="E113" s="6" t="s">
        <v>106</v>
      </c>
      <c r="F113" s="9"/>
      <c r="G113" s="9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>
      <c r="A114" s="11"/>
      <c r="B114" s="12"/>
      <c r="C114" s="11"/>
      <c r="D114" s="11"/>
      <c r="E114" s="12"/>
      <c r="F114" s="13"/>
      <c r="G114" s="13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ht="37.5" customHeight="1">
      <c r="A115" s="5" t="s">
        <v>107</v>
      </c>
      <c r="B115" s="6" t="s">
        <v>41</v>
      </c>
      <c r="C115" s="5" t="s">
        <v>108</v>
      </c>
      <c r="D115" s="16" t="s">
        <v>109</v>
      </c>
      <c r="E115" s="6" t="s">
        <v>47</v>
      </c>
      <c r="F115" s="15" t="str">
        <f>HYPERLINK("https://www.facebook.com/groups/1108069375955135/files/","20161117 - PHP+MySQL")</f>
        <v>20161117 - PHP+MySQL</v>
      </c>
      <c r="G115" s="9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ht="37.5" customHeight="1">
      <c r="A116" s="5" t="s">
        <v>111</v>
      </c>
      <c r="B116" s="6" t="s">
        <v>41</v>
      </c>
      <c r="C116" s="5" t="s">
        <v>113</v>
      </c>
      <c r="D116" s="16" t="s">
        <v>114</v>
      </c>
      <c r="E116" s="6" t="s">
        <v>47</v>
      </c>
      <c r="F116" s="9"/>
      <c r="G116" s="9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ht="37.5" customHeight="1">
      <c r="A117" s="45" t="s">
        <v>116</v>
      </c>
      <c r="B117" s="46" t="s">
        <v>41</v>
      </c>
      <c r="C117" s="45" t="s">
        <v>117</v>
      </c>
      <c r="D117" s="48" t="s">
        <v>118</v>
      </c>
      <c r="E117" s="46" t="s">
        <v>47</v>
      </c>
      <c r="F117" s="50"/>
      <c r="G117" s="50"/>
      <c r="H117" s="19" t="s">
        <v>120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ht="37.5" customHeight="1">
      <c r="A118" s="5" t="s">
        <v>123</v>
      </c>
      <c r="B118" s="6" t="s">
        <v>41</v>
      </c>
      <c r="C118" s="5" t="s">
        <v>117</v>
      </c>
      <c r="D118" s="16" t="s">
        <v>125</v>
      </c>
      <c r="E118" s="6" t="s">
        <v>47</v>
      </c>
      <c r="F118" s="9"/>
      <c r="G118" s="9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ht="37.5" customHeight="1">
      <c r="A119" s="5" t="s">
        <v>128</v>
      </c>
      <c r="B119" s="6" t="s">
        <v>41</v>
      </c>
      <c r="C119" s="5" t="s">
        <v>117</v>
      </c>
      <c r="D119" s="16" t="s">
        <v>129</v>
      </c>
      <c r="E119" s="6" t="s">
        <v>47</v>
      </c>
      <c r="F119" s="20"/>
      <c r="G119" s="9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>
      <c r="A120" s="11"/>
      <c r="B120" s="12"/>
      <c r="C120" s="11"/>
      <c r="D120" s="11"/>
      <c r="E120" s="12"/>
      <c r="F120" s="13"/>
      <c r="G120" s="13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ht="37.5" customHeight="1">
      <c r="A121" s="5" t="s">
        <v>133</v>
      </c>
      <c r="B121" s="6" t="s">
        <v>41</v>
      </c>
      <c r="C121" s="5" t="s">
        <v>135</v>
      </c>
      <c r="D121" s="16" t="s">
        <v>137</v>
      </c>
      <c r="E121" s="6" t="s">
        <v>47</v>
      </c>
      <c r="F121" s="15" t="str">
        <f>HYPERLINK("https://www.facebook.com/groups/1108069375955135/files/","20161118 - PHP+MySQL")</f>
        <v>20161118 - PHP+MySQL</v>
      </c>
      <c r="G121" s="9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ht="37.5" customHeight="1">
      <c r="A122" s="5" t="s">
        <v>143</v>
      </c>
      <c r="B122" s="6" t="s">
        <v>41</v>
      </c>
      <c r="C122" s="5" t="s">
        <v>145</v>
      </c>
      <c r="D122" s="16" t="s">
        <v>146</v>
      </c>
      <c r="E122" s="6" t="s">
        <v>47</v>
      </c>
      <c r="F122" s="9"/>
      <c r="G122" s="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ht="37.5" customHeight="1">
      <c r="A123" s="5" t="s">
        <v>147</v>
      </c>
      <c r="B123" s="6" t="s">
        <v>41</v>
      </c>
      <c r="C123" s="5" t="s">
        <v>148</v>
      </c>
      <c r="D123" s="16" t="s">
        <v>150</v>
      </c>
      <c r="E123" s="6" t="s">
        <v>47</v>
      </c>
      <c r="F123" s="9"/>
      <c r="G123" s="9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ht="37.5" customHeight="1">
      <c r="A124" s="5" t="s">
        <v>152</v>
      </c>
      <c r="B124" s="6" t="s">
        <v>41</v>
      </c>
      <c r="C124" s="5" t="s">
        <v>153</v>
      </c>
      <c r="D124" s="16" t="s">
        <v>154</v>
      </c>
      <c r="E124" s="6" t="s">
        <v>47</v>
      </c>
      <c r="F124" s="9"/>
      <c r="G124" s="9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ht="37.5" customHeight="1">
      <c r="A125" s="5" t="s">
        <v>155</v>
      </c>
      <c r="B125" s="6" t="s">
        <v>41</v>
      </c>
      <c r="C125" s="5" t="s">
        <v>156</v>
      </c>
      <c r="D125" s="16" t="s">
        <v>157</v>
      </c>
      <c r="E125" s="6" t="s">
        <v>47</v>
      </c>
      <c r="F125" s="9"/>
      <c r="G125" s="9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ht="37.5" customHeight="1">
      <c r="A126" s="5" t="s">
        <v>161</v>
      </c>
      <c r="B126" s="6" t="s">
        <v>41</v>
      </c>
      <c r="C126" s="5" t="s">
        <v>162</v>
      </c>
      <c r="D126" s="16" t="s">
        <v>163</v>
      </c>
      <c r="E126" s="6" t="s">
        <v>47</v>
      </c>
      <c r="F126" s="20"/>
      <c r="G126" s="9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>
      <c r="A127" s="11"/>
      <c r="B127" s="12"/>
      <c r="C127" s="11"/>
      <c r="D127" s="11"/>
      <c r="E127" s="12"/>
      <c r="F127" s="13"/>
      <c r="G127" s="13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ht="37.5" customHeight="1">
      <c r="A128" s="5" t="s">
        <v>295</v>
      </c>
      <c r="B128" s="6" t="s">
        <v>36</v>
      </c>
      <c r="C128" s="5" t="s">
        <v>296</v>
      </c>
      <c r="D128" s="16" t="s">
        <v>297</v>
      </c>
      <c r="E128" s="6" t="s">
        <v>39</v>
      </c>
      <c r="F128" s="15" t="str">
        <f>HYPERLINK("https://www.facebook.com/groups/1108069375955135/files/","20161121 - HTML5")</f>
        <v>20161121 - HTML5</v>
      </c>
      <c r="G128" s="9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ht="37.5" customHeight="1">
      <c r="A129" s="5" t="s">
        <v>301</v>
      </c>
      <c r="B129" s="6" t="s">
        <v>36</v>
      </c>
      <c r="C129" s="5" t="s">
        <v>302</v>
      </c>
      <c r="D129" s="16" t="s">
        <v>303</v>
      </c>
      <c r="E129" s="6" t="s">
        <v>39</v>
      </c>
      <c r="F129" s="9"/>
      <c r="G129" s="9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ht="37.5" customHeight="1">
      <c r="A130" s="5" t="s">
        <v>307</v>
      </c>
      <c r="B130" s="6" t="s">
        <v>36</v>
      </c>
      <c r="C130" s="5" t="s">
        <v>308</v>
      </c>
      <c r="D130" s="16" t="s">
        <v>309</v>
      </c>
      <c r="E130" s="6" t="s">
        <v>39</v>
      </c>
      <c r="F130" s="9"/>
      <c r="G130" s="9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ht="37.5" customHeight="1">
      <c r="A131" s="5" t="s">
        <v>339</v>
      </c>
      <c r="B131" s="6" t="s">
        <v>101</v>
      </c>
      <c r="C131" s="5" t="s">
        <v>340</v>
      </c>
      <c r="D131" s="16" t="s">
        <v>341</v>
      </c>
      <c r="E131" s="6" t="s">
        <v>106</v>
      </c>
      <c r="F131" s="15" t="str">
        <f>HYPERLINK("https://www.facebook.com/groups/1108069375955135/files/","20161121 - iOS App語法基礎")</f>
        <v>20161121 - iOS App語法基礎</v>
      </c>
      <c r="G131" s="9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ht="37.5" customHeight="1">
      <c r="A132" s="5" t="s">
        <v>342</v>
      </c>
      <c r="B132" s="6" t="s">
        <v>101</v>
      </c>
      <c r="C132" s="5" t="s">
        <v>343</v>
      </c>
      <c r="D132" s="16" t="s">
        <v>344</v>
      </c>
      <c r="E132" s="6" t="s">
        <v>106</v>
      </c>
      <c r="F132" s="9"/>
      <c r="G132" s="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ht="37.5" customHeight="1">
      <c r="A133" s="5" t="s">
        <v>345</v>
      </c>
      <c r="B133" s="6" t="s">
        <v>101</v>
      </c>
      <c r="C133" s="5" t="s">
        <v>343</v>
      </c>
      <c r="D133" s="16" t="s">
        <v>346</v>
      </c>
      <c r="E133" s="6" t="s">
        <v>106</v>
      </c>
      <c r="F133" s="9"/>
      <c r="G133" s="9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ht="37.5" customHeight="1">
      <c r="A134" s="5" t="s">
        <v>347</v>
      </c>
      <c r="B134" s="6" t="s">
        <v>101</v>
      </c>
      <c r="C134" s="5" t="s">
        <v>348</v>
      </c>
      <c r="D134" s="16" t="s">
        <v>349</v>
      </c>
      <c r="E134" s="6" t="s">
        <v>106</v>
      </c>
      <c r="F134" s="9"/>
      <c r="G134" s="9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>
      <c r="A135" s="11"/>
      <c r="B135" s="12"/>
      <c r="C135" s="11"/>
      <c r="D135" s="11"/>
      <c r="E135" s="12"/>
      <c r="F135" s="13"/>
      <c r="G135" s="13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ht="37.5" customHeight="1">
      <c r="A136" s="5" t="s">
        <v>713</v>
      </c>
      <c r="B136" s="57" t="s">
        <v>715</v>
      </c>
      <c r="C136" s="5" t="s">
        <v>719</v>
      </c>
      <c r="D136" s="16" t="s">
        <v>722</v>
      </c>
      <c r="E136" s="6" t="s">
        <v>723</v>
      </c>
      <c r="F136" s="15" t="str">
        <f>HYPERLINK("https://www.facebook.com/groups/1108069375955135/files/","20161122 - 敏捷軟體開發封面及目錄與內容.pdf")</f>
        <v>20161122 - 敏捷軟體開發封面及目錄與內容.pdf</v>
      </c>
      <c r="G136" s="9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ht="37.5" customHeight="1">
      <c r="A137" s="5" t="s">
        <v>727</v>
      </c>
      <c r="B137" s="57" t="s">
        <v>715</v>
      </c>
      <c r="C137" s="5" t="s">
        <v>719</v>
      </c>
      <c r="D137" s="16" t="s">
        <v>729</v>
      </c>
      <c r="E137" s="6" t="s">
        <v>723</v>
      </c>
      <c r="F137" s="9"/>
      <c r="G137" s="9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ht="37.5" customHeight="1">
      <c r="A138" s="5" t="s">
        <v>735</v>
      </c>
      <c r="B138" s="57" t="s">
        <v>715</v>
      </c>
      <c r="C138" s="5" t="s">
        <v>719</v>
      </c>
      <c r="D138" s="16" t="s">
        <v>736</v>
      </c>
      <c r="E138" s="6" t="s">
        <v>723</v>
      </c>
      <c r="F138" s="9"/>
      <c r="G138" s="9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ht="37.5" customHeight="1">
      <c r="A139" s="5" t="s">
        <v>314</v>
      </c>
      <c r="B139" s="6" t="s">
        <v>36</v>
      </c>
      <c r="C139" s="5" t="s">
        <v>316</v>
      </c>
      <c r="D139" s="16" t="s">
        <v>317</v>
      </c>
      <c r="E139" s="6" t="s">
        <v>39</v>
      </c>
      <c r="F139" s="15" t="str">
        <f>HYPERLINK("https://www.facebook.com/groups/1108069375955135/files/","20161122 - HTML5")</f>
        <v>20161122 - HTML5</v>
      </c>
      <c r="G139" s="9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ht="37.5" customHeight="1">
      <c r="A140" s="5" t="s">
        <v>321</v>
      </c>
      <c r="B140" s="6" t="s">
        <v>36</v>
      </c>
      <c r="C140" s="5" t="s">
        <v>322</v>
      </c>
      <c r="D140" s="16" t="s">
        <v>323</v>
      </c>
      <c r="E140" s="6" t="s">
        <v>39</v>
      </c>
      <c r="F140" s="9"/>
      <c r="G140" s="9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ht="37.5" customHeight="1">
      <c r="A141" s="5" t="s">
        <v>330</v>
      </c>
      <c r="B141" s="6" t="s">
        <v>36</v>
      </c>
      <c r="C141" s="5" t="s">
        <v>332</v>
      </c>
      <c r="D141" s="16" t="s">
        <v>334</v>
      </c>
      <c r="E141" s="6" t="s">
        <v>39</v>
      </c>
      <c r="F141" s="9"/>
      <c r="G141" s="9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>
      <c r="A142" s="11"/>
      <c r="B142" s="12"/>
      <c r="C142" s="11"/>
      <c r="D142" s="11"/>
      <c r="E142" s="12"/>
      <c r="F142" s="13"/>
      <c r="G142" s="13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ht="37.5" customHeight="1">
      <c r="A143" s="5" t="s">
        <v>870</v>
      </c>
      <c r="B143" s="57" t="s">
        <v>715</v>
      </c>
      <c r="C143" s="22" t="s">
        <v>719</v>
      </c>
      <c r="D143" s="23" t="s">
        <v>871</v>
      </c>
      <c r="E143" s="6" t="s">
        <v>723</v>
      </c>
      <c r="F143" s="9"/>
      <c r="G143" s="9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ht="37.5" customHeight="1">
      <c r="A144" s="5" t="s">
        <v>872</v>
      </c>
      <c r="B144" s="57" t="s">
        <v>715</v>
      </c>
      <c r="C144" s="22" t="s">
        <v>719</v>
      </c>
      <c r="D144" s="23" t="s">
        <v>873</v>
      </c>
      <c r="E144" s="6" t="s">
        <v>723</v>
      </c>
      <c r="F144" s="9"/>
      <c r="G144" s="9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</row>
    <row r="145" ht="37.5" customHeight="1">
      <c r="A145" s="5" t="s">
        <v>874</v>
      </c>
      <c r="B145" s="57" t="s">
        <v>715</v>
      </c>
      <c r="C145" s="22" t="s">
        <v>719</v>
      </c>
      <c r="D145" s="23" t="s">
        <v>875</v>
      </c>
      <c r="E145" s="6" t="s">
        <v>723</v>
      </c>
      <c r="F145" s="9"/>
      <c r="G145" s="9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</row>
    <row r="146">
      <c r="A146" s="26"/>
      <c r="B146" s="12"/>
      <c r="C146" s="26"/>
      <c r="D146" s="26"/>
      <c r="E146" s="26"/>
      <c r="F146" s="13"/>
      <c r="G146" s="13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 ht="37.5" customHeight="1">
      <c r="A147" s="5" t="s">
        <v>164</v>
      </c>
      <c r="B147" s="6" t="s">
        <v>41</v>
      </c>
      <c r="C147" s="22" t="s">
        <v>165</v>
      </c>
      <c r="D147" s="23" t="s">
        <v>166</v>
      </c>
      <c r="E147" s="6" t="s">
        <v>47</v>
      </c>
      <c r="F147" s="15" t="str">
        <f>HYPERLINK("https://www.facebook.com/groups/1108069375955135/files/","20161124 - PHP+MySQL")</f>
        <v>20161124 - PHP+MySQL</v>
      </c>
      <c r="G147" s="9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</row>
    <row r="148" ht="37.5" customHeight="1">
      <c r="A148" s="5" t="s">
        <v>183</v>
      </c>
      <c r="B148" s="6" t="s">
        <v>41</v>
      </c>
      <c r="C148" s="22" t="s">
        <v>184</v>
      </c>
      <c r="D148" s="23" t="s">
        <v>185</v>
      </c>
      <c r="E148" s="6" t="s">
        <v>47</v>
      </c>
      <c r="F148" s="9"/>
      <c r="G148" s="9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ht="37.5" customHeight="1">
      <c r="A149" s="5" t="s">
        <v>186</v>
      </c>
      <c r="B149" s="6" t="s">
        <v>41</v>
      </c>
      <c r="C149" s="22" t="s">
        <v>188</v>
      </c>
      <c r="D149" s="23" t="s">
        <v>189</v>
      </c>
      <c r="E149" s="6" t="s">
        <v>47</v>
      </c>
      <c r="F149" s="9"/>
      <c r="G149" s="9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ht="37.5" customHeight="1">
      <c r="A150" s="5" t="s">
        <v>190</v>
      </c>
      <c r="B150" s="6" t="s">
        <v>41</v>
      </c>
      <c r="C150" s="22" t="s">
        <v>165</v>
      </c>
      <c r="D150" s="23" t="s">
        <v>191</v>
      </c>
      <c r="E150" s="6" t="s">
        <v>47</v>
      </c>
      <c r="F150" s="9"/>
      <c r="G150" s="9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</row>
    <row r="151">
      <c r="A151" s="26"/>
      <c r="B151" s="12"/>
      <c r="C151" s="26"/>
      <c r="D151" s="26"/>
      <c r="E151" s="26"/>
      <c r="F151" s="13"/>
      <c r="G151" s="13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 ht="37.5" customHeight="1">
      <c r="A152" s="5" t="s">
        <v>193</v>
      </c>
      <c r="B152" s="6" t="s">
        <v>41</v>
      </c>
      <c r="C152" s="22" t="s">
        <v>194</v>
      </c>
      <c r="D152" s="23" t="s">
        <v>196</v>
      </c>
      <c r="E152" s="6" t="s">
        <v>47</v>
      </c>
      <c r="F152" s="15" t="str">
        <f>HYPERLINK("https://www.facebook.com/groups/1108069375955135/files/","20161125 - PHP+MySQL")</f>
        <v>20161125 - PHP+MySQL</v>
      </c>
      <c r="G152" s="9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ht="37.5" customHeight="1">
      <c r="A153" s="5" t="s">
        <v>199</v>
      </c>
      <c r="B153" s="6" t="s">
        <v>41</v>
      </c>
      <c r="C153" s="22" t="s">
        <v>201</v>
      </c>
      <c r="D153" s="23" t="s">
        <v>202</v>
      </c>
      <c r="E153" s="6" t="s">
        <v>47</v>
      </c>
      <c r="F153" s="9"/>
      <c r="G153" s="9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ht="37.5" customHeight="1">
      <c r="A154" s="5" t="s">
        <v>203</v>
      </c>
      <c r="B154" s="6" t="s">
        <v>41</v>
      </c>
      <c r="C154" s="22" t="s">
        <v>204</v>
      </c>
      <c r="D154" s="23" t="s">
        <v>206</v>
      </c>
      <c r="E154" s="6" t="s">
        <v>47</v>
      </c>
      <c r="F154" s="9"/>
      <c r="G154" s="9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ht="37.5" customHeight="1">
      <c r="A155" s="5" t="s">
        <v>209</v>
      </c>
      <c r="B155" s="6" t="s">
        <v>41</v>
      </c>
      <c r="C155" s="22" t="s">
        <v>204</v>
      </c>
      <c r="D155" s="23" t="s">
        <v>210</v>
      </c>
      <c r="E155" s="6" t="s">
        <v>47</v>
      </c>
      <c r="F155" s="9"/>
      <c r="G155" s="9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</row>
    <row r="156">
      <c r="A156" s="26"/>
      <c r="B156" s="12"/>
      <c r="C156" s="26"/>
      <c r="D156" s="26"/>
      <c r="E156" s="26"/>
      <c r="F156" s="13"/>
      <c r="G156" s="13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 ht="37.5" customHeight="1">
      <c r="A157" s="5" t="s">
        <v>876</v>
      </c>
      <c r="B157" s="57" t="s">
        <v>715</v>
      </c>
      <c r="C157" s="22" t="s">
        <v>719</v>
      </c>
      <c r="D157" s="23" t="s">
        <v>877</v>
      </c>
      <c r="E157" s="6" t="s">
        <v>723</v>
      </c>
      <c r="F157" s="9"/>
      <c r="G157" s="9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ht="37.5" customHeight="1">
      <c r="A158" s="5" t="s">
        <v>878</v>
      </c>
      <c r="B158" s="57" t="s">
        <v>715</v>
      </c>
      <c r="C158" s="22" t="s">
        <v>719</v>
      </c>
      <c r="D158" s="23" t="s">
        <v>879</v>
      </c>
      <c r="E158" s="6" t="s">
        <v>723</v>
      </c>
      <c r="F158" s="9"/>
      <c r="G158" s="9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ht="37.5" customHeight="1">
      <c r="A159" s="5" t="s">
        <v>880</v>
      </c>
      <c r="B159" s="57" t="s">
        <v>715</v>
      </c>
      <c r="C159" s="22" t="s">
        <v>881</v>
      </c>
      <c r="D159" s="23" t="s">
        <v>882</v>
      </c>
      <c r="E159" s="6" t="s">
        <v>723</v>
      </c>
      <c r="F159" s="9"/>
      <c r="G159" s="9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ht="37.5" customHeight="1">
      <c r="A160" s="5" t="s">
        <v>350</v>
      </c>
      <c r="B160" s="6" t="s">
        <v>101</v>
      </c>
      <c r="C160" s="22" t="s">
        <v>351</v>
      </c>
      <c r="D160" s="23" t="s">
        <v>352</v>
      </c>
      <c r="E160" s="6" t="s">
        <v>106</v>
      </c>
      <c r="F160" s="15" t="str">
        <f>HYPERLINK("https://www.facebook.com/groups/1108069375955135/files/","20161128 - iOS App語法基礎")</f>
        <v>20161128 - iOS App語法基礎</v>
      </c>
      <c r="G160" s="9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ht="37.5" customHeight="1">
      <c r="A161" s="5" t="s">
        <v>353</v>
      </c>
      <c r="B161" s="6" t="s">
        <v>101</v>
      </c>
      <c r="C161" s="22" t="s">
        <v>351</v>
      </c>
      <c r="D161" s="23" t="s">
        <v>354</v>
      </c>
      <c r="E161" s="6" t="s">
        <v>106</v>
      </c>
      <c r="F161" s="9"/>
      <c r="G161" s="9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ht="37.5" customHeight="1">
      <c r="A162" s="5" t="s">
        <v>355</v>
      </c>
      <c r="B162" s="6" t="s">
        <v>101</v>
      </c>
      <c r="C162" s="22" t="s">
        <v>351</v>
      </c>
      <c r="D162" s="23" t="s">
        <v>356</v>
      </c>
      <c r="E162" s="6" t="s">
        <v>106</v>
      </c>
      <c r="F162" s="9"/>
      <c r="G162" s="9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</row>
    <row r="163">
      <c r="A163" s="26"/>
      <c r="B163" s="12"/>
      <c r="C163" s="26"/>
      <c r="D163" s="26"/>
      <c r="E163" s="26"/>
      <c r="F163" s="13"/>
      <c r="G163" s="13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 ht="37.5" customHeight="1">
      <c r="A164" s="5" t="s">
        <v>883</v>
      </c>
      <c r="B164" s="57" t="s">
        <v>715</v>
      </c>
      <c r="C164" s="22" t="s">
        <v>881</v>
      </c>
      <c r="D164" s="23" t="s">
        <v>884</v>
      </c>
      <c r="E164" s="6" t="s">
        <v>723</v>
      </c>
      <c r="F164" s="9"/>
      <c r="G164" s="9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ht="37.5" customHeight="1">
      <c r="A165" s="5" t="s">
        <v>885</v>
      </c>
      <c r="B165" s="57" t="s">
        <v>715</v>
      </c>
      <c r="C165" s="22" t="s">
        <v>881</v>
      </c>
      <c r="D165" s="23" t="s">
        <v>886</v>
      </c>
      <c r="E165" s="6" t="s">
        <v>723</v>
      </c>
      <c r="F165" s="9"/>
      <c r="G165" s="9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ht="37.5" customHeight="1">
      <c r="A166" s="5" t="s">
        <v>887</v>
      </c>
      <c r="B166" s="57" t="s">
        <v>715</v>
      </c>
      <c r="C166" s="22" t="s">
        <v>881</v>
      </c>
      <c r="D166" s="23" t="s">
        <v>888</v>
      </c>
      <c r="E166" s="6" t="s">
        <v>723</v>
      </c>
      <c r="F166" s="9"/>
      <c r="G166" s="9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ht="37.5" customHeight="1">
      <c r="A167" s="5" t="s">
        <v>361</v>
      </c>
      <c r="B167" s="6" t="s">
        <v>101</v>
      </c>
      <c r="C167" s="22" t="s">
        <v>363</v>
      </c>
      <c r="D167" s="23" t="s">
        <v>364</v>
      </c>
      <c r="E167" s="6" t="s">
        <v>106</v>
      </c>
      <c r="F167" s="15" t="str">
        <f>HYPERLINK("https://www.facebook.com/groups/1108069375955135/files/","20161129 - iOS App語法基礎")</f>
        <v>20161129 - iOS App語法基礎</v>
      </c>
      <c r="G167" s="9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ht="37.5" customHeight="1">
      <c r="A168" s="5" t="s">
        <v>368</v>
      </c>
      <c r="B168" s="6" t="s">
        <v>101</v>
      </c>
      <c r="C168" s="22" t="s">
        <v>369</v>
      </c>
      <c r="D168" s="23" t="s">
        <v>370</v>
      </c>
      <c r="E168" s="6" t="s">
        <v>106</v>
      </c>
      <c r="F168" s="9"/>
      <c r="G168" s="9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ht="37.5" customHeight="1">
      <c r="A169" s="5" t="s">
        <v>374</v>
      </c>
      <c r="B169" s="6" t="s">
        <v>101</v>
      </c>
      <c r="C169" s="22" t="s">
        <v>375</v>
      </c>
      <c r="D169" s="23" t="s">
        <v>377</v>
      </c>
      <c r="E169" s="6" t="s">
        <v>106</v>
      </c>
      <c r="F169" s="9"/>
      <c r="G169" s="9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ht="37.5" customHeight="1">
      <c r="A170" s="5" t="s">
        <v>889</v>
      </c>
      <c r="B170" s="57" t="s">
        <v>715</v>
      </c>
      <c r="C170" s="22" t="s">
        <v>881</v>
      </c>
      <c r="D170" s="23" t="s">
        <v>890</v>
      </c>
      <c r="E170" s="6" t="s">
        <v>723</v>
      </c>
      <c r="F170" s="9"/>
      <c r="G170" s="9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</row>
    <row r="171">
      <c r="A171" s="11"/>
      <c r="B171" s="12"/>
      <c r="C171" s="11"/>
      <c r="D171" s="11"/>
      <c r="E171" s="12"/>
      <c r="F171" s="13"/>
      <c r="G171" s="13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ht="37.5" customHeight="1">
      <c r="A172" s="5" t="s">
        <v>380</v>
      </c>
      <c r="B172" s="6" t="s">
        <v>101</v>
      </c>
      <c r="C172" s="22" t="s">
        <v>381</v>
      </c>
      <c r="D172" s="23" t="s">
        <v>382</v>
      </c>
      <c r="E172" s="6" t="s">
        <v>106</v>
      </c>
      <c r="F172" s="15" t="str">
        <f>HYPERLINK("https://www.facebook.com/groups/1108069375955135/files/","20161130 - iOS App語法基礎")</f>
        <v>20161130 - iOS App語法基礎</v>
      </c>
      <c r="G172" s="9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ht="37.5" customHeight="1">
      <c r="A173" s="5" t="s">
        <v>387</v>
      </c>
      <c r="B173" s="6" t="s">
        <v>101</v>
      </c>
      <c r="C173" s="22" t="s">
        <v>388</v>
      </c>
      <c r="D173" s="23" t="s">
        <v>389</v>
      </c>
      <c r="E173" s="6" t="s">
        <v>106</v>
      </c>
      <c r="F173" s="9"/>
      <c r="G173" s="9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ht="37.5" customHeight="1">
      <c r="A174" s="5" t="s">
        <v>395</v>
      </c>
      <c r="B174" s="6" t="s">
        <v>101</v>
      </c>
      <c r="C174" s="22" t="s">
        <v>396</v>
      </c>
      <c r="D174" s="23" t="s">
        <v>397</v>
      </c>
      <c r="E174" s="6" t="s">
        <v>106</v>
      </c>
      <c r="F174" s="9"/>
      <c r="G174" s="9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ht="37.5" customHeight="1">
      <c r="A175" s="5" t="s">
        <v>401</v>
      </c>
      <c r="B175" s="6" t="s">
        <v>101</v>
      </c>
      <c r="C175" s="22" t="s">
        <v>402</v>
      </c>
      <c r="D175" s="23" t="s">
        <v>403</v>
      </c>
      <c r="E175" s="6" t="s">
        <v>106</v>
      </c>
      <c r="F175" s="9"/>
      <c r="G175" s="9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ht="37.5" customHeight="1">
      <c r="A176" s="5" t="s">
        <v>404</v>
      </c>
      <c r="B176" s="6" t="s">
        <v>101</v>
      </c>
      <c r="C176" s="22" t="s">
        <v>405</v>
      </c>
      <c r="D176" s="23" t="s">
        <v>406</v>
      </c>
      <c r="E176" s="6" t="s">
        <v>106</v>
      </c>
      <c r="F176" s="9"/>
      <c r="G176" s="9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ht="37.5" customHeight="1">
      <c r="A177" s="5" t="s">
        <v>407</v>
      </c>
      <c r="B177" s="6" t="s">
        <v>101</v>
      </c>
      <c r="C177" s="22" t="s">
        <v>409</v>
      </c>
      <c r="D177" s="23" t="s">
        <v>410</v>
      </c>
      <c r="E177" s="6" t="s">
        <v>106</v>
      </c>
      <c r="F177" s="9"/>
      <c r="G177" s="9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</row>
    <row r="178">
      <c r="A178" s="26"/>
      <c r="B178" s="12"/>
      <c r="C178" s="26"/>
      <c r="D178" s="26"/>
      <c r="E178" s="26"/>
      <c r="F178" s="13"/>
      <c r="G178" s="13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 ht="37.5" customHeight="1">
      <c r="A179" s="5" t="s">
        <v>357</v>
      </c>
      <c r="B179" s="6" t="s">
        <v>358</v>
      </c>
      <c r="C179" s="22" t="s">
        <v>359</v>
      </c>
      <c r="D179" s="23" t="s">
        <v>360</v>
      </c>
      <c r="E179" s="6" t="s">
        <v>362</v>
      </c>
      <c r="F179" s="15" t="str">
        <f>HYPERLINK("https://www.facebook.com/groups/1108069375955135/files/","20161201 - iOS APP 進階補充 ")</f>
        <v>20161201 - iOS APP 進階補充 </v>
      </c>
      <c r="G179" s="9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ht="37.5" customHeight="1">
      <c r="A180" s="5" t="s">
        <v>365</v>
      </c>
      <c r="B180" s="6" t="s">
        <v>358</v>
      </c>
      <c r="C180" s="22" t="s">
        <v>366</v>
      </c>
      <c r="D180" s="23" t="s">
        <v>367</v>
      </c>
      <c r="E180" s="6" t="s">
        <v>362</v>
      </c>
      <c r="F180" s="9"/>
      <c r="G180" s="9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ht="37.5" customHeight="1">
      <c r="A181" s="5" t="s">
        <v>371</v>
      </c>
      <c r="B181" s="6" t="s">
        <v>358</v>
      </c>
      <c r="C181" s="22" t="s">
        <v>372</v>
      </c>
      <c r="D181" s="23" t="s">
        <v>373</v>
      </c>
      <c r="E181" s="6" t="s">
        <v>362</v>
      </c>
      <c r="F181" s="9"/>
      <c r="G181" s="9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ht="37.5" customHeight="1">
      <c r="A182" s="5" t="s">
        <v>376</v>
      </c>
      <c r="B182" s="6" t="s">
        <v>358</v>
      </c>
      <c r="C182" s="22" t="s">
        <v>378</v>
      </c>
      <c r="D182" s="23" t="s">
        <v>379</v>
      </c>
      <c r="E182" s="6" t="s">
        <v>362</v>
      </c>
      <c r="F182" s="9"/>
      <c r="G182" s="9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ht="37.5" customHeight="1">
      <c r="A183" s="5" t="s">
        <v>383</v>
      </c>
      <c r="B183" s="6" t="s">
        <v>358</v>
      </c>
      <c r="D183" s="23" t="s">
        <v>384</v>
      </c>
      <c r="E183" s="6" t="s">
        <v>362</v>
      </c>
      <c r="F183" s="9"/>
      <c r="G183" s="9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ht="37.5" customHeight="1">
      <c r="A184" s="5" t="s">
        <v>385</v>
      </c>
      <c r="B184" s="6" t="s">
        <v>358</v>
      </c>
      <c r="D184" s="23" t="s">
        <v>386</v>
      </c>
      <c r="E184" s="6" t="s">
        <v>362</v>
      </c>
      <c r="F184" s="9"/>
      <c r="G184" s="9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ht="37.5" customHeight="1">
      <c r="A185" s="5" t="s">
        <v>390</v>
      </c>
      <c r="B185" s="6" t="s">
        <v>358</v>
      </c>
      <c r="D185" s="23" t="s">
        <v>391</v>
      </c>
      <c r="E185" s="6" t="s">
        <v>362</v>
      </c>
      <c r="F185" s="9"/>
      <c r="G185" s="9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</row>
    <row r="186">
      <c r="A186" s="11"/>
      <c r="B186" s="12"/>
      <c r="C186" s="11"/>
      <c r="D186" s="11"/>
      <c r="E186" s="12"/>
      <c r="F186" s="13"/>
      <c r="G186" s="13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ht="37.5" customHeight="1">
      <c r="A187" s="5" t="s">
        <v>392</v>
      </c>
      <c r="B187" s="6" t="s">
        <v>358</v>
      </c>
      <c r="C187" s="22" t="s">
        <v>393</v>
      </c>
      <c r="D187" s="23" t="s">
        <v>394</v>
      </c>
      <c r="E187" s="6" t="s">
        <v>362</v>
      </c>
      <c r="F187" s="9"/>
      <c r="G187" s="9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ht="37.5" customHeight="1">
      <c r="A188" s="5" t="s">
        <v>398</v>
      </c>
      <c r="B188" s="6" t="s">
        <v>358</v>
      </c>
      <c r="C188" s="22" t="s">
        <v>399</v>
      </c>
      <c r="D188" s="27" t="s">
        <v>400</v>
      </c>
      <c r="E188" s="6" t="s">
        <v>362</v>
      </c>
      <c r="F188" s="9"/>
      <c r="G188" s="9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ht="37.5" customHeight="1">
      <c r="A189" s="5" t="s">
        <v>408</v>
      </c>
      <c r="B189" s="6" t="s">
        <v>358</v>
      </c>
      <c r="D189" s="27" t="s">
        <v>411</v>
      </c>
      <c r="E189" s="6" t="s">
        <v>362</v>
      </c>
      <c r="F189" s="9"/>
      <c r="G189" s="9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ht="37.5" customHeight="1">
      <c r="A190" s="5" t="s">
        <v>412</v>
      </c>
      <c r="B190" s="6" t="s">
        <v>358</v>
      </c>
      <c r="C190" s="22" t="s">
        <v>413</v>
      </c>
      <c r="D190" s="23" t="s">
        <v>414</v>
      </c>
      <c r="E190" s="6" t="s">
        <v>362</v>
      </c>
      <c r="F190" s="9"/>
      <c r="G190" s="9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ht="37.5" customHeight="1">
      <c r="A191" s="5" t="s">
        <v>416</v>
      </c>
      <c r="B191" s="6" t="s">
        <v>358</v>
      </c>
      <c r="C191" s="22" t="s">
        <v>417</v>
      </c>
      <c r="D191" s="23" t="s">
        <v>418</v>
      </c>
      <c r="E191" s="6" t="s">
        <v>362</v>
      </c>
      <c r="F191" s="9"/>
      <c r="G191" s="9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ht="37.5" customHeight="1">
      <c r="A192" s="5" t="s">
        <v>420</v>
      </c>
      <c r="B192" s="6" t="s">
        <v>358</v>
      </c>
      <c r="C192" s="22" t="s">
        <v>421</v>
      </c>
      <c r="D192" s="23" t="s">
        <v>422</v>
      </c>
      <c r="E192" s="6" t="s">
        <v>362</v>
      </c>
      <c r="F192" s="9"/>
      <c r="G192" s="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>
      <c r="A193" s="26"/>
      <c r="B193" s="12"/>
      <c r="C193" s="26"/>
      <c r="D193" s="26"/>
      <c r="E193" s="26"/>
      <c r="F193" s="13"/>
      <c r="G193" s="13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ht="37.5" customHeight="1">
      <c r="A194" s="5" t="s">
        <v>897</v>
      </c>
      <c r="B194" s="6" t="s">
        <v>898</v>
      </c>
      <c r="C194" s="22" t="s">
        <v>899</v>
      </c>
      <c r="D194" s="66" t="s">
        <v>900</v>
      </c>
      <c r="E194" s="24"/>
      <c r="F194" s="9"/>
      <c r="G194" s="9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ht="37.5" customHeight="1">
      <c r="A195" s="5" t="s">
        <v>901</v>
      </c>
      <c r="B195" s="6" t="s">
        <v>898</v>
      </c>
      <c r="C195" s="22" t="s">
        <v>902</v>
      </c>
      <c r="D195" s="66" t="s">
        <v>903</v>
      </c>
      <c r="E195" s="24"/>
      <c r="F195" s="9"/>
      <c r="G195" s="9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ht="37.5" customHeight="1">
      <c r="A196" s="5" t="s">
        <v>904</v>
      </c>
      <c r="B196" s="6" t="s">
        <v>898</v>
      </c>
      <c r="C196" s="22" t="s">
        <v>905</v>
      </c>
      <c r="D196" s="66" t="s">
        <v>906</v>
      </c>
      <c r="E196" s="24"/>
      <c r="F196" s="9"/>
      <c r="G196" s="9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ht="37.5" customHeight="1">
      <c r="A197" s="5" t="s">
        <v>907</v>
      </c>
      <c r="B197" s="6" t="s">
        <v>898</v>
      </c>
      <c r="C197" s="22" t="s">
        <v>908</v>
      </c>
      <c r="D197" s="66" t="s">
        <v>909</v>
      </c>
      <c r="E197" s="24"/>
      <c r="F197" s="9"/>
      <c r="G197" s="9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>
      <c r="A198" s="26"/>
      <c r="B198" s="12"/>
      <c r="C198" s="26"/>
      <c r="D198" s="26"/>
      <c r="E198" s="26"/>
      <c r="F198" s="13"/>
      <c r="G198" s="13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ht="37.5" customHeight="1">
      <c r="A199" s="5" t="s">
        <v>825</v>
      </c>
      <c r="B199" s="6" t="s">
        <v>826</v>
      </c>
      <c r="C199" s="22" t="s">
        <v>828</v>
      </c>
      <c r="D199" s="23" t="s">
        <v>830</v>
      </c>
      <c r="E199" s="6" t="s">
        <v>106</v>
      </c>
      <c r="F199" s="15" t="str">
        <f>HYPERLINK("https://www.facebook.com/groups/1108069375955135/files/","20161206 - GIT版本控制講義.pdf")</f>
        <v>20161206 - GIT版本控制講義.pdf</v>
      </c>
      <c r="G199" s="9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ht="37.5" customHeight="1">
      <c r="A200" s="5" t="s">
        <v>837</v>
      </c>
      <c r="B200" s="6" t="s">
        <v>826</v>
      </c>
      <c r="C200" s="22" t="s">
        <v>838</v>
      </c>
      <c r="D200" s="23" t="s">
        <v>839</v>
      </c>
      <c r="E200" s="6" t="s">
        <v>106</v>
      </c>
      <c r="F200" s="9"/>
      <c r="G200" s="9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ht="37.5" customHeight="1">
      <c r="A201" s="5" t="s">
        <v>843</v>
      </c>
      <c r="B201" s="6" t="s">
        <v>826</v>
      </c>
      <c r="C201" s="22" t="s">
        <v>845</v>
      </c>
      <c r="D201" s="23" t="s">
        <v>846</v>
      </c>
      <c r="E201" s="6" t="s">
        <v>106</v>
      </c>
      <c r="F201" s="9"/>
      <c r="G201" s="9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ht="37.5" customHeight="1">
      <c r="A202" s="5" t="s">
        <v>891</v>
      </c>
      <c r="B202" s="6" t="s">
        <v>826</v>
      </c>
      <c r="C202" s="22" t="s">
        <v>838</v>
      </c>
      <c r="D202" s="23" t="s">
        <v>892</v>
      </c>
      <c r="E202" s="6" t="s">
        <v>106</v>
      </c>
      <c r="F202" s="9"/>
      <c r="G202" s="9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ht="37.5" customHeight="1">
      <c r="A203" s="5" t="s">
        <v>893</v>
      </c>
      <c r="B203" s="6" t="s">
        <v>826</v>
      </c>
      <c r="C203" s="22" t="s">
        <v>838</v>
      </c>
      <c r="D203" s="23" t="s">
        <v>894</v>
      </c>
      <c r="E203" s="6" t="s">
        <v>106</v>
      </c>
      <c r="F203" s="9"/>
      <c r="G203" s="9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ht="37.5" customHeight="1">
      <c r="A204" s="5" t="s">
        <v>895</v>
      </c>
      <c r="B204" s="6" t="s">
        <v>826</v>
      </c>
      <c r="C204" s="22" t="s">
        <v>838</v>
      </c>
      <c r="D204" s="23" t="s">
        <v>896</v>
      </c>
      <c r="E204" s="6" t="s">
        <v>106</v>
      </c>
      <c r="F204" s="9"/>
      <c r="G204" s="9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</row>
    <row r="205">
      <c r="A205" s="11"/>
      <c r="B205" s="12"/>
      <c r="C205" s="11"/>
      <c r="D205" s="11"/>
      <c r="E205" s="12"/>
      <c r="F205" s="13"/>
      <c r="G205" s="13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ht="37.5" customHeight="1">
      <c r="A206" s="5" t="s">
        <v>425</v>
      </c>
      <c r="B206" s="6" t="s">
        <v>358</v>
      </c>
      <c r="C206" s="22" t="s">
        <v>426</v>
      </c>
      <c r="D206" s="23" t="s">
        <v>427</v>
      </c>
      <c r="E206" s="6" t="s">
        <v>362</v>
      </c>
      <c r="F206" s="15" t="str">
        <f>HYPERLINK("https://www.facebook.com/groups/1108069375955135/files/","20161207 - iOS APP 進階補充 ")</f>
        <v>20161207 - iOS APP 進階補充 </v>
      </c>
      <c r="G206" s="9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ht="37.5" customHeight="1">
      <c r="A207" s="5" t="s">
        <v>428</v>
      </c>
      <c r="B207" s="6" t="s">
        <v>358</v>
      </c>
      <c r="C207" s="22" t="s">
        <v>429</v>
      </c>
      <c r="D207" s="23" t="s">
        <v>430</v>
      </c>
      <c r="E207" s="6" t="s">
        <v>362</v>
      </c>
      <c r="F207" s="9"/>
      <c r="G207" s="9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ht="37.5" customHeight="1">
      <c r="A208" s="5" t="s">
        <v>431</v>
      </c>
      <c r="B208" s="6" t="s">
        <v>358</v>
      </c>
      <c r="D208" s="23" t="s">
        <v>432</v>
      </c>
      <c r="E208" s="6" t="s">
        <v>362</v>
      </c>
      <c r="F208" s="9"/>
      <c r="G208" s="9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ht="37.5" customHeight="1">
      <c r="A209" s="5" t="s">
        <v>433</v>
      </c>
      <c r="B209" s="6" t="s">
        <v>358</v>
      </c>
      <c r="C209" s="22" t="s">
        <v>434</v>
      </c>
      <c r="D209" s="23" t="s">
        <v>435</v>
      </c>
      <c r="E209" s="6" t="s">
        <v>362</v>
      </c>
      <c r="F209" s="9"/>
      <c r="G209" s="9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ht="37.5" customHeight="1">
      <c r="A210" s="5" t="s">
        <v>436</v>
      </c>
      <c r="B210" s="6" t="s">
        <v>358</v>
      </c>
      <c r="C210" s="22" t="s">
        <v>437</v>
      </c>
      <c r="D210" s="23" t="s">
        <v>438</v>
      </c>
      <c r="E210" s="6" t="s">
        <v>362</v>
      </c>
      <c r="F210" s="9"/>
      <c r="G210" s="9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ht="37.5" customHeight="1">
      <c r="A211" s="5" t="s">
        <v>439</v>
      </c>
      <c r="B211" s="6" t="s">
        <v>358</v>
      </c>
      <c r="C211" s="22" t="s">
        <v>440</v>
      </c>
      <c r="D211" s="23" t="s">
        <v>441</v>
      </c>
      <c r="E211" s="6" t="s">
        <v>362</v>
      </c>
      <c r="F211" s="9"/>
      <c r="G211" s="9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ht="37.5" customHeight="1">
      <c r="A212" s="5" t="s">
        <v>442</v>
      </c>
      <c r="B212" s="6" t="s">
        <v>358</v>
      </c>
      <c r="C212" s="22" t="s">
        <v>443</v>
      </c>
      <c r="D212" s="23" t="s">
        <v>444</v>
      </c>
      <c r="E212" s="6" t="s">
        <v>362</v>
      </c>
      <c r="F212" s="9"/>
      <c r="G212" s="9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>
      <c r="A213" s="26"/>
      <c r="B213" s="26"/>
      <c r="C213" s="26"/>
      <c r="D213" s="26"/>
      <c r="E213" s="26"/>
      <c r="F213" s="13"/>
      <c r="G213" s="13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ht="37.5" customHeight="1">
      <c r="A214" s="5" t="s">
        <v>445</v>
      </c>
      <c r="B214" s="6" t="s">
        <v>358</v>
      </c>
      <c r="C214" s="22" t="s">
        <v>446</v>
      </c>
      <c r="D214" s="27" t="s">
        <v>447</v>
      </c>
      <c r="E214" s="6" t="s">
        <v>362</v>
      </c>
      <c r="F214" s="15" t="str">
        <f>HYPERLINK("https://www.facebook.com/groups/1108069375955135/files/","20161208 - iOS APP 進階補充 ")</f>
        <v>20161208 - iOS APP 進階補充 </v>
      </c>
      <c r="G214" s="9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ht="37.5" customHeight="1">
      <c r="A215" s="5" t="s">
        <v>448</v>
      </c>
      <c r="B215" s="6" t="s">
        <v>358</v>
      </c>
      <c r="C215" s="22" t="s">
        <v>449</v>
      </c>
      <c r="D215" s="27" t="s">
        <v>450</v>
      </c>
      <c r="E215" s="6" t="s">
        <v>362</v>
      </c>
      <c r="F215" s="9"/>
      <c r="G215" s="9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ht="37.5" customHeight="1">
      <c r="A216" s="5" t="s">
        <v>451</v>
      </c>
      <c r="B216" s="6" t="s">
        <v>358</v>
      </c>
      <c r="C216" s="22" t="s">
        <v>449</v>
      </c>
      <c r="D216" s="27" t="s">
        <v>452</v>
      </c>
      <c r="E216" s="6" t="s">
        <v>362</v>
      </c>
      <c r="F216" s="9"/>
      <c r="G216" s="9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ht="37.5" customHeight="1">
      <c r="A217" s="5" t="s">
        <v>453</v>
      </c>
      <c r="B217" s="6" t="s">
        <v>358</v>
      </c>
      <c r="C217" s="22" t="s">
        <v>449</v>
      </c>
      <c r="D217" s="23" t="s">
        <v>454</v>
      </c>
      <c r="E217" s="6" t="s">
        <v>362</v>
      </c>
      <c r="F217" s="9"/>
      <c r="G217" s="9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ht="37.5" customHeight="1">
      <c r="A218" s="5" t="s">
        <v>455</v>
      </c>
      <c r="B218" s="6" t="s">
        <v>358</v>
      </c>
      <c r="C218" s="22" t="s">
        <v>456</v>
      </c>
      <c r="D218" s="23" t="s">
        <v>457</v>
      </c>
      <c r="E218" s="6" t="s">
        <v>362</v>
      </c>
      <c r="F218" s="9"/>
      <c r="G218" s="9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ht="37.5" customHeight="1">
      <c r="A219" s="5" t="s">
        <v>458</v>
      </c>
      <c r="B219" s="6" t="s">
        <v>358</v>
      </c>
      <c r="D219" s="23" t="s">
        <v>459</v>
      </c>
      <c r="E219" s="6" t="s">
        <v>362</v>
      </c>
      <c r="F219" s="9"/>
      <c r="G219" s="9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ht="37.5" customHeight="1">
      <c r="A220" s="5" t="s">
        <v>460</v>
      </c>
      <c r="B220" s="6" t="s">
        <v>358</v>
      </c>
      <c r="C220" s="22" t="s">
        <v>461</v>
      </c>
      <c r="D220" s="23" t="s">
        <v>462</v>
      </c>
      <c r="E220" s="6" t="s">
        <v>362</v>
      </c>
      <c r="F220" s="9"/>
      <c r="G220" s="9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>
      <c r="A221" s="26"/>
      <c r="B221" s="26"/>
      <c r="C221" s="26"/>
      <c r="D221" s="26"/>
      <c r="E221" s="26"/>
      <c r="F221" s="13"/>
      <c r="G221" s="13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ht="37.5" customHeight="1">
      <c r="A222" s="5" t="s">
        <v>771</v>
      </c>
      <c r="B222" s="6" t="s">
        <v>772</v>
      </c>
      <c r="C222" s="35" t="s">
        <v>774</v>
      </c>
      <c r="D222" s="23" t="s">
        <v>776</v>
      </c>
      <c r="E222" s="6" t="s">
        <v>741</v>
      </c>
      <c r="F222" s="7" t="str">
        <f>HYPERLINK("https://www.facebook.com/groups/1108069375955135/files/","20161212 - 行動裝置介面設定1")</f>
        <v>20161212 - 行動裝置介面設定1</v>
      </c>
      <c r="G222" s="9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ht="37.5" customHeight="1">
      <c r="A223" s="5" t="s">
        <v>782</v>
      </c>
      <c r="B223" s="6" t="s">
        <v>772</v>
      </c>
      <c r="D223" s="23" t="s">
        <v>784</v>
      </c>
      <c r="E223" s="6" t="s">
        <v>741</v>
      </c>
      <c r="F223" s="7" t="str">
        <f>HYPERLINK("https://www.facebook.com/groups/1108069375955135/files/","20161212 - 行動裝置介面設定2")</f>
        <v>20161212 - 行動裝置介面設定2</v>
      </c>
      <c r="G223" s="9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ht="37.5" customHeight="1">
      <c r="A224" s="5" t="s">
        <v>792</v>
      </c>
      <c r="B224" s="6" t="s">
        <v>772</v>
      </c>
      <c r="D224" s="23" t="s">
        <v>793</v>
      </c>
      <c r="E224" s="6" t="s">
        <v>741</v>
      </c>
      <c r="F224" s="7" t="str">
        <f>HYPERLINK("https://www.facebook.com/groups/1108069375955135/files/","20161212 - 行動裝置介面設定3")</f>
        <v>20161212 - 行動裝置介面設定3</v>
      </c>
      <c r="G224" s="9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ht="37.5" customHeight="1">
      <c r="A225" s="5" t="s">
        <v>801</v>
      </c>
      <c r="B225" s="6" t="s">
        <v>772</v>
      </c>
      <c r="C225" s="35" t="s">
        <v>802</v>
      </c>
      <c r="D225" s="27" t="s">
        <v>804</v>
      </c>
      <c r="E225" s="6" t="s">
        <v>741</v>
      </c>
      <c r="F225" s="9"/>
      <c r="G225" s="9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ht="37.5" customHeight="1">
      <c r="A226" s="5" t="s">
        <v>808</v>
      </c>
      <c r="B226" s="6" t="s">
        <v>772</v>
      </c>
      <c r="C226" s="35" t="s">
        <v>811</v>
      </c>
      <c r="D226" s="23" t="s">
        <v>812</v>
      </c>
      <c r="E226" s="6" t="s">
        <v>741</v>
      </c>
      <c r="F226" s="9"/>
      <c r="G226" s="9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ht="37.5" customHeight="1">
      <c r="A227" s="5" t="s">
        <v>813</v>
      </c>
      <c r="B227" s="6" t="s">
        <v>772</v>
      </c>
      <c r="C227" s="35" t="s">
        <v>814</v>
      </c>
      <c r="D227" s="23" t="s">
        <v>815</v>
      </c>
      <c r="E227" s="6" t="s">
        <v>741</v>
      </c>
      <c r="F227" s="9"/>
      <c r="G227" s="9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>
      <c r="A228" s="11"/>
      <c r="B228" s="12"/>
      <c r="C228" s="11"/>
      <c r="D228" s="11"/>
      <c r="E228" s="12"/>
      <c r="F228" s="13"/>
      <c r="G228" s="13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ht="37.5" customHeight="1">
      <c r="A229" s="5" t="s">
        <v>816</v>
      </c>
      <c r="B229" s="6" t="s">
        <v>772</v>
      </c>
      <c r="C229" s="35" t="s">
        <v>817</v>
      </c>
      <c r="D229" s="23" t="s">
        <v>818</v>
      </c>
      <c r="E229" s="6" t="s">
        <v>741</v>
      </c>
      <c r="F229" s="9"/>
      <c r="G229" s="9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ht="37.5" customHeight="1">
      <c r="A230" s="5" t="s">
        <v>819</v>
      </c>
      <c r="B230" s="6" t="s">
        <v>772</v>
      </c>
      <c r="D230" s="23" t="s">
        <v>820</v>
      </c>
      <c r="E230" s="6" t="s">
        <v>741</v>
      </c>
      <c r="F230" s="9"/>
      <c r="G230" s="9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ht="37.5" customHeight="1">
      <c r="A231" s="5" t="s">
        <v>821</v>
      </c>
      <c r="B231" s="6" t="s">
        <v>772</v>
      </c>
      <c r="C231" s="35" t="s">
        <v>822</v>
      </c>
      <c r="D231" s="23" t="s">
        <v>823</v>
      </c>
      <c r="E231" s="6" t="s">
        <v>741</v>
      </c>
      <c r="F231" s="9"/>
      <c r="G231" s="9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ht="37.5" customHeight="1">
      <c r="A232" s="5" t="s">
        <v>824</v>
      </c>
      <c r="B232" s="6" t="s">
        <v>772</v>
      </c>
      <c r="C232" s="35" t="s">
        <v>827</v>
      </c>
      <c r="D232" s="36" t="s">
        <v>829</v>
      </c>
      <c r="E232" s="6" t="s">
        <v>741</v>
      </c>
      <c r="F232" s="9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ht="37.5" customHeight="1">
      <c r="A233" s="5" t="s">
        <v>831</v>
      </c>
      <c r="B233" s="6" t="s">
        <v>772</v>
      </c>
      <c r="C233" s="35" t="s">
        <v>832</v>
      </c>
      <c r="D233" s="36" t="s">
        <v>833</v>
      </c>
      <c r="E233" s="6" t="s">
        <v>741</v>
      </c>
      <c r="F233" s="9"/>
      <c r="G233" s="9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ht="37.5" customHeight="1">
      <c r="A234" s="5" t="s">
        <v>834</v>
      </c>
      <c r="B234" s="6" t="s">
        <v>772</v>
      </c>
      <c r="C234" s="35" t="s">
        <v>835</v>
      </c>
      <c r="D234" s="36" t="s">
        <v>836</v>
      </c>
      <c r="E234" s="6" t="s">
        <v>741</v>
      </c>
      <c r="F234" s="9"/>
      <c r="G234" s="9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>
      <c r="A235" s="13"/>
      <c r="B235" s="13"/>
      <c r="C235" s="13"/>
      <c r="D235" s="13"/>
      <c r="E235" s="13"/>
      <c r="F235" s="13"/>
      <c r="G235" s="13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ht="37.5" customHeight="1">
      <c r="A236" s="33" t="s">
        <v>463</v>
      </c>
      <c r="B236" s="34" t="s">
        <v>358</v>
      </c>
      <c r="C236" s="35" t="s">
        <v>461</v>
      </c>
      <c r="D236" s="36" t="s">
        <v>465</v>
      </c>
      <c r="E236" s="34" t="s">
        <v>362</v>
      </c>
      <c r="F236" s="9"/>
      <c r="G236" s="9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ht="37.5" customHeight="1">
      <c r="A237" s="33" t="s">
        <v>466</v>
      </c>
      <c r="B237" s="34" t="s">
        <v>358</v>
      </c>
      <c r="D237" s="36" t="s">
        <v>467</v>
      </c>
      <c r="E237" s="34" t="s">
        <v>362</v>
      </c>
      <c r="F237" s="9"/>
      <c r="G237" s="9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ht="37.5" customHeight="1">
      <c r="A238" s="33" t="s">
        <v>471</v>
      </c>
      <c r="B238" s="34" t="s">
        <v>358</v>
      </c>
      <c r="D238" s="36" t="s">
        <v>472</v>
      </c>
      <c r="E238" s="34" t="s">
        <v>362</v>
      </c>
      <c r="F238" s="9"/>
      <c r="G238" s="9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ht="37.5" customHeight="1">
      <c r="A239" s="33" t="s">
        <v>474</v>
      </c>
      <c r="B239" s="34" t="s">
        <v>358</v>
      </c>
      <c r="C239" s="35" t="s">
        <v>475</v>
      </c>
      <c r="D239" s="36" t="s">
        <v>476</v>
      </c>
      <c r="E239" s="34" t="s">
        <v>362</v>
      </c>
      <c r="F239" s="9"/>
      <c r="G239" s="9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ht="37.5" customHeight="1">
      <c r="A240" s="33" t="s">
        <v>477</v>
      </c>
      <c r="B240" s="34" t="s">
        <v>358</v>
      </c>
      <c r="C240" s="35" t="s">
        <v>478</v>
      </c>
      <c r="D240" s="36" t="s">
        <v>479</v>
      </c>
      <c r="E240" s="34" t="s">
        <v>362</v>
      </c>
      <c r="F240" s="9"/>
      <c r="G240" s="9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ht="37.5" customHeight="1">
      <c r="A241" s="33" t="s">
        <v>480</v>
      </c>
      <c r="B241" s="34" t="s">
        <v>358</v>
      </c>
      <c r="C241" s="35" t="s">
        <v>481</v>
      </c>
      <c r="D241" s="36" t="s">
        <v>482</v>
      </c>
      <c r="E241" s="34" t="s">
        <v>362</v>
      </c>
      <c r="F241" s="9"/>
      <c r="G241" s="9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ht="37.5" customHeight="1">
      <c r="A242" s="33" t="s">
        <v>483</v>
      </c>
      <c r="B242" s="34" t="s">
        <v>358</v>
      </c>
      <c r="C242" s="35" t="s">
        <v>484</v>
      </c>
      <c r="D242" s="36" t="s">
        <v>485</v>
      </c>
      <c r="E242" s="34" t="s">
        <v>362</v>
      </c>
      <c r="F242" s="9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ht="37.5" customHeight="1">
      <c r="A243" s="33" t="s">
        <v>486</v>
      </c>
      <c r="B243" s="34" t="s">
        <v>358</v>
      </c>
      <c r="C243" s="39" t="s">
        <v>487</v>
      </c>
      <c r="D243" s="36" t="s">
        <v>488</v>
      </c>
      <c r="E243" s="34" t="s">
        <v>362</v>
      </c>
      <c r="F243" s="9"/>
      <c r="G243" s="9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>
      <c r="A244" s="13"/>
      <c r="B244" s="13"/>
      <c r="C244" s="13"/>
      <c r="D244" s="13"/>
      <c r="E244" s="13"/>
      <c r="F244" s="13"/>
      <c r="G244" s="13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ht="37.5" customHeight="1">
      <c r="A245" s="33" t="s">
        <v>490</v>
      </c>
      <c r="B245" s="34" t="s">
        <v>358</v>
      </c>
      <c r="C245" s="35" t="s">
        <v>492</v>
      </c>
      <c r="D245" s="36" t="s">
        <v>494</v>
      </c>
      <c r="E245" s="34" t="s">
        <v>362</v>
      </c>
      <c r="F245" s="9"/>
      <c r="G245" s="9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ht="37.5" customHeight="1">
      <c r="A246" s="33" t="s">
        <v>495</v>
      </c>
      <c r="B246" s="34" t="s">
        <v>358</v>
      </c>
      <c r="C246" s="35" t="s">
        <v>497</v>
      </c>
      <c r="D246" s="36" t="s">
        <v>498</v>
      </c>
      <c r="E246" s="34" t="s">
        <v>362</v>
      </c>
      <c r="F246" s="9"/>
      <c r="G246" s="9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ht="37.5" customHeight="1">
      <c r="A247" s="33" t="s">
        <v>501</v>
      </c>
      <c r="B247" s="34" t="s">
        <v>358</v>
      </c>
      <c r="C247" s="41" t="s">
        <v>502</v>
      </c>
      <c r="D247" s="36" t="s">
        <v>505</v>
      </c>
      <c r="E247" s="34" t="s">
        <v>362</v>
      </c>
      <c r="F247" s="9"/>
      <c r="G247" s="9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ht="37.5" customHeight="1">
      <c r="A248" s="33" t="s">
        <v>506</v>
      </c>
      <c r="B248" s="34" t="s">
        <v>358</v>
      </c>
      <c r="C248" s="35" t="s">
        <v>507</v>
      </c>
      <c r="D248" s="36" t="s">
        <v>508</v>
      </c>
      <c r="E248" s="34" t="s">
        <v>362</v>
      </c>
      <c r="F248" s="9"/>
      <c r="G248" s="9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ht="37.5" customHeight="1">
      <c r="A249" s="33" t="s">
        <v>509</v>
      </c>
      <c r="B249" s="34" t="s">
        <v>358</v>
      </c>
      <c r="C249" s="35" t="s">
        <v>510</v>
      </c>
      <c r="D249" s="36" t="s">
        <v>511</v>
      </c>
      <c r="E249" s="34" t="s">
        <v>362</v>
      </c>
      <c r="F249" s="9"/>
      <c r="G249" s="9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ht="37.5" customHeight="1">
      <c r="A250" s="33" t="s">
        <v>513</v>
      </c>
      <c r="B250" s="34" t="s">
        <v>358</v>
      </c>
      <c r="C250" s="35" t="s">
        <v>514</v>
      </c>
      <c r="D250" s="36" t="s">
        <v>515</v>
      </c>
      <c r="E250" s="34" t="s">
        <v>362</v>
      </c>
      <c r="F250" s="9"/>
      <c r="G250" s="9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>
      <c r="A251" s="13"/>
      <c r="B251" s="13"/>
      <c r="C251" s="13"/>
      <c r="D251" s="13"/>
      <c r="E251" s="13"/>
      <c r="F251" s="13"/>
      <c r="G251" s="13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ht="37.5" customHeight="1">
      <c r="A252" s="33" t="s">
        <v>737</v>
      </c>
      <c r="B252" s="34" t="s">
        <v>738</v>
      </c>
      <c r="C252" s="35" t="s">
        <v>739</v>
      </c>
      <c r="D252" s="36" t="s">
        <v>740</v>
      </c>
      <c r="E252" s="34" t="s">
        <v>741</v>
      </c>
      <c r="F252" s="37" t="str">
        <f>HYPERLINK("https://www.facebook.com/groups/1108069375955135/files/","專題演講（SpriteKit遊戲製作）")</f>
        <v>專題演講（SpriteKit遊戲製作）</v>
      </c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ht="37.5" customHeight="1">
      <c r="A253" s="33" t="s">
        <v>742</v>
      </c>
      <c r="B253" s="34" t="s">
        <v>738</v>
      </c>
      <c r="C253" s="35" t="s">
        <v>743</v>
      </c>
      <c r="D253" s="36" t="s">
        <v>744</v>
      </c>
      <c r="E253" s="34" t="s">
        <v>741</v>
      </c>
      <c r="F253" s="9"/>
      <c r="G253" s="9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ht="37.5" customHeight="1">
      <c r="A254" s="33" t="s">
        <v>745</v>
      </c>
      <c r="B254" s="34" t="s">
        <v>738</v>
      </c>
      <c r="C254" s="35" t="s">
        <v>743</v>
      </c>
      <c r="D254" s="36" t="s">
        <v>746</v>
      </c>
      <c r="E254" s="34" t="s">
        <v>741</v>
      </c>
      <c r="F254" s="9"/>
      <c r="G254" s="9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ht="37.5" customHeight="1">
      <c r="A255" s="33" t="s">
        <v>747</v>
      </c>
      <c r="B255" s="34" t="s">
        <v>738</v>
      </c>
      <c r="C255" s="41" t="s">
        <v>748</v>
      </c>
      <c r="D255" s="36" t="s">
        <v>749</v>
      </c>
      <c r="E255" s="34" t="s">
        <v>741</v>
      </c>
      <c r="F255" s="9"/>
      <c r="G255" s="9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ht="37.5" customHeight="1">
      <c r="A256" s="33" t="s">
        <v>750</v>
      </c>
      <c r="B256" s="34" t="s">
        <v>738</v>
      </c>
      <c r="C256" s="41" t="s">
        <v>748</v>
      </c>
      <c r="D256" s="36" t="s">
        <v>751</v>
      </c>
      <c r="E256" s="34" t="s">
        <v>741</v>
      </c>
      <c r="F256" s="9"/>
      <c r="G256" s="9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ht="37.5" customHeight="1">
      <c r="A257" s="33" t="s">
        <v>752</v>
      </c>
      <c r="B257" s="34" t="s">
        <v>738</v>
      </c>
      <c r="C257" s="41" t="s">
        <v>748</v>
      </c>
      <c r="D257" s="36" t="s">
        <v>753</v>
      </c>
      <c r="E257" s="34" t="s">
        <v>741</v>
      </c>
      <c r="F257" s="9"/>
      <c r="G257" s="9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>
      <c r="A258" s="13"/>
      <c r="B258" s="13"/>
      <c r="C258" s="13"/>
      <c r="D258" s="13"/>
      <c r="E258" s="13"/>
      <c r="F258" s="13"/>
      <c r="G258" s="13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ht="37.5" customHeight="1">
      <c r="A259" s="33" t="s">
        <v>754</v>
      </c>
      <c r="B259" s="34" t="s">
        <v>738</v>
      </c>
      <c r="C259" s="35" t="s">
        <v>755</v>
      </c>
      <c r="D259" s="36" t="s">
        <v>756</v>
      </c>
      <c r="E259" s="34" t="s">
        <v>741</v>
      </c>
      <c r="F259" s="9"/>
      <c r="G259" s="9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ht="37.5" customHeight="1">
      <c r="A260" s="33" t="s">
        <v>757</v>
      </c>
      <c r="B260" s="34" t="s">
        <v>738</v>
      </c>
      <c r="C260" s="35" t="s">
        <v>755</v>
      </c>
      <c r="D260" s="36" t="s">
        <v>758</v>
      </c>
      <c r="E260" s="34" t="s">
        <v>741</v>
      </c>
      <c r="F260" s="9"/>
      <c r="G260" s="9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ht="37.5" customHeight="1">
      <c r="A261" s="33" t="s">
        <v>759</v>
      </c>
      <c r="B261" s="34" t="s">
        <v>738</v>
      </c>
      <c r="C261" s="35" t="s">
        <v>755</v>
      </c>
      <c r="D261" s="36" t="s">
        <v>760</v>
      </c>
      <c r="E261" s="34" t="s">
        <v>741</v>
      </c>
      <c r="F261" s="9"/>
      <c r="G261" s="9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ht="37.5" customHeight="1">
      <c r="A262" s="33" t="s">
        <v>761</v>
      </c>
      <c r="B262" s="34" t="s">
        <v>738</v>
      </c>
      <c r="C262" s="35" t="s">
        <v>755</v>
      </c>
      <c r="D262" s="36" t="s">
        <v>762</v>
      </c>
      <c r="E262" s="34" t="s">
        <v>741</v>
      </c>
      <c r="F262" s="9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ht="37.5" customHeight="1">
      <c r="A263" s="33" t="s">
        <v>763</v>
      </c>
      <c r="B263" s="34" t="s">
        <v>738</v>
      </c>
      <c r="C263" s="35" t="s">
        <v>764</v>
      </c>
      <c r="D263" s="36" t="s">
        <v>765</v>
      </c>
      <c r="E263" s="34" t="s">
        <v>741</v>
      </c>
      <c r="F263" s="9"/>
      <c r="G263" s="9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ht="37.5" customHeight="1">
      <c r="A264" s="33" t="s">
        <v>766</v>
      </c>
      <c r="B264" s="34" t="s">
        <v>738</v>
      </c>
      <c r="C264" s="35" t="s">
        <v>767</v>
      </c>
      <c r="D264" s="36" t="s">
        <v>768</v>
      </c>
      <c r="E264" s="34" t="s">
        <v>741</v>
      </c>
      <c r="F264" s="9"/>
      <c r="G264" s="9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>
      <c r="A265" s="11"/>
      <c r="B265" s="12"/>
      <c r="C265" s="11"/>
      <c r="D265" s="11"/>
      <c r="E265" s="12"/>
      <c r="F265" s="13"/>
      <c r="G265" s="13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ht="37.5" customHeight="1">
      <c r="A266" s="33" t="s">
        <v>519</v>
      </c>
      <c r="B266" s="34" t="s">
        <v>358</v>
      </c>
      <c r="C266" s="41" t="s">
        <v>520</v>
      </c>
      <c r="D266" s="36" t="s">
        <v>521</v>
      </c>
      <c r="E266" s="34" t="s">
        <v>362</v>
      </c>
      <c r="F266" s="9"/>
      <c r="G266" s="9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ht="37.5" customHeight="1">
      <c r="A267" s="33" t="s">
        <v>525</v>
      </c>
      <c r="B267" s="34" t="s">
        <v>358</v>
      </c>
      <c r="C267" s="35" t="s">
        <v>526</v>
      </c>
      <c r="D267" s="36" t="s">
        <v>527</v>
      </c>
      <c r="E267" s="34" t="s">
        <v>362</v>
      </c>
      <c r="F267" s="9"/>
      <c r="G267" s="9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ht="37.5" customHeight="1">
      <c r="A268" s="33" t="s">
        <v>531</v>
      </c>
      <c r="B268" s="34" t="s">
        <v>358</v>
      </c>
      <c r="C268" s="42" t="s">
        <v>533</v>
      </c>
      <c r="D268" s="36" t="s">
        <v>539</v>
      </c>
      <c r="E268" s="34" t="s">
        <v>362</v>
      </c>
      <c r="F268" s="9"/>
      <c r="G268" s="9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ht="37.5" customHeight="1">
      <c r="A269" s="33" t="s">
        <v>541</v>
      </c>
      <c r="B269" s="34" t="s">
        <v>358</v>
      </c>
      <c r="C269" s="39" t="s">
        <v>542</v>
      </c>
      <c r="D269" s="36" t="s">
        <v>544</v>
      </c>
      <c r="E269" s="34" t="s">
        <v>362</v>
      </c>
      <c r="F269" s="15" t="str">
        <f>HYPERLINK("https://www.facebook.com/groups/1108069375955135/files/","20161221 - iOS APP 進階補充 ")</f>
        <v>20161221 - iOS APP 進階補充 </v>
      </c>
      <c r="G269" s="9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ht="37.5" customHeight="1">
      <c r="A270" s="33" t="s">
        <v>549</v>
      </c>
      <c r="B270" s="34" t="s">
        <v>358</v>
      </c>
      <c r="C270" s="39" t="s">
        <v>550</v>
      </c>
      <c r="D270" s="36" t="s">
        <v>551</v>
      </c>
      <c r="E270" s="34" t="s">
        <v>362</v>
      </c>
      <c r="F270" s="9"/>
      <c r="G270" s="9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ht="37.5" customHeight="1">
      <c r="A271" s="33" t="s">
        <v>555</v>
      </c>
      <c r="B271" s="34" t="s">
        <v>358</v>
      </c>
      <c r="C271" s="39" t="s">
        <v>556</v>
      </c>
      <c r="D271" s="36" t="s">
        <v>557</v>
      </c>
      <c r="E271" s="34" t="s">
        <v>362</v>
      </c>
      <c r="F271" s="9"/>
      <c r="G271" s="9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ht="37.5" customHeight="1">
      <c r="A272" s="33" t="s">
        <v>558</v>
      </c>
      <c r="B272" s="34" t="s">
        <v>358</v>
      </c>
      <c r="C272" s="39" t="s">
        <v>556</v>
      </c>
      <c r="D272" s="36" t="s">
        <v>559</v>
      </c>
      <c r="E272" s="34" t="s">
        <v>362</v>
      </c>
      <c r="F272" s="9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>
      <c r="A273" s="11"/>
      <c r="B273" s="12"/>
      <c r="C273" s="11"/>
      <c r="D273" s="11"/>
      <c r="E273" s="12"/>
      <c r="F273" s="13"/>
      <c r="G273" s="13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ht="37.5" customHeight="1">
      <c r="A274" s="33" t="s">
        <v>561</v>
      </c>
      <c r="B274" s="34" t="s">
        <v>358</v>
      </c>
      <c r="C274" s="39" t="s">
        <v>556</v>
      </c>
      <c r="D274" s="43" t="s">
        <v>563</v>
      </c>
      <c r="E274" s="34" t="s">
        <v>362</v>
      </c>
      <c r="F274" s="9"/>
      <c r="G274" s="9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ht="37.5" customHeight="1">
      <c r="A275" s="33" t="s">
        <v>567</v>
      </c>
      <c r="B275" s="34" t="s">
        <v>358</v>
      </c>
      <c r="C275" s="39" t="s">
        <v>556</v>
      </c>
      <c r="D275" s="37" t="s">
        <v>568</v>
      </c>
      <c r="E275" s="34" t="s">
        <v>362</v>
      </c>
      <c r="F275" s="9"/>
      <c r="G275" s="9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ht="37.5" customHeight="1">
      <c r="A276" s="33" t="s">
        <v>569</v>
      </c>
      <c r="B276" s="34" t="s">
        <v>358</v>
      </c>
      <c r="C276" s="39" t="s">
        <v>571</v>
      </c>
      <c r="D276" s="37" t="s">
        <v>573</v>
      </c>
      <c r="E276" s="34" t="s">
        <v>362</v>
      </c>
      <c r="F276" s="9"/>
      <c r="G276" s="9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ht="37.5" customHeight="1">
      <c r="A277" s="33" t="s">
        <v>575</v>
      </c>
      <c r="B277" s="34" t="s">
        <v>358</v>
      </c>
      <c r="C277" s="35" t="s">
        <v>577</v>
      </c>
      <c r="D277" s="36" t="s">
        <v>578</v>
      </c>
      <c r="E277" s="34" t="s">
        <v>362</v>
      </c>
      <c r="F277" s="9"/>
      <c r="G277" s="9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ht="37.5" customHeight="1">
      <c r="A278" s="33" t="s">
        <v>580</v>
      </c>
      <c r="B278" s="34" t="s">
        <v>358</v>
      </c>
      <c r="C278" s="35" t="s">
        <v>582</v>
      </c>
      <c r="D278" s="36" t="s">
        <v>585</v>
      </c>
      <c r="E278" s="34" t="s">
        <v>362</v>
      </c>
      <c r="F278" s="9"/>
      <c r="G278" s="9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ht="37.5" customHeight="1">
      <c r="A279" s="33" t="s">
        <v>587</v>
      </c>
      <c r="B279" s="34" t="s">
        <v>358</v>
      </c>
      <c r="C279" s="35" t="s">
        <v>589</v>
      </c>
      <c r="D279" s="36" t="s">
        <v>590</v>
      </c>
      <c r="E279" s="34" t="s">
        <v>362</v>
      </c>
      <c r="F279" s="9"/>
      <c r="G279" s="9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ht="37.5" customHeight="1">
      <c r="A280" s="33" t="s">
        <v>593</v>
      </c>
      <c r="B280" s="34" t="s">
        <v>358</v>
      </c>
      <c r="C280" s="35" t="s">
        <v>594</v>
      </c>
      <c r="D280" s="36" t="s">
        <v>595</v>
      </c>
      <c r="E280" s="34" t="s">
        <v>362</v>
      </c>
      <c r="F280" s="9"/>
      <c r="G280" s="9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>
      <c r="A281" s="13"/>
      <c r="B281" s="13"/>
      <c r="C281" s="13"/>
      <c r="D281" s="13"/>
      <c r="E281" s="13"/>
      <c r="F281" s="13"/>
      <c r="G281" s="13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ht="37.5" customHeight="1">
      <c r="A282" s="33" t="s">
        <v>788</v>
      </c>
      <c r="B282" s="34" t="s">
        <v>789</v>
      </c>
      <c r="C282" s="35" t="s">
        <v>790</v>
      </c>
      <c r="D282" s="36" t="s">
        <v>791</v>
      </c>
      <c r="E282" s="34" t="s">
        <v>794</v>
      </c>
      <c r="F282" s="9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ht="37.5" customHeight="1">
      <c r="A283" s="33" t="s">
        <v>795</v>
      </c>
      <c r="B283" s="34" t="s">
        <v>789</v>
      </c>
      <c r="C283" s="35" t="s">
        <v>796</v>
      </c>
      <c r="D283" s="36" t="s">
        <v>797</v>
      </c>
      <c r="E283" s="34" t="s">
        <v>794</v>
      </c>
      <c r="F283" s="9"/>
      <c r="G283" s="9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ht="37.5" customHeight="1">
      <c r="A284" s="33" t="s">
        <v>798</v>
      </c>
      <c r="B284" s="34" t="s">
        <v>789</v>
      </c>
      <c r="C284" s="35" t="s">
        <v>799</v>
      </c>
      <c r="D284" s="36" t="s">
        <v>800</v>
      </c>
      <c r="E284" s="34" t="s">
        <v>794</v>
      </c>
      <c r="F284" s="9"/>
      <c r="G284" s="9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ht="37.5" customHeight="1">
      <c r="A285" s="33" t="s">
        <v>803</v>
      </c>
      <c r="B285" s="34" t="s">
        <v>789</v>
      </c>
      <c r="C285" s="35" t="s">
        <v>805</v>
      </c>
      <c r="D285" s="36" t="s">
        <v>806</v>
      </c>
      <c r="E285" s="34" t="s">
        <v>794</v>
      </c>
      <c r="F285" s="9"/>
      <c r="G285" s="9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ht="37.5" customHeight="1">
      <c r="A286" s="33" t="s">
        <v>807</v>
      </c>
      <c r="B286" s="34" t="s">
        <v>789</v>
      </c>
      <c r="C286" s="35" t="s">
        <v>809</v>
      </c>
      <c r="D286" s="36" t="s">
        <v>810</v>
      </c>
      <c r="E286" s="34" t="s">
        <v>794</v>
      </c>
      <c r="F286" s="9"/>
      <c r="G286" s="9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>
      <c r="A287" s="13"/>
      <c r="B287" s="13"/>
      <c r="C287" s="13"/>
      <c r="D287" s="13"/>
      <c r="E287" s="13"/>
      <c r="F287" s="13"/>
      <c r="G287" s="13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ht="37.5" customHeight="1">
      <c r="A288" s="33" t="s">
        <v>769</v>
      </c>
      <c r="B288" s="34" t="s">
        <v>738</v>
      </c>
      <c r="C288" s="35" t="s">
        <v>770</v>
      </c>
      <c r="D288" s="43" t="s">
        <v>773</v>
      </c>
      <c r="E288" s="34" t="s">
        <v>741</v>
      </c>
      <c r="F288" s="9"/>
      <c r="G288" s="9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ht="37.5" customHeight="1">
      <c r="A289" s="33" t="s">
        <v>775</v>
      </c>
      <c r="B289" s="34" t="s">
        <v>738</v>
      </c>
      <c r="C289" s="35" t="s">
        <v>770</v>
      </c>
      <c r="D289" s="43" t="s">
        <v>777</v>
      </c>
      <c r="E289" s="34" t="s">
        <v>741</v>
      </c>
      <c r="F289" s="9"/>
      <c r="G289" s="9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ht="37.5" customHeight="1">
      <c r="A290" s="33" t="s">
        <v>778</v>
      </c>
      <c r="B290" s="34" t="s">
        <v>738</v>
      </c>
      <c r="C290" s="35" t="s">
        <v>770</v>
      </c>
      <c r="D290" s="43" t="s">
        <v>779</v>
      </c>
      <c r="E290" s="34" t="s">
        <v>741</v>
      </c>
      <c r="F290" s="9"/>
      <c r="G290" s="9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ht="37.5" customHeight="1">
      <c r="A291" s="33" t="s">
        <v>780</v>
      </c>
      <c r="B291" s="34" t="s">
        <v>738</v>
      </c>
      <c r="C291" s="35" t="s">
        <v>770</v>
      </c>
      <c r="D291" s="36" t="s">
        <v>781</v>
      </c>
      <c r="E291" s="34" t="s">
        <v>741</v>
      </c>
      <c r="F291" s="9"/>
      <c r="G291" s="9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ht="37.5" customHeight="1">
      <c r="A292" s="33" t="s">
        <v>783</v>
      </c>
      <c r="B292" s="34" t="s">
        <v>738</v>
      </c>
      <c r="C292" s="35" t="s">
        <v>770</v>
      </c>
      <c r="D292" s="36" t="s">
        <v>785</v>
      </c>
      <c r="E292" s="34" t="s">
        <v>741</v>
      </c>
      <c r="F292" s="9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ht="37.5" customHeight="1">
      <c r="A293" s="33" t="s">
        <v>786</v>
      </c>
      <c r="B293" s="34" t="s">
        <v>738</v>
      </c>
      <c r="C293" s="35" t="s">
        <v>770</v>
      </c>
      <c r="D293" s="36" t="s">
        <v>787</v>
      </c>
      <c r="E293" s="34" t="s">
        <v>741</v>
      </c>
      <c r="F293" s="9"/>
      <c r="G293" s="9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>
      <c r="A294" s="13"/>
      <c r="B294" s="13"/>
      <c r="C294" s="13"/>
      <c r="D294" s="13"/>
      <c r="E294" s="13"/>
      <c r="F294" s="13"/>
      <c r="G294" s="13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ht="37.5" customHeight="1">
      <c r="A295" s="33" t="s">
        <v>596</v>
      </c>
      <c r="B295" s="34" t="s">
        <v>358</v>
      </c>
      <c r="C295" s="35" t="s">
        <v>597</v>
      </c>
      <c r="D295" s="36" t="s">
        <v>598</v>
      </c>
      <c r="E295" s="34" t="s">
        <v>362</v>
      </c>
      <c r="F295" s="9"/>
      <c r="G295" s="9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ht="37.5" customHeight="1">
      <c r="A296" s="33" t="s">
        <v>599</v>
      </c>
      <c r="B296" s="34" t="s">
        <v>358</v>
      </c>
      <c r="C296" s="35" t="s">
        <v>597</v>
      </c>
      <c r="D296" s="36" t="s">
        <v>600</v>
      </c>
      <c r="E296" s="34" t="s">
        <v>362</v>
      </c>
      <c r="F296" s="9"/>
      <c r="G296" s="9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ht="37.5" customHeight="1">
      <c r="A297" s="33" t="s">
        <v>601</v>
      </c>
      <c r="B297" s="34" t="s">
        <v>358</v>
      </c>
      <c r="C297" s="35" t="s">
        <v>602</v>
      </c>
      <c r="D297" s="36" t="s">
        <v>603</v>
      </c>
      <c r="E297" s="34" t="s">
        <v>362</v>
      </c>
      <c r="F297" s="9"/>
      <c r="G297" s="9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ht="37.5" customHeight="1">
      <c r="A298" s="33" t="s">
        <v>604</v>
      </c>
      <c r="B298" s="34" t="s">
        <v>358</v>
      </c>
      <c r="C298" s="35" t="s">
        <v>605</v>
      </c>
      <c r="D298" s="36" t="s">
        <v>606</v>
      </c>
      <c r="E298" s="34" t="s">
        <v>362</v>
      </c>
      <c r="F298" s="15" t="str">
        <f>HYPERLINK("https://www.facebook.com/groups/1108069375955135/files/","20161228 - iOS APP 進階補充 ")</f>
        <v>20161228 - iOS APP 進階補充 </v>
      </c>
      <c r="G298" s="9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ht="37.5" customHeight="1">
      <c r="A299" s="33" t="s">
        <v>607</v>
      </c>
      <c r="B299" s="34" t="s">
        <v>358</v>
      </c>
      <c r="C299" s="35" t="s">
        <v>608</v>
      </c>
      <c r="D299" s="36" t="s">
        <v>609</v>
      </c>
      <c r="E299" s="34" t="s">
        <v>362</v>
      </c>
      <c r="F299" s="9"/>
      <c r="G299" s="9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ht="37.5" customHeight="1">
      <c r="A300" s="33" t="s">
        <v>610</v>
      </c>
      <c r="B300" s="34" t="s">
        <v>358</v>
      </c>
      <c r="C300" s="35" t="s">
        <v>608</v>
      </c>
      <c r="D300" s="36" t="s">
        <v>611</v>
      </c>
      <c r="E300" s="34" t="s">
        <v>362</v>
      </c>
      <c r="F300" s="9"/>
      <c r="G300" s="9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ht="37.5" customHeight="1">
      <c r="A301" s="33" t="s">
        <v>612</v>
      </c>
      <c r="B301" s="34" t="s">
        <v>358</v>
      </c>
      <c r="C301" s="35" t="s">
        <v>608</v>
      </c>
      <c r="D301" s="36" t="s">
        <v>613</v>
      </c>
      <c r="E301" s="34" t="s">
        <v>362</v>
      </c>
      <c r="F301" s="9"/>
      <c r="G301" s="9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>
      <c r="A302" s="13"/>
      <c r="B302" s="13"/>
      <c r="C302" s="13"/>
      <c r="D302" s="13"/>
      <c r="E302" s="13"/>
      <c r="F302" s="13"/>
      <c r="G302" s="13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ht="37.5" customHeight="1">
      <c r="A303" s="33" t="s">
        <v>614</v>
      </c>
      <c r="B303" s="34" t="s">
        <v>358</v>
      </c>
      <c r="C303" s="35" t="s">
        <v>608</v>
      </c>
      <c r="D303" s="43" t="s">
        <v>615</v>
      </c>
      <c r="E303" s="34" t="s">
        <v>362</v>
      </c>
      <c r="F303" s="9"/>
      <c r="G303" s="9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ht="37.5" customHeight="1">
      <c r="A304" s="33" t="s">
        <v>616</v>
      </c>
      <c r="B304" s="34" t="s">
        <v>358</v>
      </c>
      <c r="C304" s="35" t="s">
        <v>608</v>
      </c>
      <c r="D304" s="37" t="s">
        <v>617</v>
      </c>
      <c r="E304" s="34" t="s">
        <v>362</v>
      </c>
      <c r="F304" s="9"/>
      <c r="G304" s="9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ht="37.5" customHeight="1">
      <c r="A305" s="33" t="s">
        <v>618</v>
      </c>
      <c r="B305" s="34" t="s">
        <v>358</v>
      </c>
      <c r="C305" s="35" t="s">
        <v>608</v>
      </c>
      <c r="D305" s="37" t="s">
        <v>619</v>
      </c>
      <c r="E305" s="34" t="s">
        <v>362</v>
      </c>
      <c r="F305" s="9"/>
      <c r="G305" s="9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ht="37.5" customHeight="1">
      <c r="A306" s="33" t="s">
        <v>620</v>
      </c>
      <c r="B306" s="34" t="s">
        <v>358</v>
      </c>
      <c r="C306" s="35" t="s">
        <v>621</v>
      </c>
      <c r="D306" s="36" t="s">
        <v>622</v>
      </c>
      <c r="E306" s="34" t="s">
        <v>362</v>
      </c>
      <c r="F306" s="15" t="str">
        <f>HYPERLINK("https://www.facebook.com/groups/1108069375955135/files/","20161229 - iOS APP 進階補充 ")</f>
        <v>20161229 - iOS APP 進階補充 </v>
      </c>
      <c r="G306" s="9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ht="37.5" customHeight="1">
      <c r="A307" s="33" t="s">
        <v>623</v>
      </c>
      <c r="B307" s="34" t="s">
        <v>358</v>
      </c>
      <c r="C307" s="35" t="s">
        <v>624</v>
      </c>
      <c r="D307" s="36" t="s">
        <v>625</v>
      </c>
      <c r="E307" s="34" t="s">
        <v>362</v>
      </c>
      <c r="F307" s="9"/>
      <c r="G307" s="9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ht="37.5" customHeight="1">
      <c r="A308" s="33" t="s">
        <v>626</v>
      </c>
      <c r="B308" s="34" t="s">
        <v>358</v>
      </c>
      <c r="C308" s="35" t="s">
        <v>627</v>
      </c>
      <c r="D308" s="37" t="s">
        <v>628</v>
      </c>
      <c r="E308" s="34" t="s">
        <v>362</v>
      </c>
      <c r="F308" s="9"/>
      <c r="G308" s="9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ht="37.5" customHeight="1">
      <c r="A309" s="33" t="s">
        <v>629</v>
      </c>
      <c r="B309" s="34" t="s">
        <v>358</v>
      </c>
      <c r="C309" s="35" t="s">
        <v>630</v>
      </c>
      <c r="D309" s="36" t="s">
        <v>631</v>
      </c>
      <c r="E309" s="34" t="s">
        <v>362</v>
      </c>
      <c r="F309" s="9"/>
      <c r="G309" s="9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>
      <c r="A310" s="11"/>
      <c r="B310" s="12"/>
      <c r="C310" s="11"/>
      <c r="D310" s="11"/>
      <c r="E310" s="12"/>
      <c r="F310" s="13"/>
      <c r="G310" s="13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ht="37.5" customHeight="1">
      <c r="A311" s="33" t="s">
        <v>464</v>
      </c>
      <c r="B311" s="34" t="s">
        <v>468</v>
      </c>
      <c r="C311" s="35" t="s">
        <v>469</v>
      </c>
      <c r="D311" s="36" t="s">
        <v>470</v>
      </c>
      <c r="E311" s="34" t="s">
        <v>473</v>
      </c>
      <c r="F311" s="37" t="str">
        <f>HYPERLINK("https://www.facebook.com/groups/1108069375955135/files/","20170103 - Java")</f>
        <v>20170103 - Java</v>
      </c>
      <c r="G311" s="38" t="str">
        <f>HYPERLINK("http://www.tiobe.com/tiobe-index/","語言排行")</f>
        <v>語言排行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ht="37.5" customHeight="1">
      <c r="A312" s="33" t="s">
        <v>489</v>
      </c>
      <c r="B312" s="34" t="s">
        <v>468</v>
      </c>
      <c r="C312" s="35" t="s">
        <v>491</v>
      </c>
      <c r="D312" s="36" t="s">
        <v>493</v>
      </c>
      <c r="E312" s="34" t="s">
        <v>473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ht="37.5" customHeight="1">
      <c r="A313" s="33" t="s">
        <v>496</v>
      </c>
      <c r="B313" s="34" t="s">
        <v>468</v>
      </c>
      <c r="C313" s="35" t="s">
        <v>499</v>
      </c>
      <c r="D313" s="36" t="s">
        <v>500</v>
      </c>
      <c r="E313" s="34" t="s">
        <v>473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ht="37.5" customHeight="1">
      <c r="A314" s="33" t="s">
        <v>503</v>
      </c>
      <c r="B314" s="34" t="s">
        <v>468</v>
      </c>
      <c r="C314" s="41" t="s">
        <v>504</v>
      </c>
      <c r="D314" s="36" t="s">
        <v>512</v>
      </c>
      <c r="E314" s="34" t="s">
        <v>473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ht="37.5" customHeight="1">
      <c r="A315" s="33" t="s">
        <v>516</v>
      </c>
      <c r="B315" s="34" t="s">
        <v>468</v>
      </c>
      <c r="C315" s="35" t="s">
        <v>517</v>
      </c>
      <c r="D315" s="36" t="s">
        <v>518</v>
      </c>
      <c r="E315" s="34" t="s">
        <v>473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ht="37.5" customHeight="1">
      <c r="A316" s="33" t="s">
        <v>522</v>
      </c>
      <c r="B316" s="34" t="s">
        <v>468</v>
      </c>
      <c r="C316" s="35" t="s">
        <v>523</v>
      </c>
      <c r="D316" s="36" t="s">
        <v>524</v>
      </c>
      <c r="E316" s="34" t="s">
        <v>473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11"/>
      <c r="B317" s="12"/>
      <c r="C317" s="11"/>
      <c r="D317" s="11"/>
      <c r="E317" s="12"/>
      <c r="F317" s="13"/>
      <c r="G317" s="13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ht="37.5" customHeight="1">
      <c r="A318" s="33" t="s">
        <v>528</v>
      </c>
      <c r="B318" s="34" t="s">
        <v>468</v>
      </c>
      <c r="C318" s="35" t="s">
        <v>529</v>
      </c>
      <c r="D318" s="37" t="s">
        <v>530</v>
      </c>
      <c r="E318" s="34" t="s">
        <v>473</v>
      </c>
      <c r="F318" s="9"/>
      <c r="G318" s="9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ht="37.5" customHeight="1">
      <c r="A319" s="33" t="s">
        <v>532</v>
      </c>
      <c r="B319" s="34" t="s">
        <v>468</v>
      </c>
      <c r="C319" s="35" t="s">
        <v>534</v>
      </c>
      <c r="D319" s="37" t="s">
        <v>535</v>
      </c>
      <c r="E319" s="34" t="s">
        <v>473</v>
      </c>
      <c r="F319" s="9"/>
      <c r="G319" s="9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ht="37.5" customHeight="1">
      <c r="A320" s="33" t="s">
        <v>536</v>
      </c>
      <c r="B320" s="34" t="s">
        <v>468</v>
      </c>
      <c r="C320" s="41" t="s">
        <v>537</v>
      </c>
      <c r="D320" s="37" t="s">
        <v>538</v>
      </c>
      <c r="E320" s="34" t="s">
        <v>473</v>
      </c>
      <c r="F320" s="9"/>
      <c r="G320" s="9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ht="37.5" customHeight="1">
      <c r="A321" s="33" t="s">
        <v>540</v>
      </c>
      <c r="B321" s="34" t="s">
        <v>468</v>
      </c>
      <c r="C321" s="41" t="s">
        <v>543</v>
      </c>
      <c r="D321" s="36" t="s">
        <v>545</v>
      </c>
      <c r="E321" s="34" t="s">
        <v>473</v>
      </c>
      <c r="F321" s="9"/>
      <c r="G321" s="9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ht="37.5" customHeight="1">
      <c r="A322" s="33" t="s">
        <v>546</v>
      </c>
      <c r="B322" s="34" t="s">
        <v>468</v>
      </c>
      <c r="C322" s="35" t="s">
        <v>547</v>
      </c>
      <c r="D322" s="36" t="s">
        <v>548</v>
      </c>
      <c r="E322" s="34" t="s">
        <v>473</v>
      </c>
      <c r="F322" s="9"/>
      <c r="G322" s="9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ht="37.5" customHeight="1">
      <c r="A323" s="33" t="s">
        <v>552</v>
      </c>
      <c r="B323" s="34" t="s">
        <v>468</v>
      </c>
      <c r="C323" s="35" t="s">
        <v>553</v>
      </c>
      <c r="D323" s="36" t="s">
        <v>554</v>
      </c>
      <c r="E323" s="34" t="s">
        <v>473</v>
      </c>
      <c r="F323" s="37" t="str">
        <f>HYPERLINK("https://www.facebook.com/groups/1108069375955135/files/","20170104 - Java")</f>
        <v>20170104 - Java</v>
      </c>
      <c r="G323" s="9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>
      <c r="A324" s="13"/>
      <c r="B324" s="13"/>
      <c r="C324" s="13"/>
      <c r="D324" s="13"/>
      <c r="E324" s="13"/>
      <c r="F324" s="13"/>
      <c r="G324" s="13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ht="37.5" customHeight="1">
      <c r="A325" s="33" t="s">
        <v>560</v>
      </c>
      <c r="B325" s="34" t="s">
        <v>468</v>
      </c>
      <c r="C325" s="35" t="s">
        <v>547</v>
      </c>
      <c r="D325" s="36" t="s">
        <v>562</v>
      </c>
      <c r="E325" s="34" t="s">
        <v>473</v>
      </c>
      <c r="F325" s="9"/>
      <c r="G325" s="9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ht="37.5" customHeight="1">
      <c r="A326" s="33" t="s">
        <v>564</v>
      </c>
      <c r="B326" s="34" t="s">
        <v>468</v>
      </c>
      <c r="C326" s="35" t="s">
        <v>565</v>
      </c>
      <c r="D326" s="36" t="s">
        <v>566</v>
      </c>
      <c r="E326" s="34" t="s">
        <v>473</v>
      </c>
      <c r="F326" s="9"/>
      <c r="G326" s="9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ht="37.5" customHeight="1">
      <c r="A327" s="33" t="s">
        <v>570</v>
      </c>
      <c r="B327" s="34" t="s">
        <v>468</v>
      </c>
      <c r="C327" s="35" t="s">
        <v>572</v>
      </c>
      <c r="D327" s="36" t="s">
        <v>574</v>
      </c>
      <c r="E327" s="34" t="s">
        <v>473</v>
      </c>
      <c r="F327" s="9"/>
      <c r="G327" s="9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ht="37.5" customHeight="1">
      <c r="A328" s="33" t="s">
        <v>576</v>
      </c>
      <c r="B328" s="34" t="s">
        <v>468</v>
      </c>
      <c r="C328" s="35" t="s">
        <v>572</v>
      </c>
      <c r="D328" s="43" t="s">
        <v>579</v>
      </c>
      <c r="E328" s="34" t="s">
        <v>473</v>
      </c>
      <c r="F328" s="9"/>
      <c r="G328" s="9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ht="37.5" customHeight="1">
      <c r="A329" s="33" t="s">
        <v>581</v>
      </c>
      <c r="B329" s="34" t="s">
        <v>468</v>
      </c>
      <c r="C329" s="35" t="s">
        <v>583</v>
      </c>
      <c r="D329" s="43" t="s">
        <v>584</v>
      </c>
      <c r="E329" s="34" t="s">
        <v>473</v>
      </c>
      <c r="F329" s="9"/>
      <c r="G329" s="9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ht="37.5" customHeight="1">
      <c r="A330" s="33" t="s">
        <v>586</v>
      </c>
      <c r="B330" s="34" t="s">
        <v>468</v>
      </c>
      <c r="C330" s="35" t="s">
        <v>583</v>
      </c>
      <c r="D330" s="43" t="s">
        <v>588</v>
      </c>
      <c r="E330" s="34" t="s">
        <v>473</v>
      </c>
      <c r="F330" s="9"/>
      <c r="G330" s="9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ht="37.5" customHeight="1">
      <c r="A331" s="33" t="s">
        <v>591</v>
      </c>
      <c r="B331" s="34" t="s">
        <v>468</v>
      </c>
      <c r="C331" s="35" t="s">
        <v>583</v>
      </c>
      <c r="D331" s="43" t="s">
        <v>592</v>
      </c>
      <c r="E331" s="34" t="s">
        <v>473</v>
      </c>
      <c r="F331" s="9"/>
      <c r="G331" s="9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>
      <c r="A332" s="13"/>
      <c r="B332" s="13"/>
      <c r="C332" s="13"/>
      <c r="D332" s="13"/>
      <c r="E332" s="13"/>
      <c r="F332" s="13"/>
      <c r="G332" s="13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ht="37.5" customHeight="1">
      <c r="A333" s="33" t="s">
        <v>840</v>
      </c>
      <c r="B333" s="34" t="s">
        <v>841</v>
      </c>
      <c r="C333" s="35" t="s">
        <v>842</v>
      </c>
      <c r="D333" s="36" t="s">
        <v>844</v>
      </c>
      <c r="E333" s="34" t="s">
        <v>847</v>
      </c>
      <c r="F333" s="32" t="str">
        <f>HYPERLINK("https://drive.google.com/open?id=0By29SQsh6o2oNVZ5NlFqS3RWZlU","Lily - UI進階Photoshop（影像處理)")</f>
        <v>Lily - UI進階Photoshop（影像處理)</v>
      </c>
      <c r="G333" s="58" t="s">
        <v>848</v>
      </c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ht="37.5" customHeight="1">
      <c r="A334" s="33" t="s">
        <v>849</v>
      </c>
      <c r="B334" s="34" t="s">
        <v>841</v>
      </c>
      <c r="C334" s="35" t="s">
        <v>850</v>
      </c>
      <c r="D334" s="43" t="s">
        <v>851</v>
      </c>
      <c r="E334" s="34" t="s">
        <v>847</v>
      </c>
      <c r="F334" s="9"/>
      <c r="G334" s="9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ht="37.5" customHeight="1">
      <c r="A335" s="33" t="s">
        <v>852</v>
      </c>
      <c r="B335" s="34" t="s">
        <v>841</v>
      </c>
      <c r="C335" s="35" t="s">
        <v>850</v>
      </c>
      <c r="D335" s="36" t="s">
        <v>853</v>
      </c>
      <c r="E335" s="34" t="s">
        <v>847</v>
      </c>
      <c r="F335" s="9"/>
      <c r="G335" s="9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ht="37.5" customHeight="1">
      <c r="A336" s="33" t="s">
        <v>854</v>
      </c>
      <c r="B336" s="34" t="s">
        <v>841</v>
      </c>
      <c r="C336" s="35" t="s">
        <v>855</v>
      </c>
      <c r="D336" s="36" t="s">
        <v>856</v>
      </c>
      <c r="E336" s="34" t="s">
        <v>847</v>
      </c>
      <c r="F336" s="9"/>
      <c r="G336" s="9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>
      <c r="A337" s="13"/>
      <c r="B337" s="13"/>
      <c r="C337" s="13"/>
      <c r="D337" s="13"/>
      <c r="E337" s="13"/>
      <c r="F337" s="13"/>
      <c r="G337" s="13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ht="37.5" customHeight="1">
      <c r="A338" s="33" t="s">
        <v>632</v>
      </c>
      <c r="B338" s="34" t="s">
        <v>358</v>
      </c>
      <c r="C338" s="41" t="s">
        <v>633</v>
      </c>
      <c r="D338" s="43" t="s">
        <v>634</v>
      </c>
      <c r="E338" s="34" t="s">
        <v>362</v>
      </c>
      <c r="F338" s="9"/>
      <c r="G338" s="9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ht="37.5" customHeight="1">
      <c r="A339" s="33" t="s">
        <v>635</v>
      </c>
      <c r="B339" s="34" t="s">
        <v>358</v>
      </c>
      <c r="C339" s="41" t="s">
        <v>633</v>
      </c>
      <c r="D339" s="43" t="s">
        <v>636</v>
      </c>
      <c r="E339" s="34" t="s">
        <v>362</v>
      </c>
      <c r="F339" s="9"/>
      <c r="G339" s="9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ht="37.5" customHeight="1">
      <c r="A340" s="33" t="s">
        <v>637</v>
      </c>
      <c r="B340" s="34" t="s">
        <v>358</v>
      </c>
      <c r="C340" s="41" t="s">
        <v>633</v>
      </c>
      <c r="D340" s="43" t="s">
        <v>638</v>
      </c>
      <c r="E340" s="34" t="s">
        <v>362</v>
      </c>
      <c r="F340" s="9"/>
      <c r="G340" s="9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ht="37.5" customHeight="1">
      <c r="A341" s="33" t="s">
        <v>639</v>
      </c>
      <c r="B341" s="34" t="s">
        <v>358</v>
      </c>
      <c r="C341" s="41" t="s">
        <v>633</v>
      </c>
      <c r="D341" s="36" t="s">
        <v>640</v>
      </c>
      <c r="E341" s="34" t="s">
        <v>362</v>
      </c>
      <c r="F341" s="9"/>
      <c r="G341" s="9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ht="37.5" customHeight="1">
      <c r="A342" s="33" t="s">
        <v>641</v>
      </c>
      <c r="B342" s="34" t="s">
        <v>358</v>
      </c>
      <c r="C342" s="41" t="s">
        <v>633</v>
      </c>
      <c r="D342" s="36" t="s">
        <v>643</v>
      </c>
      <c r="E342" s="34" t="s">
        <v>362</v>
      </c>
      <c r="F342" s="9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ht="37.5" customHeight="1">
      <c r="A343" s="33" t="s">
        <v>644</v>
      </c>
      <c r="B343" s="34" t="s">
        <v>358</v>
      </c>
      <c r="C343" s="41" t="s">
        <v>633</v>
      </c>
      <c r="D343" s="36" t="s">
        <v>646</v>
      </c>
      <c r="E343" s="34" t="s">
        <v>362</v>
      </c>
      <c r="F343" s="9"/>
      <c r="G343" s="9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ht="37.5" customHeight="1">
      <c r="A344" s="33" t="s">
        <v>648</v>
      </c>
      <c r="B344" s="34" t="s">
        <v>358</v>
      </c>
      <c r="C344" s="41" t="s">
        <v>633</v>
      </c>
      <c r="D344" s="36" t="s">
        <v>649</v>
      </c>
      <c r="E344" s="34" t="s">
        <v>362</v>
      </c>
      <c r="F344" s="9"/>
      <c r="G344" s="9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>
      <c r="A345" s="11"/>
      <c r="B345" s="12"/>
      <c r="C345" s="11"/>
      <c r="D345" s="11"/>
      <c r="E345" s="12"/>
      <c r="F345" s="13"/>
      <c r="G345" s="13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ht="37.5" customHeight="1">
      <c r="A346" s="33" t="s">
        <v>650</v>
      </c>
      <c r="B346" s="34" t="s">
        <v>358</v>
      </c>
      <c r="C346" s="41" t="s">
        <v>633</v>
      </c>
      <c r="D346" s="36" t="s">
        <v>654</v>
      </c>
      <c r="E346" s="34" t="s">
        <v>362</v>
      </c>
      <c r="F346" s="9"/>
      <c r="G346" s="9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ht="37.5" customHeight="1">
      <c r="A347" s="33" t="s">
        <v>655</v>
      </c>
      <c r="B347" s="34" t="s">
        <v>358</v>
      </c>
      <c r="C347" s="41" t="s">
        <v>633</v>
      </c>
      <c r="D347" s="36" t="s">
        <v>656</v>
      </c>
      <c r="E347" s="34" t="s">
        <v>362</v>
      </c>
      <c r="F347" s="9"/>
      <c r="G347" s="9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ht="37.5" customHeight="1">
      <c r="A348" s="33" t="s">
        <v>658</v>
      </c>
      <c r="B348" s="34" t="s">
        <v>358</v>
      </c>
      <c r="C348" s="41" t="s">
        <v>633</v>
      </c>
      <c r="D348" s="36" t="s">
        <v>661</v>
      </c>
      <c r="E348" s="34" t="s">
        <v>362</v>
      </c>
      <c r="F348" s="9"/>
      <c r="G348" s="9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ht="37.5" customHeight="1">
      <c r="A349" s="33" t="s">
        <v>662</v>
      </c>
      <c r="B349" s="34" t="s">
        <v>358</v>
      </c>
      <c r="C349" s="41" t="s">
        <v>633</v>
      </c>
      <c r="D349" s="36" t="s">
        <v>665</v>
      </c>
      <c r="E349" s="34" t="s">
        <v>362</v>
      </c>
      <c r="F349" s="9"/>
      <c r="G349" s="9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ht="37.5" customHeight="1">
      <c r="A350" s="33" t="s">
        <v>667</v>
      </c>
      <c r="B350" s="34" t="s">
        <v>358</v>
      </c>
      <c r="C350" s="41" t="s">
        <v>633</v>
      </c>
      <c r="D350" s="36" t="s">
        <v>668</v>
      </c>
      <c r="E350" s="34" t="s">
        <v>362</v>
      </c>
      <c r="F350" s="9"/>
      <c r="G350" s="9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ht="37.5" customHeight="1">
      <c r="A351" s="33" t="s">
        <v>670</v>
      </c>
      <c r="B351" s="34" t="s">
        <v>358</v>
      </c>
      <c r="C351" s="41" t="s">
        <v>633</v>
      </c>
      <c r="D351" s="36" t="s">
        <v>672</v>
      </c>
      <c r="E351" s="34" t="s">
        <v>362</v>
      </c>
      <c r="F351" s="9"/>
      <c r="G351" s="9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>
      <c r="A352" s="13"/>
      <c r="B352" s="13"/>
      <c r="C352" s="13"/>
      <c r="D352" s="13"/>
      <c r="E352" s="13"/>
      <c r="F352" s="13"/>
      <c r="G352" s="13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ht="37.5" customHeight="1">
      <c r="A353" s="33" t="s">
        <v>642</v>
      </c>
      <c r="B353" s="34" t="s">
        <v>468</v>
      </c>
      <c r="C353" s="35" t="s">
        <v>645</v>
      </c>
      <c r="D353" s="36" t="s">
        <v>910</v>
      </c>
      <c r="E353" s="34" t="s">
        <v>473</v>
      </c>
      <c r="F353" s="9"/>
      <c r="G353" s="9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ht="37.5" customHeight="1">
      <c r="A354" s="33" t="s">
        <v>651</v>
      </c>
      <c r="B354" s="34" t="s">
        <v>468</v>
      </c>
      <c r="C354" s="35" t="s">
        <v>652</v>
      </c>
      <c r="D354" s="36" t="s">
        <v>911</v>
      </c>
      <c r="E354" s="34" t="s">
        <v>473</v>
      </c>
      <c r="F354" s="44" t="str">
        <f>HYPERLINK("https://www.facebook.com/groups/1108069375955135/files/","20170116 - Java")</f>
        <v>20170116 - Java</v>
      </c>
      <c r="G354" s="9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ht="37.5" customHeight="1">
      <c r="A355" s="33" t="s">
        <v>657</v>
      </c>
      <c r="B355" s="34" t="s">
        <v>468</v>
      </c>
      <c r="C355" s="35" t="s">
        <v>659</v>
      </c>
      <c r="D355" s="37" t="s">
        <v>912</v>
      </c>
      <c r="E355" s="34" t="s">
        <v>473</v>
      </c>
      <c r="F355" s="9"/>
      <c r="G355" s="9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ht="37.5" customHeight="1">
      <c r="A356" s="33" t="s">
        <v>663</v>
      </c>
      <c r="B356" s="34" t="s">
        <v>468</v>
      </c>
      <c r="C356" s="35" t="s">
        <v>664</v>
      </c>
      <c r="D356" s="37" t="s">
        <v>913</v>
      </c>
      <c r="E356" s="34" t="s">
        <v>473</v>
      </c>
      <c r="F356" s="44"/>
      <c r="G356" s="9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ht="37.5" customHeight="1">
      <c r="A357" s="33" t="s">
        <v>669</v>
      </c>
      <c r="B357" s="34" t="s">
        <v>468</v>
      </c>
      <c r="C357" s="35" t="s">
        <v>664</v>
      </c>
      <c r="D357" s="37" t="s">
        <v>914</v>
      </c>
      <c r="E357" s="34" t="s">
        <v>473</v>
      </c>
      <c r="F357" s="9"/>
      <c r="G357" s="9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ht="37.5" customHeight="1">
      <c r="A358" s="33" t="s">
        <v>673</v>
      </c>
      <c r="B358" s="34" t="s">
        <v>468</v>
      </c>
      <c r="C358" s="35" t="s">
        <v>664</v>
      </c>
      <c r="D358" s="37" t="s">
        <v>915</v>
      </c>
      <c r="E358" s="34" t="s">
        <v>473</v>
      </c>
      <c r="F358" s="9"/>
      <c r="G358" s="9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>
      <c r="A359" s="13"/>
      <c r="B359" s="13"/>
      <c r="C359" s="13"/>
      <c r="D359" s="13"/>
      <c r="E359" s="13"/>
      <c r="F359" s="13"/>
      <c r="G359" s="13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ht="37.5" customHeight="1">
      <c r="A360" s="33" t="s">
        <v>857</v>
      </c>
      <c r="B360" s="34" t="s">
        <v>858</v>
      </c>
      <c r="C360" s="35" t="s">
        <v>859</v>
      </c>
      <c r="D360" s="36" t="s">
        <v>860</v>
      </c>
      <c r="E360" s="34" t="s">
        <v>847</v>
      </c>
      <c r="F360" s="32" t="str">
        <f>HYPERLINK("https://www.facebook.com/groups/1108069375955135/files/","Lily - UI進階IIlustrator_向量插圖設計)")</f>
        <v>Lily - UI進階IIlustrator_向量插圖設計)</v>
      </c>
      <c r="G360" s="58" t="s">
        <v>861</v>
      </c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ht="37.5" customHeight="1">
      <c r="A361" s="33" t="s">
        <v>862</v>
      </c>
      <c r="B361" s="34" t="s">
        <v>858</v>
      </c>
      <c r="C361" s="35" t="s">
        <v>859</v>
      </c>
      <c r="D361" s="36" t="s">
        <v>863</v>
      </c>
      <c r="E361" s="34" t="s">
        <v>847</v>
      </c>
      <c r="F361" s="32" t="str">
        <f>HYPERLINK("https://www.facebook.com/groups/1108069375955135/files/","Lily - UI進階IIlustrator_向量插圖設計)2")</f>
        <v>Lily - UI進階IIlustrator_向量插圖設計)2</v>
      </c>
      <c r="G361" s="9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ht="37.5" customHeight="1">
      <c r="A362" s="33" t="s">
        <v>864</v>
      </c>
      <c r="B362" s="34" t="s">
        <v>858</v>
      </c>
      <c r="C362" s="35" t="s">
        <v>865</v>
      </c>
      <c r="D362" s="36" t="s">
        <v>866</v>
      </c>
      <c r="E362" s="34" t="s">
        <v>847</v>
      </c>
      <c r="F362" s="9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ht="37.5" customHeight="1">
      <c r="A363" s="33" t="s">
        <v>867</v>
      </c>
      <c r="B363" s="34" t="s">
        <v>858</v>
      </c>
      <c r="C363" s="35" t="s">
        <v>868</v>
      </c>
      <c r="D363" s="36" t="s">
        <v>869</v>
      </c>
      <c r="E363" s="34" t="s">
        <v>847</v>
      </c>
      <c r="F363" s="9"/>
      <c r="G363" s="9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>
      <c r="A364" s="13"/>
      <c r="B364" s="13"/>
      <c r="C364" s="13"/>
      <c r="D364" s="13"/>
      <c r="E364" s="13"/>
      <c r="F364" s="13"/>
      <c r="G364" s="13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ht="37.5" customHeight="1">
      <c r="A365" s="33" t="s">
        <v>675</v>
      </c>
      <c r="B365" s="34" t="s">
        <v>358</v>
      </c>
      <c r="C365" s="35" t="s">
        <v>676</v>
      </c>
      <c r="D365" s="53" t="s">
        <v>677</v>
      </c>
      <c r="E365" s="34" t="s">
        <v>362</v>
      </c>
      <c r="F365" s="9"/>
      <c r="G365" s="9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ht="37.5" customHeight="1">
      <c r="A366" s="33" t="s">
        <v>684</v>
      </c>
      <c r="B366" s="34" t="s">
        <v>358</v>
      </c>
      <c r="C366" s="41" t="s">
        <v>633</v>
      </c>
      <c r="D366" s="53" t="s">
        <v>686</v>
      </c>
      <c r="E366" s="34" t="s">
        <v>362</v>
      </c>
      <c r="F366" s="9"/>
      <c r="G366" s="9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ht="37.5" customHeight="1">
      <c r="A367" s="33" t="s">
        <v>688</v>
      </c>
      <c r="B367" s="34" t="s">
        <v>358</v>
      </c>
      <c r="C367" s="41" t="s">
        <v>690</v>
      </c>
      <c r="D367" s="53" t="s">
        <v>691</v>
      </c>
      <c r="E367" s="34" t="s">
        <v>362</v>
      </c>
      <c r="F367" s="9"/>
      <c r="G367" s="9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ht="37.5" customHeight="1">
      <c r="A368" s="33" t="s">
        <v>693</v>
      </c>
      <c r="B368" s="34" t="s">
        <v>358</v>
      </c>
      <c r="C368" s="35" t="s">
        <v>695</v>
      </c>
      <c r="D368" s="53" t="s">
        <v>697</v>
      </c>
      <c r="E368" s="34" t="s">
        <v>362</v>
      </c>
      <c r="F368" s="9"/>
      <c r="G368" s="9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ht="37.5" customHeight="1">
      <c r="A369" s="33" t="s">
        <v>699</v>
      </c>
      <c r="B369" s="34" t="s">
        <v>358</v>
      </c>
      <c r="C369" s="35" t="s">
        <v>701</v>
      </c>
      <c r="D369" s="53" t="s">
        <v>703</v>
      </c>
      <c r="E369" s="34" t="s">
        <v>362</v>
      </c>
      <c r="F369" s="9"/>
      <c r="G369" s="9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ht="37.5" customHeight="1">
      <c r="A370" s="33" t="s">
        <v>705</v>
      </c>
      <c r="B370" s="34" t="s">
        <v>358</v>
      </c>
      <c r="C370" s="35" t="s">
        <v>701</v>
      </c>
      <c r="D370" s="53" t="s">
        <v>707</v>
      </c>
      <c r="E370" s="34" t="s">
        <v>362</v>
      </c>
      <c r="F370" s="55" t="str">
        <f>HYPERLINK("https://www.facebook.com/groups/1108069375955135/files/","20170119 - iOS APP 進階補充 ")</f>
        <v>20170119 - iOS APP 進階補充 </v>
      </c>
      <c r="G370" s="9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ht="37.5" customHeight="1">
      <c r="A371" s="33" t="s">
        <v>709</v>
      </c>
      <c r="B371" s="34" t="s">
        <v>358</v>
      </c>
      <c r="C371" s="35" t="s">
        <v>701</v>
      </c>
      <c r="D371" s="53" t="s">
        <v>710</v>
      </c>
      <c r="E371" s="34" t="s">
        <v>362</v>
      </c>
      <c r="F371" s="9"/>
      <c r="G371" s="9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>
      <c r="A372" s="11"/>
      <c r="B372" s="12"/>
      <c r="C372" s="11"/>
      <c r="D372" s="11"/>
      <c r="E372" s="12"/>
      <c r="F372" s="13"/>
      <c r="G372" s="13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ht="37.5" customHeight="1">
      <c r="A373" s="33" t="s">
        <v>711</v>
      </c>
      <c r="B373" s="34" t="s">
        <v>358</v>
      </c>
      <c r="C373" s="41" t="s">
        <v>633</v>
      </c>
      <c r="D373" s="56" t="s">
        <v>712</v>
      </c>
      <c r="E373" s="34" t="s">
        <v>362</v>
      </c>
      <c r="F373" s="9"/>
      <c r="G373" s="9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ht="37.5" customHeight="1">
      <c r="A374" s="33" t="s">
        <v>714</v>
      </c>
      <c r="B374" s="34" t="s">
        <v>358</v>
      </c>
      <c r="C374" s="41" t="s">
        <v>716</v>
      </c>
      <c r="D374" s="56" t="s">
        <v>717</v>
      </c>
      <c r="E374" s="34" t="s">
        <v>362</v>
      </c>
      <c r="F374" s="9"/>
      <c r="G374" s="9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ht="37.5" customHeight="1">
      <c r="A375" s="33" t="s">
        <v>718</v>
      </c>
      <c r="B375" s="34" t="s">
        <v>358</v>
      </c>
      <c r="C375" s="35" t="s">
        <v>720</v>
      </c>
      <c r="D375" s="53" t="s">
        <v>721</v>
      </c>
      <c r="E375" s="34" t="s">
        <v>362</v>
      </c>
      <c r="F375" s="9"/>
      <c r="G375" s="9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ht="37.5" customHeight="1">
      <c r="A376" s="33" t="s">
        <v>724</v>
      </c>
      <c r="B376" s="34" t="s">
        <v>358</v>
      </c>
      <c r="C376" s="35" t="s">
        <v>725</v>
      </c>
      <c r="D376" s="53" t="s">
        <v>726</v>
      </c>
      <c r="E376" s="34" t="s">
        <v>362</v>
      </c>
      <c r="F376" s="55" t="str">
        <f>HYPERLINK("https://www.facebook.com/groups/1108069375955135/files/","20170120 - iOS APP 進階補充 ")</f>
        <v>20170120 - iOS APP 進階補充 </v>
      </c>
      <c r="G376" s="9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ht="37.5" customHeight="1">
      <c r="A377" s="33" t="s">
        <v>728</v>
      </c>
      <c r="B377" s="34" t="s">
        <v>358</v>
      </c>
      <c r="C377" s="35" t="s">
        <v>730</v>
      </c>
      <c r="D377" s="53" t="s">
        <v>731</v>
      </c>
      <c r="E377" s="34" t="s">
        <v>362</v>
      </c>
      <c r="F377" s="9"/>
      <c r="G377" s="9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ht="37.5" customHeight="1">
      <c r="A378" s="33" t="s">
        <v>732</v>
      </c>
      <c r="B378" s="34" t="s">
        <v>358</v>
      </c>
      <c r="C378" s="35" t="s">
        <v>733</v>
      </c>
      <c r="D378" s="53" t="s">
        <v>734</v>
      </c>
      <c r="E378" s="34" t="s">
        <v>362</v>
      </c>
      <c r="F378" s="9"/>
      <c r="G378" s="9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>
      <c r="A379" s="11"/>
      <c r="B379" s="12"/>
      <c r="C379" s="11"/>
      <c r="D379" s="11"/>
      <c r="E379" s="12"/>
      <c r="F379" s="13"/>
      <c r="G379" s="13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ht="37.5" customHeight="1">
      <c r="A380" s="33" t="s">
        <v>678</v>
      </c>
      <c r="B380" s="34" t="s">
        <v>468</v>
      </c>
      <c r="C380" s="35" t="s">
        <v>679</v>
      </c>
      <c r="D380" s="31" t="s">
        <v>680</v>
      </c>
      <c r="E380" s="34" t="s">
        <v>473</v>
      </c>
      <c r="F380" s="9"/>
      <c r="G380" s="9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ht="37.5" customHeight="1">
      <c r="A381" s="33" t="s">
        <v>681</v>
      </c>
      <c r="B381" s="34" t="s">
        <v>468</v>
      </c>
      <c r="C381" s="41" t="s">
        <v>682</v>
      </c>
      <c r="D381" s="31" t="s">
        <v>683</v>
      </c>
      <c r="E381" s="34" t="s">
        <v>473</v>
      </c>
      <c r="F381" s="9"/>
      <c r="G381" s="9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ht="37.5" customHeight="1">
      <c r="A382" s="33" t="s">
        <v>685</v>
      </c>
      <c r="B382" s="34" t="s">
        <v>468</v>
      </c>
      <c r="C382" s="41" t="s">
        <v>682</v>
      </c>
      <c r="D382" s="31" t="s">
        <v>687</v>
      </c>
      <c r="E382" s="34" t="s">
        <v>473</v>
      </c>
      <c r="F382" s="9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ht="37.5" customHeight="1">
      <c r="A383" s="33" t="s">
        <v>689</v>
      </c>
      <c r="B383" s="34" t="s">
        <v>468</v>
      </c>
      <c r="C383" s="41" t="s">
        <v>682</v>
      </c>
      <c r="D383" s="31" t="s">
        <v>692</v>
      </c>
      <c r="E383" s="34" t="s">
        <v>473</v>
      </c>
      <c r="F383" s="9"/>
      <c r="G383" s="9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ht="37.5" customHeight="1">
      <c r="A384" s="33" t="s">
        <v>694</v>
      </c>
      <c r="B384" s="34" t="s">
        <v>468</v>
      </c>
      <c r="C384" s="35" t="s">
        <v>696</v>
      </c>
      <c r="D384" s="31" t="s">
        <v>698</v>
      </c>
      <c r="E384" s="34" t="s">
        <v>473</v>
      </c>
      <c r="F384" s="9"/>
      <c r="G384" s="9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ht="37.5" customHeight="1">
      <c r="A385" s="33" t="s">
        <v>700</v>
      </c>
      <c r="B385" s="34" t="s">
        <v>468</v>
      </c>
      <c r="C385" s="41" t="s">
        <v>702</v>
      </c>
      <c r="D385" s="31" t="s">
        <v>704</v>
      </c>
      <c r="E385" s="34" t="s">
        <v>473</v>
      </c>
      <c r="F385" s="9"/>
      <c r="G385" s="9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ht="37.5" customHeight="1">
      <c r="A386" s="54" t="s">
        <v>706</v>
      </c>
      <c r="B386" s="34" t="s">
        <v>468</v>
      </c>
      <c r="C386" s="41" t="s">
        <v>702</v>
      </c>
      <c r="D386" s="31" t="s">
        <v>708</v>
      </c>
      <c r="E386" s="34" t="s">
        <v>473</v>
      </c>
      <c r="F386" s="9"/>
      <c r="G386" s="9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>
      <c r="A387" s="11"/>
      <c r="B387" s="12"/>
      <c r="C387" s="11"/>
      <c r="D387" s="11"/>
      <c r="E387" s="12"/>
      <c r="F387" s="13"/>
      <c r="G387" s="13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ht="37.5" customHeight="1">
      <c r="A388" s="28" t="s">
        <v>415</v>
      </c>
      <c r="B388" s="29" t="s">
        <v>419</v>
      </c>
      <c r="C388" s="28" t="s">
        <v>423</v>
      </c>
      <c r="D388" s="31" t="s">
        <v>424</v>
      </c>
      <c r="E388" s="29" t="s">
        <v>106</v>
      </c>
      <c r="F388" s="32" t="str">
        <f>HYPERLINK("https://www.facebook.com/groups/1108069375955135/1184996074929131/","20170125 - black&amp;Delegate補充")</f>
        <v>20170125 - black&amp;Delegate補充</v>
      </c>
      <c r="G388" s="9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>
      <c r="A389" s="11"/>
      <c r="B389" s="12"/>
      <c r="C389" s="11"/>
      <c r="D389" s="11"/>
      <c r="E389" s="12"/>
      <c r="F389" s="13"/>
      <c r="G389" s="13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ht="37.5" customHeight="1">
      <c r="A390" s="33" t="s">
        <v>916</v>
      </c>
      <c r="B390" s="34" t="s">
        <v>468</v>
      </c>
      <c r="C390" s="67" t="s">
        <v>702</v>
      </c>
      <c r="D390" s="31" t="s">
        <v>917</v>
      </c>
      <c r="E390" s="34" t="s">
        <v>473</v>
      </c>
      <c r="F390" s="9"/>
      <c r="G390" s="9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ht="37.5" customHeight="1">
      <c r="A391" s="33" t="s">
        <v>918</v>
      </c>
      <c r="B391" s="34" t="s">
        <v>468</v>
      </c>
      <c r="C391" s="67" t="s">
        <v>702</v>
      </c>
      <c r="D391" s="31" t="s">
        <v>919</v>
      </c>
      <c r="E391" s="34" t="s">
        <v>473</v>
      </c>
      <c r="F391" s="9"/>
      <c r="G391" s="9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ht="37.5" customHeight="1">
      <c r="A392" s="33" t="s">
        <v>920</v>
      </c>
      <c r="B392" s="34" t="s">
        <v>468</v>
      </c>
      <c r="C392" s="68" t="s">
        <v>921</v>
      </c>
      <c r="D392" s="31" t="s">
        <v>922</v>
      </c>
      <c r="E392" s="34" t="s">
        <v>473</v>
      </c>
      <c r="F392" s="9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ht="37.5" customHeight="1">
      <c r="A393" s="33" t="s">
        <v>923</v>
      </c>
      <c r="B393" s="34" t="s">
        <v>468</v>
      </c>
      <c r="C393" s="68" t="s">
        <v>921</v>
      </c>
      <c r="D393" s="31" t="s">
        <v>924</v>
      </c>
      <c r="E393" s="34" t="s">
        <v>473</v>
      </c>
      <c r="F393" s="9"/>
      <c r="G393" s="9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ht="37.5" customHeight="1">
      <c r="A394" s="33" t="s">
        <v>925</v>
      </c>
      <c r="B394" s="34" t="s">
        <v>468</v>
      </c>
      <c r="C394" s="68" t="s">
        <v>921</v>
      </c>
      <c r="D394" s="31" t="s">
        <v>926</v>
      </c>
      <c r="E394" s="34" t="s">
        <v>473</v>
      </c>
      <c r="F394" s="9"/>
      <c r="G394" s="9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ht="37.5" customHeight="1">
      <c r="A395" s="33" t="s">
        <v>927</v>
      </c>
      <c r="B395" s="34" t="s">
        <v>468</v>
      </c>
      <c r="C395" s="68" t="s">
        <v>921</v>
      </c>
      <c r="D395" s="31" t="s">
        <v>928</v>
      </c>
      <c r="E395" s="34" t="s">
        <v>473</v>
      </c>
      <c r="F395" s="9"/>
      <c r="G395" s="9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>
      <c r="A396" s="13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</row>
    <row r="397" ht="37.5" customHeight="1">
      <c r="A397" s="33" t="s">
        <v>929</v>
      </c>
      <c r="B397" s="34" t="s">
        <v>468</v>
      </c>
      <c r="C397" s="68" t="s">
        <v>930</v>
      </c>
      <c r="D397" s="31" t="s">
        <v>931</v>
      </c>
      <c r="E397" s="34" t="s">
        <v>473</v>
      </c>
      <c r="F397" s="9"/>
      <c r="G397" s="9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ht="37.5" customHeight="1">
      <c r="A398" s="33" t="s">
        <v>932</v>
      </c>
      <c r="B398" s="34" t="s">
        <v>468</v>
      </c>
      <c r="C398" s="68" t="s">
        <v>930</v>
      </c>
      <c r="D398" s="31" t="s">
        <v>933</v>
      </c>
      <c r="E398" s="34" t="s">
        <v>473</v>
      </c>
      <c r="F398" s="9"/>
      <c r="G398" s="9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ht="37.5" customHeight="1">
      <c r="A399" s="33" t="s">
        <v>934</v>
      </c>
      <c r="B399" s="34" t="s">
        <v>468</v>
      </c>
      <c r="C399" s="68" t="s">
        <v>930</v>
      </c>
      <c r="D399" s="31" t="s">
        <v>935</v>
      </c>
      <c r="E399" s="34" t="s">
        <v>473</v>
      </c>
      <c r="F399" s="9"/>
      <c r="G399" s="9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ht="37.5" customHeight="1">
      <c r="A400" s="33" t="s">
        <v>936</v>
      </c>
      <c r="B400" s="34" t="s">
        <v>468</v>
      </c>
      <c r="C400" s="68" t="s">
        <v>937</v>
      </c>
      <c r="D400" s="31" t="s">
        <v>938</v>
      </c>
      <c r="E400" s="34" t="s">
        <v>473</v>
      </c>
      <c r="F400" s="9"/>
      <c r="G400" s="9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ht="37.5" customHeight="1">
      <c r="A401" s="33" t="s">
        <v>939</v>
      </c>
      <c r="B401" s="34" t="s">
        <v>468</v>
      </c>
      <c r="C401" s="68" t="s">
        <v>940</v>
      </c>
      <c r="D401" s="31" t="s">
        <v>941</v>
      </c>
      <c r="E401" s="34" t="s">
        <v>473</v>
      </c>
      <c r="F401" s="9"/>
      <c r="G401" s="9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ht="15.75" customHeight="1">
      <c r="A402" s="13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</row>
    <row r="403" ht="37.5" customHeight="1">
      <c r="A403" s="33" t="s">
        <v>942</v>
      </c>
      <c r="B403" s="34" t="s">
        <v>419</v>
      </c>
      <c r="C403" s="35" t="s">
        <v>943</v>
      </c>
      <c r="D403" s="53" t="s">
        <v>944</v>
      </c>
      <c r="E403" s="29" t="s">
        <v>106</v>
      </c>
      <c r="F403" s="9"/>
      <c r="G403" s="9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ht="37.5" customHeight="1">
      <c r="A404" s="33" t="s">
        <v>945</v>
      </c>
      <c r="B404" s="34" t="s">
        <v>419</v>
      </c>
      <c r="C404" s="41" t="s">
        <v>946</v>
      </c>
      <c r="D404" s="53" t="s">
        <v>947</v>
      </c>
      <c r="E404" s="29" t="s">
        <v>106</v>
      </c>
      <c r="F404" s="9"/>
      <c r="G404" s="9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ht="37.5" customHeight="1">
      <c r="A405" s="33" t="s">
        <v>948</v>
      </c>
      <c r="B405" s="34" t="s">
        <v>419</v>
      </c>
      <c r="C405" s="41" t="s">
        <v>949</v>
      </c>
      <c r="D405" s="31" t="s">
        <v>950</v>
      </c>
      <c r="E405" s="29" t="s">
        <v>106</v>
      </c>
      <c r="F405" s="9"/>
      <c r="G405" s="9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ht="37.5" customHeight="1">
      <c r="A406" s="33" t="s">
        <v>951</v>
      </c>
      <c r="B406" s="34" t="s">
        <v>419</v>
      </c>
      <c r="C406" s="41" t="s">
        <v>952</v>
      </c>
      <c r="D406" s="31" t="s">
        <v>953</v>
      </c>
      <c r="E406" s="29" t="s">
        <v>106</v>
      </c>
      <c r="F406" s="9"/>
      <c r="G406" s="9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ht="37.5" customHeight="1">
      <c r="A407" s="33" t="s">
        <v>954</v>
      </c>
      <c r="B407" s="34" t="s">
        <v>419</v>
      </c>
      <c r="C407" s="41" t="s">
        <v>955</v>
      </c>
      <c r="D407" s="31" t="s">
        <v>956</v>
      </c>
      <c r="E407" s="29" t="s">
        <v>106</v>
      </c>
      <c r="F407" s="9"/>
      <c r="G407" s="9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ht="37.5" customHeight="1">
      <c r="A408" s="33" t="s">
        <v>957</v>
      </c>
      <c r="B408" s="34" t="s">
        <v>419</v>
      </c>
      <c r="C408" s="41" t="s">
        <v>958</v>
      </c>
      <c r="D408" s="31" t="s">
        <v>959</v>
      </c>
      <c r="E408" s="29" t="s">
        <v>106</v>
      </c>
      <c r="F408" s="9"/>
      <c r="G408" s="9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ht="37.5" customHeight="1">
      <c r="A409" s="33" t="s">
        <v>960</v>
      </c>
      <c r="B409" s="34" t="s">
        <v>419</v>
      </c>
      <c r="C409" s="41" t="s">
        <v>961</v>
      </c>
      <c r="D409" s="31" t="s">
        <v>962</v>
      </c>
      <c r="E409" s="29" t="s">
        <v>106</v>
      </c>
      <c r="F409" s="9"/>
      <c r="G409" s="9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ht="37.5" customHeight="1">
      <c r="A410" s="33" t="s">
        <v>963</v>
      </c>
      <c r="B410" s="34" t="s">
        <v>419</v>
      </c>
      <c r="C410" s="41" t="s">
        <v>964</v>
      </c>
      <c r="D410" s="31" t="s">
        <v>965</v>
      </c>
      <c r="E410" s="29" t="s">
        <v>106</v>
      </c>
      <c r="F410" s="9"/>
      <c r="G410" s="9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ht="37.5" customHeight="1">
      <c r="A411" s="33" t="s">
        <v>966</v>
      </c>
      <c r="B411" s="34" t="s">
        <v>419</v>
      </c>
      <c r="C411" s="41" t="s">
        <v>967</v>
      </c>
      <c r="D411" s="31" t="s">
        <v>968</v>
      </c>
      <c r="E411" s="29" t="s">
        <v>106</v>
      </c>
      <c r="F411" s="9"/>
      <c r="G411" s="9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ht="37.5" customHeight="1">
      <c r="A412" s="33" t="s">
        <v>969</v>
      </c>
      <c r="B412" s="34" t="s">
        <v>419</v>
      </c>
      <c r="C412" s="41" t="s">
        <v>970</v>
      </c>
      <c r="D412" s="31" t="s">
        <v>971</v>
      </c>
      <c r="E412" s="29" t="s">
        <v>106</v>
      </c>
      <c r="F412" s="9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ht="37.5" customHeight="1">
      <c r="A413" s="33" t="s">
        <v>972</v>
      </c>
      <c r="B413" s="34" t="s">
        <v>419</v>
      </c>
      <c r="C413" s="35" t="s">
        <v>973</v>
      </c>
      <c r="D413" s="31" t="s">
        <v>974</v>
      </c>
      <c r="E413" s="29" t="s">
        <v>106</v>
      </c>
      <c r="F413" s="9"/>
      <c r="G413" s="9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</row>
    <row r="415">
      <c r="A415" s="18"/>
      <c r="B415" s="8"/>
      <c r="C415" s="18"/>
      <c r="D415" s="18"/>
      <c r="E415" s="8"/>
      <c r="F415" s="9"/>
      <c r="G415" s="9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>
      <c r="A416" s="18"/>
      <c r="B416" s="8"/>
      <c r="C416" s="18"/>
      <c r="D416" s="18"/>
      <c r="E416" s="8"/>
      <c r="F416" s="9"/>
      <c r="G416" s="9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>
      <c r="A417" s="18"/>
      <c r="B417" s="8"/>
      <c r="C417" s="18"/>
      <c r="D417" s="18"/>
      <c r="E417" s="8"/>
      <c r="F417" s="9"/>
      <c r="G417" s="9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>
      <c r="A418" s="18"/>
      <c r="B418" s="8"/>
      <c r="C418" s="18"/>
      <c r="D418" s="18"/>
      <c r="E418" s="8"/>
      <c r="F418" s="9"/>
      <c r="G418" s="9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>
      <c r="A419" s="18"/>
      <c r="B419" s="8"/>
      <c r="C419" s="18"/>
      <c r="D419" s="18"/>
      <c r="E419" s="8"/>
      <c r="F419" s="9"/>
      <c r="G419" s="9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>
      <c r="A420" s="18"/>
      <c r="B420" s="8"/>
      <c r="C420" s="18"/>
      <c r="D420" s="18"/>
      <c r="E420" s="8"/>
      <c r="F420" s="9"/>
      <c r="G420" s="9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>
      <c r="A421" s="18"/>
      <c r="B421" s="8"/>
      <c r="C421" s="18"/>
      <c r="D421" s="18"/>
      <c r="E421" s="8"/>
      <c r="F421" s="9"/>
      <c r="G421" s="9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>
      <c r="A422" s="18"/>
      <c r="B422" s="8"/>
      <c r="C422" s="18"/>
      <c r="D422" s="18"/>
      <c r="E422" s="8"/>
      <c r="F422" s="9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>
      <c r="A423" s="18"/>
      <c r="B423" s="8"/>
      <c r="C423" s="18"/>
      <c r="D423" s="18"/>
      <c r="E423" s="8"/>
      <c r="F423" s="9"/>
      <c r="G423" s="9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>
      <c r="A424" s="18"/>
      <c r="B424" s="8"/>
      <c r="C424" s="18"/>
      <c r="D424" s="18"/>
      <c r="E424" s="8"/>
      <c r="F424" s="9"/>
      <c r="G424" s="9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>
      <c r="A425" s="18"/>
      <c r="B425" s="8"/>
      <c r="C425" s="18"/>
      <c r="D425" s="18"/>
      <c r="E425" s="8"/>
      <c r="F425" s="9"/>
      <c r="G425" s="9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>
      <c r="A426" s="18"/>
      <c r="B426" s="8"/>
      <c r="C426" s="18"/>
      <c r="D426" s="18"/>
      <c r="E426" s="8"/>
      <c r="F426" s="9"/>
      <c r="G426" s="9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>
      <c r="A427" s="18"/>
      <c r="B427" s="8"/>
      <c r="C427" s="18"/>
      <c r="D427" s="18"/>
      <c r="E427" s="8"/>
      <c r="F427" s="9"/>
      <c r="G427" s="9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>
      <c r="A428" s="18"/>
      <c r="B428" s="8"/>
      <c r="C428" s="18"/>
      <c r="D428" s="18"/>
      <c r="E428" s="8"/>
      <c r="F428" s="9"/>
      <c r="G428" s="9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>
      <c r="A429" s="18"/>
      <c r="B429" s="8"/>
      <c r="C429" s="18"/>
      <c r="D429" s="18"/>
      <c r="E429" s="8"/>
      <c r="F429" s="9"/>
      <c r="G429" s="9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>
      <c r="A430" s="18"/>
      <c r="B430" s="8"/>
      <c r="C430" s="18"/>
      <c r="D430" s="18"/>
      <c r="E430" s="8"/>
      <c r="F430" s="9"/>
      <c r="G430" s="9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>
      <c r="A431" s="18"/>
      <c r="B431" s="8"/>
      <c r="C431" s="18"/>
      <c r="D431" s="18"/>
      <c r="E431" s="8"/>
      <c r="F431" s="9"/>
      <c r="G431" s="9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>
      <c r="A432" s="18"/>
      <c r="B432" s="8"/>
      <c r="C432" s="18"/>
      <c r="D432" s="18"/>
      <c r="E432" s="8"/>
      <c r="F432" s="9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>
      <c r="A433" s="18"/>
      <c r="B433" s="8"/>
      <c r="C433" s="18"/>
      <c r="D433" s="18"/>
      <c r="E433" s="8"/>
      <c r="F433" s="9"/>
      <c r="G433" s="9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>
      <c r="A434" s="18"/>
      <c r="B434" s="8"/>
      <c r="C434" s="18"/>
      <c r="D434" s="18"/>
      <c r="E434" s="8"/>
      <c r="F434" s="9"/>
      <c r="G434" s="9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>
      <c r="A435" s="18"/>
      <c r="B435" s="8"/>
      <c r="C435" s="18"/>
      <c r="D435" s="18"/>
      <c r="E435" s="8"/>
      <c r="F435" s="9"/>
      <c r="G435" s="9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>
      <c r="A436" s="18"/>
      <c r="B436" s="8"/>
      <c r="C436" s="18"/>
      <c r="D436" s="18"/>
      <c r="E436" s="8"/>
      <c r="F436" s="9"/>
      <c r="G436" s="9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>
      <c r="A437" s="18"/>
      <c r="B437" s="8"/>
      <c r="C437" s="18"/>
      <c r="D437" s="18"/>
      <c r="E437" s="8"/>
      <c r="F437" s="9"/>
      <c r="G437" s="9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>
      <c r="A438" s="18"/>
      <c r="B438" s="8"/>
      <c r="C438" s="18"/>
      <c r="D438" s="18"/>
      <c r="E438" s="8"/>
      <c r="F438" s="9"/>
      <c r="G438" s="9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>
      <c r="A439" s="18"/>
      <c r="B439" s="8"/>
      <c r="C439" s="18"/>
      <c r="D439" s="18"/>
      <c r="E439" s="8"/>
      <c r="F439" s="9"/>
      <c r="G439" s="9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>
      <c r="A440" s="18"/>
      <c r="B440" s="8"/>
      <c r="C440" s="18"/>
      <c r="D440" s="18"/>
      <c r="E440" s="8"/>
      <c r="F440" s="9"/>
      <c r="G440" s="9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>
      <c r="A441" s="18"/>
      <c r="B441" s="8"/>
      <c r="C441" s="18"/>
      <c r="D441" s="18"/>
      <c r="E441" s="8"/>
      <c r="F441" s="9"/>
      <c r="G441" s="9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>
      <c r="A442" s="18"/>
      <c r="B442" s="8"/>
      <c r="C442" s="18"/>
      <c r="D442" s="18"/>
      <c r="E442" s="8"/>
      <c r="F442" s="9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>
      <c r="A443" s="18"/>
      <c r="B443" s="8"/>
      <c r="C443" s="18"/>
      <c r="D443" s="18"/>
      <c r="E443" s="8"/>
      <c r="F443" s="9"/>
      <c r="G443" s="9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>
      <c r="A444" s="18"/>
      <c r="B444" s="8"/>
      <c r="C444" s="18"/>
      <c r="D444" s="18"/>
      <c r="E444" s="8"/>
      <c r="F444" s="9"/>
      <c r="G444" s="9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>
      <c r="A445" s="18"/>
      <c r="B445" s="8"/>
      <c r="C445" s="18"/>
      <c r="D445" s="18"/>
      <c r="E445" s="8"/>
      <c r="F445" s="9"/>
      <c r="G445" s="9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>
      <c r="A446" s="18"/>
      <c r="B446" s="8"/>
      <c r="C446" s="18"/>
      <c r="D446" s="18"/>
      <c r="E446" s="8"/>
      <c r="F446" s="9"/>
      <c r="G446" s="9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>
      <c r="A447" s="18"/>
      <c r="B447" s="8"/>
      <c r="C447" s="18"/>
      <c r="D447" s="18"/>
      <c r="E447" s="8"/>
      <c r="F447" s="9"/>
      <c r="G447" s="9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>
      <c r="A448" s="18"/>
      <c r="B448" s="8"/>
      <c r="C448" s="18"/>
      <c r="D448" s="18"/>
      <c r="E448" s="8"/>
      <c r="F448" s="9"/>
      <c r="G448" s="9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>
      <c r="A449" s="18"/>
      <c r="B449" s="8"/>
      <c r="C449" s="18"/>
      <c r="D449" s="18"/>
      <c r="E449" s="8"/>
      <c r="F449" s="9"/>
      <c r="G449" s="9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>
      <c r="A450" s="18"/>
      <c r="B450" s="8"/>
      <c r="C450" s="18"/>
      <c r="D450" s="18"/>
      <c r="E450" s="8"/>
      <c r="F450" s="9"/>
      <c r="G450" s="9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>
      <c r="A451" s="18"/>
      <c r="B451" s="8"/>
      <c r="C451" s="18"/>
      <c r="D451" s="18"/>
      <c r="E451" s="8"/>
      <c r="F451" s="9"/>
      <c r="G451" s="9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>
      <c r="A452" s="18"/>
      <c r="B452" s="8"/>
      <c r="C452" s="18"/>
      <c r="D452" s="18"/>
      <c r="E452" s="8"/>
      <c r="F452" s="9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>
      <c r="A453" s="18"/>
      <c r="B453" s="8"/>
      <c r="C453" s="18"/>
      <c r="D453" s="18"/>
      <c r="E453" s="8"/>
      <c r="F453" s="9"/>
      <c r="G453" s="9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>
      <c r="A454" s="18"/>
      <c r="B454" s="8"/>
      <c r="C454" s="18"/>
      <c r="D454" s="18"/>
      <c r="E454" s="8"/>
      <c r="F454" s="9"/>
      <c r="G454" s="9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>
      <c r="A455" s="18"/>
      <c r="B455" s="8"/>
      <c r="C455" s="18"/>
      <c r="D455" s="18"/>
      <c r="E455" s="8"/>
      <c r="F455" s="9"/>
      <c r="G455" s="9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>
      <c r="A456" s="18"/>
      <c r="B456" s="8"/>
      <c r="C456" s="18"/>
      <c r="D456" s="18"/>
      <c r="E456" s="8"/>
      <c r="F456" s="9"/>
      <c r="G456" s="9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>
      <c r="A457" s="18"/>
      <c r="B457" s="8"/>
      <c r="C457" s="18"/>
      <c r="D457" s="18"/>
      <c r="E457" s="8"/>
      <c r="F457" s="9"/>
      <c r="G457" s="9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>
      <c r="A458" s="18"/>
      <c r="B458" s="8"/>
      <c r="C458" s="18"/>
      <c r="D458" s="18"/>
      <c r="E458" s="8"/>
      <c r="F458" s="9"/>
      <c r="G458" s="9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>
      <c r="A459" s="18"/>
      <c r="B459" s="8"/>
      <c r="C459" s="18"/>
      <c r="D459" s="18"/>
      <c r="E459" s="8"/>
      <c r="F459" s="9"/>
      <c r="G459" s="9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>
      <c r="A460" s="18"/>
      <c r="B460" s="8"/>
      <c r="C460" s="18"/>
      <c r="D460" s="18"/>
      <c r="E460" s="8"/>
      <c r="F460" s="9"/>
      <c r="G460" s="9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>
      <c r="A461" s="18"/>
      <c r="B461" s="8"/>
      <c r="C461" s="18"/>
      <c r="D461" s="18"/>
      <c r="E461" s="8"/>
      <c r="F461" s="9"/>
      <c r="G461" s="9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>
      <c r="A462" s="18"/>
      <c r="B462" s="8"/>
      <c r="C462" s="18"/>
      <c r="D462" s="18"/>
      <c r="E462" s="8"/>
      <c r="F462" s="9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>
      <c r="A463" s="18"/>
      <c r="B463" s="8"/>
      <c r="C463" s="18"/>
      <c r="D463" s="18"/>
      <c r="E463" s="8"/>
      <c r="F463" s="9"/>
      <c r="G463" s="9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>
      <c r="A464" s="18"/>
      <c r="B464" s="8"/>
      <c r="C464" s="18"/>
      <c r="D464" s="18"/>
      <c r="E464" s="8"/>
      <c r="F464" s="9"/>
      <c r="G464" s="9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>
      <c r="A465" s="18"/>
      <c r="B465" s="8"/>
      <c r="C465" s="18"/>
      <c r="D465" s="18"/>
      <c r="E465" s="8"/>
      <c r="F465" s="9"/>
      <c r="G465" s="9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>
      <c r="A466" s="18"/>
      <c r="B466" s="8"/>
      <c r="C466" s="18"/>
      <c r="D466" s="18"/>
      <c r="E466" s="8"/>
      <c r="F466" s="9"/>
      <c r="G466" s="9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>
      <c r="A467" s="18"/>
      <c r="B467" s="8"/>
      <c r="C467" s="18"/>
      <c r="D467" s="18"/>
      <c r="E467" s="8"/>
      <c r="F467" s="9"/>
      <c r="G467" s="9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>
      <c r="A468" s="18"/>
      <c r="B468" s="8"/>
      <c r="C468" s="18"/>
      <c r="D468" s="18"/>
      <c r="E468" s="8"/>
      <c r="F468" s="9"/>
      <c r="G468" s="9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>
      <c r="A469" s="18"/>
      <c r="B469" s="8"/>
      <c r="C469" s="18"/>
      <c r="D469" s="18"/>
      <c r="E469" s="8"/>
      <c r="F469" s="9"/>
      <c r="G469" s="9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>
      <c r="A470" s="18"/>
      <c r="B470" s="8"/>
      <c r="C470" s="18"/>
      <c r="D470" s="18"/>
      <c r="E470" s="8"/>
      <c r="F470" s="9"/>
      <c r="G470" s="9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>
      <c r="A471" s="18"/>
      <c r="B471" s="8"/>
      <c r="C471" s="18"/>
      <c r="D471" s="18"/>
      <c r="E471" s="8"/>
      <c r="F471" s="9"/>
      <c r="G471" s="9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>
      <c r="A472" s="18"/>
      <c r="B472" s="8"/>
      <c r="C472" s="18"/>
      <c r="D472" s="18"/>
      <c r="E472" s="8"/>
      <c r="F472" s="9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>
      <c r="A473" s="18"/>
      <c r="B473" s="8"/>
      <c r="C473" s="18"/>
      <c r="D473" s="18"/>
      <c r="E473" s="8"/>
      <c r="F473" s="9"/>
      <c r="G473" s="9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>
      <c r="A474" s="18"/>
      <c r="B474" s="8"/>
      <c r="C474" s="18"/>
      <c r="D474" s="18"/>
      <c r="E474" s="8"/>
      <c r="F474" s="9"/>
      <c r="G474" s="9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>
      <c r="A475" s="18"/>
      <c r="B475" s="8"/>
      <c r="C475" s="18"/>
      <c r="D475" s="18"/>
      <c r="E475" s="8"/>
      <c r="F475" s="9"/>
      <c r="G475" s="9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>
      <c r="A476" s="18"/>
      <c r="B476" s="8"/>
      <c r="C476" s="18"/>
      <c r="D476" s="18"/>
      <c r="E476" s="8"/>
      <c r="F476" s="9"/>
      <c r="G476" s="9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>
      <c r="A477" s="18"/>
      <c r="B477" s="8"/>
      <c r="C477" s="18"/>
      <c r="D477" s="18"/>
      <c r="E477" s="8"/>
      <c r="F477" s="9"/>
      <c r="G477" s="9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>
      <c r="A478" s="18"/>
      <c r="B478" s="8"/>
      <c r="C478" s="18"/>
      <c r="D478" s="18"/>
      <c r="E478" s="8"/>
      <c r="F478" s="9"/>
      <c r="G478" s="9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>
      <c r="A479" s="18"/>
      <c r="B479" s="8"/>
      <c r="C479" s="18"/>
      <c r="D479" s="18"/>
      <c r="E479" s="8"/>
      <c r="F479" s="9"/>
      <c r="G479" s="9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>
      <c r="A480" s="18"/>
      <c r="B480" s="8"/>
      <c r="C480" s="18"/>
      <c r="D480" s="18"/>
      <c r="E480" s="8"/>
      <c r="F480" s="9"/>
      <c r="G480" s="9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>
      <c r="A481" s="18"/>
      <c r="B481" s="8"/>
      <c r="C481" s="18"/>
      <c r="D481" s="18"/>
      <c r="E481" s="8"/>
      <c r="F481" s="9"/>
      <c r="G481" s="9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>
      <c r="A482" s="18"/>
      <c r="B482" s="8"/>
      <c r="C482" s="18"/>
      <c r="D482" s="18"/>
      <c r="E482" s="8"/>
      <c r="F482" s="9"/>
      <c r="G482" s="9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>
      <c r="A483" s="18"/>
      <c r="B483" s="8"/>
      <c r="C483" s="18"/>
      <c r="D483" s="18"/>
      <c r="E483" s="8"/>
      <c r="F483" s="9"/>
      <c r="G483" s="9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>
      <c r="A484" s="18"/>
      <c r="B484" s="8"/>
      <c r="C484" s="18"/>
      <c r="D484" s="18"/>
      <c r="E484" s="8"/>
      <c r="F484" s="9"/>
      <c r="G484" s="9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>
      <c r="A485" s="18"/>
      <c r="B485" s="8"/>
      <c r="C485" s="18"/>
      <c r="D485" s="18"/>
      <c r="E485" s="8"/>
      <c r="F485" s="9"/>
      <c r="G485" s="9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>
      <c r="A486" s="18"/>
      <c r="B486" s="8"/>
      <c r="C486" s="18"/>
      <c r="D486" s="18"/>
      <c r="E486" s="8"/>
      <c r="F486" s="9"/>
      <c r="G486" s="9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>
      <c r="A487" s="18"/>
      <c r="B487" s="8"/>
      <c r="C487" s="18"/>
      <c r="D487" s="18"/>
      <c r="E487" s="8"/>
      <c r="F487" s="9"/>
      <c r="G487" s="9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>
      <c r="A488" s="18"/>
      <c r="B488" s="8"/>
      <c r="C488" s="18"/>
      <c r="D488" s="18"/>
      <c r="E488" s="8"/>
      <c r="F488" s="9"/>
      <c r="G488" s="9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>
      <c r="A489" s="18"/>
      <c r="B489" s="8"/>
      <c r="C489" s="18"/>
      <c r="D489" s="18"/>
      <c r="E489" s="8"/>
      <c r="F489" s="9"/>
      <c r="G489" s="9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>
      <c r="A490" s="18"/>
      <c r="B490" s="8"/>
      <c r="C490" s="18"/>
      <c r="D490" s="18"/>
      <c r="E490" s="8"/>
      <c r="F490" s="9"/>
      <c r="G490" s="9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>
      <c r="A491" s="18"/>
      <c r="B491" s="8"/>
      <c r="C491" s="18"/>
      <c r="D491" s="18"/>
      <c r="E491" s="8"/>
      <c r="F491" s="9"/>
      <c r="G491" s="9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>
      <c r="A492" s="18"/>
      <c r="B492" s="8"/>
      <c r="C492" s="18"/>
      <c r="D492" s="18"/>
      <c r="E492" s="8"/>
      <c r="F492" s="9"/>
      <c r="G492" s="9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>
      <c r="A493" s="18"/>
      <c r="B493" s="8"/>
      <c r="C493" s="18"/>
      <c r="D493" s="18"/>
      <c r="E493" s="8"/>
      <c r="F493" s="9"/>
      <c r="G493" s="9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>
      <c r="A494" s="18"/>
      <c r="B494" s="8"/>
      <c r="C494" s="18"/>
      <c r="D494" s="18"/>
      <c r="E494" s="8"/>
      <c r="F494" s="9"/>
      <c r="G494" s="9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>
      <c r="A495" s="18"/>
      <c r="B495" s="8"/>
      <c r="C495" s="18"/>
      <c r="D495" s="18"/>
      <c r="E495" s="8"/>
      <c r="F495" s="9"/>
      <c r="G495" s="9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>
      <c r="A496" s="18"/>
      <c r="B496" s="8"/>
      <c r="C496" s="18"/>
      <c r="D496" s="18"/>
      <c r="E496" s="8"/>
      <c r="F496" s="9"/>
      <c r="G496" s="9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>
      <c r="A497" s="18"/>
      <c r="B497" s="8"/>
      <c r="C497" s="18"/>
      <c r="D497" s="18"/>
      <c r="E497" s="8"/>
      <c r="F497" s="9"/>
      <c r="G497" s="9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>
      <c r="A498" s="18"/>
      <c r="B498" s="8"/>
      <c r="C498" s="18"/>
      <c r="D498" s="18"/>
      <c r="E498" s="8"/>
      <c r="F498" s="9"/>
      <c r="G498" s="9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>
      <c r="A499" s="18"/>
      <c r="B499" s="8"/>
      <c r="C499" s="18"/>
      <c r="D499" s="18"/>
      <c r="E499" s="8"/>
      <c r="F499" s="9"/>
      <c r="G499" s="9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>
      <c r="A500" s="18"/>
      <c r="B500" s="8"/>
      <c r="C500" s="18"/>
      <c r="D500" s="18"/>
      <c r="E500" s="8"/>
      <c r="F500" s="9"/>
      <c r="G500" s="9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>
      <c r="A501" s="18"/>
      <c r="B501" s="8"/>
      <c r="C501" s="18"/>
      <c r="D501" s="18"/>
      <c r="E501" s="8"/>
      <c r="F501" s="9"/>
      <c r="G501" s="9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>
      <c r="A502" s="18"/>
      <c r="B502" s="8"/>
      <c r="C502" s="18"/>
      <c r="D502" s="18"/>
      <c r="E502" s="8"/>
      <c r="F502" s="9"/>
      <c r="G502" s="9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>
      <c r="A503" s="18"/>
      <c r="B503" s="8"/>
      <c r="C503" s="18"/>
      <c r="D503" s="18"/>
      <c r="E503" s="8"/>
      <c r="F503" s="9"/>
      <c r="G503" s="9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>
      <c r="A504" s="18"/>
      <c r="B504" s="8"/>
      <c r="C504" s="18"/>
      <c r="D504" s="18"/>
      <c r="E504" s="8"/>
      <c r="F504" s="9"/>
      <c r="G504" s="9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>
      <c r="A505" s="18"/>
      <c r="B505" s="8"/>
      <c r="C505" s="18"/>
      <c r="D505" s="18"/>
      <c r="E505" s="8"/>
      <c r="F505" s="9"/>
      <c r="G505" s="9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>
      <c r="A506" s="18"/>
      <c r="B506" s="8"/>
      <c r="C506" s="18"/>
      <c r="D506" s="18"/>
      <c r="E506" s="8"/>
      <c r="F506" s="9"/>
      <c r="G506" s="9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>
      <c r="A507" s="18"/>
      <c r="B507" s="8"/>
      <c r="C507" s="18"/>
      <c r="D507" s="18"/>
      <c r="E507" s="8"/>
      <c r="F507" s="9"/>
      <c r="G507" s="9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>
      <c r="A508" s="18"/>
      <c r="B508" s="8"/>
      <c r="C508" s="18"/>
      <c r="D508" s="18"/>
      <c r="E508" s="8"/>
      <c r="F508" s="9"/>
      <c r="G508" s="9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>
      <c r="A509" s="18"/>
      <c r="B509" s="8"/>
      <c r="C509" s="18"/>
      <c r="D509" s="18"/>
      <c r="E509" s="8"/>
      <c r="F509" s="9"/>
      <c r="G509" s="9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>
      <c r="A510" s="18"/>
      <c r="B510" s="8"/>
      <c r="C510" s="18"/>
      <c r="D510" s="18"/>
      <c r="E510" s="8"/>
      <c r="F510" s="9"/>
      <c r="G510" s="9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>
      <c r="A511" s="18"/>
      <c r="B511" s="8"/>
      <c r="C511" s="18"/>
      <c r="D511" s="18"/>
      <c r="E511" s="8"/>
      <c r="F511" s="9"/>
      <c r="G511" s="9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>
      <c r="A512" s="18"/>
      <c r="B512" s="8"/>
      <c r="C512" s="18"/>
      <c r="D512" s="18"/>
      <c r="E512" s="8"/>
      <c r="F512" s="9"/>
      <c r="G512" s="9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>
      <c r="A513" s="18"/>
      <c r="B513" s="8"/>
      <c r="C513" s="18"/>
      <c r="D513" s="18"/>
      <c r="E513" s="8"/>
      <c r="F513" s="9"/>
      <c r="G513" s="9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>
      <c r="A514" s="18"/>
      <c r="B514" s="8"/>
      <c r="C514" s="18"/>
      <c r="D514" s="18"/>
      <c r="E514" s="8"/>
      <c r="F514" s="9"/>
      <c r="G514" s="9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>
      <c r="A515" s="18"/>
      <c r="B515" s="8"/>
      <c r="C515" s="18"/>
      <c r="D515" s="18"/>
      <c r="E515" s="8"/>
      <c r="F515" s="9"/>
      <c r="G515" s="9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>
      <c r="A516" s="18"/>
      <c r="B516" s="8"/>
      <c r="C516" s="18"/>
      <c r="D516" s="18"/>
      <c r="E516" s="8"/>
      <c r="F516" s="9"/>
      <c r="G516" s="9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>
      <c r="A517" s="18"/>
      <c r="B517" s="8"/>
      <c r="C517" s="18"/>
      <c r="D517" s="18"/>
      <c r="E517" s="8"/>
      <c r="F517" s="9"/>
      <c r="G517" s="9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>
      <c r="A518" s="18"/>
      <c r="B518" s="8"/>
      <c r="C518" s="18"/>
      <c r="D518" s="18"/>
      <c r="E518" s="8"/>
      <c r="F518" s="9"/>
      <c r="G518" s="9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>
      <c r="A519" s="18"/>
      <c r="B519" s="8"/>
      <c r="C519" s="18"/>
      <c r="D519" s="18"/>
      <c r="E519" s="8"/>
      <c r="F519" s="9"/>
      <c r="G519" s="9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>
      <c r="A520" s="18"/>
      <c r="B520" s="8"/>
      <c r="C520" s="18"/>
      <c r="D520" s="18"/>
      <c r="E520" s="8"/>
      <c r="F520" s="9"/>
      <c r="G520" s="9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>
      <c r="A521" s="18"/>
      <c r="B521" s="8"/>
      <c r="C521" s="18"/>
      <c r="D521" s="18"/>
      <c r="E521" s="8"/>
      <c r="F521" s="9"/>
      <c r="G521" s="9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>
      <c r="A522" s="18"/>
      <c r="B522" s="8"/>
      <c r="C522" s="18"/>
      <c r="D522" s="18"/>
      <c r="E522" s="8"/>
      <c r="F522" s="9"/>
      <c r="G522" s="9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>
      <c r="A523" s="18"/>
      <c r="B523" s="8"/>
      <c r="C523" s="18"/>
      <c r="D523" s="18"/>
      <c r="E523" s="8"/>
      <c r="F523" s="9"/>
      <c r="G523" s="9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>
      <c r="A524" s="18"/>
      <c r="B524" s="8"/>
      <c r="C524" s="18"/>
      <c r="D524" s="18"/>
      <c r="E524" s="8"/>
      <c r="F524" s="9"/>
      <c r="G524" s="9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>
      <c r="A525" s="18"/>
      <c r="B525" s="8"/>
      <c r="C525" s="18"/>
      <c r="D525" s="18"/>
      <c r="E525" s="8"/>
      <c r="F525" s="9"/>
      <c r="G525" s="9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>
      <c r="A526" s="18"/>
      <c r="B526" s="8"/>
      <c r="C526" s="18"/>
      <c r="D526" s="18"/>
      <c r="E526" s="8"/>
      <c r="F526" s="9"/>
      <c r="G526" s="9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>
      <c r="A527" s="18"/>
      <c r="B527" s="8"/>
      <c r="C527" s="18"/>
      <c r="D527" s="18"/>
      <c r="E527" s="8"/>
      <c r="F527" s="9"/>
      <c r="G527" s="9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>
      <c r="A528" s="18"/>
      <c r="B528" s="8"/>
      <c r="C528" s="18"/>
      <c r="D528" s="18"/>
      <c r="E528" s="8"/>
      <c r="F528" s="9"/>
      <c r="G528" s="9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>
      <c r="A529" s="18"/>
      <c r="B529" s="8"/>
      <c r="C529" s="18"/>
      <c r="D529" s="18"/>
      <c r="E529" s="8"/>
      <c r="F529" s="9"/>
      <c r="G529" s="9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>
      <c r="A530" s="18"/>
      <c r="B530" s="8"/>
      <c r="C530" s="18"/>
      <c r="D530" s="18"/>
      <c r="E530" s="8"/>
      <c r="F530" s="9"/>
      <c r="G530" s="9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>
      <c r="A531" s="18"/>
      <c r="B531" s="8"/>
      <c r="C531" s="18"/>
      <c r="D531" s="18"/>
      <c r="E531" s="8"/>
      <c r="F531" s="9"/>
      <c r="G531" s="9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>
      <c r="A532" s="18"/>
      <c r="B532" s="8"/>
      <c r="C532" s="18"/>
      <c r="D532" s="18"/>
      <c r="E532" s="8"/>
      <c r="F532" s="9"/>
      <c r="G532" s="9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>
      <c r="A533" s="18"/>
      <c r="B533" s="8"/>
      <c r="C533" s="18"/>
      <c r="D533" s="18"/>
      <c r="E533" s="8"/>
      <c r="F533" s="9"/>
      <c r="G533" s="9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>
      <c r="A534" s="18"/>
      <c r="B534" s="8"/>
      <c r="C534" s="18"/>
      <c r="D534" s="18"/>
      <c r="E534" s="8"/>
      <c r="F534" s="9"/>
      <c r="G534" s="9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>
      <c r="A535" s="18"/>
      <c r="B535" s="8"/>
      <c r="C535" s="18"/>
      <c r="D535" s="18"/>
      <c r="E535" s="8"/>
      <c r="F535" s="9"/>
      <c r="G535" s="9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>
      <c r="A536" s="18"/>
      <c r="B536" s="8"/>
      <c r="C536" s="18"/>
      <c r="D536" s="18"/>
      <c r="E536" s="8"/>
      <c r="F536" s="9"/>
      <c r="G536" s="9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>
      <c r="A537" s="18"/>
      <c r="B537" s="8"/>
      <c r="C537" s="18"/>
      <c r="D537" s="18"/>
      <c r="E537" s="8"/>
      <c r="F537" s="9"/>
      <c r="G537" s="9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>
      <c r="A538" s="18"/>
      <c r="B538" s="8"/>
      <c r="C538" s="18"/>
      <c r="D538" s="18"/>
      <c r="E538" s="8"/>
      <c r="F538" s="9"/>
      <c r="G538" s="9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>
      <c r="A539" s="18"/>
      <c r="B539" s="8"/>
      <c r="C539" s="18"/>
      <c r="D539" s="18"/>
      <c r="E539" s="8"/>
      <c r="F539" s="9"/>
      <c r="G539" s="9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>
      <c r="A540" s="18"/>
      <c r="B540" s="8"/>
      <c r="C540" s="18"/>
      <c r="D540" s="18"/>
      <c r="E540" s="8"/>
      <c r="F540" s="9"/>
      <c r="G540" s="9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>
      <c r="A541" s="18"/>
      <c r="B541" s="8"/>
      <c r="C541" s="18"/>
      <c r="D541" s="18"/>
      <c r="E541" s="8"/>
      <c r="F541" s="9"/>
      <c r="G541" s="9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>
      <c r="A542" s="18"/>
      <c r="B542" s="8"/>
      <c r="C542" s="18"/>
      <c r="D542" s="18"/>
      <c r="E542" s="8"/>
      <c r="F542" s="9"/>
      <c r="G542" s="9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>
      <c r="A543" s="18"/>
      <c r="B543" s="8"/>
      <c r="C543" s="18"/>
      <c r="D543" s="18"/>
      <c r="E543" s="8"/>
      <c r="F543" s="9"/>
      <c r="G543" s="9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>
      <c r="A544" s="18"/>
      <c r="B544" s="8"/>
      <c r="C544" s="18"/>
      <c r="D544" s="18"/>
      <c r="E544" s="8"/>
      <c r="F544" s="9"/>
      <c r="G544" s="9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>
      <c r="A545" s="18"/>
      <c r="B545" s="8"/>
      <c r="C545" s="18"/>
      <c r="D545" s="18"/>
      <c r="E545" s="8"/>
      <c r="F545" s="9"/>
      <c r="G545" s="9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>
      <c r="A546" s="18"/>
      <c r="B546" s="8"/>
      <c r="C546" s="18"/>
      <c r="D546" s="18"/>
      <c r="E546" s="8"/>
      <c r="F546" s="9"/>
      <c r="G546" s="9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>
      <c r="A547" s="18"/>
      <c r="B547" s="8"/>
      <c r="C547" s="18"/>
      <c r="D547" s="18"/>
      <c r="E547" s="8"/>
      <c r="F547" s="9"/>
      <c r="G547" s="9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>
      <c r="A548" s="18"/>
      <c r="B548" s="8"/>
      <c r="C548" s="18"/>
      <c r="D548" s="18"/>
      <c r="E548" s="8"/>
      <c r="F548" s="9"/>
      <c r="G548" s="9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>
      <c r="A549" s="18"/>
      <c r="B549" s="8"/>
      <c r="C549" s="18"/>
      <c r="D549" s="18"/>
      <c r="E549" s="8"/>
      <c r="F549" s="9"/>
      <c r="G549" s="9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>
      <c r="A550" s="18"/>
      <c r="B550" s="8"/>
      <c r="C550" s="18"/>
      <c r="D550" s="18"/>
      <c r="E550" s="8"/>
      <c r="F550" s="9"/>
      <c r="G550" s="9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>
      <c r="A551" s="18"/>
      <c r="B551" s="8"/>
      <c r="C551" s="18"/>
      <c r="D551" s="18"/>
      <c r="E551" s="8"/>
      <c r="F551" s="9"/>
      <c r="G551" s="9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>
      <c r="A552" s="18"/>
      <c r="B552" s="8"/>
      <c r="C552" s="18"/>
      <c r="D552" s="18"/>
      <c r="E552" s="8"/>
      <c r="F552" s="9"/>
      <c r="G552" s="9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>
      <c r="A553" s="18"/>
      <c r="B553" s="8"/>
      <c r="C553" s="18"/>
      <c r="D553" s="18"/>
      <c r="E553" s="8"/>
      <c r="F553" s="9"/>
      <c r="G553" s="9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>
      <c r="A554" s="18"/>
      <c r="B554" s="8"/>
      <c r="C554" s="18"/>
      <c r="D554" s="18"/>
      <c r="E554" s="8"/>
      <c r="F554" s="9"/>
      <c r="G554" s="9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>
      <c r="A555" s="18"/>
      <c r="B555" s="8"/>
      <c r="C555" s="18"/>
      <c r="D555" s="18"/>
      <c r="E555" s="8"/>
      <c r="F555" s="9"/>
      <c r="G555" s="9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>
      <c r="A556" s="18"/>
      <c r="B556" s="8"/>
      <c r="C556" s="18"/>
      <c r="D556" s="18"/>
      <c r="E556" s="8"/>
      <c r="F556" s="9"/>
      <c r="G556" s="9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>
      <c r="A557" s="18"/>
      <c r="B557" s="8"/>
      <c r="C557" s="18"/>
      <c r="D557" s="18"/>
      <c r="E557" s="8"/>
      <c r="F557" s="9"/>
      <c r="G557" s="9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>
      <c r="A558" s="18"/>
      <c r="B558" s="8"/>
      <c r="C558" s="18"/>
      <c r="D558" s="18"/>
      <c r="E558" s="8"/>
      <c r="F558" s="9"/>
      <c r="G558" s="9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>
      <c r="A559" s="18"/>
      <c r="B559" s="8"/>
      <c r="C559" s="18"/>
      <c r="D559" s="18"/>
      <c r="E559" s="8"/>
      <c r="F559" s="9"/>
      <c r="G559" s="9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>
      <c r="A560" s="18"/>
      <c r="B560" s="8"/>
      <c r="C560" s="18"/>
      <c r="D560" s="18"/>
      <c r="E560" s="8"/>
      <c r="F560" s="9"/>
      <c r="G560" s="9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>
      <c r="A561" s="18"/>
      <c r="B561" s="8"/>
      <c r="C561" s="18"/>
      <c r="D561" s="18"/>
      <c r="E561" s="8"/>
      <c r="F561" s="9"/>
      <c r="G561" s="9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>
      <c r="A562" s="18"/>
      <c r="B562" s="8"/>
      <c r="C562" s="18"/>
      <c r="D562" s="18"/>
      <c r="E562" s="8"/>
      <c r="F562" s="9"/>
      <c r="G562" s="9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>
      <c r="A563" s="18"/>
      <c r="B563" s="8"/>
      <c r="C563" s="18"/>
      <c r="D563" s="18"/>
      <c r="E563" s="8"/>
      <c r="F563" s="9"/>
      <c r="G563" s="9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>
      <c r="A564" s="18"/>
      <c r="B564" s="8"/>
      <c r="C564" s="18"/>
      <c r="D564" s="18"/>
      <c r="E564" s="8"/>
      <c r="F564" s="9"/>
      <c r="G564" s="9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>
      <c r="A565" s="18"/>
      <c r="B565" s="8"/>
      <c r="C565" s="18"/>
      <c r="D565" s="18"/>
      <c r="E565" s="8"/>
      <c r="F565" s="9"/>
      <c r="G565" s="9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>
      <c r="A566" s="18"/>
      <c r="B566" s="8"/>
      <c r="C566" s="18"/>
      <c r="D566" s="18"/>
      <c r="E566" s="8"/>
      <c r="F566" s="9"/>
      <c r="G566" s="9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>
      <c r="A567" s="18"/>
      <c r="B567" s="8"/>
      <c r="C567" s="18"/>
      <c r="D567" s="18"/>
      <c r="E567" s="8"/>
      <c r="F567" s="9"/>
      <c r="G567" s="9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>
      <c r="A568" s="18"/>
      <c r="B568" s="8"/>
      <c r="C568" s="18"/>
      <c r="D568" s="18"/>
      <c r="E568" s="8"/>
      <c r="F568" s="9"/>
      <c r="G568" s="9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>
      <c r="A569" s="18"/>
      <c r="B569" s="8"/>
      <c r="C569" s="18"/>
      <c r="D569" s="18"/>
      <c r="E569" s="8"/>
      <c r="F569" s="9"/>
      <c r="G569" s="9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>
      <c r="A570" s="18"/>
      <c r="B570" s="8"/>
      <c r="C570" s="18"/>
      <c r="D570" s="18"/>
      <c r="E570" s="8"/>
      <c r="F570" s="9"/>
      <c r="G570" s="9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>
      <c r="A571" s="18"/>
      <c r="B571" s="8"/>
      <c r="C571" s="18"/>
      <c r="D571" s="18"/>
      <c r="E571" s="8"/>
      <c r="F571" s="9"/>
      <c r="G571" s="9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>
      <c r="A572" s="18"/>
      <c r="B572" s="8"/>
      <c r="C572" s="18"/>
      <c r="D572" s="18"/>
      <c r="E572" s="8"/>
      <c r="F572" s="9"/>
      <c r="G572" s="9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>
      <c r="A573" s="18"/>
      <c r="B573" s="8"/>
      <c r="C573" s="18"/>
      <c r="D573" s="18"/>
      <c r="E573" s="8"/>
      <c r="F573" s="9"/>
      <c r="G573" s="9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>
      <c r="A574" s="18"/>
      <c r="B574" s="8"/>
      <c r="C574" s="18"/>
      <c r="D574" s="18"/>
      <c r="E574" s="8"/>
      <c r="F574" s="9"/>
      <c r="G574" s="9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>
      <c r="A575" s="18"/>
      <c r="B575" s="8"/>
      <c r="C575" s="18"/>
      <c r="D575" s="18"/>
      <c r="E575" s="8"/>
      <c r="F575" s="9"/>
      <c r="G575" s="9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>
      <c r="A576" s="18"/>
      <c r="B576" s="8"/>
      <c r="C576" s="18"/>
      <c r="D576" s="18"/>
      <c r="E576" s="8"/>
      <c r="F576" s="9"/>
      <c r="G576" s="9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>
      <c r="A577" s="18"/>
      <c r="B577" s="8"/>
      <c r="C577" s="18"/>
      <c r="D577" s="18"/>
      <c r="E577" s="8"/>
      <c r="F577" s="9"/>
      <c r="G577" s="9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>
      <c r="A578" s="18"/>
      <c r="B578" s="8"/>
      <c r="C578" s="18"/>
      <c r="D578" s="18"/>
      <c r="E578" s="8"/>
      <c r="F578" s="9"/>
      <c r="G578" s="9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>
      <c r="A579" s="18"/>
      <c r="B579" s="8"/>
      <c r="C579" s="18"/>
      <c r="D579" s="18"/>
      <c r="E579" s="8"/>
      <c r="F579" s="9"/>
      <c r="G579" s="9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>
      <c r="A580" s="18"/>
      <c r="B580" s="8"/>
      <c r="C580" s="18"/>
      <c r="D580" s="18"/>
      <c r="E580" s="8"/>
      <c r="F580" s="9"/>
      <c r="G580" s="9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>
      <c r="A581" s="18"/>
      <c r="B581" s="8"/>
      <c r="C581" s="18"/>
      <c r="D581" s="18"/>
      <c r="E581" s="8"/>
      <c r="F581" s="9"/>
      <c r="G581" s="9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>
      <c r="A582" s="18"/>
      <c r="B582" s="8"/>
      <c r="C582" s="18"/>
      <c r="D582" s="18"/>
      <c r="E582" s="8"/>
      <c r="F582" s="9"/>
      <c r="G582" s="9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>
      <c r="A583" s="18"/>
      <c r="B583" s="8"/>
      <c r="C583" s="18"/>
      <c r="D583" s="18"/>
      <c r="E583" s="8"/>
      <c r="F583" s="9"/>
      <c r="G583" s="9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>
      <c r="A584" s="18"/>
      <c r="B584" s="8"/>
      <c r="C584" s="18"/>
      <c r="D584" s="18"/>
      <c r="E584" s="8"/>
      <c r="F584" s="9"/>
      <c r="G584" s="9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>
      <c r="A585" s="18"/>
      <c r="B585" s="8"/>
      <c r="C585" s="18"/>
      <c r="D585" s="18"/>
      <c r="E585" s="8"/>
      <c r="F585" s="9"/>
      <c r="G585" s="9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>
      <c r="A586" s="18"/>
      <c r="B586" s="8"/>
      <c r="C586" s="18"/>
      <c r="D586" s="18"/>
      <c r="E586" s="8"/>
      <c r="F586" s="9"/>
      <c r="G586" s="9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>
      <c r="A587" s="18"/>
      <c r="B587" s="8"/>
      <c r="C587" s="18"/>
      <c r="D587" s="18"/>
      <c r="E587" s="8"/>
      <c r="F587" s="9"/>
      <c r="G587" s="9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>
      <c r="A588" s="18"/>
      <c r="B588" s="8"/>
      <c r="C588" s="18"/>
      <c r="D588" s="18"/>
      <c r="E588" s="8"/>
      <c r="F588" s="9"/>
      <c r="G588" s="9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>
      <c r="A589" s="18"/>
      <c r="B589" s="8"/>
      <c r="C589" s="18"/>
      <c r="D589" s="18"/>
      <c r="E589" s="8"/>
      <c r="F589" s="9"/>
      <c r="G589" s="9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>
      <c r="A590" s="18"/>
      <c r="B590" s="8"/>
      <c r="C590" s="18"/>
      <c r="D590" s="18"/>
      <c r="E590" s="8"/>
      <c r="F590" s="9"/>
      <c r="G590" s="9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>
      <c r="A591" s="18"/>
      <c r="B591" s="8"/>
      <c r="C591" s="18"/>
      <c r="D591" s="18"/>
      <c r="E591" s="8"/>
      <c r="F591" s="9"/>
      <c r="G591" s="9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>
      <c r="A592" s="18"/>
      <c r="B592" s="8"/>
      <c r="C592" s="18"/>
      <c r="D592" s="18"/>
      <c r="E592" s="8"/>
      <c r="F592" s="9"/>
      <c r="G592" s="9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>
      <c r="A593" s="18"/>
      <c r="B593" s="8"/>
      <c r="C593" s="18"/>
      <c r="D593" s="18"/>
      <c r="E593" s="8"/>
      <c r="F593" s="9"/>
      <c r="G593" s="9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>
      <c r="A594" s="18"/>
      <c r="B594" s="8"/>
      <c r="C594" s="18"/>
      <c r="D594" s="18"/>
      <c r="E594" s="8"/>
      <c r="F594" s="9"/>
      <c r="G594" s="9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>
      <c r="A595" s="18"/>
      <c r="B595" s="8"/>
      <c r="C595" s="18"/>
      <c r="D595" s="18"/>
      <c r="E595" s="8"/>
      <c r="F595" s="9"/>
      <c r="G595" s="9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>
      <c r="A596" s="18"/>
      <c r="B596" s="8"/>
      <c r="C596" s="18"/>
      <c r="D596" s="18"/>
      <c r="E596" s="8"/>
      <c r="F596" s="9"/>
      <c r="G596" s="9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>
      <c r="A597" s="18"/>
      <c r="B597" s="8"/>
      <c r="C597" s="18"/>
      <c r="D597" s="18"/>
      <c r="E597" s="8"/>
      <c r="F597" s="9"/>
      <c r="G597" s="9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>
      <c r="A598" s="18"/>
      <c r="B598" s="8"/>
      <c r="C598" s="18"/>
      <c r="D598" s="18"/>
      <c r="E598" s="8"/>
      <c r="F598" s="9"/>
      <c r="G598" s="9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>
      <c r="A599" s="18"/>
      <c r="B599" s="8"/>
      <c r="C599" s="18"/>
      <c r="D599" s="18"/>
      <c r="E599" s="8"/>
      <c r="F599" s="9"/>
      <c r="G599" s="9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>
      <c r="A600" s="18"/>
      <c r="B600" s="8"/>
      <c r="C600" s="18"/>
      <c r="D600" s="18"/>
      <c r="E600" s="8"/>
      <c r="F600" s="9"/>
      <c r="G600" s="9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>
      <c r="A601" s="18"/>
      <c r="B601" s="8"/>
      <c r="C601" s="18"/>
      <c r="D601" s="18"/>
      <c r="E601" s="8"/>
      <c r="F601" s="9"/>
      <c r="G601" s="9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>
      <c r="A602" s="18"/>
      <c r="B602" s="8"/>
      <c r="C602" s="18"/>
      <c r="D602" s="18"/>
      <c r="E602" s="8"/>
      <c r="F602" s="9"/>
      <c r="G602" s="9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>
      <c r="A603" s="18"/>
      <c r="B603" s="8"/>
      <c r="C603" s="18"/>
      <c r="D603" s="18"/>
      <c r="E603" s="8"/>
      <c r="F603" s="9"/>
      <c r="G603" s="9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>
      <c r="A604" s="18"/>
      <c r="B604" s="8"/>
      <c r="C604" s="18"/>
      <c r="D604" s="18"/>
      <c r="E604" s="8"/>
      <c r="F604" s="9"/>
      <c r="G604" s="9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>
      <c r="A605" s="18"/>
      <c r="B605" s="8"/>
      <c r="C605" s="18"/>
      <c r="D605" s="18"/>
      <c r="E605" s="8"/>
      <c r="F605" s="9"/>
      <c r="G605" s="9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>
      <c r="A606" s="18"/>
      <c r="B606" s="8"/>
      <c r="C606" s="18"/>
      <c r="D606" s="18"/>
      <c r="E606" s="8"/>
      <c r="F606" s="9"/>
      <c r="G606" s="9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>
      <c r="A607" s="18"/>
      <c r="B607" s="8"/>
      <c r="C607" s="18"/>
      <c r="D607" s="18"/>
      <c r="E607" s="8"/>
      <c r="F607" s="9"/>
      <c r="G607" s="9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>
      <c r="A608" s="18"/>
      <c r="B608" s="8"/>
      <c r="C608" s="18"/>
      <c r="D608" s="18"/>
      <c r="E608" s="8"/>
      <c r="F608" s="9"/>
      <c r="G608" s="9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>
      <c r="A609" s="18"/>
      <c r="B609" s="8"/>
      <c r="C609" s="18"/>
      <c r="D609" s="18"/>
      <c r="E609" s="8"/>
      <c r="F609" s="9"/>
      <c r="G609" s="9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>
      <c r="A610" s="18"/>
      <c r="B610" s="8"/>
      <c r="C610" s="18"/>
      <c r="D610" s="18"/>
      <c r="E610" s="8"/>
      <c r="F610" s="9"/>
      <c r="G610" s="9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>
      <c r="A611" s="18"/>
      <c r="B611" s="8"/>
      <c r="C611" s="18"/>
      <c r="D611" s="18"/>
      <c r="E611" s="8"/>
      <c r="F611" s="9"/>
      <c r="G611" s="9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>
      <c r="A612" s="18"/>
      <c r="B612" s="8"/>
      <c r="C612" s="18"/>
      <c r="D612" s="18"/>
      <c r="E612" s="8"/>
      <c r="F612" s="9"/>
      <c r="G612" s="9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>
      <c r="A613" s="18"/>
      <c r="B613" s="8"/>
      <c r="C613" s="18"/>
      <c r="D613" s="18"/>
      <c r="E613" s="8"/>
      <c r="F613" s="9"/>
      <c r="G613" s="9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>
      <c r="A614" s="18"/>
      <c r="B614" s="8"/>
      <c r="C614" s="18"/>
      <c r="D614" s="18"/>
      <c r="E614" s="8"/>
      <c r="F614" s="9"/>
      <c r="G614" s="9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>
      <c r="A615" s="18"/>
      <c r="B615" s="8"/>
      <c r="C615" s="18"/>
      <c r="D615" s="18"/>
      <c r="E615" s="8"/>
      <c r="F615" s="9"/>
      <c r="G615" s="9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>
      <c r="A616" s="18"/>
      <c r="B616" s="8"/>
      <c r="C616" s="18"/>
      <c r="D616" s="18"/>
      <c r="E616" s="8"/>
      <c r="F616" s="9"/>
      <c r="G616" s="9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>
      <c r="A617" s="18"/>
      <c r="B617" s="8"/>
      <c r="C617" s="18"/>
      <c r="D617" s="18"/>
      <c r="E617" s="8"/>
      <c r="F617" s="9"/>
      <c r="G617" s="9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>
      <c r="A618" s="18"/>
      <c r="B618" s="8"/>
      <c r="C618" s="18"/>
      <c r="D618" s="18"/>
      <c r="E618" s="8"/>
      <c r="F618" s="9"/>
      <c r="G618" s="9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>
      <c r="A619" s="18"/>
      <c r="B619" s="8"/>
      <c r="C619" s="18"/>
      <c r="D619" s="18"/>
      <c r="E619" s="8"/>
      <c r="F619" s="9"/>
      <c r="G619" s="9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>
      <c r="A620" s="18"/>
      <c r="B620" s="8"/>
      <c r="C620" s="18"/>
      <c r="D620" s="18"/>
      <c r="E620" s="8"/>
      <c r="F620" s="9"/>
      <c r="G620" s="9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>
      <c r="A621" s="18"/>
      <c r="B621" s="8"/>
      <c r="C621" s="18"/>
      <c r="D621" s="18"/>
      <c r="E621" s="8"/>
      <c r="F621" s="9"/>
      <c r="G621" s="9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>
      <c r="A622" s="18"/>
      <c r="B622" s="8"/>
      <c r="C622" s="18"/>
      <c r="D622" s="18"/>
      <c r="E622" s="8"/>
      <c r="F622" s="9"/>
      <c r="G622" s="9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>
      <c r="A623" s="18"/>
      <c r="B623" s="8"/>
      <c r="C623" s="18"/>
      <c r="D623" s="18"/>
      <c r="E623" s="8"/>
      <c r="F623" s="9"/>
      <c r="G623" s="9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>
      <c r="A624" s="18"/>
      <c r="B624" s="8"/>
      <c r="C624" s="18"/>
      <c r="D624" s="18"/>
      <c r="E624" s="8"/>
      <c r="F624" s="9"/>
      <c r="G624" s="9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>
      <c r="A625" s="18"/>
      <c r="B625" s="8"/>
      <c r="C625" s="18"/>
      <c r="D625" s="18"/>
      <c r="E625" s="8"/>
      <c r="F625" s="9"/>
      <c r="G625" s="9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>
      <c r="A626" s="18"/>
      <c r="B626" s="8"/>
      <c r="C626" s="18"/>
      <c r="D626" s="18"/>
      <c r="E626" s="8"/>
      <c r="F626" s="9"/>
      <c r="G626" s="9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>
      <c r="A627" s="18"/>
      <c r="B627" s="8"/>
      <c r="C627" s="18"/>
      <c r="D627" s="18"/>
      <c r="E627" s="8"/>
      <c r="F627" s="9"/>
      <c r="G627" s="9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>
      <c r="A628" s="18"/>
      <c r="B628" s="8"/>
      <c r="C628" s="18"/>
      <c r="D628" s="18"/>
      <c r="E628" s="8"/>
      <c r="F628" s="9"/>
      <c r="G628" s="9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>
      <c r="A629" s="18"/>
      <c r="B629" s="8"/>
      <c r="C629" s="18"/>
      <c r="D629" s="18"/>
      <c r="E629" s="8"/>
      <c r="F629" s="9"/>
      <c r="G629" s="9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>
      <c r="A630" s="18"/>
      <c r="B630" s="8"/>
      <c r="C630" s="18"/>
      <c r="D630" s="18"/>
      <c r="E630" s="8"/>
      <c r="F630" s="9"/>
      <c r="G630" s="9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>
      <c r="A631" s="18"/>
      <c r="B631" s="8"/>
      <c r="C631" s="18"/>
      <c r="D631" s="18"/>
      <c r="E631" s="8"/>
      <c r="F631" s="9"/>
      <c r="G631" s="9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>
      <c r="A632" s="18"/>
      <c r="B632" s="8"/>
      <c r="C632" s="18"/>
      <c r="D632" s="18"/>
      <c r="E632" s="8"/>
      <c r="F632" s="9"/>
      <c r="G632" s="9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>
      <c r="A633" s="18"/>
      <c r="B633" s="8"/>
      <c r="C633" s="18"/>
      <c r="D633" s="18"/>
      <c r="E633" s="8"/>
      <c r="F633" s="9"/>
      <c r="G633" s="9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>
      <c r="A634" s="18"/>
      <c r="B634" s="8"/>
      <c r="C634" s="18"/>
      <c r="D634" s="18"/>
      <c r="E634" s="8"/>
      <c r="F634" s="9"/>
      <c r="G634" s="9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>
      <c r="A635" s="18"/>
      <c r="B635" s="8"/>
      <c r="C635" s="18"/>
      <c r="D635" s="18"/>
      <c r="E635" s="8"/>
      <c r="F635" s="9"/>
      <c r="G635" s="9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>
      <c r="A636" s="18"/>
      <c r="B636" s="8"/>
      <c r="C636" s="18"/>
      <c r="D636" s="18"/>
      <c r="E636" s="8"/>
      <c r="F636" s="9"/>
      <c r="G636" s="9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>
      <c r="A637" s="18"/>
      <c r="B637" s="8"/>
      <c r="C637" s="18"/>
      <c r="D637" s="18"/>
      <c r="E637" s="8"/>
      <c r="F637" s="9"/>
      <c r="G637" s="9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>
      <c r="A638" s="18"/>
      <c r="B638" s="8"/>
      <c r="C638" s="18"/>
      <c r="D638" s="18"/>
      <c r="E638" s="8"/>
      <c r="F638" s="9"/>
      <c r="G638" s="9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>
      <c r="A639" s="18"/>
      <c r="B639" s="8"/>
      <c r="C639" s="18"/>
      <c r="D639" s="18"/>
      <c r="E639" s="8"/>
      <c r="F639" s="9"/>
      <c r="G639" s="9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>
      <c r="A640" s="18"/>
      <c r="B640" s="8"/>
      <c r="C640" s="18"/>
      <c r="D640" s="18"/>
      <c r="E640" s="8"/>
      <c r="F640" s="9"/>
      <c r="G640" s="9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>
      <c r="A641" s="18"/>
      <c r="B641" s="8"/>
      <c r="C641" s="18"/>
      <c r="D641" s="18"/>
      <c r="E641" s="8"/>
      <c r="F641" s="9"/>
      <c r="G641" s="9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>
      <c r="A642" s="18"/>
      <c r="B642" s="8"/>
      <c r="C642" s="18"/>
      <c r="D642" s="18"/>
      <c r="E642" s="8"/>
      <c r="F642" s="9"/>
      <c r="G642" s="9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>
      <c r="A643" s="18"/>
      <c r="B643" s="8"/>
      <c r="C643" s="18"/>
      <c r="D643" s="18"/>
      <c r="E643" s="8"/>
      <c r="F643" s="9"/>
      <c r="G643" s="9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>
      <c r="A644" s="18"/>
      <c r="B644" s="8"/>
      <c r="C644" s="18"/>
      <c r="D644" s="18"/>
      <c r="E644" s="8"/>
      <c r="F644" s="9"/>
      <c r="G644" s="9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>
      <c r="A645" s="18"/>
      <c r="B645" s="8"/>
      <c r="C645" s="18"/>
      <c r="D645" s="18"/>
      <c r="E645" s="8"/>
      <c r="F645" s="9"/>
      <c r="G645" s="9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>
      <c r="A646" s="18"/>
      <c r="B646" s="8"/>
      <c r="C646" s="18"/>
      <c r="D646" s="18"/>
      <c r="E646" s="8"/>
      <c r="F646" s="9"/>
      <c r="G646" s="9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>
      <c r="A647" s="18"/>
      <c r="B647" s="8"/>
      <c r="C647" s="18"/>
      <c r="D647" s="18"/>
      <c r="E647" s="8"/>
      <c r="F647" s="9"/>
      <c r="G647" s="9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>
      <c r="A648" s="18"/>
      <c r="B648" s="8"/>
      <c r="C648" s="18"/>
      <c r="D648" s="18"/>
      <c r="E648" s="8"/>
      <c r="F648" s="9"/>
      <c r="G648" s="9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>
      <c r="A649" s="18"/>
      <c r="B649" s="8"/>
      <c r="C649" s="18"/>
      <c r="D649" s="18"/>
      <c r="E649" s="8"/>
      <c r="F649" s="9"/>
      <c r="G649" s="9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>
      <c r="A650" s="18"/>
      <c r="B650" s="8"/>
      <c r="C650" s="18"/>
      <c r="D650" s="18"/>
      <c r="E650" s="8"/>
      <c r="F650" s="9"/>
      <c r="G650" s="9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>
      <c r="A651" s="18"/>
      <c r="B651" s="8"/>
      <c r="C651" s="18"/>
      <c r="D651" s="18"/>
      <c r="E651" s="8"/>
      <c r="F651" s="9"/>
      <c r="G651" s="9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>
      <c r="A652" s="18"/>
      <c r="B652" s="8"/>
      <c r="C652" s="18"/>
      <c r="D652" s="18"/>
      <c r="E652" s="8"/>
      <c r="F652" s="9"/>
      <c r="G652" s="9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>
      <c r="A653" s="18"/>
      <c r="B653" s="8"/>
      <c r="C653" s="18"/>
      <c r="D653" s="18"/>
      <c r="E653" s="8"/>
      <c r="F653" s="9"/>
      <c r="G653" s="9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>
      <c r="A654" s="18"/>
      <c r="B654" s="8"/>
      <c r="C654" s="18"/>
      <c r="D654" s="18"/>
      <c r="E654" s="8"/>
      <c r="F654" s="9"/>
      <c r="G654" s="9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>
      <c r="A655" s="18"/>
      <c r="B655" s="8"/>
      <c r="C655" s="18"/>
      <c r="D655" s="18"/>
      <c r="E655" s="8"/>
      <c r="F655" s="9"/>
      <c r="G655" s="9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>
      <c r="A656" s="18"/>
      <c r="B656" s="8"/>
      <c r="C656" s="18"/>
      <c r="D656" s="18"/>
      <c r="E656" s="8"/>
      <c r="F656" s="9"/>
      <c r="G656" s="9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>
      <c r="A657" s="18"/>
      <c r="B657" s="8"/>
      <c r="C657" s="18"/>
      <c r="D657" s="18"/>
      <c r="E657" s="8"/>
      <c r="F657" s="9"/>
      <c r="G657" s="9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>
      <c r="A658" s="18"/>
      <c r="B658" s="8"/>
      <c r="C658" s="18"/>
      <c r="D658" s="18"/>
      <c r="E658" s="8"/>
      <c r="F658" s="9"/>
      <c r="G658" s="9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>
      <c r="A659" s="18"/>
      <c r="B659" s="8"/>
      <c r="C659" s="18"/>
      <c r="D659" s="18"/>
      <c r="E659" s="8"/>
      <c r="F659" s="9"/>
      <c r="G659" s="9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>
      <c r="A660" s="18"/>
      <c r="B660" s="8"/>
      <c r="C660" s="18"/>
      <c r="D660" s="18"/>
      <c r="E660" s="8"/>
      <c r="F660" s="9"/>
      <c r="G660" s="9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>
      <c r="A661" s="18"/>
      <c r="B661" s="8"/>
      <c r="C661" s="18"/>
      <c r="D661" s="18"/>
      <c r="E661" s="8"/>
      <c r="F661" s="9"/>
      <c r="G661" s="9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>
      <c r="A662" s="18"/>
      <c r="B662" s="8"/>
      <c r="C662" s="18"/>
      <c r="D662" s="18"/>
      <c r="E662" s="8"/>
      <c r="F662" s="9"/>
      <c r="G662" s="9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>
      <c r="A663" s="18"/>
      <c r="B663" s="8"/>
      <c r="C663" s="18"/>
      <c r="D663" s="18"/>
      <c r="E663" s="8"/>
      <c r="F663" s="9"/>
      <c r="G663" s="9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>
      <c r="A664" s="18"/>
      <c r="B664" s="8"/>
      <c r="C664" s="18"/>
      <c r="D664" s="18"/>
      <c r="E664" s="8"/>
      <c r="F664" s="9"/>
      <c r="G664" s="9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>
      <c r="A665" s="18"/>
      <c r="B665" s="8"/>
      <c r="C665" s="18"/>
      <c r="D665" s="18"/>
      <c r="E665" s="8"/>
      <c r="F665" s="9"/>
      <c r="G665" s="9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>
      <c r="A666" s="18"/>
      <c r="B666" s="8"/>
      <c r="C666" s="18"/>
      <c r="D666" s="18"/>
      <c r="E666" s="8"/>
      <c r="F666" s="9"/>
      <c r="G666" s="9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>
      <c r="A667" s="18"/>
      <c r="B667" s="8"/>
      <c r="C667" s="18"/>
      <c r="D667" s="18"/>
      <c r="E667" s="8"/>
      <c r="F667" s="9"/>
      <c r="G667" s="9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>
      <c r="A668" s="18"/>
      <c r="B668" s="8"/>
      <c r="C668" s="18"/>
      <c r="D668" s="18"/>
      <c r="E668" s="8"/>
      <c r="F668" s="9"/>
      <c r="G668" s="9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>
      <c r="A669" s="18"/>
      <c r="B669" s="8"/>
      <c r="C669" s="18"/>
      <c r="D669" s="18"/>
      <c r="E669" s="8"/>
      <c r="F669" s="9"/>
      <c r="G669" s="9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>
      <c r="A670" s="18"/>
      <c r="B670" s="8"/>
      <c r="C670" s="18"/>
      <c r="D670" s="18"/>
      <c r="E670" s="8"/>
      <c r="F670" s="9"/>
      <c r="G670" s="9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>
      <c r="A671" s="18"/>
      <c r="B671" s="8"/>
      <c r="C671" s="18"/>
      <c r="D671" s="18"/>
      <c r="E671" s="8"/>
      <c r="F671" s="9"/>
      <c r="G671" s="9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>
      <c r="A672" s="18"/>
      <c r="B672" s="8"/>
      <c r="C672" s="18"/>
      <c r="D672" s="18"/>
      <c r="E672" s="8"/>
      <c r="F672" s="9"/>
      <c r="G672" s="9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>
      <c r="A673" s="18"/>
      <c r="B673" s="8"/>
      <c r="C673" s="18"/>
      <c r="D673" s="18"/>
      <c r="E673" s="8"/>
      <c r="F673" s="9"/>
      <c r="G673" s="9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>
      <c r="A674" s="18"/>
      <c r="B674" s="8"/>
      <c r="C674" s="18"/>
      <c r="D674" s="18"/>
      <c r="E674" s="8"/>
      <c r="F674" s="9"/>
      <c r="G674" s="9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>
      <c r="A675" s="18"/>
      <c r="B675" s="8"/>
      <c r="C675" s="18"/>
      <c r="D675" s="18"/>
      <c r="E675" s="8"/>
      <c r="F675" s="9"/>
      <c r="G675" s="9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>
      <c r="A676" s="18"/>
      <c r="B676" s="8"/>
      <c r="C676" s="18"/>
      <c r="D676" s="18"/>
      <c r="E676" s="8"/>
      <c r="F676" s="9"/>
      <c r="G676" s="9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>
      <c r="A677" s="18"/>
      <c r="B677" s="8"/>
      <c r="C677" s="18"/>
      <c r="D677" s="18"/>
      <c r="E677" s="8"/>
      <c r="F677" s="9"/>
      <c r="G677" s="9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>
      <c r="A678" s="18"/>
      <c r="B678" s="8"/>
      <c r="C678" s="18"/>
      <c r="D678" s="18"/>
      <c r="E678" s="8"/>
      <c r="F678" s="9"/>
      <c r="G678" s="9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>
      <c r="A679" s="18"/>
      <c r="B679" s="8"/>
      <c r="C679" s="18"/>
      <c r="D679" s="18"/>
      <c r="E679" s="8"/>
      <c r="F679" s="9"/>
      <c r="G679" s="9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>
      <c r="A680" s="18"/>
      <c r="B680" s="8"/>
      <c r="C680" s="18"/>
      <c r="D680" s="18"/>
      <c r="E680" s="8"/>
      <c r="F680" s="9"/>
      <c r="G680" s="9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>
      <c r="A681" s="18"/>
      <c r="B681" s="8"/>
      <c r="C681" s="18"/>
      <c r="D681" s="18"/>
      <c r="E681" s="8"/>
      <c r="F681" s="9"/>
      <c r="G681" s="9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>
      <c r="A682" s="18"/>
      <c r="B682" s="8"/>
      <c r="C682" s="18"/>
      <c r="D682" s="18"/>
      <c r="E682" s="8"/>
      <c r="F682" s="9"/>
      <c r="G682" s="9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>
      <c r="A683" s="18"/>
      <c r="B683" s="8"/>
      <c r="C683" s="18"/>
      <c r="D683" s="18"/>
      <c r="E683" s="8"/>
      <c r="F683" s="9"/>
      <c r="G683" s="9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>
      <c r="A684" s="18"/>
      <c r="B684" s="8"/>
      <c r="C684" s="18"/>
      <c r="D684" s="18"/>
      <c r="E684" s="8"/>
      <c r="F684" s="9"/>
      <c r="G684" s="9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>
      <c r="A685" s="18"/>
      <c r="B685" s="8"/>
      <c r="C685" s="18"/>
      <c r="D685" s="18"/>
      <c r="E685" s="8"/>
      <c r="F685" s="9"/>
      <c r="G685" s="9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>
      <c r="A686" s="18"/>
      <c r="B686" s="8"/>
      <c r="C686" s="18"/>
      <c r="D686" s="18"/>
      <c r="E686" s="8"/>
      <c r="F686" s="9"/>
      <c r="G686" s="9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>
      <c r="A687" s="18"/>
      <c r="B687" s="8"/>
      <c r="C687" s="18"/>
      <c r="D687" s="18"/>
      <c r="E687" s="8"/>
      <c r="F687" s="9"/>
      <c r="G687" s="9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>
      <c r="A688" s="18"/>
      <c r="B688" s="8"/>
      <c r="C688" s="18"/>
      <c r="D688" s="18"/>
      <c r="E688" s="8"/>
      <c r="F688" s="9"/>
      <c r="G688" s="9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>
      <c r="A689" s="18"/>
      <c r="B689" s="8"/>
      <c r="C689" s="18"/>
      <c r="D689" s="18"/>
      <c r="E689" s="8"/>
      <c r="F689" s="9"/>
      <c r="G689" s="9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>
      <c r="A690" s="18"/>
      <c r="B690" s="8"/>
      <c r="C690" s="18"/>
      <c r="D690" s="18"/>
      <c r="E690" s="8"/>
      <c r="F690" s="9"/>
      <c r="G690" s="9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>
      <c r="A691" s="18"/>
      <c r="B691" s="8"/>
      <c r="C691" s="18"/>
      <c r="D691" s="18"/>
      <c r="E691" s="8"/>
      <c r="F691" s="9"/>
      <c r="G691" s="9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>
      <c r="A692" s="18"/>
      <c r="B692" s="8"/>
      <c r="C692" s="18"/>
      <c r="D692" s="18"/>
      <c r="E692" s="8"/>
      <c r="F692" s="9"/>
      <c r="G692" s="9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>
      <c r="A693" s="18"/>
      <c r="B693" s="8"/>
      <c r="C693" s="18"/>
      <c r="D693" s="18"/>
      <c r="E693" s="8"/>
      <c r="F693" s="9"/>
      <c r="G693" s="9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>
      <c r="A694" s="18"/>
      <c r="B694" s="8"/>
      <c r="C694" s="18"/>
      <c r="D694" s="18"/>
      <c r="E694" s="8"/>
      <c r="F694" s="9"/>
      <c r="G694" s="9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>
      <c r="A695" s="18"/>
      <c r="B695" s="8"/>
      <c r="C695" s="18"/>
      <c r="D695" s="18"/>
      <c r="E695" s="8"/>
      <c r="F695" s="9"/>
      <c r="G695" s="9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>
      <c r="A696" s="18"/>
      <c r="B696" s="8"/>
      <c r="C696" s="18"/>
      <c r="D696" s="18"/>
      <c r="E696" s="8"/>
      <c r="F696" s="9"/>
      <c r="G696" s="9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>
      <c r="A697" s="18"/>
      <c r="B697" s="8"/>
      <c r="C697" s="18"/>
      <c r="D697" s="18"/>
      <c r="E697" s="8"/>
      <c r="F697" s="9"/>
      <c r="G697" s="9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>
      <c r="A698" s="18"/>
      <c r="B698" s="8"/>
      <c r="C698" s="18"/>
      <c r="D698" s="18"/>
      <c r="E698" s="8"/>
      <c r="F698" s="9"/>
      <c r="G698" s="9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>
      <c r="A699" s="18"/>
      <c r="B699" s="8"/>
      <c r="C699" s="18"/>
      <c r="D699" s="18"/>
      <c r="E699" s="8"/>
      <c r="F699" s="9"/>
      <c r="G699" s="9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>
      <c r="A700" s="18"/>
      <c r="B700" s="8"/>
      <c r="C700" s="18"/>
      <c r="D700" s="18"/>
      <c r="E700" s="8"/>
      <c r="F700" s="9"/>
      <c r="G700" s="9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>
      <c r="A701" s="18"/>
      <c r="B701" s="8"/>
      <c r="C701" s="18"/>
      <c r="D701" s="18"/>
      <c r="E701" s="8"/>
      <c r="F701" s="9"/>
      <c r="G701" s="9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>
      <c r="A702" s="18"/>
      <c r="B702" s="8"/>
      <c r="C702" s="18"/>
      <c r="D702" s="18"/>
      <c r="E702" s="8"/>
      <c r="F702" s="9"/>
      <c r="G702" s="9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>
      <c r="A703" s="18"/>
      <c r="B703" s="8"/>
      <c r="C703" s="18"/>
      <c r="D703" s="18"/>
      <c r="E703" s="8"/>
      <c r="F703" s="9"/>
      <c r="G703" s="9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>
      <c r="A704" s="18"/>
      <c r="B704" s="8"/>
      <c r="C704" s="18"/>
      <c r="D704" s="18"/>
      <c r="E704" s="8"/>
      <c r="F704" s="9"/>
      <c r="G704" s="9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>
      <c r="A705" s="18"/>
      <c r="B705" s="8"/>
      <c r="C705" s="18"/>
      <c r="D705" s="18"/>
      <c r="E705" s="8"/>
      <c r="F705" s="9"/>
      <c r="G705" s="9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>
      <c r="A706" s="18"/>
      <c r="B706" s="8"/>
      <c r="C706" s="18"/>
      <c r="D706" s="18"/>
      <c r="E706" s="8"/>
      <c r="F706" s="9"/>
      <c r="G706" s="9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>
      <c r="A707" s="18"/>
      <c r="B707" s="8"/>
      <c r="C707" s="18"/>
      <c r="D707" s="18"/>
      <c r="E707" s="8"/>
      <c r="F707" s="9"/>
      <c r="G707" s="9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>
      <c r="A708" s="18"/>
      <c r="B708" s="8"/>
      <c r="C708" s="18"/>
      <c r="D708" s="18"/>
      <c r="E708" s="8"/>
      <c r="F708" s="9"/>
      <c r="G708" s="9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>
      <c r="A709" s="18"/>
      <c r="B709" s="8"/>
      <c r="C709" s="18"/>
      <c r="D709" s="18"/>
      <c r="E709" s="8"/>
      <c r="F709" s="9"/>
      <c r="G709" s="9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>
      <c r="A710" s="18"/>
      <c r="B710" s="8"/>
      <c r="C710" s="18"/>
      <c r="D710" s="18"/>
      <c r="E710" s="8"/>
      <c r="F710" s="9"/>
      <c r="G710" s="9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>
      <c r="A711" s="18"/>
      <c r="B711" s="8"/>
      <c r="C711" s="18"/>
      <c r="D711" s="18"/>
      <c r="E711" s="8"/>
      <c r="F711" s="9"/>
      <c r="G711" s="9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>
      <c r="A712" s="18"/>
      <c r="B712" s="8"/>
      <c r="C712" s="18"/>
      <c r="D712" s="18"/>
      <c r="E712" s="8"/>
      <c r="F712" s="9"/>
      <c r="G712" s="9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>
      <c r="A713" s="18"/>
      <c r="B713" s="8"/>
      <c r="C713" s="18"/>
      <c r="D713" s="18"/>
      <c r="E713" s="8"/>
      <c r="F713" s="9"/>
      <c r="G713" s="9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>
      <c r="A714" s="18"/>
      <c r="B714" s="8"/>
      <c r="C714" s="18"/>
      <c r="D714" s="18"/>
      <c r="E714" s="8"/>
      <c r="F714" s="9"/>
      <c r="G714" s="9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>
      <c r="A715" s="18"/>
      <c r="B715" s="8"/>
      <c r="C715" s="18"/>
      <c r="D715" s="18"/>
      <c r="E715" s="8"/>
      <c r="F715" s="9"/>
      <c r="G715" s="9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>
      <c r="A716" s="18"/>
      <c r="B716" s="8"/>
      <c r="C716" s="18"/>
      <c r="D716" s="18"/>
      <c r="E716" s="8"/>
      <c r="F716" s="9"/>
      <c r="G716" s="9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>
      <c r="A717" s="18"/>
      <c r="B717" s="8"/>
      <c r="C717" s="18"/>
      <c r="D717" s="18"/>
      <c r="E717" s="8"/>
      <c r="F717" s="9"/>
      <c r="G717" s="9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>
      <c r="A718" s="18"/>
      <c r="B718" s="8"/>
      <c r="C718" s="18"/>
      <c r="D718" s="18"/>
      <c r="E718" s="8"/>
      <c r="F718" s="9"/>
      <c r="G718" s="9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>
      <c r="A719" s="18"/>
      <c r="B719" s="8"/>
      <c r="C719" s="18"/>
      <c r="D719" s="18"/>
      <c r="E719" s="8"/>
      <c r="F719" s="9"/>
      <c r="G719" s="9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>
      <c r="A720" s="18"/>
      <c r="B720" s="8"/>
      <c r="C720" s="18"/>
      <c r="D720" s="18"/>
      <c r="E720" s="8"/>
      <c r="F720" s="9"/>
      <c r="G720" s="9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>
      <c r="A721" s="18"/>
      <c r="B721" s="8"/>
      <c r="C721" s="18"/>
      <c r="D721" s="18"/>
      <c r="E721" s="8"/>
      <c r="F721" s="9"/>
      <c r="G721" s="9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>
      <c r="A722" s="18"/>
      <c r="B722" s="8"/>
      <c r="C722" s="18"/>
      <c r="D722" s="18"/>
      <c r="E722" s="8"/>
      <c r="F722" s="9"/>
      <c r="G722" s="9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>
      <c r="A723" s="18"/>
      <c r="B723" s="8"/>
      <c r="C723" s="18"/>
      <c r="D723" s="18"/>
      <c r="E723" s="8"/>
      <c r="F723" s="9"/>
      <c r="G723" s="9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>
      <c r="A724" s="18"/>
      <c r="B724" s="8"/>
      <c r="C724" s="18"/>
      <c r="D724" s="18"/>
      <c r="E724" s="8"/>
      <c r="F724" s="9"/>
      <c r="G724" s="9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>
      <c r="A725" s="18"/>
      <c r="B725" s="8"/>
      <c r="C725" s="18"/>
      <c r="D725" s="18"/>
      <c r="E725" s="8"/>
      <c r="F725" s="9"/>
      <c r="G725" s="9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>
      <c r="A726" s="18"/>
      <c r="B726" s="8"/>
      <c r="C726" s="18"/>
      <c r="D726" s="18"/>
      <c r="E726" s="8"/>
      <c r="F726" s="9"/>
      <c r="G726" s="9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>
      <c r="A727" s="18"/>
      <c r="B727" s="8"/>
      <c r="C727" s="18"/>
      <c r="D727" s="18"/>
      <c r="E727" s="8"/>
      <c r="F727" s="9"/>
      <c r="G727" s="9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>
      <c r="A728" s="18"/>
      <c r="B728" s="8"/>
      <c r="C728" s="18"/>
      <c r="D728" s="18"/>
      <c r="E728" s="8"/>
      <c r="F728" s="9"/>
      <c r="G728" s="9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>
      <c r="A729" s="18"/>
      <c r="B729" s="8"/>
      <c r="C729" s="18"/>
      <c r="D729" s="18"/>
      <c r="E729" s="8"/>
      <c r="F729" s="9"/>
      <c r="G729" s="9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>
      <c r="A730" s="18"/>
      <c r="B730" s="8"/>
      <c r="C730" s="18"/>
      <c r="D730" s="18"/>
      <c r="E730" s="8"/>
      <c r="F730" s="9"/>
      <c r="G730" s="9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>
      <c r="A731" s="18"/>
      <c r="B731" s="8"/>
      <c r="C731" s="18"/>
      <c r="D731" s="18"/>
      <c r="E731" s="8"/>
      <c r="F731" s="9"/>
      <c r="G731" s="9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>
      <c r="A732" s="18"/>
      <c r="B732" s="8"/>
      <c r="C732" s="18"/>
      <c r="D732" s="18"/>
      <c r="E732" s="8"/>
      <c r="F732" s="9"/>
      <c r="G732" s="9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>
      <c r="A733" s="18"/>
      <c r="B733" s="8"/>
      <c r="C733" s="18"/>
      <c r="D733" s="18"/>
      <c r="E733" s="8"/>
      <c r="F733" s="9"/>
      <c r="G733" s="9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>
      <c r="A734" s="18"/>
      <c r="B734" s="8"/>
      <c r="C734" s="18"/>
      <c r="D734" s="18"/>
      <c r="E734" s="8"/>
      <c r="F734" s="9"/>
      <c r="G734" s="9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>
      <c r="A735" s="18"/>
      <c r="B735" s="8"/>
      <c r="C735" s="18"/>
      <c r="D735" s="18"/>
      <c r="E735" s="8"/>
      <c r="F735" s="9"/>
      <c r="G735" s="9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>
      <c r="A736" s="18"/>
      <c r="B736" s="8"/>
      <c r="C736" s="18"/>
      <c r="D736" s="18"/>
      <c r="E736" s="8"/>
      <c r="F736" s="9"/>
      <c r="G736" s="9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>
      <c r="A737" s="18"/>
      <c r="B737" s="8"/>
      <c r="C737" s="18"/>
      <c r="D737" s="18"/>
      <c r="E737" s="8"/>
      <c r="F737" s="9"/>
      <c r="G737" s="9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>
      <c r="A738" s="18"/>
      <c r="B738" s="8"/>
      <c r="C738" s="18"/>
      <c r="D738" s="18"/>
      <c r="E738" s="8"/>
      <c r="F738" s="9"/>
      <c r="G738" s="9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>
      <c r="A739" s="18"/>
      <c r="B739" s="8"/>
      <c r="C739" s="18"/>
      <c r="D739" s="18"/>
      <c r="E739" s="8"/>
      <c r="F739" s="9"/>
      <c r="G739" s="9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>
      <c r="A740" s="18"/>
      <c r="B740" s="8"/>
      <c r="C740" s="18"/>
      <c r="D740" s="18"/>
      <c r="E740" s="8"/>
      <c r="F740" s="9"/>
      <c r="G740" s="9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>
      <c r="A741" s="18"/>
      <c r="B741" s="8"/>
      <c r="C741" s="18"/>
      <c r="D741" s="18"/>
      <c r="E741" s="8"/>
      <c r="F741" s="9"/>
      <c r="G741" s="9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>
      <c r="A742" s="18"/>
      <c r="B742" s="8"/>
      <c r="C742" s="18"/>
      <c r="D742" s="18"/>
      <c r="E742" s="8"/>
      <c r="F742" s="9"/>
      <c r="G742" s="9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>
      <c r="A743" s="18"/>
      <c r="B743" s="8"/>
      <c r="C743" s="18"/>
      <c r="D743" s="18"/>
      <c r="E743" s="8"/>
      <c r="F743" s="9"/>
      <c r="G743" s="9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>
      <c r="A744" s="18"/>
      <c r="B744" s="8"/>
      <c r="C744" s="18"/>
      <c r="D744" s="18"/>
      <c r="E744" s="8"/>
      <c r="F744" s="9"/>
      <c r="G744" s="9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>
      <c r="A745" s="18"/>
      <c r="B745" s="8"/>
      <c r="C745" s="18"/>
      <c r="D745" s="18"/>
      <c r="E745" s="8"/>
      <c r="F745" s="9"/>
      <c r="G745" s="9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>
      <c r="A746" s="18"/>
      <c r="B746" s="8"/>
      <c r="C746" s="18"/>
      <c r="D746" s="18"/>
      <c r="E746" s="8"/>
      <c r="F746" s="9"/>
      <c r="G746" s="9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>
      <c r="A747" s="18"/>
      <c r="B747" s="8"/>
      <c r="C747" s="18"/>
      <c r="D747" s="18"/>
      <c r="E747" s="8"/>
      <c r="F747" s="9"/>
      <c r="G747" s="9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>
      <c r="A748" s="18"/>
      <c r="B748" s="8"/>
      <c r="C748" s="18"/>
      <c r="D748" s="18"/>
      <c r="E748" s="8"/>
      <c r="F748" s="9"/>
      <c r="G748" s="9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>
      <c r="A749" s="18"/>
      <c r="B749" s="8"/>
      <c r="C749" s="18"/>
      <c r="D749" s="18"/>
      <c r="E749" s="8"/>
      <c r="F749" s="9"/>
      <c r="G749" s="9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>
      <c r="A750" s="18"/>
      <c r="B750" s="8"/>
      <c r="C750" s="18"/>
      <c r="D750" s="18"/>
      <c r="E750" s="8"/>
      <c r="F750" s="9"/>
      <c r="G750" s="9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>
      <c r="A751" s="18"/>
      <c r="B751" s="8"/>
      <c r="C751" s="18"/>
      <c r="D751" s="18"/>
      <c r="E751" s="8"/>
      <c r="F751" s="9"/>
      <c r="G751" s="9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>
      <c r="A752" s="18"/>
      <c r="B752" s="8"/>
      <c r="C752" s="18"/>
      <c r="D752" s="18"/>
      <c r="E752" s="8"/>
      <c r="F752" s="9"/>
      <c r="G752" s="9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>
      <c r="A753" s="18"/>
      <c r="B753" s="8"/>
      <c r="C753" s="18"/>
      <c r="D753" s="18"/>
      <c r="E753" s="8"/>
      <c r="F753" s="9"/>
      <c r="G753" s="9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>
      <c r="A754" s="18"/>
      <c r="B754" s="8"/>
      <c r="C754" s="18"/>
      <c r="D754" s="18"/>
      <c r="E754" s="8"/>
      <c r="F754" s="9"/>
      <c r="G754" s="9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>
      <c r="A755" s="18"/>
      <c r="B755" s="8"/>
      <c r="C755" s="18"/>
      <c r="D755" s="18"/>
      <c r="E755" s="8"/>
      <c r="F755" s="9"/>
      <c r="G755" s="9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>
      <c r="A756" s="18"/>
      <c r="B756" s="8"/>
      <c r="C756" s="18"/>
      <c r="D756" s="18"/>
      <c r="E756" s="8"/>
      <c r="F756" s="9"/>
      <c r="G756" s="9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>
      <c r="A757" s="18"/>
      <c r="B757" s="8"/>
      <c r="C757" s="18"/>
      <c r="D757" s="18"/>
      <c r="E757" s="8"/>
      <c r="F757" s="9"/>
      <c r="G757" s="9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>
      <c r="A758" s="18"/>
      <c r="B758" s="8"/>
      <c r="C758" s="18"/>
      <c r="D758" s="18"/>
      <c r="E758" s="8"/>
      <c r="F758" s="9"/>
      <c r="G758" s="9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>
      <c r="A759" s="18"/>
      <c r="B759" s="8"/>
      <c r="C759" s="18"/>
      <c r="D759" s="18"/>
      <c r="E759" s="8"/>
      <c r="F759" s="9"/>
      <c r="G759" s="9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>
      <c r="A760" s="18"/>
      <c r="B760" s="8"/>
      <c r="C760" s="18"/>
      <c r="D760" s="18"/>
      <c r="E760" s="8"/>
      <c r="F760" s="9"/>
      <c r="G760" s="9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>
      <c r="A761" s="18"/>
      <c r="B761" s="8"/>
      <c r="C761" s="18"/>
      <c r="D761" s="18"/>
      <c r="E761" s="8"/>
      <c r="F761" s="9"/>
      <c r="G761" s="9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>
      <c r="A762" s="18"/>
      <c r="B762" s="8"/>
      <c r="C762" s="18"/>
      <c r="D762" s="18"/>
      <c r="E762" s="8"/>
      <c r="F762" s="9"/>
      <c r="G762" s="9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>
      <c r="A763" s="18"/>
      <c r="B763" s="8"/>
      <c r="C763" s="18"/>
      <c r="D763" s="18"/>
      <c r="E763" s="8"/>
      <c r="F763" s="9"/>
      <c r="G763" s="9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>
      <c r="A764" s="18"/>
      <c r="B764" s="8"/>
      <c r="C764" s="18"/>
      <c r="D764" s="18"/>
      <c r="E764" s="8"/>
      <c r="F764" s="9"/>
      <c r="G764" s="9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>
      <c r="A765" s="18"/>
      <c r="B765" s="8"/>
      <c r="C765" s="18"/>
      <c r="D765" s="18"/>
      <c r="E765" s="8"/>
      <c r="F765" s="9"/>
      <c r="G765" s="9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>
      <c r="A766" s="18"/>
      <c r="B766" s="8"/>
      <c r="C766" s="18"/>
      <c r="D766" s="18"/>
      <c r="E766" s="8"/>
      <c r="F766" s="9"/>
      <c r="G766" s="9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>
      <c r="A767" s="18"/>
      <c r="B767" s="8"/>
      <c r="C767" s="18"/>
      <c r="D767" s="18"/>
      <c r="E767" s="8"/>
      <c r="F767" s="9"/>
      <c r="G767" s="9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>
      <c r="A768" s="18"/>
      <c r="B768" s="8"/>
      <c r="C768" s="18"/>
      <c r="D768" s="18"/>
      <c r="E768" s="8"/>
      <c r="F768" s="9"/>
      <c r="G768" s="9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>
      <c r="A769" s="18"/>
      <c r="B769" s="8"/>
      <c r="C769" s="18"/>
      <c r="D769" s="18"/>
      <c r="E769" s="8"/>
      <c r="F769" s="9"/>
      <c r="G769" s="9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>
      <c r="A770" s="18"/>
      <c r="B770" s="8"/>
      <c r="C770" s="18"/>
      <c r="D770" s="18"/>
      <c r="E770" s="8"/>
      <c r="F770" s="9"/>
      <c r="G770" s="9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>
      <c r="A771" s="18"/>
      <c r="B771" s="8"/>
      <c r="C771" s="18"/>
      <c r="D771" s="18"/>
      <c r="E771" s="8"/>
      <c r="F771" s="9"/>
      <c r="G771" s="9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>
      <c r="A772" s="18"/>
      <c r="B772" s="8"/>
      <c r="C772" s="18"/>
      <c r="D772" s="18"/>
      <c r="E772" s="8"/>
      <c r="F772" s="9"/>
      <c r="G772" s="9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>
      <c r="A773" s="18"/>
      <c r="B773" s="8"/>
      <c r="C773" s="18"/>
      <c r="D773" s="18"/>
      <c r="E773" s="8"/>
      <c r="F773" s="9"/>
      <c r="G773" s="9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>
      <c r="A774" s="18"/>
      <c r="B774" s="8"/>
      <c r="C774" s="18"/>
      <c r="D774" s="18"/>
      <c r="E774" s="8"/>
      <c r="F774" s="9"/>
      <c r="G774" s="9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>
      <c r="A775" s="18"/>
      <c r="B775" s="8"/>
      <c r="C775" s="18"/>
      <c r="D775" s="18"/>
      <c r="E775" s="8"/>
      <c r="F775" s="9"/>
      <c r="G775" s="9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>
      <c r="A776" s="18"/>
      <c r="B776" s="8"/>
      <c r="C776" s="18"/>
      <c r="D776" s="18"/>
      <c r="E776" s="8"/>
      <c r="F776" s="9"/>
      <c r="G776" s="9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>
      <c r="A777" s="18"/>
      <c r="B777" s="8"/>
      <c r="C777" s="18"/>
      <c r="D777" s="18"/>
      <c r="E777" s="8"/>
      <c r="F777" s="9"/>
      <c r="G777" s="9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>
      <c r="A778" s="18"/>
      <c r="B778" s="8"/>
      <c r="C778" s="18"/>
      <c r="D778" s="18"/>
      <c r="E778" s="8"/>
      <c r="F778" s="9"/>
      <c r="G778" s="9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>
      <c r="A779" s="18"/>
      <c r="B779" s="8"/>
      <c r="C779" s="18"/>
      <c r="D779" s="18"/>
      <c r="E779" s="8"/>
      <c r="F779" s="9"/>
      <c r="G779" s="9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>
      <c r="A780" s="18"/>
      <c r="B780" s="8"/>
      <c r="C780" s="18"/>
      <c r="D780" s="18"/>
      <c r="E780" s="8"/>
      <c r="F780" s="9"/>
      <c r="G780" s="9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>
      <c r="A781" s="18"/>
      <c r="B781" s="8"/>
      <c r="C781" s="18"/>
      <c r="D781" s="18"/>
      <c r="E781" s="8"/>
      <c r="F781" s="9"/>
      <c r="G781" s="9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>
      <c r="A782" s="18"/>
      <c r="B782" s="8"/>
      <c r="C782" s="18"/>
      <c r="D782" s="18"/>
      <c r="E782" s="8"/>
      <c r="F782" s="9"/>
      <c r="G782" s="9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>
      <c r="A783" s="18"/>
      <c r="B783" s="8"/>
      <c r="C783" s="18"/>
      <c r="D783" s="18"/>
      <c r="E783" s="8"/>
      <c r="F783" s="9"/>
      <c r="G783" s="9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>
      <c r="A784" s="18"/>
      <c r="B784" s="8"/>
      <c r="C784" s="18"/>
      <c r="D784" s="18"/>
      <c r="E784" s="8"/>
      <c r="F784" s="9"/>
      <c r="G784" s="9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>
      <c r="A785" s="18"/>
      <c r="B785" s="8"/>
      <c r="C785" s="18"/>
      <c r="D785" s="18"/>
      <c r="E785" s="8"/>
      <c r="F785" s="9"/>
      <c r="G785" s="9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>
      <c r="A786" s="18"/>
      <c r="B786" s="8"/>
      <c r="C786" s="18"/>
      <c r="D786" s="18"/>
      <c r="E786" s="8"/>
      <c r="F786" s="9"/>
      <c r="G786" s="9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>
      <c r="A787" s="18"/>
      <c r="B787" s="8"/>
      <c r="C787" s="18"/>
      <c r="D787" s="18"/>
      <c r="E787" s="8"/>
      <c r="F787" s="9"/>
      <c r="G787" s="9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>
      <c r="A788" s="18"/>
      <c r="B788" s="8"/>
      <c r="C788" s="18"/>
      <c r="D788" s="18"/>
      <c r="E788" s="8"/>
      <c r="F788" s="9"/>
      <c r="G788" s="9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>
      <c r="A789" s="18"/>
      <c r="B789" s="8"/>
      <c r="C789" s="18"/>
      <c r="D789" s="18"/>
      <c r="E789" s="8"/>
      <c r="F789" s="9"/>
      <c r="G789" s="9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>
      <c r="A790" s="18"/>
      <c r="B790" s="8"/>
      <c r="C790" s="18"/>
      <c r="D790" s="18"/>
      <c r="E790" s="8"/>
      <c r="F790" s="9"/>
      <c r="G790" s="9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>
      <c r="A791" s="18"/>
      <c r="B791" s="8"/>
      <c r="C791" s="18"/>
      <c r="D791" s="18"/>
      <c r="E791" s="8"/>
      <c r="F791" s="9"/>
      <c r="G791" s="9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>
      <c r="A792" s="18"/>
      <c r="B792" s="8"/>
      <c r="C792" s="18"/>
      <c r="D792" s="18"/>
      <c r="E792" s="8"/>
      <c r="F792" s="9"/>
      <c r="G792" s="9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>
      <c r="A793" s="18"/>
      <c r="B793" s="8"/>
      <c r="C793" s="18"/>
      <c r="D793" s="18"/>
      <c r="E793" s="8"/>
      <c r="F793" s="9"/>
      <c r="G793" s="9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>
      <c r="A794" s="18"/>
      <c r="B794" s="8"/>
      <c r="C794" s="18"/>
      <c r="D794" s="18"/>
      <c r="E794" s="8"/>
      <c r="F794" s="9"/>
      <c r="G794" s="9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>
      <c r="A795" s="18"/>
      <c r="B795" s="8"/>
      <c r="C795" s="18"/>
      <c r="D795" s="18"/>
      <c r="E795" s="8"/>
      <c r="F795" s="9"/>
      <c r="G795" s="9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>
      <c r="A796" s="18"/>
      <c r="B796" s="8"/>
      <c r="C796" s="18"/>
      <c r="D796" s="18"/>
      <c r="E796" s="8"/>
      <c r="F796" s="9"/>
      <c r="G796" s="9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>
      <c r="A797" s="18"/>
      <c r="B797" s="8"/>
      <c r="C797" s="18"/>
      <c r="D797" s="18"/>
      <c r="E797" s="8"/>
      <c r="F797" s="9"/>
      <c r="G797" s="9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>
      <c r="A798" s="18"/>
      <c r="B798" s="8"/>
      <c r="C798" s="18"/>
      <c r="D798" s="18"/>
      <c r="E798" s="8"/>
      <c r="F798" s="9"/>
      <c r="G798" s="9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>
      <c r="A799" s="18"/>
      <c r="B799" s="8"/>
      <c r="C799" s="18"/>
      <c r="D799" s="18"/>
      <c r="E799" s="8"/>
      <c r="F799" s="9"/>
      <c r="G799" s="9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>
      <c r="A800" s="18"/>
      <c r="B800" s="8"/>
      <c r="C800" s="18"/>
      <c r="D800" s="18"/>
      <c r="E800" s="8"/>
      <c r="F800" s="9"/>
      <c r="G800" s="9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>
      <c r="A801" s="18"/>
      <c r="B801" s="8"/>
      <c r="C801" s="18"/>
      <c r="D801" s="18"/>
      <c r="E801" s="8"/>
      <c r="F801" s="9"/>
      <c r="G801" s="9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>
      <c r="A802" s="18"/>
      <c r="B802" s="8"/>
      <c r="C802" s="18"/>
      <c r="D802" s="18"/>
      <c r="E802" s="8"/>
      <c r="F802" s="9"/>
      <c r="G802" s="9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>
      <c r="A803" s="18"/>
      <c r="B803" s="8"/>
      <c r="C803" s="18"/>
      <c r="D803" s="18"/>
      <c r="E803" s="8"/>
      <c r="F803" s="9"/>
      <c r="G803" s="9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>
      <c r="A804" s="18"/>
      <c r="B804" s="8"/>
      <c r="C804" s="18"/>
      <c r="D804" s="18"/>
      <c r="E804" s="8"/>
      <c r="F804" s="9"/>
      <c r="G804" s="9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>
      <c r="A805" s="18"/>
      <c r="B805" s="8"/>
      <c r="C805" s="18"/>
      <c r="D805" s="18"/>
      <c r="E805" s="8"/>
      <c r="F805" s="9"/>
      <c r="G805" s="9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>
      <c r="A806" s="18"/>
      <c r="B806" s="8"/>
      <c r="C806" s="18"/>
      <c r="D806" s="18"/>
      <c r="E806" s="8"/>
      <c r="F806" s="9"/>
      <c r="G806" s="9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>
      <c r="A807" s="18"/>
      <c r="B807" s="8"/>
      <c r="C807" s="18"/>
      <c r="D807" s="18"/>
      <c r="E807" s="8"/>
      <c r="F807" s="9"/>
      <c r="G807" s="9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>
      <c r="A808" s="18"/>
      <c r="B808" s="8"/>
      <c r="C808" s="18"/>
      <c r="D808" s="18"/>
      <c r="E808" s="8"/>
      <c r="F808" s="9"/>
      <c r="G808" s="9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>
      <c r="A809" s="18"/>
      <c r="B809" s="8"/>
      <c r="C809" s="18"/>
      <c r="D809" s="18"/>
      <c r="E809" s="8"/>
      <c r="F809" s="9"/>
      <c r="G809" s="9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>
      <c r="A810" s="18"/>
      <c r="B810" s="8"/>
      <c r="C810" s="18"/>
      <c r="D810" s="18"/>
      <c r="E810" s="8"/>
      <c r="F810" s="9"/>
      <c r="G810" s="9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>
      <c r="A811" s="18"/>
      <c r="B811" s="8"/>
      <c r="C811" s="18"/>
      <c r="D811" s="18"/>
      <c r="E811" s="8"/>
      <c r="F811" s="9"/>
      <c r="G811" s="9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>
      <c r="A812" s="18"/>
      <c r="B812" s="8"/>
      <c r="C812" s="18"/>
      <c r="D812" s="18"/>
      <c r="E812" s="8"/>
      <c r="F812" s="9"/>
      <c r="G812" s="9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>
      <c r="A813" s="18"/>
      <c r="B813" s="8"/>
      <c r="C813" s="18"/>
      <c r="D813" s="18"/>
      <c r="E813" s="8"/>
      <c r="F813" s="9"/>
      <c r="G813" s="9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>
      <c r="A814" s="18"/>
      <c r="B814" s="8"/>
      <c r="C814" s="18"/>
      <c r="D814" s="18"/>
      <c r="E814" s="8"/>
      <c r="F814" s="9"/>
      <c r="G814" s="9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>
      <c r="A815" s="18"/>
      <c r="B815" s="8"/>
      <c r="C815" s="18"/>
      <c r="D815" s="18"/>
      <c r="E815" s="8"/>
      <c r="F815" s="9"/>
      <c r="G815" s="9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>
      <c r="A816" s="18"/>
      <c r="B816" s="8"/>
      <c r="C816" s="18"/>
      <c r="D816" s="18"/>
      <c r="E816" s="8"/>
      <c r="F816" s="9"/>
      <c r="G816" s="9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>
      <c r="A817" s="18"/>
      <c r="B817" s="8"/>
      <c r="C817" s="18"/>
      <c r="D817" s="18"/>
      <c r="E817" s="8"/>
      <c r="F817" s="9"/>
      <c r="G817" s="9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>
      <c r="A818" s="18"/>
      <c r="B818" s="8"/>
      <c r="C818" s="18"/>
      <c r="D818" s="18"/>
      <c r="E818" s="8"/>
      <c r="F818" s="9"/>
      <c r="G818" s="9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>
      <c r="A819" s="18"/>
      <c r="B819" s="8"/>
      <c r="C819" s="18"/>
      <c r="D819" s="18"/>
      <c r="E819" s="8"/>
      <c r="F819" s="9"/>
      <c r="G819" s="9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>
      <c r="A820" s="18"/>
      <c r="B820" s="8"/>
      <c r="C820" s="18"/>
      <c r="D820" s="18"/>
      <c r="E820" s="8"/>
      <c r="F820" s="9"/>
      <c r="G820" s="9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>
      <c r="A821" s="18"/>
      <c r="B821" s="8"/>
      <c r="C821" s="18"/>
      <c r="D821" s="18"/>
      <c r="E821" s="8"/>
      <c r="F821" s="9"/>
      <c r="G821" s="9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>
      <c r="A822" s="18"/>
      <c r="B822" s="8"/>
      <c r="C822" s="18"/>
      <c r="D822" s="18"/>
      <c r="E822" s="8"/>
      <c r="F822" s="9"/>
      <c r="G822" s="9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>
      <c r="A823" s="18"/>
      <c r="B823" s="8"/>
      <c r="C823" s="18"/>
      <c r="D823" s="18"/>
      <c r="E823" s="8"/>
      <c r="F823" s="9"/>
      <c r="G823" s="9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>
      <c r="A824" s="18"/>
      <c r="B824" s="8"/>
      <c r="C824" s="18"/>
      <c r="D824" s="18"/>
      <c r="E824" s="8"/>
      <c r="F824" s="9"/>
      <c r="G824" s="9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>
      <c r="A825" s="18"/>
      <c r="B825" s="8"/>
      <c r="C825" s="18"/>
      <c r="D825" s="18"/>
      <c r="E825" s="8"/>
      <c r="F825" s="9"/>
      <c r="G825" s="9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>
      <c r="A826" s="18"/>
      <c r="B826" s="8"/>
      <c r="C826" s="18"/>
      <c r="D826" s="18"/>
      <c r="E826" s="8"/>
      <c r="F826" s="9"/>
      <c r="G826" s="9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>
      <c r="A827" s="18"/>
      <c r="B827" s="8"/>
      <c r="C827" s="18"/>
      <c r="D827" s="18"/>
      <c r="E827" s="8"/>
      <c r="F827" s="9"/>
      <c r="G827" s="9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>
      <c r="A828" s="18"/>
      <c r="B828" s="8"/>
      <c r="C828" s="18"/>
      <c r="D828" s="18"/>
      <c r="E828" s="8"/>
      <c r="F828" s="9"/>
      <c r="G828" s="9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>
      <c r="A829" s="18"/>
      <c r="B829" s="8"/>
      <c r="C829" s="18"/>
      <c r="D829" s="18"/>
      <c r="E829" s="8"/>
      <c r="F829" s="9"/>
      <c r="G829" s="9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>
      <c r="A830" s="18"/>
      <c r="B830" s="8"/>
      <c r="C830" s="18"/>
      <c r="D830" s="18"/>
      <c r="E830" s="8"/>
      <c r="F830" s="9"/>
      <c r="G830" s="9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>
      <c r="A831" s="18"/>
      <c r="B831" s="8"/>
      <c r="C831" s="18"/>
      <c r="D831" s="18"/>
      <c r="E831" s="8"/>
      <c r="F831" s="9"/>
      <c r="G831" s="9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>
      <c r="A832" s="18"/>
      <c r="B832" s="8"/>
      <c r="C832" s="18"/>
      <c r="D832" s="18"/>
      <c r="E832" s="8"/>
      <c r="F832" s="9"/>
      <c r="G832" s="9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>
      <c r="A833" s="18"/>
      <c r="B833" s="8"/>
      <c r="C833" s="18"/>
      <c r="D833" s="18"/>
      <c r="E833" s="8"/>
      <c r="F833" s="9"/>
      <c r="G833" s="9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>
      <c r="A834" s="18"/>
      <c r="B834" s="8"/>
      <c r="C834" s="18"/>
      <c r="D834" s="18"/>
      <c r="E834" s="8"/>
      <c r="F834" s="9"/>
      <c r="G834" s="9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>
      <c r="A835" s="18"/>
      <c r="B835" s="8"/>
      <c r="C835" s="18"/>
      <c r="D835" s="18"/>
      <c r="E835" s="8"/>
      <c r="F835" s="9"/>
      <c r="G835" s="9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>
      <c r="A836" s="18"/>
      <c r="B836" s="8"/>
      <c r="C836" s="18"/>
      <c r="D836" s="18"/>
      <c r="E836" s="8"/>
      <c r="F836" s="9"/>
      <c r="G836" s="9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>
      <c r="A837" s="18"/>
      <c r="B837" s="8"/>
      <c r="C837" s="18"/>
      <c r="D837" s="18"/>
      <c r="E837" s="8"/>
      <c r="F837" s="9"/>
      <c r="G837" s="9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>
      <c r="A838" s="18"/>
      <c r="B838" s="8"/>
      <c r="C838" s="18"/>
      <c r="D838" s="18"/>
      <c r="E838" s="8"/>
      <c r="F838" s="9"/>
      <c r="G838" s="9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>
      <c r="A839" s="18"/>
      <c r="B839" s="8"/>
      <c r="C839" s="18"/>
      <c r="D839" s="18"/>
      <c r="E839" s="8"/>
      <c r="F839" s="9"/>
      <c r="G839" s="9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>
      <c r="A840" s="18"/>
      <c r="B840" s="8"/>
      <c r="C840" s="18"/>
      <c r="D840" s="18"/>
      <c r="E840" s="8"/>
      <c r="F840" s="9"/>
      <c r="G840" s="9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>
      <c r="A841" s="18"/>
      <c r="B841" s="8"/>
      <c r="C841" s="18"/>
      <c r="D841" s="18"/>
      <c r="E841" s="8"/>
      <c r="F841" s="9"/>
      <c r="G841" s="9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>
      <c r="A842" s="18"/>
      <c r="B842" s="8"/>
      <c r="C842" s="18"/>
      <c r="D842" s="18"/>
      <c r="E842" s="8"/>
      <c r="F842" s="9"/>
      <c r="G842" s="9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>
      <c r="A843" s="18"/>
      <c r="B843" s="8"/>
      <c r="C843" s="18"/>
      <c r="D843" s="18"/>
      <c r="E843" s="8"/>
      <c r="F843" s="9"/>
      <c r="G843" s="9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>
      <c r="A844" s="18"/>
      <c r="B844" s="8"/>
      <c r="C844" s="18"/>
      <c r="D844" s="18"/>
      <c r="E844" s="8"/>
      <c r="F844" s="9"/>
      <c r="G844" s="9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>
      <c r="A845" s="18"/>
      <c r="B845" s="8"/>
      <c r="C845" s="18"/>
      <c r="D845" s="18"/>
      <c r="E845" s="8"/>
      <c r="F845" s="9"/>
      <c r="G845" s="9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>
      <c r="A846" s="18"/>
      <c r="B846" s="8"/>
      <c r="C846" s="18"/>
      <c r="D846" s="18"/>
      <c r="E846" s="8"/>
      <c r="F846" s="9"/>
      <c r="G846" s="9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>
      <c r="A847" s="18"/>
      <c r="B847" s="8"/>
      <c r="C847" s="18"/>
      <c r="D847" s="18"/>
      <c r="E847" s="8"/>
      <c r="F847" s="9"/>
      <c r="G847" s="9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>
      <c r="A848" s="18"/>
      <c r="B848" s="8"/>
      <c r="C848" s="18"/>
      <c r="D848" s="18"/>
      <c r="E848" s="8"/>
      <c r="F848" s="9"/>
      <c r="G848" s="9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>
      <c r="A849" s="18"/>
      <c r="B849" s="8"/>
      <c r="C849" s="18"/>
      <c r="D849" s="18"/>
      <c r="E849" s="8"/>
      <c r="F849" s="9"/>
      <c r="G849" s="9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>
      <c r="A850" s="18"/>
      <c r="B850" s="8"/>
      <c r="C850" s="18"/>
      <c r="D850" s="18"/>
      <c r="E850" s="8"/>
      <c r="F850" s="9"/>
      <c r="G850" s="9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>
      <c r="A851" s="18"/>
      <c r="B851" s="8"/>
      <c r="C851" s="18"/>
      <c r="D851" s="18"/>
      <c r="E851" s="8"/>
      <c r="F851" s="9"/>
      <c r="G851" s="9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>
      <c r="A852" s="18"/>
      <c r="B852" s="8"/>
      <c r="C852" s="18"/>
      <c r="D852" s="18"/>
      <c r="E852" s="8"/>
      <c r="F852" s="9"/>
      <c r="G852" s="9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>
      <c r="A853" s="18"/>
      <c r="B853" s="8"/>
      <c r="C853" s="18"/>
      <c r="D853" s="18"/>
      <c r="E853" s="8"/>
      <c r="F853" s="9"/>
      <c r="G853" s="9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>
      <c r="A854" s="18"/>
      <c r="B854" s="8"/>
      <c r="C854" s="18"/>
      <c r="D854" s="18"/>
      <c r="E854" s="8"/>
      <c r="F854" s="9"/>
      <c r="G854" s="9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>
      <c r="A855" s="18"/>
      <c r="B855" s="8"/>
      <c r="C855" s="18"/>
      <c r="D855" s="18"/>
      <c r="E855" s="8"/>
      <c r="F855" s="9"/>
      <c r="G855" s="9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>
      <c r="A856" s="18"/>
      <c r="B856" s="8"/>
      <c r="C856" s="18"/>
      <c r="D856" s="18"/>
      <c r="E856" s="8"/>
      <c r="F856" s="9"/>
      <c r="G856" s="9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>
      <c r="A857" s="18"/>
      <c r="B857" s="8"/>
      <c r="C857" s="18"/>
      <c r="D857" s="18"/>
      <c r="E857" s="8"/>
      <c r="F857" s="9"/>
      <c r="G857" s="9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>
      <c r="A858" s="18"/>
      <c r="B858" s="8"/>
      <c r="C858" s="18"/>
      <c r="D858" s="18"/>
      <c r="E858" s="8"/>
      <c r="F858" s="9"/>
      <c r="G858" s="9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>
      <c r="A859" s="18"/>
      <c r="B859" s="8"/>
      <c r="C859" s="18"/>
      <c r="D859" s="18"/>
      <c r="E859" s="8"/>
      <c r="F859" s="9"/>
      <c r="G859" s="9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>
      <c r="A860" s="18"/>
      <c r="B860" s="8"/>
      <c r="C860" s="18"/>
      <c r="D860" s="18"/>
      <c r="E860" s="8"/>
      <c r="F860" s="9"/>
      <c r="G860" s="9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>
      <c r="A861" s="18"/>
      <c r="B861" s="8"/>
      <c r="C861" s="18"/>
      <c r="D861" s="18"/>
      <c r="E861" s="8"/>
      <c r="F861" s="9"/>
      <c r="G861" s="9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>
      <c r="A862" s="18"/>
      <c r="B862" s="8"/>
      <c r="C862" s="18"/>
      <c r="D862" s="18"/>
      <c r="E862" s="8"/>
      <c r="F862" s="9"/>
      <c r="G862" s="9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>
      <c r="A863" s="18"/>
      <c r="B863" s="8"/>
      <c r="C863" s="18"/>
      <c r="D863" s="18"/>
      <c r="E863" s="8"/>
      <c r="F863" s="9"/>
      <c r="G863" s="9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>
      <c r="A864" s="18"/>
      <c r="B864" s="8"/>
      <c r="C864" s="18"/>
      <c r="D864" s="18"/>
      <c r="E864" s="8"/>
      <c r="F864" s="9"/>
      <c r="G864" s="9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>
      <c r="A865" s="18"/>
      <c r="B865" s="8"/>
      <c r="C865" s="18"/>
      <c r="D865" s="18"/>
      <c r="E865" s="8"/>
      <c r="F865" s="9"/>
      <c r="G865" s="9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>
      <c r="A866" s="18"/>
      <c r="B866" s="8"/>
      <c r="C866" s="18"/>
      <c r="D866" s="18"/>
      <c r="E866" s="8"/>
      <c r="F866" s="9"/>
      <c r="G866" s="9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>
      <c r="A867" s="18"/>
      <c r="B867" s="8"/>
      <c r="C867" s="18"/>
      <c r="D867" s="18"/>
      <c r="E867" s="8"/>
      <c r="F867" s="9"/>
      <c r="G867" s="9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>
      <c r="A868" s="18"/>
      <c r="B868" s="8"/>
      <c r="C868" s="18"/>
      <c r="D868" s="18"/>
      <c r="E868" s="8"/>
      <c r="F868" s="9"/>
      <c r="G868" s="9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>
      <c r="A869" s="18"/>
      <c r="B869" s="8"/>
      <c r="C869" s="18"/>
      <c r="D869" s="18"/>
      <c r="E869" s="8"/>
      <c r="F869" s="9"/>
      <c r="G869" s="9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>
      <c r="A870" s="18"/>
      <c r="B870" s="8"/>
      <c r="C870" s="18"/>
      <c r="D870" s="18"/>
      <c r="E870" s="8"/>
      <c r="F870" s="9"/>
      <c r="G870" s="9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>
      <c r="A871" s="18"/>
      <c r="B871" s="8"/>
      <c r="C871" s="18"/>
      <c r="D871" s="18"/>
      <c r="E871" s="8"/>
      <c r="F871" s="9"/>
      <c r="G871" s="9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>
      <c r="A872" s="18"/>
      <c r="B872" s="8"/>
      <c r="C872" s="18"/>
      <c r="D872" s="18"/>
      <c r="E872" s="8"/>
      <c r="F872" s="9"/>
      <c r="G872" s="9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>
      <c r="A873" s="18"/>
      <c r="B873" s="8"/>
      <c r="C873" s="18"/>
      <c r="D873" s="18"/>
      <c r="E873" s="8"/>
      <c r="F873" s="9"/>
      <c r="G873" s="9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>
      <c r="A874" s="18"/>
      <c r="B874" s="8"/>
      <c r="C874" s="18"/>
      <c r="D874" s="18"/>
      <c r="E874" s="8"/>
      <c r="F874" s="9"/>
      <c r="G874" s="9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>
      <c r="A875" s="18"/>
      <c r="B875" s="8"/>
      <c r="C875" s="18"/>
      <c r="D875" s="18"/>
      <c r="E875" s="8"/>
      <c r="F875" s="9"/>
      <c r="G875" s="9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>
      <c r="A876" s="18"/>
      <c r="B876" s="8"/>
      <c r="C876" s="18"/>
      <c r="D876" s="18"/>
      <c r="E876" s="8"/>
      <c r="F876" s="9"/>
      <c r="G876" s="9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>
      <c r="A877" s="18"/>
      <c r="B877" s="8"/>
      <c r="C877" s="18"/>
      <c r="D877" s="18"/>
      <c r="E877" s="8"/>
      <c r="F877" s="9"/>
      <c r="G877" s="9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>
      <c r="A878" s="18"/>
      <c r="B878" s="8"/>
      <c r="C878" s="18"/>
      <c r="D878" s="18"/>
      <c r="E878" s="8"/>
      <c r="F878" s="9"/>
      <c r="G878" s="9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>
      <c r="A879" s="18"/>
      <c r="B879" s="8"/>
      <c r="C879" s="18"/>
      <c r="D879" s="18"/>
      <c r="E879" s="8"/>
      <c r="F879" s="9"/>
      <c r="G879" s="9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>
      <c r="A880" s="18"/>
      <c r="B880" s="8"/>
      <c r="C880" s="18"/>
      <c r="D880" s="18"/>
      <c r="E880" s="8"/>
      <c r="F880" s="9"/>
      <c r="G880" s="9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>
      <c r="A881" s="18"/>
      <c r="B881" s="8"/>
      <c r="C881" s="18"/>
      <c r="D881" s="18"/>
      <c r="E881" s="8"/>
      <c r="F881" s="9"/>
      <c r="G881" s="9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>
      <c r="A882" s="18"/>
      <c r="B882" s="8"/>
      <c r="C882" s="18"/>
      <c r="D882" s="18"/>
      <c r="E882" s="8"/>
      <c r="F882" s="9"/>
      <c r="G882" s="9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>
      <c r="A883" s="18"/>
      <c r="B883" s="8"/>
      <c r="C883" s="18"/>
      <c r="D883" s="18"/>
      <c r="E883" s="8"/>
      <c r="F883" s="9"/>
      <c r="G883" s="9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>
      <c r="A884" s="18"/>
      <c r="B884" s="8"/>
      <c r="C884" s="18"/>
      <c r="D884" s="18"/>
      <c r="E884" s="8"/>
      <c r="F884" s="9"/>
      <c r="G884" s="9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>
      <c r="A885" s="18"/>
      <c r="B885" s="8"/>
      <c r="C885" s="18"/>
      <c r="D885" s="18"/>
      <c r="E885" s="8"/>
      <c r="F885" s="9"/>
      <c r="G885" s="9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>
      <c r="A886" s="18"/>
      <c r="B886" s="8"/>
      <c r="C886" s="18"/>
      <c r="D886" s="18"/>
      <c r="E886" s="8"/>
      <c r="F886" s="9"/>
      <c r="G886" s="9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>
      <c r="A887" s="18"/>
      <c r="B887" s="8"/>
      <c r="C887" s="18"/>
      <c r="D887" s="18"/>
      <c r="E887" s="8"/>
      <c r="F887" s="9"/>
      <c r="G887" s="9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>
      <c r="A888" s="18"/>
      <c r="B888" s="8"/>
      <c r="C888" s="18"/>
      <c r="D888" s="18"/>
      <c r="E888" s="8"/>
      <c r="F888" s="9"/>
      <c r="G888" s="9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>
      <c r="A889" s="18"/>
      <c r="B889" s="8"/>
      <c r="C889" s="18"/>
      <c r="D889" s="18"/>
      <c r="E889" s="8"/>
      <c r="F889" s="9"/>
      <c r="G889" s="9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>
      <c r="A890" s="18"/>
      <c r="B890" s="8"/>
      <c r="C890" s="18"/>
      <c r="D890" s="18"/>
      <c r="E890" s="8"/>
      <c r="F890" s="9"/>
      <c r="G890" s="9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>
      <c r="A891" s="18"/>
      <c r="B891" s="8"/>
      <c r="C891" s="18"/>
      <c r="D891" s="18"/>
      <c r="E891" s="8"/>
      <c r="F891" s="9"/>
      <c r="G891" s="9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>
      <c r="A892" s="18"/>
      <c r="B892" s="8"/>
      <c r="C892" s="18"/>
      <c r="D892" s="18"/>
      <c r="E892" s="8"/>
      <c r="F892" s="9"/>
      <c r="G892" s="9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>
      <c r="A893" s="18"/>
      <c r="B893" s="8"/>
      <c r="C893" s="18"/>
      <c r="D893" s="18"/>
      <c r="E893" s="8"/>
      <c r="F893" s="9"/>
      <c r="G893" s="9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>
      <c r="A894" s="18"/>
      <c r="B894" s="8"/>
      <c r="C894" s="18"/>
      <c r="D894" s="18"/>
      <c r="E894" s="8"/>
      <c r="F894" s="9"/>
      <c r="G894" s="9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>
      <c r="A895" s="18"/>
      <c r="B895" s="8"/>
      <c r="C895" s="18"/>
      <c r="D895" s="18"/>
      <c r="E895" s="8"/>
      <c r="F895" s="9"/>
      <c r="G895" s="9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>
      <c r="A896" s="18"/>
      <c r="B896" s="8"/>
      <c r="C896" s="18"/>
      <c r="D896" s="18"/>
      <c r="E896" s="8"/>
      <c r="F896" s="9"/>
      <c r="G896" s="9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>
      <c r="A897" s="18"/>
      <c r="B897" s="8"/>
      <c r="C897" s="18"/>
      <c r="D897" s="18"/>
      <c r="E897" s="8"/>
      <c r="F897" s="9"/>
      <c r="G897" s="9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>
      <c r="A898" s="18"/>
      <c r="B898" s="8"/>
      <c r="C898" s="18"/>
      <c r="D898" s="18"/>
      <c r="E898" s="8"/>
      <c r="F898" s="9"/>
      <c r="G898" s="9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>
      <c r="A899" s="18"/>
      <c r="B899" s="8"/>
      <c r="C899" s="18"/>
      <c r="D899" s="18"/>
      <c r="E899" s="8"/>
      <c r="F899" s="9"/>
      <c r="G899" s="9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>
      <c r="A900" s="18"/>
      <c r="B900" s="8"/>
      <c r="C900" s="18"/>
      <c r="D900" s="18"/>
      <c r="E900" s="8"/>
      <c r="F900" s="9"/>
      <c r="G900" s="9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>
      <c r="A901" s="18"/>
      <c r="B901" s="8"/>
      <c r="C901" s="18"/>
      <c r="D901" s="18"/>
      <c r="E901" s="8"/>
      <c r="F901" s="9"/>
      <c r="G901" s="9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>
      <c r="A902" s="18"/>
      <c r="B902" s="8"/>
      <c r="C902" s="18"/>
      <c r="D902" s="18"/>
      <c r="E902" s="8"/>
      <c r="F902" s="9"/>
      <c r="G902" s="9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>
      <c r="A903" s="18"/>
      <c r="B903" s="8"/>
      <c r="C903" s="18"/>
      <c r="D903" s="18"/>
      <c r="E903" s="8"/>
      <c r="F903" s="9"/>
      <c r="G903" s="9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>
      <c r="A904" s="18"/>
      <c r="B904" s="8"/>
      <c r="C904" s="18"/>
      <c r="D904" s="18"/>
      <c r="E904" s="8"/>
      <c r="F904" s="9"/>
      <c r="G904" s="9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>
      <c r="A905" s="18"/>
      <c r="B905" s="8"/>
      <c r="C905" s="18"/>
      <c r="D905" s="18"/>
      <c r="E905" s="8"/>
      <c r="F905" s="9"/>
      <c r="G905" s="9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>
      <c r="A906" s="18"/>
      <c r="B906" s="8"/>
      <c r="C906" s="18"/>
      <c r="D906" s="18"/>
      <c r="E906" s="8"/>
      <c r="F906" s="9"/>
      <c r="G906" s="9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>
      <c r="A907" s="18"/>
      <c r="B907" s="8"/>
      <c r="C907" s="18"/>
      <c r="D907" s="18"/>
      <c r="E907" s="8"/>
      <c r="F907" s="9"/>
      <c r="G907" s="9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>
      <c r="A908" s="18"/>
      <c r="B908" s="8"/>
      <c r="C908" s="18"/>
      <c r="D908" s="18"/>
      <c r="E908" s="8"/>
      <c r="F908" s="9"/>
      <c r="G908" s="9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>
      <c r="A909" s="18"/>
      <c r="B909" s="8"/>
      <c r="C909" s="18"/>
      <c r="D909" s="18"/>
      <c r="E909" s="8"/>
      <c r="F909" s="9"/>
      <c r="G909" s="9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>
      <c r="A910" s="18"/>
      <c r="B910" s="8"/>
      <c r="C910" s="18"/>
      <c r="D910" s="18"/>
      <c r="E910" s="8"/>
      <c r="F910" s="9"/>
      <c r="G910" s="9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>
      <c r="A911" s="18"/>
      <c r="B911" s="8"/>
      <c r="C911" s="18"/>
      <c r="D911" s="18"/>
      <c r="E911" s="8"/>
      <c r="F911" s="9"/>
      <c r="G911" s="9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>
      <c r="A912" s="18"/>
      <c r="B912" s="8"/>
      <c r="C912" s="18"/>
      <c r="D912" s="18"/>
      <c r="E912" s="8"/>
      <c r="F912" s="9"/>
      <c r="G912" s="9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>
      <c r="A913" s="18"/>
      <c r="B913" s="8"/>
      <c r="C913" s="18"/>
      <c r="D913" s="18"/>
      <c r="E913" s="8"/>
      <c r="F913" s="9"/>
      <c r="G913" s="9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>
      <c r="A914" s="18"/>
      <c r="B914" s="8"/>
      <c r="C914" s="18"/>
      <c r="D914" s="18"/>
      <c r="E914" s="8"/>
      <c r="F914" s="9"/>
      <c r="G914" s="9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>
      <c r="A915" s="18"/>
      <c r="B915" s="8"/>
      <c r="C915" s="18"/>
      <c r="D915" s="18"/>
      <c r="E915" s="8"/>
      <c r="F915" s="9"/>
      <c r="G915" s="9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>
      <c r="A916" s="18"/>
      <c r="B916" s="8"/>
      <c r="C916" s="18"/>
      <c r="D916" s="18"/>
      <c r="E916" s="8"/>
      <c r="F916" s="9"/>
      <c r="G916" s="9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>
      <c r="A917" s="18"/>
      <c r="B917" s="8"/>
      <c r="C917" s="18"/>
      <c r="D917" s="18"/>
      <c r="E917" s="8"/>
      <c r="F917" s="9"/>
      <c r="G917" s="9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>
      <c r="A918" s="18"/>
      <c r="B918" s="8"/>
      <c r="C918" s="18"/>
      <c r="D918" s="18"/>
      <c r="E918" s="8"/>
      <c r="F918" s="9"/>
      <c r="G918" s="9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>
      <c r="A919" s="18"/>
      <c r="B919" s="8"/>
      <c r="C919" s="18"/>
      <c r="D919" s="18"/>
      <c r="E919" s="8"/>
      <c r="F919" s="9"/>
      <c r="G919" s="9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>
      <c r="A920" s="18"/>
      <c r="B920" s="8"/>
      <c r="C920" s="18"/>
      <c r="D920" s="18"/>
      <c r="E920" s="8"/>
      <c r="F920" s="9"/>
      <c r="G920" s="9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>
      <c r="A921" s="18"/>
      <c r="B921" s="8"/>
      <c r="C921" s="18"/>
      <c r="D921" s="18"/>
      <c r="E921" s="8"/>
      <c r="F921" s="9"/>
      <c r="G921" s="9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>
      <c r="A922" s="18"/>
      <c r="B922" s="8"/>
      <c r="C922" s="18"/>
      <c r="D922" s="18"/>
      <c r="E922" s="8"/>
      <c r="F922" s="9"/>
      <c r="G922" s="9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>
      <c r="A923" s="18"/>
      <c r="B923" s="8"/>
      <c r="C923" s="18"/>
      <c r="D923" s="18"/>
      <c r="E923" s="8"/>
      <c r="F923" s="9"/>
      <c r="G923" s="9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>
      <c r="A924" s="18"/>
      <c r="B924" s="8"/>
      <c r="C924" s="18"/>
      <c r="D924" s="18"/>
      <c r="E924" s="8"/>
      <c r="F924" s="9"/>
      <c r="G924" s="9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>
      <c r="A925" s="18"/>
      <c r="B925" s="8"/>
      <c r="C925" s="18"/>
      <c r="D925" s="18"/>
      <c r="E925" s="8"/>
      <c r="F925" s="9"/>
      <c r="G925" s="9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>
      <c r="A926" s="18"/>
      <c r="B926" s="8"/>
      <c r="C926" s="18"/>
      <c r="D926" s="18"/>
      <c r="E926" s="8"/>
      <c r="F926" s="9"/>
      <c r="G926" s="9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>
      <c r="A927" s="18"/>
      <c r="B927" s="8"/>
      <c r="C927" s="18"/>
      <c r="D927" s="18"/>
      <c r="E927" s="8"/>
      <c r="F927" s="9"/>
      <c r="G927" s="9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>
      <c r="A928" s="18"/>
      <c r="B928" s="8"/>
      <c r="C928" s="18"/>
      <c r="D928" s="18"/>
      <c r="E928" s="8"/>
      <c r="F928" s="9"/>
      <c r="G928" s="9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>
      <c r="A929" s="18"/>
      <c r="B929" s="8"/>
      <c r="C929" s="18"/>
      <c r="D929" s="18"/>
      <c r="E929" s="8"/>
      <c r="F929" s="9"/>
      <c r="G929" s="9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>
      <c r="A930" s="18"/>
      <c r="B930" s="8"/>
      <c r="C930" s="18"/>
      <c r="D930" s="18"/>
      <c r="E930" s="8"/>
      <c r="F930" s="9"/>
      <c r="G930" s="9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>
      <c r="A931" s="18"/>
      <c r="B931" s="8"/>
      <c r="C931" s="18"/>
      <c r="D931" s="18"/>
      <c r="E931" s="8"/>
      <c r="F931" s="9"/>
      <c r="G931" s="9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>
      <c r="A932" s="18"/>
      <c r="B932" s="8"/>
      <c r="C932" s="18"/>
      <c r="D932" s="18"/>
      <c r="E932" s="8"/>
      <c r="F932" s="9"/>
      <c r="G932" s="9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>
      <c r="A933" s="18"/>
      <c r="B933" s="8"/>
      <c r="C933" s="18"/>
      <c r="D933" s="18"/>
      <c r="E933" s="8"/>
      <c r="F933" s="9"/>
      <c r="G933" s="9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>
      <c r="A934" s="18"/>
      <c r="B934" s="8"/>
      <c r="C934" s="18"/>
      <c r="D934" s="18"/>
      <c r="E934" s="8"/>
      <c r="F934" s="9"/>
      <c r="G934" s="9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>
      <c r="A935" s="18"/>
      <c r="B935" s="8"/>
      <c r="C935" s="18"/>
      <c r="D935" s="18"/>
      <c r="E935" s="8"/>
      <c r="F935" s="9"/>
      <c r="G935" s="9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>
      <c r="A936" s="18"/>
      <c r="B936" s="8"/>
      <c r="C936" s="18"/>
      <c r="D936" s="18"/>
      <c r="E936" s="8"/>
      <c r="F936" s="9"/>
      <c r="G936" s="9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>
      <c r="A937" s="18"/>
      <c r="B937" s="8"/>
      <c r="C937" s="18"/>
      <c r="D937" s="18"/>
      <c r="E937" s="8"/>
      <c r="F937" s="9"/>
      <c r="G937" s="9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>
      <c r="A938" s="18"/>
      <c r="B938" s="8"/>
      <c r="C938" s="18"/>
      <c r="D938" s="18"/>
      <c r="E938" s="8"/>
      <c r="F938" s="9"/>
      <c r="G938" s="9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>
      <c r="A939" s="18"/>
      <c r="B939" s="8"/>
      <c r="C939" s="18"/>
      <c r="D939" s="18"/>
      <c r="E939" s="8"/>
      <c r="F939" s="9"/>
      <c r="G939" s="9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>
      <c r="A940" s="18"/>
      <c r="B940" s="8"/>
      <c r="C940" s="18"/>
      <c r="D940" s="18"/>
      <c r="E940" s="8"/>
      <c r="F940" s="9"/>
      <c r="G940" s="9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>
      <c r="A941" s="18"/>
      <c r="B941" s="8"/>
      <c r="C941" s="18"/>
      <c r="D941" s="18"/>
      <c r="E941" s="8"/>
      <c r="F941" s="9"/>
      <c r="G941" s="9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>
      <c r="A942" s="18"/>
      <c r="B942" s="8"/>
      <c r="C942" s="18"/>
      <c r="D942" s="18"/>
      <c r="E942" s="8"/>
      <c r="F942" s="9"/>
      <c r="G942" s="9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>
      <c r="A943" s="18"/>
      <c r="B943" s="8"/>
      <c r="C943" s="18"/>
      <c r="D943" s="18"/>
      <c r="E943" s="8"/>
      <c r="F943" s="9"/>
      <c r="G943" s="9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>
      <c r="A944" s="18"/>
      <c r="B944" s="8"/>
      <c r="C944" s="18"/>
      <c r="D944" s="18"/>
      <c r="E944" s="8"/>
      <c r="F944" s="9"/>
      <c r="G944" s="9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>
      <c r="A945" s="18"/>
      <c r="B945" s="8"/>
      <c r="C945" s="18"/>
      <c r="D945" s="18"/>
      <c r="E945" s="8"/>
      <c r="F945" s="9"/>
      <c r="G945" s="9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>
      <c r="A946" s="18"/>
      <c r="B946" s="8"/>
      <c r="C946" s="18"/>
      <c r="D946" s="18"/>
      <c r="E946" s="8"/>
      <c r="F946" s="9"/>
      <c r="G946" s="9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>
      <c r="A947" s="18"/>
      <c r="B947" s="8"/>
      <c r="C947" s="18"/>
      <c r="D947" s="18"/>
      <c r="E947" s="8"/>
      <c r="F947" s="9"/>
      <c r="G947" s="9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>
      <c r="A948" s="18"/>
      <c r="B948" s="8"/>
      <c r="C948" s="18"/>
      <c r="D948" s="18"/>
      <c r="E948" s="8"/>
      <c r="F948" s="9"/>
      <c r="G948" s="9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>
      <c r="A949" s="18"/>
      <c r="B949" s="8"/>
      <c r="C949" s="18"/>
      <c r="D949" s="18"/>
      <c r="E949" s="8"/>
      <c r="F949" s="9"/>
      <c r="G949" s="9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>
      <c r="A950" s="18"/>
      <c r="B950" s="8"/>
      <c r="C950" s="18"/>
      <c r="D950" s="18"/>
      <c r="E950" s="8"/>
      <c r="F950" s="9"/>
      <c r="G950" s="9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>
      <c r="A951" s="18"/>
      <c r="B951" s="8"/>
      <c r="C951" s="18"/>
      <c r="D951" s="18"/>
      <c r="E951" s="8"/>
      <c r="F951" s="9"/>
      <c r="G951" s="9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>
      <c r="A952" s="18"/>
      <c r="B952" s="8"/>
      <c r="C952" s="18"/>
      <c r="D952" s="18"/>
      <c r="E952" s="8"/>
      <c r="F952" s="9"/>
      <c r="G952" s="9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>
      <c r="A953" s="18"/>
      <c r="B953" s="8"/>
      <c r="C953" s="18"/>
      <c r="D953" s="18"/>
      <c r="E953" s="8"/>
      <c r="F953" s="9"/>
      <c r="G953" s="9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>
      <c r="A954" s="18"/>
      <c r="B954" s="8"/>
      <c r="C954" s="18"/>
      <c r="D954" s="18"/>
      <c r="E954" s="8"/>
      <c r="F954" s="9"/>
      <c r="G954" s="9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>
      <c r="A955" s="18"/>
      <c r="B955" s="8"/>
      <c r="C955" s="18"/>
      <c r="D955" s="18"/>
      <c r="E955" s="8"/>
      <c r="F955" s="9"/>
      <c r="G955" s="9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>
      <c r="A956" s="18"/>
      <c r="B956" s="8"/>
      <c r="C956" s="18"/>
      <c r="D956" s="18"/>
      <c r="E956" s="8"/>
      <c r="F956" s="9"/>
      <c r="G956" s="9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>
      <c r="A957" s="18"/>
      <c r="B957" s="8"/>
      <c r="C957" s="18"/>
      <c r="D957" s="18"/>
      <c r="E957" s="8"/>
      <c r="F957" s="9"/>
      <c r="G957" s="9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>
      <c r="A958" s="18"/>
      <c r="B958" s="8"/>
      <c r="C958" s="18"/>
      <c r="D958" s="18"/>
      <c r="E958" s="8"/>
      <c r="F958" s="9"/>
      <c r="G958" s="9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>
      <c r="A959" s="18"/>
      <c r="B959" s="8"/>
      <c r="C959" s="18"/>
      <c r="D959" s="18"/>
      <c r="E959" s="8"/>
      <c r="F959" s="9"/>
      <c r="G959" s="9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>
      <c r="A960" s="18"/>
      <c r="B960" s="8"/>
      <c r="C960" s="18"/>
      <c r="D960" s="18"/>
      <c r="E960" s="8"/>
      <c r="F960" s="9"/>
      <c r="G960" s="9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>
      <c r="A961" s="18"/>
      <c r="B961" s="8"/>
      <c r="C961" s="18"/>
      <c r="D961" s="18"/>
      <c r="E961" s="8"/>
      <c r="F961" s="9"/>
      <c r="G961" s="9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>
      <c r="A962" s="18"/>
      <c r="B962" s="8"/>
      <c r="C962" s="18"/>
      <c r="D962" s="18"/>
      <c r="E962" s="8"/>
      <c r="F962" s="9"/>
      <c r="G962" s="9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>
      <c r="A963" s="18"/>
      <c r="B963" s="8"/>
      <c r="C963" s="18"/>
      <c r="D963" s="18"/>
      <c r="E963" s="8"/>
      <c r="F963" s="9"/>
      <c r="G963" s="9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>
      <c r="A964" s="18"/>
      <c r="B964" s="8"/>
      <c r="C964" s="18"/>
      <c r="D964" s="18"/>
      <c r="E964" s="8"/>
      <c r="F964" s="9"/>
      <c r="G964" s="9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>
      <c r="A965" s="18"/>
      <c r="B965" s="8"/>
      <c r="C965" s="18"/>
      <c r="D965" s="18"/>
      <c r="E965" s="8"/>
      <c r="F965" s="9"/>
      <c r="G965" s="9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>
      <c r="A966" s="18"/>
      <c r="B966" s="8"/>
      <c r="C966" s="18"/>
      <c r="D966" s="18"/>
      <c r="E966" s="8"/>
      <c r="F966" s="9"/>
      <c r="G966" s="9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>
      <c r="A967" s="18"/>
      <c r="B967" s="8"/>
      <c r="C967" s="18"/>
      <c r="D967" s="18"/>
      <c r="E967" s="8"/>
      <c r="F967" s="9"/>
      <c r="G967" s="9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>
      <c r="A968" s="18"/>
      <c r="B968" s="8"/>
      <c r="C968" s="18"/>
      <c r="D968" s="18"/>
      <c r="E968" s="8"/>
      <c r="F968" s="9"/>
      <c r="G968" s="9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>
      <c r="A969" s="18"/>
      <c r="B969" s="8"/>
      <c r="C969" s="18"/>
      <c r="D969" s="18"/>
      <c r="E969" s="8"/>
      <c r="F969" s="9"/>
      <c r="G969" s="9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>
      <c r="A970" s="18"/>
      <c r="B970" s="8"/>
      <c r="C970" s="18"/>
      <c r="D970" s="18"/>
      <c r="E970" s="8"/>
      <c r="F970" s="9"/>
      <c r="G970" s="9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>
      <c r="A971" s="18"/>
      <c r="B971" s="8"/>
      <c r="C971" s="18"/>
      <c r="D971" s="18"/>
      <c r="E971" s="8"/>
      <c r="F971" s="9"/>
      <c r="G971" s="9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>
      <c r="A972" s="18"/>
      <c r="B972" s="8"/>
      <c r="C972" s="18"/>
      <c r="D972" s="18"/>
      <c r="E972" s="8"/>
      <c r="F972" s="9"/>
      <c r="G972" s="9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>
      <c r="A973" s="18"/>
      <c r="B973" s="8"/>
      <c r="C973" s="18"/>
      <c r="D973" s="18"/>
      <c r="E973" s="8"/>
      <c r="F973" s="9"/>
      <c r="G973" s="9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>
      <c r="A974" s="18"/>
      <c r="B974" s="8"/>
      <c r="C974" s="18"/>
      <c r="D974" s="18"/>
      <c r="E974" s="8"/>
      <c r="F974" s="9"/>
      <c r="G974" s="9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>
      <c r="A975" s="18"/>
      <c r="B975" s="8"/>
      <c r="C975" s="18"/>
      <c r="D975" s="18"/>
      <c r="E975" s="8"/>
      <c r="F975" s="9"/>
      <c r="G975" s="9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>
      <c r="A976" s="18"/>
      <c r="B976" s="8"/>
      <c r="C976" s="18"/>
      <c r="D976" s="18"/>
      <c r="E976" s="8"/>
      <c r="F976" s="9"/>
      <c r="G976" s="9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>
      <c r="A977" s="18"/>
      <c r="B977" s="8"/>
      <c r="C977" s="18"/>
      <c r="D977" s="18"/>
      <c r="E977" s="8"/>
      <c r="F977" s="9"/>
      <c r="G977" s="9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>
      <c r="A978" s="18"/>
      <c r="B978" s="8"/>
      <c r="C978" s="18"/>
      <c r="D978" s="18"/>
      <c r="E978" s="8"/>
      <c r="F978" s="9"/>
      <c r="G978" s="9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>
      <c r="A979" s="18"/>
      <c r="B979" s="8"/>
      <c r="C979" s="18"/>
      <c r="D979" s="18"/>
      <c r="E979" s="8"/>
      <c r="F979" s="9"/>
      <c r="G979" s="9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>
      <c r="A980" s="18"/>
      <c r="B980" s="8"/>
      <c r="C980" s="18"/>
      <c r="D980" s="18"/>
      <c r="E980" s="8"/>
      <c r="F980" s="9"/>
      <c r="G980" s="9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>
      <c r="A981" s="18"/>
      <c r="B981" s="8"/>
      <c r="C981" s="18"/>
      <c r="D981" s="18"/>
      <c r="E981" s="8"/>
      <c r="F981" s="9"/>
      <c r="G981" s="9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>
      <c r="A982" s="18"/>
      <c r="B982" s="8"/>
      <c r="C982" s="18"/>
      <c r="D982" s="18"/>
      <c r="E982" s="8"/>
      <c r="F982" s="9"/>
      <c r="G982" s="9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>
      <c r="A983" s="18"/>
      <c r="B983" s="8"/>
      <c r="C983" s="18"/>
      <c r="D983" s="18"/>
      <c r="E983" s="8"/>
      <c r="F983" s="9"/>
      <c r="G983" s="9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>
      <c r="A984" s="18"/>
      <c r="B984" s="8"/>
      <c r="C984" s="18"/>
      <c r="D984" s="18"/>
      <c r="E984" s="8"/>
      <c r="F984" s="9"/>
      <c r="G984" s="9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>
      <c r="A985" s="18"/>
      <c r="B985" s="8"/>
      <c r="C985" s="18"/>
      <c r="D985" s="18"/>
      <c r="E985" s="8"/>
      <c r="F985" s="9"/>
      <c r="G985" s="9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>
      <c r="A986" s="18"/>
      <c r="B986" s="8"/>
      <c r="C986" s="18"/>
      <c r="D986" s="18"/>
      <c r="E986" s="8"/>
      <c r="F986" s="9"/>
      <c r="G986" s="9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>
      <c r="A987" s="18"/>
      <c r="B987" s="8"/>
      <c r="C987" s="18"/>
      <c r="D987" s="18"/>
      <c r="E987" s="8"/>
      <c r="F987" s="9"/>
      <c r="G987" s="9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>
      <c r="A988" s="18"/>
      <c r="B988" s="8"/>
      <c r="C988" s="18"/>
      <c r="D988" s="18"/>
      <c r="E988" s="8"/>
      <c r="F988" s="9"/>
      <c r="G988" s="9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>
      <c r="A989" s="18"/>
      <c r="B989" s="8"/>
      <c r="C989" s="18"/>
      <c r="D989" s="18"/>
      <c r="E989" s="8"/>
      <c r="F989" s="9"/>
      <c r="G989" s="9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>
      <c r="A990" s="18"/>
      <c r="B990" s="8"/>
      <c r="C990" s="18"/>
      <c r="D990" s="18"/>
      <c r="E990" s="8"/>
      <c r="F990" s="9"/>
      <c r="G990" s="9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>
      <c r="A991" s="18"/>
      <c r="B991" s="8"/>
      <c r="C991" s="18"/>
      <c r="D991" s="18"/>
      <c r="E991" s="8"/>
      <c r="F991" s="9"/>
      <c r="G991" s="9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>
      <c r="A992" s="18"/>
      <c r="B992" s="8"/>
      <c r="C992" s="18"/>
      <c r="D992" s="18"/>
      <c r="E992" s="8"/>
      <c r="F992" s="9"/>
      <c r="G992" s="9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>
      <c r="A993" s="18"/>
      <c r="B993" s="8"/>
      <c r="C993" s="18"/>
      <c r="D993" s="18"/>
      <c r="E993" s="8"/>
      <c r="F993" s="9"/>
      <c r="G993" s="9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>
      <c r="A994" s="18"/>
      <c r="B994" s="8"/>
      <c r="C994" s="18"/>
      <c r="D994" s="18"/>
      <c r="E994" s="8"/>
      <c r="F994" s="9"/>
      <c r="G994" s="9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>
      <c r="A995" s="18"/>
      <c r="B995" s="8"/>
      <c r="C995" s="18"/>
      <c r="D995" s="18"/>
      <c r="E995" s="8"/>
      <c r="F995" s="9"/>
      <c r="G995" s="9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>
      <c r="A996" s="18"/>
      <c r="B996" s="8"/>
      <c r="C996" s="18"/>
      <c r="D996" s="18"/>
      <c r="E996" s="8"/>
      <c r="F996" s="9"/>
      <c r="G996" s="9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>
      <c r="A997" s="18"/>
      <c r="B997" s="8"/>
      <c r="C997" s="18"/>
      <c r="D997" s="18"/>
      <c r="E997" s="8"/>
      <c r="F997" s="9"/>
      <c r="G997" s="9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>
      <c r="A998" s="18"/>
      <c r="B998" s="8"/>
      <c r="C998" s="18"/>
      <c r="D998" s="18"/>
      <c r="E998" s="8"/>
      <c r="F998" s="9"/>
      <c r="G998" s="9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>
      <c r="A999" s="18"/>
      <c r="B999" s="8"/>
      <c r="C999" s="18"/>
      <c r="D999" s="18"/>
      <c r="E999" s="8"/>
      <c r="F999" s="9"/>
      <c r="G999" s="9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  <row r="1000">
      <c r="A1000" s="18"/>
      <c r="B1000" s="8"/>
      <c r="C1000" s="18"/>
      <c r="D1000" s="18"/>
      <c r="E1000" s="8"/>
      <c r="F1000" s="9"/>
      <c r="G1000" s="9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18"/>
      <c r="B1001" s="8"/>
      <c r="C1001" s="18"/>
      <c r="D1001" s="18"/>
      <c r="E1001" s="8"/>
      <c r="F1001" s="9"/>
      <c r="G1001" s="9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18"/>
      <c r="B1002" s="8"/>
      <c r="C1002" s="18"/>
      <c r="D1002" s="18"/>
      <c r="E1002" s="8"/>
      <c r="F1002" s="9"/>
      <c r="G1002" s="9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18"/>
      <c r="B1003" s="8"/>
      <c r="C1003" s="18"/>
      <c r="D1003" s="18"/>
      <c r="E1003" s="8"/>
      <c r="F1003" s="9"/>
      <c r="G1003" s="9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18"/>
      <c r="B1004" s="8"/>
      <c r="C1004" s="18"/>
      <c r="D1004" s="18"/>
      <c r="E1004" s="8"/>
      <c r="F1004" s="9"/>
      <c r="G1004" s="9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18"/>
      <c r="B1005" s="8"/>
      <c r="C1005" s="18"/>
      <c r="D1005" s="18"/>
      <c r="E1005" s="8"/>
      <c r="F1005" s="9"/>
      <c r="G1005" s="9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</row>
    <row r="1006">
      <c r="A1006" s="18"/>
      <c r="B1006" s="8"/>
      <c r="C1006" s="18"/>
      <c r="D1006" s="18"/>
      <c r="E1006" s="8"/>
      <c r="F1006" s="9"/>
      <c r="G1006" s="9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</row>
    <row r="1007">
      <c r="A1007" s="18"/>
      <c r="B1007" s="8"/>
      <c r="C1007" s="18"/>
      <c r="D1007" s="18"/>
      <c r="E1007" s="8"/>
      <c r="F1007" s="9"/>
      <c r="G1007" s="9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</row>
    <row r="1008">
      <c r="A1008" s="18"/>
      <c r="B1008" s="8"/>
      <c r="C1008" s="18"/>
      <c r="D1008" s="18"/>
      <c r="E1008" s="8"/>
      <c r="F1008" s="9"/>
      <c r="G1008" s="9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</row>
    <row r="1009">
      <c r="A1009" s="18"/>
      <c r="B1009" s="8"/>
      <c r="C1009" s="18"/>
      <c r="D1009" s="18"/>
      <c r="E1009" s="8"/>
      <c r="F1009" s="9"/>
      <c r="G1009" s="9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</row>
    <row r="1010">
      <c r="A1010" s="18"/>
      <c r="B1010" s="8"/>
      <c r="C1010" s="18"/>
      <c r="D1010" s="18"/>
      <c r="E1010" s="8"/>
      <c r="F1010" s="9"/>
      <c r="G1010" s="9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</row>
    <row r="1011">
      <c r="A1011" s="18"/>
      <c r="B1011" s="8"/>
      <c r="C1011" s="18"/>
      <c r="D1011" s="18"/>
      <c r="E1011" s="8"/>
      <c r="F1011" s="9"/>
      <c r="G1011" s="9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</row>
    <row r="1012">
      <c r="A1012" s="18"/>
      <c r="B1012" s="8"/>
      <c r="C1012" s="18"/>
      <c r="D1012" s="18"/>
      <c r="E1012" s="8"/>
      <c r="F1012" s="9"/>
      <c r="G1012" s="9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</row>
    <row r="1013">
      <c r="A1013" s="18"/>
      <c r="B1013" s="8"/>
      <c r="C1013" s="18"/>
      <c r="D1013" s="18"/>
      <c r="E1013" s="8"/>
      <c r="F1013" s="9"/>
      <c r="G1013" s="9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</row>
    <row r="1014">
      <c r="A1014" s="18"/>
      <c r="B1014" s="8"/>
      <c r="C1014" s="18"/>
      <c r="D1014" s="18"/>
      <c r="E1014" s="8"/>
      <c r="F1014" s="9"/>
      <c r="G1014" s="9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</row>
    <row r="1015">
      <c r="A1015" s="18"/>
      <c r="B1015" s="8"/>
      <c r="C1015" s="18"/>
      <c r="D1015" s="18"/>
      <c r="E1015" s="8"/>
      <c r="F1015" s="9"/>
      <c r="G1015" s="9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</row>
    <row r="1016">
      <c r="A1016" s="18"/>
      <c r="B1016" s="8"/>
      <c r="C1016" s="18"/>
      <c r="D1016" s="18"/>
      <c r="E1016" s="8"/>
      <c r="F1016" s="9"/>
      <c r="G1016" s="9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</row>
    <row r="1017">
      <c r="A1017" s="18"/>
      <c r="B1017" s="8"/>
      <c r="C1017" s="18"/>
      <c r="D1017" s="18"/>
      <c r="E1017" s="8"/>
      <c r="F1017" s="9"/>
      <c r="G1017" s="9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</row>
    <row r="1018">
      <c r="A1018" s="18"/>
      <c r="B1018" s="8"/>
      <c r="C1018" s="18"/>
      <c r="D1018" s="18"/>
      <c r="E1018" s="8"/>
      <c r="F1018" s="9"/>
      <c r="G1018" s="9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</row>
    <row r="1019">
      <c r="A1019" s="18"/>
      <c r="B1019" s="8"/>
      <c r="C1019" s="18"/>
      <c r="D1019" s="18"/>
      <c r="E1019" s="8"/>
      <c r="F1019" s="9"/>
      <c r="G1019" s="9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</row>
    <row r="1020">
      <c r="A1020" s="18"/>
      <c r="B1020" s="8"/>
      <c r="C1020" s="18"/>
      <c r="D1020" s="18"/>
      <c r="E1020" s="8"/>
      <c r="F1020" s="9"/>
      <c r="G1020" s="9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</row>
    <row r="1021">
      <c r="A1021" s="18"/>
      <c r="B1021" s="8"/>
      <c r="C1021" s="18"/>
      <c r="D1021" s="18"/>
      <c r="E1021" s="8"/>
      <c r="F1021" s="9"/>
      <c r="G1021" s="9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</row>
    <row r="1022">
      <c r="A1022" s="18"/>
      <c r="B1022" s="8"/>
      <c r="C1022" s="18"/>
      <c r="D1022" s="18"/>
      <c r="E1022" s="8"/>
      <c r="F1022" s="9"/>
      <c r="G1022" s="9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</row>
    <row r="1023">
      <c r="A1023" s="18"/>
      <c r="B1023" s="8"/>
      <c r="C1023" s="18"/>
      <c r="D1023" s="18"/>
      <c r="E1023" s="8"/>
      <c r="F1023" s="9"/>
      <c r="G1023" s="9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</row>
    <row r="1024">
      <c r="A1024" s="18"/>
      <c r="B1024" s="8"/>
      <c r="C1024" s="18"/>
      <c r="D1024" s="18"/>
      <c r="E1024" s="8"/>
      <c r="F1024" s="9"/>
      <c r="G1024" s="9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</row>
  </sheetData>
  <mergeCells count="7">
    <mergeCell ref="C182:C185"/>
    <mergeCell ref="C188:C189"/>
    <mergeCell ref="C207:C208"/>
    <mergeCell ref="C218:C219"/>
    <mergeCell ref="C222:C224"/>
    <mergeCell ref="C229:C230"/>
    <mergeCell ref="C236:C238"/>
  </mergeCells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F13"/>
    <hyperlink r:id="rId12" ref="D14"/>
    <hyperlink r:id="rId13" ref="D15"/>
    <hyperlink r:id="rId14" ref="D16"/>
    <hyperlink r:id="rId15" ref="D17"/>
    <hyperlink r:id="rId16" ref="D18"/>
    <hyperlink r:id="rId17" ref="D20"/>
    <hyperlink r:id="rId18" ref="D21"/>
    <hyperlink r:id="rId19" ref="D22"/>
    <hyperlink r:id="rId20" ref="D23"/>
    <hyperlink r:id="rId21" ref="D24"/>
    <hyperlink r:id="rId22" ref="D25"/>
    <hyperlink r:id="rId23" ref="D27"/>
    <hyperlink r:id="rId24" ref="F27"/>
    <hyperlink r:id="rId25" ref="D28"/>
    <hyperlink r:id="rId26" ref="D29"/>
    <hyperlink r:id="rId27" ref="D31"/>
    <hyperlink r:id="rId28" ref="G31"/>
    <hyperlink r:id="rId29" ref="D32"/>
    <hyperlink r:id="rId30" ref="G32"/>
    <hyperlink r:id="rId31" ref="D33"/>
    <hyperlink r:id="rId32" ref="D34"/>
    <hyperlink r:id="rId33" ref="D35"/>
    <hyperlink r:id="rId34" ref="D36"/>
    <hyperlink r:id="rId35" ref="D38"/>
    <hyperlink r:id="rId36" ref="F38"/>
    <hyperlink r:id="rId37" ref="D39"/>
    <hyperlink r:id="rId38" ref="D40"/>
    <hyperlink r:id="rId39" ref="D42"/>
    <hyperlink r:id="rId40" ref="F42"/>
    <hyperlink r:id="rId41" ref="D43"/>
    <hyperlink r:id="rId42" ref="D44"/>
    <hyperlink r:id="rId43" ref="D45"/>
    <hyperlink r:id="rId44" ref="D46"/>
    <hyperlink r:id="rId45" ref="D47"/>
    <hyperlink r:id="rId46" ref="D48"/>
    <hyperlink r:id="rId47" ref="D50"/>
    <hyperlink r:id="rId48" ref="D51"/>
    <hyperlink r:id="rId49" ref="D52"/>
    <hyperlink r:id="rId50" ref="D54"/>
    <hyperlink r:id="rId51" ref="F54"/>
    <hyperlink r:id="rId52" ref="D55"/>
    <hyperlink r:id="rId53" ref="D56"/>
    <hyperlink r:id="rId54" ref="D57"/>
    <hyperlink r:id="rId55" ref="D58"/>
    <hyperlink r:id="rId56" ref="D59"/>
    <hyperlink r:id="rId57" ref="D61"/>
    <hyperlink r:id="rId58" ref="F61"/>
    <hyperlink r:id="rId59" ref="G61"/>
    <hyperlink r:id="rId60" ref="D62"/>
    <hyperlink r:id="rId61" ref="D63"/>
    <hyperlink r:id="rId62" ref="D64"/>
    <hyperlink r:id="rId63" ref="D65"/>
    <hyperlink r:id="rId64" ref="D66"/>
    <hyperlink r:id="rId65" ref="D68"/>
    <hyperlink r:id="rId66" ref="F68"/>
    <hyperlink r:id="rId67" ref="D69"/>
    <hyperlink r:id="rId68" ref="D70"/>
    <hyperlink r:id="rId69" ref="D71"/>
    <hyperlink r:id="rId70" ref="D72"/>
    <hyperlink r:id="rId71" ref="D73"/>
    <hyperlink r:id="rId72" ref="D75"/>
    <hyperlink r:id="rId73" ref="D76"/>
    <hyperlink r:id="rId74" ref="D77"/>
    <hyperlink r:id="rId75" ref="D79"/>
    <hyperlink r:id="rId76" ref="F79"/>
    <hyperlink r:id="rId77" ref="D80"/>
    <hyperlink r:id="rId78" ref="D81"/>
    <hyperlink r:id="rId79" ref="D82"/>
    <hyperlink r:id="rId80" ref="D83"/>
    <hyperlink r:id="rId81" ref="D84"/>
    <hyperlink r:id="rId82" ref="D86"/>
    <hyperlink r:id="rId83" ref="F86"/>
    <hyperlink r:id="rId84" ref="D87"/>
    <hyperlink r:id="rId85" ref="D88"/>
    <hyperlink r:id="rId86" ref="D90"/>
    <hyperlink r:id="rId87" ref="F90"/>
    <hyperlink r:id="rId88" ref="D91"/>
    <hyperlink r:id="rId89" ref="D92"/>
    <hyperlink r:id="rId90" ref="D93"/>
    <hyperlink r:id="rId91" ref="D94"/>
    <hyperlink r:id="rId92" ref="D95"/>
    <hyperlink r:id="rId93" ref="D97"/>
    <hyperlink r:id="rId94" ref="F97"/>
    <hyperlink r:id="rId95" ref="D98"/>
    <hyperlink r:id="rId96" ref="D99"/>
    <hyperlink r:id="rId97" ref="D100"/>
    <hyperlink r:id="rId98" ref="G100"/>
    <hyperlink r:id="rId99" ref="D101"/>
    <hyperlink r:id="rId100" ref="D102"/>
    <hyperlink r:id="rId101" ref="D104"/>
    <hyperlink r:id="rId102" ref="F104"/>
    <hyperlink r:id="rId103" ref="D105"/>
    <hyperlink r:id="rId104" ref="D106"/>
    <hyperlink r:id="rId105" ref="D108"/>
    <hyperlink r:id="rId106" ref="F108"/>
    <hyperlink r:id="rId107" ref="D109"/>
    <hyperlink r:id="rId108" ref="D110"/>
    <hyperlink r:id="rId109" ref="D111"/>
    <hyperlink r:id="rId110" ref="D112"/>
    <hyperlink r:id="rId111" ref="D113"/>
    <hyperlink r:id="rId112" ref="D115"/>
    <hyperlink r:id="rId113" ref="F115"/>
    <hyperlink r:id="rId114" ref="D116"/>
    <hyperlink r:id="rId115" ref="D117"/>
    <hyperlink r:id="rId116" ref="D118"/>
    <hyperlink r:id="rId117" ref="D119"/>
    <hyperlink r:id="rId118" ref="D121"/>
    <hyperlink r:id="rId119" ref="F121"/>
    <hyperlink r:id="rId120" ref="D122"/>
    <hyperlink r:id="rId121" ref="D123"/>
    <hyperlink r:id="rId122" ref="D124"/>
    <hyperlink r:id="rId123" ref="D125"/>
    <hyperlink r:id="rId124" ref="D126"/>
    <hyperlink r:id="rId125" ref="D128"/>
    <hyperlink r:id="rId126" ref="F128"/>
    <hyperlink r:id="rId127" ref="D129"/>
    <hyperlink r:id="rId128" ref="D130"/>
    <hyperlink r:id="rId129" ref="D131"/>
    <hyperlink r:id="rId130" ref="F131"/>
    <hyperlink r:id="rId131" ref="D132"/>
    <hyperlink r:id="rId132" ref="D133"/>
    <hyperlink r:id="rId133" ref="D134"/>
    <hyperlink r:id="rId134" ref="D136"/>
    <hyperlink r:id="rId135" ref="F136"/>
    <hyperlink r:id="rId136" ref="D137"/>
    <hyperlink r:id="rId137" ref="D138"/>
    <hyperlink r:id="rId138" ref="D139"/>
    <hyperlink r:id="rId139" ref="F139"/>
    <hyperlink r:id="rId140" ref="D140"/>
    <hyperlink r:id="rId141" ref="D141"/>
    <hyperlink r:id="rId142" ref="D143"/>
    <hyperlink r:id="rId143" ref="D144"/>
    <hyperlink r:id="rId144" ref="D145"/>
    <hyperlink r:id="rId145" ref="D147"/>
    <hyperlink r:id="rId146" ref="F147"/>
    <hyperlink r:id="rId147" ref="D148"/>
    <hyperlink r:id="rId148" ref="D149"/>
    <hyperlink r:id="rId149" ref="D150"/>
    <hyperlink r:id="rId150" ref="D152"/>
    <hyperlink r:id="rId151" ref="F152"/>
    <hyperlink r:id="rId152" ref="D153"/>
    <hyperlink r:id="rId153" ref="D154"/>
    <hyperlink r:id="rId154" ref="D155"/>
    <hyperlink r:id="rId155" ref="D157"/>
    <hyperlink r:id="rId156" ref="D158"/>
    <hyperlink r:id="rId157" ref="D159"/>
    <hyperlink r:id="rId158" ref="D160"/>
    <hyperlink r:id="rId159" ref="F160"/>
    <hyperlink r:id="rId160" ref="D161"/>
    <hyperlink r:id="rId161" ref="D162"/>
    <hyperlink r:id="rId162" ref="D164"/>
    <hyperlink r:id="rId163" ref="D165"/>
    <hyperlink r:id="rId164" ref="D166"/>
    <hyperlink r:id="rId165" ref="D167"/>
    <hyperlink r:id="rId166" ref="F167"/>
    <hyperlink r:id="rId167" ref="D168"/>
    <hyperlink r:id="rId168" ref="D169"/>
    <hyperlink r:id="rId169" ref="D170"/>
    <hyperlink r:id="rId170" ref="D172"/>
    <hyperlink r:id="rId171" ref="F172"/>
    <hyperlink r:id="rId172" ref="D173"/>
    <hyperlink r:id="rId173" ref="D174"/>
    <hyperlink r:id="rId174" ref="D175"/>
    <hyperlink r:id="rId175" ref="D176"/>
    <hyperlink r:id="rId176" ref="D177"/>
    <hyperlink r:id="rId177" ref="D179"/>
    <hyperlink r:id="rId178" ref="F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7"/>
    <hyperlink r:id="rId186" ref="D188"/>
    <hyperlink r:id="rId187" ref="D189"/>
    <hyperlink r:id="rId188" ref="D190"/>
    <hyperlink r:id="rId189" ref="D191"/>
    <hyperlink r:id="rId190" ref="D192"/>
    <hyperlink r:id="rId191" ref="D194"/>
    <hyperlink r:id="rId192" ref="D195"/>
    <hyperlink r:id="rId193" ref="D196"/>
    <hyperlink r:id="rId194" ref="D197"/>
    <hyperlink r:id="rId195" ref="D199"/>
    <hyperlink r:id="rId196" ref="F199"/>
    <hyperlink r:id="rId197" ref="D200"/>
    <hyperlink r:id="rId198" ref="D201"/>
    <hyperlink r:id="rId199" ref="D202"/>
    <hyperlink r:id="rId200" ref="D203"/>
    <hyperlink r:id="rId201" ref="D204"/>
    <hyperlink r:id="rId202" ref="D206"/>
    <hyperlink r:id="rId203" ref="F206"/>
    <hyperlink r:id="rId204" ref="D207"/>
    <hyperlink r:id="rId205" ref="D208"/>
    <hyperlink r:id="rId206" ref="D209"/>
    <hyperlink r:id="rId207" ref="D210"/>
    <hyperlink r:id="rId208" ref="D211"/>
    <hyperlink r:id="rId209" ref="D212"/>
    <hyperlink r:id="rId210" ref="D214"/>
    <hyperlink r:id="rId211" ref="F214"/>
    <hyperlink r:id="rId212" ref="D215"/>
    <hyperlink r:id="rId213" ref="D216"/>
    <hyperlink r:id="rId214" ref="D217"/>
    <hyperlink r:id="rId215" ref="D218"/>
    <hyperlink r:id="rId216" ref="D219"/>
    <hyperlink r:id="rId217" ref="D220"/>
    <hyperlink r:id="rId218" ref="D222"/>
    <hyperlink r:id="rId219" ref="F222"/>
    <hyperlink r:id="rId220" ref="D223"/>
    <hyperlink r:id="rId221" ref="F223"/>
    <hyperlink r:id="rId222" ref="D224"/>
    <hyperlink r:id="rId223" ref="F224"/>
    <hyperlink r:id="rId224" ref="D225"/>
    <hyperlink r:id="rId225" ref="D226"/>
    <hyperlink r:id="rId226" ref="D227"/>
    <hyperlink r:id="rId227" ref="D229"/>
    <hyperlink r:id="rId228" ref="D230"/>
    <hyperlink r:id="rId229" ref="D231"/>
    <hyperlink r:id="rId230" ref="D232"/>
    <hyperlink r:id="rId231" ref="D233"/>
    <hyperlink r:id="rId232" ref="D234"/>
    <hyperlink r:id="rId233" ref="D236"/>
    <hyperlink r:id="rId234" ref="D237"/>
    <hyperlink r:id="rId235" ref="D238"/>
    <hyperlink r:id="rId236" ref="D239"/>
    <hyperlink r:id="rId237" ref="D240"/>
    <hyperlink r:id="rId238" ref="D241"/>
    <hyperlink r:id="rId239" ref="D242"/>
    <hyperlink r:id="rId240" ref="D243"/>
    <hyperlink r:id="rId241" ref="D245"/>
    <hyperlink r:id="rId242" ref="D246"/>
    <hyperlink r:id="rId243" ref="D247"/>
    <hyperlink r:id="rId244" ref="D248"/>
    <hyperlink r:id="rId245" ref="D249"/>
    <hyperlink r:id="rId246" ref="D250"/>
    <hyperlink r:id="rId247" ref="D252"/>
    <hyperlink r:id="rId248" ref="F252"/>
    <hyperlink r:id="rId249" ref="D253"/>
    <hyperlink r:id="rId250" ref="D254"/>
    <hyperlink r:id="rId251" ref="D255"/>
    <hyperlink r:id="rId252" ref="D256"/>
    <hyperlink r:id="rId253" ref="D257"/>
    <hyperlink r:id="rId254" ref="D259"/>
    <hyperlink r:id="rId255" ref="D260"/>
    <hyperlink r:id="rId256" ref="D261"/>
    <hyperlink r:id="rId257" ref="D262"/>
    <hyperlink r:id="rId258" ref="D263"/>
    <hyperlink r:id="rId259" ref="D264"/>
    <hyperlink r:id="rId260" ref="D266"/>
    <hyperlink r:id="rId261" ref="D267"/>
    <hyperlink r:id="rId262" ref="D268"/>
    <hyperlink r:id="rId263" ref="D269"/>
    <hyperlink r:id="rId264" ref="F269"/>
    <hyperlink r:id="rId265" ref="D270"/>
    <hyperlink r:id="rId266" ref="D271"/>
    <hyperlink r:id="rId267" ref="D272"/>
    <hyperlink r:id="rId268" ref="D274"/>
    <hyperlink r:id="rId269" ref="D275"/>
    <hyperlink r:id="rId270" ref="D276"/>
    <hyperlink r:id="rId271" ref="D277"/>
    <hyperlink r:id="rId272" ref="D278"/>
    <hyperlink r:id="rId273" ref="D279"/>
    <hyperlink r:id="rId274" ref="D280"/>
    <hyperlink r:id="rId275" ref="D282"/>
    <hyperlink r:id="rId276" ref="D283"/>
    <hyperlink r:id="rId277" ref="D284"/>
    <hyperlink r:id="rId278" ref="D285"/>
    <hyperlink r:id="rId279" ref="D286"/>
    <hyperlink r:id="rId280" ref="D288"/>
    <hyperlink r:id="rId281" ref="D289"/>
    <hyperlink r:id="rId282" ref="D290"/>
    <hyperlink r:id="rId283" ref="D291"/>
    <hyperlink r:id="rId284" ref="D292"/>
    <hyperlink r:id="rId285" ref="D293"/>
    <hyperlink r:id="rId286" ref="D295"/>
    <hyperlink r:id="rId287" ref="D296"/>
    <hyperlink r:id="rId288" ref="D297"/>
    <hyperlink r:id="rId289" ref="D298"/>
    <hyperlink r:id="rId290" ref="F298"/>
    <hyperlink r:id="rId291" ref="D299"/>
    <hyperlink r:id="rId292" ref="D300"/>
    <hyperlink r:id="rId293" ref="D301"/>
    <hyperlink r:id="rId294" ref="D303"/>
    <hyperlink r:id="rId295" ref="D304"/>
    <hyperlink r:id="rId296" ref="D305"/>
    <hyperlink r:id="rId297" ref="D306"/>
    <hyperlink r:id="rId298" ref="F306"/>
    <hyperlink r:id="rId299" ref="D307"/>
    <hyperlink r:id="rId300" ref="D308"/>
    <hyperlink r:id="rId301" ref="D309"/>
    <hyperlink r:id="rId302" ref="D311"/>
    <hyperlink r:id="rId303" ref="F311"/>
    <hyperlink r:id="rId304" ref="G311"/>
    <hyperlink r:id="rId305" ref="D312"/>
    <hyperlink r:id="rId306" ref="D313"/>
    <hyperlink r:id="rId307" ref="D314"/>
    <hyperlink r:id="rId308" ref="D315"/>
    <hyperlink r:id="rId309" ref="D316"/>
    <hyperlink r:id="rId310" ref="D318"/>
    <hyperlink r:id="rId311" ref="D319"/>
    <hyperlink r:id="rId312" ref="D320"/>
    <hyperlink r:id="rId313" ref="D321"/>
    <hyperlink r:id="rId314" ref="D322"/>
    <hyperlink r:id="rId315" ref="D323"/>
    <hyperlink r:id="rId316" ref="F323"/>
    <hyperlink r:id="rId317" ref="D325"/>
    <hyperlink r:id="rId318" ref="D326"/>
    <hyperlink r:id="rId319" ref="D327"/>
    <hyperlink r:id="rId320" ref="D328"/>
    <hyperlink r:id="rId321" ref="D329"/>
    <hyperlink r:id="rId322" ref="D330"/>
    <hyperlink r:id="rId323" ref="D331"/>
    <hyperlink r:id="rId324" ref="D333"/>
    <hyperlink r:id="rId325" ref="F333"/>
    <hyperlink r:id="rId326" ref="D334"/>
    <hyperlink r:id="rId327" ref="D335"/>
    <hyperlink r:id="rId328" ref="D336"/>
    <hyperlink r:id="rId329" ref="D338"/>
    <hyperlink r:id="rId330" ref="D339"/>
    <hyperlink r:id="rId331" ref="D340"/>
    <hyperlink r:id="rId332" ref="D341"/>
    <hyperlink r:id="rId333" ref="D342"/>
    <hyperlink r:id="rId334" ref="D343"/>
    <hyperlink r:id="rId335" ref="D344"/>
    <hyperlink r:id="rId336" ref="D346"/>
    <hyperlink r:id="rId337" ref="D347"/>
    <hyperlink r:id="rId338" ref="D348"/>
    <hyperlink r:id="rId339" ref="D349"/>
    <hyperlink r:id="rId340" ref="D350"/>
    <hyperlink r:id="rId341" ref="D351"/>
    <hyperlink r:id="rId342" ref="D353"/>
    <hyperlink r:id="rId343" ref="D354"/>
    <hyperlink r:id="rId344" ref="F354"/>
    <hyperlink r:id="rId345" ref="D355"/>
    <hyperlink r:id="rId346" ref="D356"/>
    <hyperlink r:id="rId347" ref="D357"/>
    <hyperlink r:id="rId348" ref="D358"/>
    <hyperlink r:id="rId349" ref="D360"/>
    <hyperlink r:id="rId350" ref="F360"/>
    <hyperlink r:id="rId351" ref="D361"/>
    <hyperlink r:id="rId352" ref="F361"/>
    <hyperlink r:id="rId353" ref="D362"/>
    <hyperlink r:id="rId354" ref="D363"/>
    <hyperlink r:id="rId355" ref="D365"/>
    <hyperlink r:id="rId356" ref="D366"/>
    <hyperlink r:id="rId357" ref="D367"/>
    <hyperlink r:id="rId358" ref="D368"/>
    <hyperlink r:id="rId359" ref="D369"/>
    <hyperlink r:id="rId360" ref="D370"/>
    <hyperlink r:id="rId361" ref="F370"/>
    <hyperlink r:id="rId362" ref="D371"/>
    <hyperlink r:id="rId363" ref="D373"/>
    <hyperlink r:id="rId364" ref="D374"/>
    <hyperlink r:id="rId365" ref="D375"/>
    <hyperlink r:id="rId366" ref="D376"/>
    <hyperlink r:id="rId367" ref="F376"/>
    <hyperlink r:id="rId368" ref="D377"/>
    <hyperlink r:id="rId369" ref="D378"/>
    <hyperlink r:id="rId370" ref="D380"/>
    <hyperlink r:id="rId371" ref="D381"/>
    <hyperlink r:id="rId372" ref="D382"/>
    <hyperlink r:id="rId373" ref="D383"/>
    <hyperlink r:id="rId374" ref="D384"/>
    <hyperlink r:id="rId375" ref="D385"/>
    <hyperlink r:id="rId376" ref="D386"/>
    <hyperlink r:id="rId377" ref="D388"/>
    <hyperlink r:id="rId378" ref="F388"/>
    <hyperlink r:id="rId379" ref="D390"/>
    <hyperlink r:id="rId380" ref="D391"/>
    <hyperlink r:id="rId381" ref="D392"/>
    <hyperlink r:id="rId382" ref="D393"/>
    <hyperlink r:id="rId383" ref="D394"/>
    <hyperlink r:id="rId384" ref="D395"/>
    <hyperlink r:id="rId385" ref="D397"/>
    <hyperlink r:id="rId386" ref="D398"/>
    <hyperlink r:id="rId387" ref="D399"/>
    <hyperlink r:id="rId388" ref="D400"/>
    <hyperlink r:id="rId389" ref="D401"/>
    <hyperlink r:id="rId390" ref="D403"/>
    <hyperlink r:id="rId391" ref="D404"/>
    <hyperlink r:id="rId392" ref="D405"/>
    <hyperlink r:id="rId393" ref="D406"/>
    <hyperlink r:id="rId394" ref="D407"/>
    <hyperlink r:id="rId395" ref="D408"/>
    <hyperlink r:id="rId396" ref="D409"/>
    <hyperlink r:id="rId397" ref="D410"/>
    <hyperlink r:id="rId398" ref="D411"/>
    <hyperlink r:id="rId399" ref="D412"/>
    <hyperlink r:id="rId400" ref="D413"/>
  </hyperlinks>
  <drawing r:id="rId40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33.71"/>
    <col customWidth="1" min="3" max="3" width="24.43"/>
    <col customWidth="1" min="4" max="4" width="29.71"/>
    <col customWidth="1" min="5" max="5" width="10.43"/>
    <col customWidth="1" min="6" max="6" width="29.14"/>
    <col customWidth="1" min="8" max="8" width="15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825</v>
      </c>
      <c r="B2" s="6" t="s">
        <v>826</v>
      </c>
      <c r="C2" s="22" t="s">
        <v>828</v>
      </c>
      <c r="D2" s="23" t="s">
        <v>830</v>
      </c>
      <c r="E2" s="6" t="s">
        <v>106</v>
      </c>
      <c r="F2" s="15" t="str">
        <f>HYPERLINK("https://www.facebook.com/groups/1108069375955135/files/","20161206 - GIT版本控制講義.pdf")</f>
        <v>20161206 - GIT版本控制講義.pdf</v>
      </c>
      <c r="G2" s="9"/>
      <c r="H2" s="10"/>
    </row>
    <row r="3" ht="37.5" customHeight="1">
      <c r="A3" s="5" t="s">
        <v>837</v>
      </c>
      <c r="B3" s="6" t="s">
        <v>826</v>
      </c>
      <c r="C3" s="22" t="s">
        <v>838</v>
      </c>
      <c r="D3" s="23" t="s">
        <v>839</v>
      </c>
      <c r="E3" s="6" t="s">
        <v>106</v>
      </c>
      <c r="F3" s="9"/>
      <c r="G3" s="9"/>
      <c r="H3" s="10"/>
    </row>
    <row r="4" ht="37.5" customHeight="1">
      <c r="A4" s="5" t="s">
        <v>843</v>
      </c>
      <c r="B4" s="6" t="s">
        <v>826</v>
      </c>
      <c r="C4" s="22" t="s">
        <v>845</v>
      </c>
      <c r="D4" s="23" t="s">
        <v>846</v>
      </c>
      <c r="E4" s="6" t="s">
        <v>106</v>
      </c>
      <c r="F4" s="9"/>
      <c r="G4" s="9"/>
      <c r="H4" s="10"/>
    </row>
    <row r="5" ht="37.5" customHeight="1">
      <c r="A5" s="5" t="s">
        <v>891</v>
      </c>
      <c r="B5" s="6" t="s">
        <v>826</v>
      </c>
      <c r="C5" s="22" t="s">
        <v>838</v>
      </c>
      <c r="D5" s="23" t="s">
        <v>892</v>
      </c>
      <c r="E5" s="6" t="s">
        <v>106</v>
      </c>
      <c r="F5" s="9"/>
      <c r="G5" s="9"/>
      <c r="H5" s="24"/>
    </row>
    <row r="6" ht="37.5" customHeight="1">
      <c r="A6" s="5" t="s">
        <v>893</v>
      </c>
      <c r="B6" s="6" t="s">
        <v>826</v>
      </c>
      <c r="C6" s="22" t="s">
        <v>838</v>
      </c>
      <c r="D6" s="23" t="s">
        <v>894</v>
      </c>
      <c r="E6" s="6" t="s">
        <v>106</v>
      </c>
      <c r="F6" s="9"/>
      <c r="G6" s="9"/>
      <c r="H6" s="24"/>
    </row>
    <row r="7" ht="37.5" customHeight="1">
      <c r="A7" s="5" t="s">
        <v>895</v>
      </c>
      <c r="B7" s="6" t="s">
        <v>826</v>
      </c>
      <c r="C7" s="22" t="s">
        <v>838</v>
      </c>
      <c r="D7" s="23" t="s">
        <v>896</v>
      </c>
      <c r="E7" s="6" t="s">
        <v>106</v>
      </c>
      <c r="F7" s="9"/>
      <c r="G7" s="9"/>
      <c r="H7" s="24"/>
    </row>
    <row r="8" ht="11.25" customHeight="1">
      <c r="A8" s="62"/>
      <c r="B8" s="63"/>
      <c r="C8" s="64"/>
      <c r="D8" s="65"/>
      <c r="E8" s="63"/>
      <c r="F8" s="13"/>
      <c r="G8" s="13"/>
      <c r="H8" s="26"/>
    </row>
  </sheetData>
  <hyperlinks>
    <hyperlink r:id="rId1" ref="D2"/>
    <hyperlink r:id="rId2" ref="F2"/>
    <hyperlink r:id="rId3" ref="D3"/>
    <hyperlink r:id="rId4" ref="D4"/>
    <hyperlink r:id="rId5" ref="D5"/>
    <hyperlink r:id="rId6" ref="D6"/>
    <hyperlink r:id="rId7" ref="D7"/>
  </hyperlinks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33.43"/>
    <col customWidth="1" min="3" max="3" width="19.86"/>
    <col customWidth="1" min="4" max="4" width="29.29"/>
    <col customWidth="1" min="5" max="5" width="11.43"/>
    <col customWidth="1" min="6" max="6" width="23.57"/>
    <col customWidth="1" min="7" max="7" width="22.43"/>
    <col customWidth="1" min="8" max="8" width="19.71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713</v>
      </c>
      <c r="B2" s="57" t="s">
        <v>715</v>
      </c>
      <c r="C2" s="5" t="s">
        <v>719</v>
      </c>
      <c r="D2" s="16" t="s">
        <v>722</v>
      </c>
      <c r="E2" s="6" t="s">
        <v>723</v>
      </c>
      <c r="F2" s="15" t="str">
        <f>HYPERLINK("https://www.facebook.com/groups/1108069375955135/files/","20161122 - 敏捷軟體開發封面及目錄與內容.pdf")</f>
        <v>20161122 - 敏捷軟體開發封面及目錄與內容.pdf</v>
      </c>
      <c r="G2" s="9"/>
      <c r="H2" s="10"/>
    </row>
    <row r="3" ht="37.5" customHeight="1">
      <c r="A3" s="5" t="s">
        <v>727</v>
      </c>
      <c r="B3" s="57" t="s">
        <v>715</v>
      </c>
      <c r="C3" s="5" t="s">
        <v>719</v>
      </c>
      <c r="D3" s="16" t="s">
        <v>729</v>
      </c>
      <c r="E3" s="6" t="s">
        <v>723</v>
      </c>
      <c r="F3" s="9"/>
      <c r="G3" s="9"/>
      <c r="H3" s="10"/>
    </row>
    <row r="4" ht="37.5" customHeight="1">
      <c r="A4" s="5" t="s">
        <v>735</v>
      </c>
      <c r="B4" s="57" t="s">
        <v>715</v>
      </c>
      <c r="C4" s="5" t="s">
        <v>719</v>
      </c>
      <c r="D4" s="16" t="s">
        <v>736</v>
      </c>
      <c r="E4" s="6" t="s">
        <v>723</v>
      </c>
      <c r="F4" s="9"/>
      <c r="G4" s="9"/>
      <c r="H4" s="10"/>
    </row>
    <row r="5" ht="11.25" customHeight="1">
      <c r="A5" s="60"/>
      <c r="B5" s="61"/>
      <c r="C5" s="60"/>
      <c r="D5" s="25"/>
      <c r="E5" s="25"/>
      <c r="F5" s="25"/>
      <c r="G5" s="25"/>
      <c r="H5" s="25"/>
    </row>
    <row r="6" ht="37.5" customHeight="1">
      <c r="A6" s="5" t="s">
        <v>870</v>
      </c>
      <c r="B6" s="57" t="s">
        <v>715</v>
      </c>
      <c r="C6" s="5" t="s">
        <v>719</v>
      </c>
      <c r="D6" s="23" t="s">
        <v>871</v>
      </c>
      <c r="E6" s="6" t="s">
        <v>723</v>
      </c>
      <c r="F6" s="9"/>
      <c r="G6" s="9"/>
      <c r="H6" s="24"/>
    </row>
    <row r="7" ht="37.5" customHeight="1">
      <c r="A7" s="5" t="s">
        <v>872</v>
      </c>
      <c r="B7" s="57" t="s">
        <v>715</v>
      </c>
      <c r="C7" s="5" t="s">
        <v>719</v>
      </c>
      <c r="D7" s="23" t="s">
        <v>873</v>
      </c>
      <c r="E7" s="6" t="s">
        <v>723</v>
      </c>
      <c r="F7" s="9"/>
      <c r="G7" s="9"/>
      <c r="H7" s="24"/>
    </row>
    <row r="8" ht="37.5" customHeight="1">
      <c r="A8" s="5" t="s">
        <v>874</v>
      </c>
      <c r="B8" s="57" t="s">
        <v>715</v>
      </c>
      <c r="C8" s="5" t="s">
        <v>719</v>
      </c>
      <c r="D8" s="23" t="s">
        <v>875</v>
      </c>
      <c r="E8" s="6" t="s">
        <v>723</v>
      </c>
      <c r="F8" s="9"/>
      <c r="G8" s="9"/>
      <c r="H8" s="24"/>
    </row>
    <row r="9" ht="11.25" customHeight="1">
      <c r="A9" s="11"/>
      <c r="B9" s="12"/>
      <c r="C9" s="11"/>
      <c r="D9" s="26"/>
      <c r="E9" s="26"/>
      <c r="F9" s="13"/>
      <c r="G9" s="13"/>
      <c r="H9" s="26"/>
    </row>
    <row r="10" ht="37.5" customHeight="1">
      <c r="A10" s="5" t="s">
        <v>876</v>
      </c>
      <c r="B10" s="57" t="s">
        <v>715</v>
      </c>
      <c r="C10" s="5" t="s">
        <v>719</v>
      </c>
      <c r="D10" s="23" t="s">
        <v>877</v>
      </c>
      <c r="E10" s="6" t="s">
        <v>723</v>
      </c>
      <c r="F10" s="9"/>
      <c r="G10" s="9"/>
      <c r="H10" s="24"/>
    </row>
    <row r="11" ht="37.5" customHeight="1">
      <c r="A11" s="5" t="s">
        <v>878</v>
      </c>
      <c r="B11" s="57" t="s">
        <v>715</v>
      </c>
      <c r="C11" s="5" t="s">
        <v>719</v>
      </c>
      <c r="D11" s="23" t="s">
        <v>879</v>
      </c>
      <c r="E11" s="6" t="s">
        <v>723</v>
      </c>
      <c r="F11" s="9"/>
      <c r="G11" s="9"/>
      <c r="H11" s="24"/>
    </row>
    <row r="12" ht="37.5" customHeight="1">
      <c r="A12" s="5" t="s">
        <v>880</v>
      </c>
      <c r="B12" s="57" t="s">
        <v>715</v>
      </c>
      <c r="C12" s="5" t="s">
        <v>881</v>
      </c>
      <c r="D12" s="23" t="s">
        <v>882</v>
      </c>
      <c r="E12" s="6" t="s">
        <v>723</v>
      </c>
      <c r="F12" s="9"/>
      <c r="G12" s="9"/>
      <c r="H12" s="24"/>
    </row>
    <row r="13" ht="11.25" customHeight="1">
      <c r="A13" s="60"/>
      <c r="B13" s="61"/>
      <c r="C13" s="60"/>
      <c r="D13" s="25"/>
      <c r="E13" s="25"/>
      <c r="F13" s="25"/>
      <c r="G13" s="25"/>
      <c r="H13" s="25"/>
    </row>
    <row r="14" ht="37.5" customHeight="1">
      <c r="A14" s="5" t="s">
        <v>883</v>
      </c>
      <c r="B14" s="57" t="s">
        <v>715</v>
      </c>
      <c r="C14" s="5" t="s">
        <v>881</v>
      </c>
      <c r="D14" s="23" t="s">
        <v>884</v>
      </c>
      <c r="E14" s="6" t="s">
        <v>723</v>
      </c>
      <c r="F14" s="9"/>
      <c r="G14" s="9"/>
      <c r="H14" s="24"/>
    </row>
    <row r="15" ht="37.5" customHeight="1">
      <c r="A15" s="5" t="s">
        <v>885</v>
      </c>
      <c r="B15" s="57" t="s">
        <v>715</v>
      </c>
      <c r="C15" s="5" t="s">
        <v>881</v>
      </c>
      <c r="D15" s="23" t="s">
        <v>886</v>
      </c>
      <c r="E15" s="6" t="s">
        <v>723</v>
      </c>
      <c r="F15" s="9"/>
      <c r="G15" s="9"/>
      <c r="H15" s="24"/>
    </row>
    <row r="16" ht="37.5" customHeight="1">
      <c r="A16" s="5" t="s">
        <v>887</v>
      </c>
      <c r="B16" s="57" t="s">
        <v>715</v>
      </c>
      <c r="C16" s="5" t="s">
        <v>881</v>
      </c>
      <c r="D16" s="23" t="s">
        <v>888</v>
      </c>
      <c r="E16" s="6" t="s">
        <v>723</v>
      </c>
      <c r="F16" s="9"/>
      <c r="G16" s="9"/>
      <c r="H16" s="24"/>
    </row>
    <row r="17" ht="37.5" customHeight="1">
      <c r="A17" s="5" t="s">
        <v>889</v>
      </c>
      <c r="B17" s="57" t="s">
        <v>715</v>
      </c>
      <c r="C17" s="5" t="s">
        <v>881</v>
      </c>
      <c r="D17" s="23" t="s">
        <v>890</v>
      </c>
      <c r="E17" s="6" t="s">
        <v>723</v>
      </c>
      <c r="F17" s="9"/>
      <c r="G17" s="9"/>
      <c r="H17" s="24"/>
    </row>
    <row r="18" ht="11.25" customHeight="1">
      <c r="A18" s="60"/>
      <c r="B18" s="61"/>
      <c r="C18" s="60"/>
      <c r="D18" s="25"/>
      <c r="E18" s="25"/>
      <c r="F18" s="25"/>
      <c r="G18" s="25"/>
      <c r="H18" s="25"/>
    </row>
  </sheetData>
  <hyperlinks>
    <hyperlink r:id="rId1" ref="D2"/>
    <hyperlink r:id="rId2" ref="F2"/>
    <hyperlink r:id="rId3" ref="D3"/>
    <hyperlink r:id="rId4" ref="D4"/>
    <hyperlink r:id="rId5" ref="D6"/>
    <hyperlink r:id="rId6" ref="D7"/>
    <hyperlink r:id="rId7" ref="D8"/>
    <hyperlink r:id="rId8" ref="D10"/>
    <hyperlink r:id="rId9" ref="D11"/>
    <hyperlink r:id="rId10" ref="D12"/>
    <hyperlink r:id="rId11" ref="D14"/>
    <hyperlink r:id="rId12" ref="D15"/>
    <hyperlink r:id="rId13" ref="D16"/>
    <hyperlink r:id="rId14" ref="D17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15.86"/>
    <col customWidth="1" min="3" max="3" width="37.14"/>
    <col customWidth="1" min="4" max="4" width="29.14"/>
    <col customWidth="1" min="6" max="6" width="18.71"/>
    <col customWidth="1" min="7" max="7" width="17.14"/>
    <col customWidth="1" min="8" max="8" width="16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35</v>
      </c>
      <c r="B2" s="6" t="s">
        <v>36</v>
      </c>
      <c r="C2" s="5" t="s">
        <v>37</v>
      </c>
      <c r="D2" s="7" t="s">
        <v>38</v>
      </c>
      <c r="E2" s="8" t="s">
        <v>39</v>
      </c>
      <c r="F2" s="15" t="str">
        <f>HYPERLINK("https://www.facebook.com/groups/1108069375955135/files/","20161020 - HTML5")</f>
        <v>20161020 - HTML5</v>
      </c>
      <c r="G2" s="9"/>
      <c r="H2" s="10"/>
    </row>
    <row r="3" ht="37.5" customHeight="1">
      <c r="A3" s="5" t="s">
        <v>44</v>
      </c>
      <c r="B3" s="6" t="s">
        <v>36</v>
      </c>
      <c r="C3" s="5" t="s">
        <v>45</v>
      </c>
      <c r="D3" s="7" t="s">
        <v>46</v>
      </c>
      <c r="E3" s="8" t="s">
        <v>39</v>
      </c>
      <c r="F3" s="9"/>
      <c r="G3" s="9"/>
      <c r="H3" s="10"/>
    </row>
    <row r="4" ht="37.5" customHeight="1">
      <c r="A4" s="5" t="s">
        <v>48</v>
      </c>
      <c r="B4" s="6" t="s">
        <v>36</v>
      </c>
      <c r="C4" s="5" t="s">
        <v>49</v>
      </c>
      <c r="D4" s="7" t="s">
        <v>50</v>
      </c>
      <c r="E4" s="8" t="s">
        <v>39</v>
      </c>
      <c r="F4" s="9"/>
      <c r="G4" s="9"/>
      <c r="H4" s="10"/>
    </row>
    <row r="5" ht="37.5" customHeight="1">
      <c r="A5" s="5" t="s">
        <v>51</v>
      </c>
      <c r="B5" s="6" t="s">
        <v>36</v>
      </c>
      <c r="C5" s="5" t="s">
        <v>49</v>
      </c>
      <c r="D5" s="7" t="s">
        <v>52</v>
      </c>
      <c r="E5" s="8" t="s">
        <v>39</v>
      </c>
      <c r="F5" s="9"/>
      <c r="G5" s="9"/>
      <c r="H5" s="10"/>
    </row>
    <row r="6" ht="37.5" customHeight="1">
      <c r="A6" s="5" t="s">
        <v>54</v>
      </c>
      <c r="B6" s="6" t="s">
        <v>36</v>
      </c>
      <c r="C6" s="5" t="s">
        <v>49</v>
      </c>
      <c r="D6" s="7" t="s">
        <v>55</v>
      </c>
      <c r="E6" s="8" t="s">
        <v>39</v>
      </c>
      <c r="F6" s="9"/>
      <c r="G6" s="9"/>
      <c r="H6" s="10"/>
    </row>
    <row r="7" ht="37.5" customHeight="1">
      <c r="A7" s="5" t="s">
        <v>59</v>
      </c>
      <c r="B7" s="6" t="s">
        <v>36</v>
      </c>
      <c r="C7" s="5" t="s">
        <v>49</v>
      </c>
      <c r="D7" s="7" t="s">
        <v>60</v>
      </c>
      <c r="E7" s="8" t="s">
        <v>39</v>
      </c>
      <c r="F7" s="9"/>
      <c r="G7" s="9"/>
      <c r="H7" s="10"/>
    </row>
    <row r="8" ht="11.25" customHeight="1">
      <c r="A8" s="25"/>
      <c r="B8" s="25"/>
      <c r="C8" s="25"/>
      <c r="D8" s="25"/>
      <c r="E8" s="25"/>
      <c r="F8" s="25"/>
      <c r="G8" s="25"/>
      <c r="H8" s="25"/>
    </row>
    <row r="9" ht="37.5" customHeight="1">
      <c r="A9" s="18" t="s">
        <v>173</v>
      </c>
      <c r="B9" s="8" t="s">
        <v>36</v>
      </c>
      <c r="C9" s="5" t="s">
        <v>49</v>
      </c>
      <c r="D9" s="21" t="s">
        <v>174</v>
      </c>
      <c r="E9" s="8" t="s">
        <v>39</v>
      </c>
      <c r="F9" s="15" t="str">
        <f>HYPERLINK("https://www.facebook.com/groups/1108069375955135/files/","20161031 - HTML5")</f>
        <v>20161031 - HTML5</v>
      </c>
      <c r="G9" s="9"/>
      <c r="H9" s="10"/>
    </row>
    <row r="10" ht="37.5" customHeight="1">
      <c r="A10" s="18" t="s">
        <v>175</v>
      </c>
      <c r="B10" s="8" t="s">
        <v>36</v>
      </c>
      <c r="C10" s="5" t="s">
        <v>49</v>
      </c>
      <c r="D10" s="21" t="s">
        <v>176</v>
      </c>
      <c r="E10" s="8" t="s">
        <v>39</v>
      </c>
      <c r="F10" s="9"/>
      <c r="G10" s="9"/>
      <c r="H10" s="10"/>
    </row>
    <row r="11" ht="37.5" customHeight="1">
      <c r="A11" s="18" t="s">
        <v>177</v>
      </c>
      <c r="B11" s="8" t="s">
        <v>36</v>
      </c>
      <c r="C11" s="5" t="s">
        <v>49</v>
      </c>
      <c r="D11" s="16" t="s">
        <v>178</v>
      </c>
      <c r="E11" s="8" t="s">
        <v>39</v>
      </c>
      <c r="F11" s="9"/>
      <c r="G11" s="9"/>
      <c r="H11" s="10"/>
    </row>
    <row r="12" ht="37.5" customHeight="1">
      <c r="A12" s="18" t="s">
        <v>179</v>
      </c>
      <c r="B12" s="8" t="s">
        <v>36</v>
      </c>
      <c r="C12" s="5" t="s">
        <v>49</v>
      </c>
      <c r="D12" s="16" t="s">
        <v>180</v>
      </c>
      <c r="E12" s="8" t="s">
        <v>39</v>
      </c>
      <c r="F12" s="9"/>
      <c r="G12" s="9"/>
      <c r="H12" s="10"/>
    </row>
    <row r="13" ht="37.5" customHeight="1">
      <c r="A13" s="18" t="s">
        <v>181</v>
      </c>
      <c r="B13" s="8" t="s">
        <v>36</v>
      </c>
      <c r="C13" s="5" t="s">
        <v>49</v>
      </c>
      <c r="D13" s="21" t="s">
        <v>182</v>
      </c>
      <c r="E13" s="8" t="s">
        <v>39</v>
      </c>
      <c r="F13" s="9"/>
      <c r="G13" s="9"/>
      <c r="H13" s="10"/>
    </row>
    <row r="14" ht="37.5" customHeight="1">
      <c r="A14" s="18" t="s">
        <v>187</v>
      </c>
      <c r="B14" s="8" t="s">
        <v>36</v>
      </c>
      <c r="C14" s="5" t="s">
        <v>49</v>
      </c>
      <c r="D14" s="21" t="str">
        <f>HYPERLINK("https://youtu.be/2EsA0sycBPs","https://youtu.be/2EsA0sycBPs")</f>
        <v>https://youtu.be/2EsA0sycBPs</v>
      </c>
      <c r="E14" s="8" t="s">
        <v>39</v>
      </c>
      <c r="F14" s="9"/>
      <c r="G14" s="9"/>
      <c r="H14" s="10"/>
    </row>
    <row r="15" ht="37.5" customHeight="1">
      <c r="A15" s="18" t="s">
        <v>192</v>
      </c>
      <c r="B15" s="8" t="s">
        <v>36</v>
      </c>
      <c r="C15" s="5" t="s">
        <v>49</v>
      </c>
      <c r="D15" s="21" t="s">
        <v>195</v>
      </c>
      <c r="E15" s="8" t="s">
        <v>39</v>
      </c>
      <c r="F15" s="9"/>
      <c r="G15" s="9"/>
      <c r="H15" s="10"/>
    </row>
    <row r="16" ht="11.25" customHeight="1">
      <c r="A16" s="11"/>
      <c r="B16" s="12"/>
      <c r="C16" s="11"/>
      <c r="D16" s="11"/>
      <c r="E16" s="12"/>
      <c r="F16" s="13"/>
      <c r="G16" s="13"/>
      <c r="H16" s="14"/>
    </row>
    <row r="17" ht="37.5" customHeight="1">
      <c r="A17" s="5" t="s">
        <v>214</v>
      </c>
      <c r="B17" s="6" t="s">
        <v>36</v>
      </c>
      <c r="C17" s="5" t="s">
        <v>215</v>
      </c>
      <c r="D17" s="16" t="s">
        <v>216</v>
      </c>
      <c r="E17" s="8" t="s">
        <v>39</v>
      </c>
      <c r="F17" s="15" t="str">
        <f>HYPERLINK("https://www.facebook.com/groups/1108069375955135/files/","20161102 - HTML5")</f>
        <v>20161102 - HTML5</v>
      </c>
      <c r="G17" s="9"/>
      <c r="H17" s="10"/>
    </row>
    <row r="18" ht="37.5" customHeight="1">
      <c r="A18" s="5" t="s">
        <v>217</v>
      </c>
      <c r="B18" s="6" t="s">
        <v>36</v>
      </c>
      <c r="C18" s="5" t="s">
        <v>36</v>
      </c>
      <c r="D18" s="16" t="s">
        <v>218</v>
      </c>
      <c r="E18" s="8" t="s">
        <v>39</v>
      </c>
      <c r="F18" s="9"/>
      <c r="G18" s="9"/>
      <c r="H18" s="10"/>
    </row>
    <row r="19" ht="37.5" customHeight="1">
      <c r="A19" s="5" t="s">
        <v>219</v>
      </c>
      <c r="B19" s="6" t="s">
        <v>36</v>
      </c>
      <c r="C19" s="5" t="s">
        <v>36</v>
      </c>
      <c r="D19" s="16" t="s">
        <v>220</v>
      </c>
      <c r="E19" s="8" t="s">
        <v>39</v>
      </c>
      <c r="F19" s="9"/>
      <c r="G19" s="9"/>
      <c r="H19" s="10"/>
    </row>
    <row r="20" ht="37.5" customHeight="1">
      <c r="A20" s="5" t="s">
        <v>221</v>
      </c>
      <c r="B20" s="6" t="s">
        <v>36</v>
      </c>
      <c r="C20" s="5" t="s">
        <v>222</v>
      </c>
      <c r="D20" s="16" t="s">
        <v>223</v>
      </c>
      <c r="E20" s="8" t="s">
        <v>39</v>
      </c>
      <c r="F20" s="9"/>
      <c r="G20" s="9"/>
      <c r="H20" s="10"/>
    </row>
    <row r="21" ht="37.5" customHeight="1">
      <c r="A21" s="5" t="s">
        <v>224</v>
      </c>
      <c r="B21" s="6" t="s">
        <v>36</v>
      </c>
      <c r="C21" s="5" t="s">
        <v>222</v>
      </c>
      <c r="D21" s="16" t="s">
        <v>225</v>
      </c>
      <c r="E21" s="8" t="s">
        <v>39</v>
      </c>
      <c r="F21" s="9"/>
      <c r="G21" s="9"/>
      <c r="H21" s="10"/>
    </row>
    <row r="22" ht="37.5" customHeight="1">
      <c r="A22" s="5" t="s">
        <v>226</v>
      </c>
      <c r="B22" s="6" t="s">
        <v>36</v>
      </c>
      <c r="C22" s="5" t="s">
        <v>222</v>
      </c>
      <c r="D22" s="16" t="s">
        <v>227</v>
      </c>
      <c r="E22" s="8" t="s">
        <v>39</v>
      </c>
      <c r="F22" s="9"/>
      <c r="G22" s="9"/>
      <c r="H22" s="10"/>
    </row>
    <row r="23" ht="11.25" customHeight="1">
      <c r="A23" s="11"/>
      <c r="B23" s="12"/>
      <c r="C23" s="11"/>
      <c r="D23" s="11"/>
      <c r="E23" s="12"/>
      <c r="F23" s="13"/>
      <c r="G23" s="13"/>
      <c r="H23" s="14"/>
    </row>
    <row r="24" ht="37.5" customHeight="1">
      <c r="A24" s="18" t="s">
        <v>228</v>
      </c>
      <c r="B24" s="6" t="s">
        <v>36</v>
      </c>
      <c r="C24" s="5" t="s">
        <v>229</v>
      </c>
      <c r="D24" s="16" t="s">
        <v>230</v>
      </c>
      <c r="E24" s="8" t="s">
        <v>39</v>
      </c>
      <c r="F24" s="15" t="str">
        <f>HYPERLINK("https://www.facebook.com/groups/1108069375955135/files/","20161107 - HTML5")</f>
        <v>20161107 - HTML5</v>
      </c>
      <c r="G24" s="9"/>
      <c r="H24" s="10"/>
    </row>
    <row r="25" ht="37.5" customHeight="1">
      <c r="A25" s="18" t="s">
        <v>231</v>
      </c>
      <c r="B25" s="6" t="s">
        <v>36</v>
      </c>
      <c r="C25" s="18" t="s">
        <v>232</v>
      </c>
      <c r="D25" s="16" t="s">
        <v>233</v>
      </c>
      <c r="E25" s="8" t="s">
        <v>39</v>
      </c>
      <c r="F25" s="9"/>
      <c r="G25" s="9"/>
      <c r="H25" s="10"/>
    </row>
    <row r="26" ht="37.5" customHeight="1">
      <c r="A26" s="18" t="s">
        <v>234</v>
      </c>
      <c r="B26" s="6" t="s">
        <v>36</v>
      </c>
      <c r="C26" s="18" t="s">
        <v>235</v>
      </c>
      <c r="D26" s="16" t="s">
        <v>236</v>
      </c>
      <c r="E26" s="8" t="s">
        <v>39</v>
      </c>
      <c r="F26" s="9"/>
      <c r="G26" s="9"/>
      <c r="H26" s="10"/>
    </row>
    <row r="27" ht="37.5" customHeight="1">
      <c r="A27" s="18" t="s">
        <v>237</v>
      </c>
      <c r="B27" s="6" t="s">
        <v>36</v>
      </c>
      <c r="C27" s="18" t="s">
        <v>235</v>
      </c>
      <c r="D27" s="16" t="s">
        <v>238</v>
      </c>
      <c r="E27" s="8" t="s">
        <v>39</v>
      </c>
      <c r="F27" s="9"/>
      <c r="G27" s="9"/>
      <c r="H27" s="10"/>
    </row>
    <row r="28" ht="37.5" customHeight="1">
      <c r="A28" s="18" t="s">
        <v>239</v>
      </c>
      <c r="B28" s="6" t="s">
        <v>36</v>
      </c>
      <c r="C28" s="18" t="s">
        <v>240</v>
      </c>
      <c r="D28" s="16" t="s">
        <v>241</v>
      </c>
      <c r="E28" s="8" t="s">
        <v>39</v>
      </c>
      <c r="F28" s="9"/>
      <c r="G28" s="9"/>
      <c r="H28" s="10"/>
    </row>
    <row r="29" ht="37.5" customHeight="1">
      <c r="A29" s="18" t="s">
        <v>242</v>
      </c>
      <c r="B29" s="6" t="s">
        <v>36</v>
      </c>
      <c r="C29" s="18" t="s">
        <v>243</v>
      </c>
      <c r="D29" s="16" t="s">
        <v>244</v>
      </c>
      <c r="E29" s="8" t="s">
        <v>39</v>
      </c>
      <c r="F29" s="9"/>
      <c r="G29" s="9"/>
      <c r="H29" s="10"/>
    </row>
    <row r="30" ht="11.25" customHeight="1">
      <c r="A30" s="11"/>
      <c r="B30" s="12"/>
      <c r="C30" s="11"/>
      <c r="D30" s="11"/>
      <c r="E30" s="12"/>
      <c r="F30" s="13"/>
      <c r="G30" s="13"/>
      <c r="H30" s="14"/>
    </row>
    <row r="31" ht="37.5" customHeight="1">
      <c r="A31" s="5" t="s">
        <v>245</v>
      </c>
      <c r="B31" s="6" t="s">
        <v>36</v>
      </c>
      <c r="C31" s="5" t="s">
        <v>246</v>
      </c>
      <c r="D31" s="16" t="s">
        <v>247</v>
      </c>
      <c r="E31" s="6" t="s">
        <v>39</v>
      </c>
      <c r="F31" s="15" t="str">
        <f>HYPERLINK("https://www.facebook.com/groups/1108069375955135/files/","20161114 - HTML5")</f>
        <v>20161114 - HTML5</v>
      </c>
      <c r="G31" s="9"/>
      <c r="H31" s="10"/>
    </row>
    <row r="32" ht="37.5" customHeight="1">
      <c r="A32" s="5" t="s">
        <v>248</v>
      </c>
      <c r="B32" s="6" t="s">
        <v>36</v>
      </c>
      <c r="C32" s="5" t="s">
        <v>246</v>
      </c>
      <c r="D32" s="16" t="s">
        <v>249</v>
      </c>
      <c r="E32" s="6" t="s">
        <v>39</v>
      </c>
      <c r="F32" s="9"/>
      <c r="G32" s="9"/>
      <c r="H32" s="10"/>
    </row>
    <row r="33" ht="37.5" customHeight="1">
      <c r="A33" s="5" t="s">
        <v>250</v>
      </c>
      <c r="B33" s="6" t="s">
        <v>36</v>
      </c>
      <c r="C33" s="5" t="s">
        <v>246</v>
      </c>
      <c r="D33" s="21" t="s">
        <v>251</v>
      </c>
      <c r="E33" s="6" t="s">
        <v>39</v>
      </c>
      <c r="F33" s="9"/>
      <c r="G33" s="9"/>
      <c r="H33" s="10"/>
    </row>
    <row r="34" ht="37.5" customHeight="1">
      <c r="A34" s="5" t="s">
        <v>252</v>
      </c>
      <c r="B34" s="6" t="s">
        <v>36</v>
      </c>
      <c r="C34" s="5" t="s">
        <v>246</v>
      </c>
      <c r="D34" s="16" t="s">
        <v>253</v>
      </c>
      <c r="E34" s="6" t="s">
        <v>39</v>
      </c>
      <c r="F34" s="9"/>
      <c r="G34" s="15" t="str">
        <f>HYPERLINK("http://www.w3schools.com/graphics/canvas_clock.asp","w3schools參考網址")</f>
        <v>w3schools參考網址</v>
      </c>
      <c r="H34" s="10"/>
    </row>
    <row r="35" ht="37.5" customHeight="1">
      <c r="A35" s="5" t="s">
        <v>284</v>
      </c>
      <c r="B35" s="6" t="s">
        <v>36</v>
      </c>
      <c r="C35" s="5" t="s">
        <v>286</v>
      </c>
      <c r="D35" s="16" t="s">
        <v>287</v>
      </c>
      <c r="E35" s="6" t="s">
        <v>39</v>
      </c>
      <c r="F35" s="9"/>
      <c r="G35" s="9"/>
      <c r="H35" s="10"/>
    </row>
    <row r="36" ht="37.5" customHeight="1">
      <c r="A36" s="5" t="s">
        <v>290</v>
      </c>
      <c r="B36" s="6" t="s">
        <v>36</v>
      </c>
      <c r="C36" s="5" t="s">
        <v>286</v>
      </c>
      <c r="D36" s="16" t="s">
        <v>291</v>
      </c>
      <c r="E36" s="6" t="s">
        <v>39</v>
      </c>
      <c r="F36" s="9"/>
      <c r="G36" s="9"/>
      <c r="H36" s="10"/>
    </row>
    <row r="37" ht="11.25" customHeight="1">
      <c r="A37" s="11"/>
      <c r="B37" s="12"/>
      <c r="C37" s="11"/>
      <c r="D37" s="11"/>
      <c r="E37" s="12"/>
      <c r="F37" s="13"/>
      <c r="G37" s="13"/>
      <c r="H37" s="14"/>
    </row>
    <row r="38" ht="37.5" customHeight="1">
      <c r="A38" s="5" t="s">
        <v>295</v>
      </c>
      <c r="B38" s="6" t="s">
        <v>36</v>
      </c>
      <c r="C38" s="5" t="s">
        <v>296</v>
      </c>
      <c r="D38" s="16" t="s">
        <v>297</v>
      </c>
      <c r="E38" s="6" t="s">
        <v>39</v>
      </c>
      <c r="F38" s="15" t="str">
        <f>HYPERLINK("https://www.facebook.com/groups/1108069375955135/files/","20161121 - HTML5")</f>
        <v>20161121 - HTML5</v>
      </c>
      <c r="G38" s="9"/>
      <c r="H38" s="10"/>
    </row>
    <row r="39" ht="37.5" customHeight="1">
      <c r="A39" s="5" t="s">
        <v>301</v>
      </c>
      <c r="B39" s="6" t="s">
        <v>36</v>
      </c>
      <c r="C39" s="5" t="s">
        <v>302</v>
      </c>
      <c r="D39" s="16" t="s">
        <v>303</v>
      </c>
      <c r="E39" s="6" t="s">
        <v>39</v>
      </c>
      <c r="F39" s="9"/>
      <c r="G39" s="9"/>
      <c r="H39" s="10"/>
    </row>
    <row r="40" ht="37.5" customHeight="1">
      <c r="A40" s="5" t="s">
        <v>307</v>
      </c>
      <c r="B40" s="6" t="s">
        <v>36</v>
      </c>
      <c r="C40" s="5" t="s">
        <v>308</v>
      </c>
      <c r="D40" s="16" t="s">
        <v>309</v>
      </c>
      <c r="E40" s="6" t="s">
        <v>39</v>
      </c>
      <c r="F40" s="9"/>
      <c r="G40" s="9"/>
      <c r="H40" s="10"/>
    </row>
    <row r="41" ht="11.25" customHeight="1">
      <c r="A41" s="25"/>
      <c r="B41" s="25"/>
      <c r="C41" s="25"/>
      <c r="D41" s="25"/>
      <c r="E41" s="25"/>
      <c r="F41" s="25"/>
      <c r="G41" s="25"/>
      <c r="H41" s="25"/>
    </row>
    <row r="42" ht="37.5" customHeight="1">
      <c r="A42" s="5" t="s">
        <v>314</v>
      </c>
      <c r="B42" s="6" t="s">
        <v>36</v>
      </c>
      <c r="C42" s="5" t="s">
        <v>316</v>
      </c>
      <c r="D42" s="16" t="s">
        <v>317</v>
      </c>
      <c r="E42" s="6" t="s">
        <v>39</v>
      </c>
      <c r="F42" s="15" t="str">
        <f>HYPERLINK("https://www.facebook.com/groups/1108069375955135/files/","20161122 - HTML5")</f>
        <v>20161122 - HTML5</v>
      </c>
      <c r="G42" s="9"/>
      <c r="H42" s="10"/>
    </row>
    <row r="43" ht="37.5" customHeight="1">
      <c r="A43" s="5" t="s">
        <v>321</v>
      </c>
      <c r="B43" s="6" t="s">
        <v>36</v>
      </c>
      <c r="C43" s="5" t="s">
        <v>322</v>
      </c>
      <c r="D43" s="16" t="s">
        <v>323</v>
      </c>
      <c r="E43" s="6" t="s">
        <v>39</v>
      </c>
      <c r="F43" s="9"/>
      <c r="G43" s="9"/>
      <c r="H43" s="10"/>
    </row>
    <row r="44" ht="37.5" customHeight="1">
      <c r="A44" s="5" t="s">
        <v>330</v>
      </c>
      <c r="B44" s="6" t="s">
        <v>36</v>
      </c>
      <c r="C44" s="5" t="s">
        <v>332</v>
      </c>
      <c r="D44" s="16" t="s">
        <v>334</v>
      </c>
      <c r="E44" s="6" t="s">
        <v>39</v>
      </c>
      <c r="F44" s="9"/>
      <c r="G44" s="9"/>
      <c r="H44" s="10"/>
    </row>
    <row r="45" ht="11.25" customHeight="1">
      <c r="A45" s="11"/>
      <c r="B45" s="12"/>
      <c r="C45" s="11"/>
      <c r="D45" s="11"/>
      <c r="E45" s="12"/>
      <c r="F45" s="13"/>
      <c r="G45" s="13"/>
      <c r="H45" s="14"/>
    </row>
  </sheetData>
  <hyperlinks>
    <hyperlink r:id="rId1" ref="D2"/>
    <hyperlink r:id="rId2" ref="F2"/>
    <hyperlink r:id="rId3" ref="D3"/>
    <hyperlink r:id="rId4" ref="D4"/>
    <hyperlink r:id="rId5" ref="D5"/>
    <hyperlink r:id="rId6" ref="D6"/>
    <hyperlink r:id="rId7" ref="D7"/>
    <hyperlink r:id="rId8" ref="D9"/>
    <hyperlink r:id="rId9" ref="F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7"/>
    <hyperlink r:id="rId17" ref="F17"/>
    <hyperlink r:id="rId18" ref="D18"/>
    <hyperlink r:id="rId19" ref="D19"/>
    <hyperlink r:id="rId20" ref="D20"/>
    <hyperlink r:id="rId21" ref="D21"/>
    <hyperlink r:id="rId22" ref="D22"/>
    <hyperlink r:id="rId23" ref="D24"/>
    <hyperlink r:id="rId24" ref="F24"/>
    <hyperlink r:id="rId25" ref="D25"/>
    <hyperlink r:id="rId26" ref="D26"/>
    <hyperlink r:id="rId27" ref="D27"/>
    <hyperlink r:id="rId28" ref="D28"/>
    <hyperlink r:id="rId29" ref="D29"/>
    <hyperlink r:id="rId30" ref="D31"/>
    <hyperlink r:id="rId31" ref="F31"/>
    <hyperlink r:id="rId32" ref="D32"/>
    <hyperlink r:id="rId33" ref="D33"/>
    <hyperlink r:id="rId34" ref="D34"/>
    <hyperlink r:id="rId35" ref="G34"/>
    <hyperlink r:id="rId36" ref="D35"/>
    <hyperlink r:id="rId37" ref="D36"/>
    <hyperlink r:id="rId38" ref="D38"/>
    <hyperlink r:id="rId39" ref="F38"/>
    <hyperlink r:id="rId40" ref="D39"/>
    <hyperlink r:id="rId41" ref="D40"/>
    <hyperlink r:id="rId42" ref="D42"/>
    <hyperlink r:id="rId43" ref="F42"/>
    <hyperlink r:id="rId44" ref="D43"/>
    <hyperlink r:id="rId45" ref="D44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18.57"/>
    <col customWidth="1" min="3" max="3" width="30.86"/>
    <col customWidth="1" min="4" max="4" width="28.86"/>
    <col customWidth="1" min="5" max="5" width="12.0"/>
    <col customWidth="1" min="6" max="6" width="23.57"/>
    <col customWidth="1" min="7" max="7" width="20.43"/>
    <col customWidth="1" min="8" max="8" width="19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40</v>
      </c>
      <c r="B2" s="6" t="s">
        <v>41</v>
      </c>
      <c r="C2" s="5" t="s">
        <v>42</v>
      </c>
      <c r="D2" s="16" t="s">
        <v>43</v>
      </c>
      <c r="E2" s="6" t="s">
        <v>47</v>
      </c>
      <c r="F2" s="15" t="str">
        <f>HYPERLINK("https://www.facebook.com/groups/1108069375955135/files/","20161104 - PHP+MySQL")</f>
        <v>20161104 - PHP+MySQL</v>
      </c>
      <c r="G2" s="15" t="str">
        <f>HYPERLINK("http://teaching.bo-yuan.net","蘇老師的教學系統平台")</f>
        <v>蘇老師的教學系統平台</v>
      </c>
      <c r="H2" s="17" t="s">
        <v>53</v>
      </c>
    </row>
    <row r="3" ht="37.5" customHeight="1">
      <c r="A3" s="5" t="s">
        <v>56</v>
      </c>
      <c r="B3" s="6" t="s">
        <v>41</v>
      </c>
      <c r="C3" s="5" t="s">
        <v>57</v>
      </c>
      <c r="D3" s="16" t="s">
        <v>58</v>
      </c>
      <c r="E3" s="6" t="s">
        <v>47</v>
      </c>
      <c r="F3" s="9"/>
      <c r="G3" s="9"/>
      <c r="H3" s="10"/>
    </row>
    <row r="4" ht="37.5" customHeight="1">
      <c r="A4" s="5" t="s">
        <v>61</v>
      </c>
      <c r="B4" s="6" t="s">
        <v>41</v>
      </c>
      <c r="C4" s="5" t="s">
        <v>62</v>
      </c>
      <c r="D4" s="16" t="s">
        <v>63</v>
      </c>
      <c r="E4" s="6" t="s">
        <v>47</v>
      </c>
      <c r="F4" s="9"/>
      <c r="G4" s="9"/>
      <c r="H4" s="10"/>
    </row>
    <row r="5" ht="37.5" customHeight="1">
      <c r="A5" s="5" t="s">
        <v>64</v>
      </c>
      <c r="B5" s="6" t="s">
        <v>41</v>
      </c>
      <c r="C5" s="18" t="s">
        <v>65</v>
      </c>
      <c r="D5" s="16" t="s">
        <v>70</v>
      </c>
      <c r="E5" s="6" t="s">
        <v>47</v>
      </c>
      <c r="F5" s="9"/>
      <c r="G5" s="9"/>
      <c r="H5" s="10"/>
    </row>
    <row r="6" ht="37.5" customHeight="1">
      <c r="A6" s="5" t="s">
        <v>71</v>
      </c>
      <c r="B6" s="6" t="s">
        <v>41</v>
      </c>
      <c r="C6" s="18" t="s">
        <v>65</v>
      </c>
      <c r="D6" s="16" t="s">
        <v>72</v>
      </c>
      <c r="E6" s="6" t="s">
        <v>47</v>
      </c>
      <c r="F6" s="9"/>
      <c r="G6" s="9"/>
      <c r="H6" s="10"/>
    </row>
    <row r="7" ht="37.5" customHeight="1">
      <c r="A7" s="5" t="s">
        <v>76</v>
      </c>
      <c r="B7" s="6" t="s">
        <v>41</v>
      </c>
      <c r="C7" s="18" t="s">
        <v>65</v>
      </c>
      <c r="D7" s="16" t="s">
        <v>77</v>
      </c>
      <c r="E7" s="6" t="s">
        <v>47</v>
      </c>
      <c r="F7" s="9"/>
      <c r="G7" s="9"/>
      <c r="H7" s="10"/>
    </row>
    <row r="8" ht="11.25" customHeight="1">
      <c r="A8" s="11"/>
      <c r="B8" s="12"/>
      <c r="C8" s="11"/>
      <c r="D8" s="11"/>
      <c r="E8" s="12"/>
      <c r="F8" s="13"/>
      <c r="G8" s="13"/>
      <c r="H8" s="14"/>
    </row>
    <row r="9" ht="37.5" customHeight="1">
      <c r="A9" s="5" t="s">
        <v>80</v>
      </c>
      <c r="B9" s="6" t="s">
        <v>41</v>
      </c>
      <c r="C9" s="5" t="s">
        <v>65</v>
      </c>
      <c r="D9" s="16" t="s">
        <v>82</v>
      </c>
      <c r="E9" s="6" t="s">
        <v>47</v>
      </c>
      <c r="F9" s="15" t="str">
        <f>HYPERLINK("https://lookaside.fbsbx.com/file/蘇柏原%20-%20PHP%26MySQL.zip?token=AWwEJWXyPuRlbGFqR3MY2onWLbqgsc-fOqxvVvl9SHk0L6yjYmW3GFm9LTSzXCyxP8aczTCkHYWQAbkQHqbF-VdJAzOhXCowG8aG_R0OdOzEJCollIo9JBwszi6CAZCke7zJ8kGSUAtN28OU-Kp8tj4REuDyWDoTHX9GGIOeDbQw0jvfWbcqIJFqTyJlxue9DYQ","20161111 - PHP+MySQL")</f>
        <v>20161111 - PHP+MySQL</v>
      </c>
      <c r="G9" s="9"/>
      <c r="H9" s="10"/>
    </row>
    <row r="10" ht="37.5" customHeight="1">
      <c r="A10" s="5" t="s">
        <v>86</v>
      </c>
      <c r="B10" s="6" t="s">
        <v>41</v>
      </c>
      <c r="C10" s="5" t="s">
        <v>65</v>
      </c>
      <c r="D10" s="16" t="s">
        <v>88</v>
      </c>
      <c r="E10" s="6" t="s">
        <v>47</v>
      </c>
      <c r="F10" s="9"/>
      <c r="G10" s="9"/>
      <c r="H10" s="10"/>
    </row>
    <row r="11" ht="37.5" customHeight="1">
      <c r="A11" s="5" t="s">
        <v>90</v>
      </c>
      <c r="B11" s="6" t="s">
        <v>41</v>
      </c>
      <c r="C11" s="5" t="s">
        <v>91</v>
      </c>
      <c r="D11" s="16" t="s">
        <v>92</v>
      </c>
      <c r="E11" s="6" t="s">
        <v>47</v>
      </c>
      <c r="F11" s="9"/>
      <c r="G11" s="9"/>
      <c r="H11" s="10"/>
    </row>
    <row r="12" ht="37.5" customHeight="1">
      <c r="A12" s="5" t="s">
        <v>95</v>
      </c>
      <c r="B12" s="6" t="s">
        <v>41</v>
      </c>
      <c r="C12" s="18" t="s">
        <v>96</v>
      </c>
      <c r="D12" s="16" t="s">
        <v>97</v>
      </c>
      <c r="E12" s="6" t="s">
        <v>47</v>
      </c>
      <c r="F12" s="9"/>
      <c r="G12" s="9"/>
      <c r="H12" s="10"/>
    </row>
    <row r="13" ht="37.5" customHeight="1">
      <c r="A13" s="5" t="s">
        <v>98</v>
      </c>
      <c r="B13" s="6" t="s">
        <v>41</v>
      </c>
      <c r="C13" s="18" t="s">
        <v>96</v>
      </c>
      <c r="D13" s="16" t="s">
        <v>99</v>
      </c>
      <c r="E13" s="6" t="s">
        <v>47</v>
      </c>
      <c r="F13" s="9"/>
      <c r="G13" s="9"/>
      <c r="H13" s="10"/>
    </row>
    <row r="14" ht="37.5" customHeight="1">
      <c r="A14" s="5" t="s">
        <v>102</v>
      </c>
      <c r="B14" s="6" t="s">
        <v>41</v>
      </c>
      <c r="C14" s="18" t="s">
        <v>96</v>
      </c>
      <c r="D14" s="16" t="s">
        <v>105</v>
      </c>
      <c r="E14" s="6" t="s">
        <v>47</v>
      </c>
      <c r="F14" s="9"/>
      <c r="G14" s="9"/>
      <c r="H14" s="10"/>
    </row>
    <row r="15" ht="11.25" customHeight="1">
      <c r="A15" s="11"/>
      <c r="B15" s="12"/>
      <c r="C15" s="11"/>
      <c r="D15" s="11"/>
      <c r="E15" s="12"/>
      <c r="F15" s="13"/>
      <c r="G15" s="13"/>
      <c r="H15" s="14"/>
    </row>
    <row r="16" ht="37.5" customHeight="1">
      <c r="A16" s="5" t="s">
        <v>107</v>
      </c>
      <c r="B16" s="6" t="s">
        <v>41</v>
      </c>
      <c r="C16" s="5" t="s">
        <v>108</v>
      </c>
      <c r="D16" s="16" t="s">
        <v>109</v>
      </c>
      <c r="E16" s="6" t="s">
        <v>47</v>
      </c>
      <c r="F16" s="15" t="str">
        <f>HYPERLINK("https://www.facebook.com/groups/1108069375955135/files/","20161117 - PHP+MySQL")</f>
        <v>20161117 - PHP+MySQL</v>
      </c>
      <c r="G16" s="9"/>
      <c r="H16" s="10"/>
    </row>
    <row r="17" ht="37.5" customHeight="1">
      <c r="A17" s="5" t="s">
        <v>111</v>
      </c>
      <c r="B17" s="6" t="s">
        <v>41</v>
      </c>
      <c r="C17" s="5" t="s">
        <v>113</v>
      </c>
      <c r="D17" s="16" t="s">
        <v>114</v>
      </c>
      <c r="E17" s="6" t="s">
        <v>47</v>
      </c>
      <c r="F17" s="9"/>
      <c r="G17" s="9"/>
      <c r="H17" s="10"/>
    </row>
    <row r="18" ht="37.5" customHeight="1">
      <c r="A18" s="5" t="s">
        <v>116</v>
      </c>
      <c r="B18" s="6" t="s">
        <v>41</v>
      </c>
      <c r="C18" s="5" t="s">
        <v>117</v>
      </c>
      <c r="D18" s="16" t="s">
        <v>118</v>
      </c>
      <c r="E18" s="6" t="s">
        <v>47</v>
      </c>
      <c r="F18" s="9"/>
      <c r="G18" s="9"/>
      <c r="H18" s="19" t="s">
        <v>120</v>
      </c>
    </row>
    <row r="19" ht="37.5" customHeight="1">
      <c r="A19" s="5" t="s">
        <v>123</v>
      </c>
      <c r="B19" s="6" t="s">
        <v>41</v>
      </c>
      <c r="C19" s="5" t="s">
        <v>117</v>
      </c>
      <c r="D19" s="16" t="s">
        <v>125</v>
      </c>
      <c r="E19" s="6" t="s">
        <v>47</v>
      </c>
      <c r="F19" s="9"/>
      <c r="G19" s="9"/>
      <c r="H19" s="10"/>
    </row>
    <row r="20" ht="37.5" customHeight="1">
      <c r="A20" s="5" t="s">
        <v>128</v>
      </c>
      <c r="B20" s="6" t="s">
        <v>41</v>
      </c>
      <c r="C20" s="5" t="s">
        <v>117</v>
      </c>
      <c r="D20" s="16" t="s">
        <v>129</v>
      </c>
      <c r="E20" s="6" t="s">
        <v>47</v>
      </c>
      <c r="F20" s="20"/>
      <c r="G20" s="9"/>
      <c r="H20" s="10"/>
    </row>
    <row r="21" ht="11.25" customHeight="1">
      <c r="A21" s="11"/>
      <c r="B21" s="12"/>
      <c r="C21" s="11"/>
      <c r="D21" s="11"/>
      <c r="E21" s="12"/>
      <c r="F21" s="13"/>
      <c r="G21" s="13"/>
      <c r="H21" s="14"/>
    </row>
    <row r="22" ht="37.5" customHeight="1">
      <c r="A22" s="5" t="s">
        <v>133</v>
      </c>
      <c r="B22" s="6" t="s">
        <v>41</v>
      </c>
      <c r="C22" s="5" t="s">
        <v>135</v>
      </c>
      <c r="D22" s="16" t="s">
        <v>137</v>
      </c>
      <c r="E22" s="6" t="s">
        <v>47</v>
      </c>
      <c r="F22" s="15" t="str">
        <f>HYPERLINK("https://www.facebook.com/groups/1108069375955135/files/","20161118 - PHP+MySQL")</f>
        <v>20161118 - PHP+MySQL</v>
      </c>
      <c r="G22" s="9"/>
      <c r="H22" s="10"/>
    </row>
    <row r="23" ht="37.5" customHeight="1">
      <c r="A23" s="5" t="s">
        <v>143</v>
      </c>
      <c r="B23" s="6" t="s">
        <v>41</v>
      </c>
      <c r="C23" s="5" t="s">
        <v>145</v>
      </c>
      <c r="D23" s="16" t="s">
        <v>146</v>
      </c>
      <c r="E23" s="6" t="s">
        <v>47</v>
      </c>
      <c r="F23" s="9"/>
      <c r="G23" s="9"/>
      <c r="H23" s="10"/>
    </row>
    <row r="24" ht="37.5" customHeight="1">
      <c r="A24" s="5" t="s">
        <v>147</v>
      </c>
      <c r="B24" s="6" t="s">
        <v>41</v>
      </c>
      <c r="C24" s="5" t="s">
        <v>148</v>
      </c>
      <c r="D24" s="16" t="s">
        <v>150</v>
      </c>
      <c r="E24" s="6" t="s">
        <v>47</v>
      </c>
      <c r="F24" s="9"/>
      <c r="G24" s="9"/>
      <c r="H24" s="10"/>
    </row>
    <row r="25" ht="37.5" customHeight="1">
      <c r="A25" s="5" t="s">
        <v>152</v>
      </c>
      <c r="B25" s="6" t="s">
        <v>41</v>
      </c>
      <c r="C25" s="5" t="s">
        <v>153</v>
      </c>
      <c r="D25" s="16" t="s">
        <v>154</v>
      </c>
      <c r="E25" s="6" t="s">
        <v>47</v>
      </c>
      <c r="F25" s="9"/>
      <c r="G25" s="9"/>
      <c r="H25" s="10"/>
    </row>
    <row r="26" ht="37.5" customHeight="1">
      <c r="A26" s="5" t="s">
        <v>155</v>
      </c>
      <c r="B26" s="6" t="s">
        <v>41</v>
      </c>
      <c r="C26" s="5" t="s">
        <v>156</v>
      </c>
      <c r="D26" s="16" t="s">
        <v>157</v>
      </c>
      <c r="E26" s="6" t="s">
        <v>47</v>
      </c>
      <c r="F26" s="9"/>
      <c r="G26" s="9"/>
      <c r="H26" s="10"/>
    </row>
    <row r="27" ht="37.5" customHeight="1">
      <c r="A27" s="5" t="s">
        <v>161</v>
      </c>
      <c r="B27" s="6" t="s">
        <v>41</v>
      </c>
      <c r="C27" s="5" t="s">
        <v>162</v>
      </c>
      <c r="D27" s="16" t="s">
        <v>163</v>
      </c>
      <c r="E27" s="6" t="s">
        <v>47</v>
      </c>
      <c r="F27" s="20"/>
      <c r="G27" s="9"/>
      <c r="H27" s="10"/>
    </row>
    <row r="28" ht="11.25" customHeight="1">
      <c r="A28" s="11"/>
      <c r="B28" s="12"/>
      <c r="C28" s="11"/>
      <c r="D28" s="11"/>
      <c r="E28" s="12"/>
      <c r="F28" s="13"/>
      <c r="G28" s="13"/>
      <c r="H28" s="14"/>
    </row>
    <row r="29" ht="37.5" customHeight="1">
      <c r="A29" s="5" t="s">
        <v>164</v>
      </c>
      <c r="B29" s="6" t="s">
        <v>41</v>
      </c>
      <c r="C29" s="22" t="s">
        <v>165</v>
      </c>
      <c r="D29" s="23" t="s">
        <v>166</v>
      </c>
      <c r="E29" s="6" t="s">
        <v>47</v>
      </c>
      <c r="F29" s="15" t="str">
        <f>HYPERLINK("https://www.facebook.com/groups/1108069375955135/files/","20161124 - PHP+MySQL")</f>
        <v>20161124 - PHP+MySQL</v>
      </c>
      <c r="G29" s="9"/>
      <c r="H29" s="24"/>
    </row>
    <row r="30" ht="37.5" customHeight="1">
      <c r="A30" s="5" t="s">
        <v>183</v>
      </c>
      <c r="B30" s="6" t="s">
        <v>41</v>
      </c>
      <c r="C30" s="22" t="s">
        <v>184</v>
      </c>
      <c r="D30" s="23" t="s">
        <v>185</v>
      </c>
      <c r="E30" s="6" t="s">
        <v>47</v>
      </c>
      <c r="F30" s="9"/>
      <c r="G30" s="9"/>
      <c r="H30" s="24"/>
    </row>
    <row r="31" ht="37.5" customHeight="1">
      <c r="A31" s="5" t="s">
        <v>186</v>
      </c>
      <c r="B31" s="6" t="s">
        <v>41</v>
      </c>
      <c r="C31" s="22" t="s">
        <v>188</v>
      </c>
      <c r="D31" s="23" t="s">
        <v>189</v>
      </c>
      <c r="E31" s="6" t="s">
        <v>47</v>
      </c>
      <c r="F31" s="9"/>
      <c r="G31" s="9"/>
      <c r="H31" s="24"/>
    </row>
    <row r="32" ht="37.5" customHeight="1">
      <c r="A32" s="5" t="s">
        <v>190</v>
      </c>
      <c r="B32" s="6" t="s">
        <v>41</v>
      </c>
      <c r="C32" s="22" t="s">
        <v>165</v>
      </c>
      <c r="D32" s="23" t="s">
        <v>191</v>
      </c>
      <c r="E32" s="6" t="s">
        <v>47</v>
      </c>
      <c r="F32" s="9"/>
      <c r="G32" s="9"/>
      <c r="H32" s="24"/>
    </row>
    <row r="33" ht="11.25" customHeight="1">
      <c r="A33" s="26"/>
      <c r="B33" s="12"/>
      <c r="C33" s="26"/>
      <c r="D33" s="26"/>
      <c r="E33" s="26"/>
      <c r="F33" s="13"/>
      <c r="G33" s="13"/>
      <c r="H33" s="26"/>
    </row>
    <row r="34" ht="37.5" customHeight="1">
      <c r="A34" s="5" t="s">
        <v>193</v>
      </c>
      <c r="B34" s="6" t="s">
        <v>41</v>
      </c>
      <c r="C34" s="22" t="s">
        <v>194</v>
      </c>
      <c r="D34" s="23" t="s">
        <v>196</v>
      </c>
      <c r="E34" s="6" t="s">
        <v>47</v>
      </c>
      <c r="F34" s="15" t="str">
        <f>HYPERLINK("https://www.facebook.com/groups/1108069375955135/files/","20161125 - PHP+MySQL")</f>
        <v>20161125 - PHP+MySQL</v>
      </c>
      <c r="G34" s="9"/>
      <c r="H34" s="24"/>
    </row>
    <row r="35" ht="37.5" customHeight="1">
      <c r="A35" s="5" t="s">
        <v>199</v>
      </c>
      <c r="B35" s="6" t="s">
        <v>41</v>
      </c>
      <c r="C35" s="22" t="s">
        <v>201</v>
      </c>
      <c r="D35" s="23" t="s">
        <v>202</v>
      </c>
      <c r="E35" s="6" t="s">
        <v>47</v>
      </c>
      <c r="F35" s="9"/>
      <c r="G35" s="9"/>
      <c r="H35" s="24"/>
    </row>
    <row r="36" ht="37.5" customHeight="1">
      <c r="A36" s="5" t="s">
        <v>203</v>
      </c>
      <c r="B36" s="6" t="s">
        <v>41</v>
      </c>
      <c r="C36" s="22" t="s">
        <v>204</v>
      </c>
      <c r="D36" s="23" t="s">
        <v>206</v>
      </c>
      <c r="E36" s="6" t="s">
        <v>47</v>
      </c>
      <c r="F36" s="9"/>
      <c r="G36" s="9"/>
      <c r="H36" s="24"/>
    </row>
    <row r="37" ht="37.5" customHeight="1">
      <c r="A37" s="5" t="s">
        <v>209</v>
      </c>
      <c r="B37" s="6" t="s">
        <v>41</v>
      </c>
      <c r="C37" s="22" t="s">
        <v>204</v>
      </c>
      <c r="D37" s="23" t="s">
        <v>210</v>
      </c>
      <c r="E37" s="6" t="s">
        <v>47</v>
      </c>
      <c r="F37" s="9"/>
      <c r="G37" s="9"/>
      <c r="H37" s="24"/>
    </row>
    <row r="38" ht="11.25" customHeight="1">
      <c r="A38" s="26"/>
      <c r="B38" s="12"/>
      <c r="C38" s="26"/>
      <c r="D38" s="26"/>
      <c r="E38" s="26"/>
      <c r="F38" s="13"/>
      <c r="G38" s="13"/>
      <c r="H38" s="26"/>
    </row>
  </sheetData>
  <hyperlinks>
    <hyperlink r:id="rId1" ref="D2"/>
    <hyperlink r:id="rId2" ref="F2"/>
    <hyperlink r:id="rId3" ref="G2"/>
    <hyperlink r:id="rId4" ref="D3"/>
    <hyperlink r:id="rId5" ref="D4"/>
    <hyperlink r:id="rId6" ref="D5"/>
    <hyperlink r:id="rId7" ref="D6"/>
    <hyperlink r:id="rId8" ref="D7"/>
    <hyperlink r:id="rId9" ref="D9"/>
    <hyperlink r:id="rId10" ref="F9"/>
    <hyperlink r:id="rId11" ref="D10"/>
    <hyperlink r:id="rId12" ref="D11"/>
    <hyperlink r:id="rId13" ref="D12"/>
    <hyperlink r:id="rId14" ref="D13"/>
    <hyperlink r:id="rId15" ref="D14"/>
    <hyperlink r:id="rId16" ref="D16"/>
    <hyperlink r:id="rId17" ref="F16"/>
    <hyperlink r:id="rId18" ref="D17"/>
    <hyperlink r:id="rId19" ref="D18"/>
    <hyperlink r:id="rId20" ref="D19"/>
    <hyperlink r:id="rId21" ref="D20"/>
    <hyperlink r:id="rId22" ref="D22"/>
    <hyperlink r:id="rId23" ref="F22"/>
    <hyperlink r:id="rId24" ref="D23"/>
    <hyperlink r:id="rId25" ref="D24"/>
    <hyperlink r:id="rId26" ref="D25"/>
    <hyperlink r:id="rId27" ref="D26"/>
    <hyperlink r:id="rId28" ref="D27"/>
    <hyperlink r:id="rId29" ref="D29"/>
    <hyperlink r:id="rId30" ref="F29"/>
    <hyperlink r:id="rId31" ref="D30"/>
    <hyperlink r:id="rId32" ref="D31"/>
    <hyperlink r:id="rId33" ref="D32"/>
    <hyperlink r:id="rId34" ref="D34"/>
    <hyperlink r:id="rId35" ref="F34"/>
    <hyperlink r:id="rId36" ref="D35"/>
    <hyperlink r:id="rId37" ref="D36"/>
    <hyperlink r:id="rId38" ref="D37"/>
  </hyperlinks>
  <drawing r:id="rId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  <col customWidth="1" min="2" max="2" width="20.43"/>
    <col customWidth="1" min="3" max="3" width="36.14"/>
    <col customWidth="1" min="4" max="4" width="30.57"/>
    <col customWidth="1" min="5" max="5" width="10.71"/>
    <col customWidth="1" min="6" max="6" width="26.86"/>
    <col customWidth="1" min="7" max="7" width="20.29"/>
    <col customWidth="1" min="8" max="8" width="17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100</v>
      </c>
      <c r="B2" s="6" t="s">
        <v>101</v>
      </c>
      <c r="C2" s="5" t="s">
        <v>103</v>
      </c>
      <c r="D2" s="7" t="s">
        <v>104</v>
      </c>
      <c r="E2" s="8" t="s">
        <v>106</v>
      </c>
      <c r="F2" s="15" t="str">
        <f>HYPERLINK("https://www.facebook.com/groups/1108069375955135/files/","20161024 - iOS App語法基礎")</f>
        <v>20161024 - iOS App語法基礎</v>
      </c>
      <c r="G2" s="9"/>
      <c r="H2" s="10"/>
    </row>
    <row r="3" ht="37.5" customHeight="1">
      <c r="A3" s="5" t="s">
        <v>110</v>
      </c>
      <c r="B3" s="6" t="s">
        <v>101</v>
      </c>
      <c r="C3" s="5" t="s">
        <v>112</v>
      </c>
      <c r="D3" s="7" t="s">
        <v>115</v>
      </c>
      <c r="E3" s="8" t="s">
        <v>106</v>
      </c>
      <c r="F3" s="9"/>
      <c r="G3" s="9"/>
      <c r="H3" s="10"/>
    </row>
    <row r="4" ht="37.5" customHeight="1">
      <c r="A4" s="5" t="s">
        <v>119</v>
      </c>
      <c r="B4" s="6" t="s">
        <v>101</v>
      </c>
      <c r="C4" s="5" t="s">
        <v>121</v>
      </c>
      <c r="D4" s="7" t="s">
        <v>122</v>
      </c>
      <c r="E4" s="8" t="s">
        <v>106</v>
      </c>
      <c r="F4" s="9"/>
      <c r="G4" s="9"/>
      <c r="H4" s="10"/>
    </row>
    <row r="5" ht="11.25" customHeight="1">
      <c r="A5" s="11"/>
      <c r="B5" s="12"/>
      <c r="C5" s="11"/>
      <c r="D5" s="11"/>
      <c r="E5" s="12"/>
      <c r="F5" s="13"/>
      <c r="G5" s="13"/>
      <c r="H5" s="14"/>
    </row>
    <row r="6" ht="37.5" customHeight="1">
      <c r="A6" s="18" t="s">
        <v>158</v>
      </c>
      <c r="B6" s="8" t="s">
        <v>101</v>
      </c>
      <c r="C6" s="18" t="s">
        <v>159</v>
      </c>
      <c r="D6" s="21" t="s">
        <v>160</v>
      </c>
      <c r="E6" s="8" t="s">
        <v>106</v>
      </c>
      <c r="F6" s="15" t="str">
        <f>HYPERLINK("https://www.facebook.com/groups/1108069375955135/files/","20161027 - iOS App語法基礎")</f>
        <v>20161027 - iOS App語法基礎</v>
      </c>
      <c r="G6" s="9"/>
      <c r="H6" s="10"/>
    </row>
    <row r="7" ht="37.5" customHeight="1">
      <c r="A7" s="18" t="s">
        <v>167</v>
      </c>
      <c r="B7" s="8" t="s">
        <v>101</v>
      </c>
      <c r="C7" s="18" t="s">
        <v>168</v>
      </c>
      <c r="D7" s="21" t="s">
        <v>169</v>
      </c>
      <c r="E7" s="8" t="s">
        <v>106</v>
      </c>
      <c r="F7" s="9"/>
      <c r="G7" s="9"/>
      <c r="H7" s="10"/>
    </row>
    <row r="8" ht="37.5" customHeight="1">
      <c r="A8" s="18" t="s">
        <v>170</v>
      </c>
      <c r="B8" s="8" t="s">
        <v>101</v>
      </c>
      <c r="C8" s="18" t="s">
        <v>171</v>
      </c>
      <c r="D8" s="21" t="s">
        <v>172</v>
      </c>
      <c r="E8" s="8" t="s">
        <v>106</v>
      </c>
      <c r="F8" s="9"/>
      <c r="G8" s="9"/>
      <c r="H8" s="10"/>
    </row>
    <row r="9" ht="11.25" customHeight="1">
      <c r="A9" s="11"/>
      <c r="B9" s="12"/>
      <c r="C9" s="11"/>
      <c r="D9" s="11"/>
      <c r="E9" s="12"/>
      <c r="F9" s="13"/>
      <c r="G9" s="13"/>
      <c r="H9" s="14"/>
    </row>
    <row r="10" ht="37.5" customHeight="1">
      <c r="A10" s="18" t="s">
        <v>197</v>
      </c>
      <c r="B10" s="8" t="s">
        <v>101</v>
      </c>
      <c r="C10" s="18" t="s">
        <v>198</v>
      </c>
      <c r="D10" s="16" t="s">
        <v>200</v>
      </c>
      <c r="E10" s="8" t="s">
        <v>106</v>
      </c>
      <c r="F10" s="9"/>
      <c r="G10" s="9"/>
      <c r="H10" s="10"/>
    </row>
    <row r="11" ht="37.5" customHeight="1">
      <c r="A11" s="18" t="s">
        <v>205</v>
      </c>
      <c r="B11" s="8" t="s">
        <v>101</v>
      </c>
      <c r="C11" s="18" t="s">
        <v>207</v>
      </c>
      <c r="D11" s="21" t="s">
        <v>208</v>
      </c>
      <c r="E11" s="8" t="s">
        <v>106</v>
      </c>
      <c r="F11" s="9"/>
      <c r="G11" s="9"/>
      <c r="H11" s="10"/>
    </row>
    <row r="12" ht="37.5" customHeight="1">
      <c r="A12" s="18" t="s">
        <v>211</v>
      </c>
      <c r="B12" s="8" t="s">
        <v>101</v>
      </c>
      <c r="C12" s="18" t="s">
        <v>212</v>
      </c>
      <c r="D12" s="21" t="s">
        <v>213</v>
      </c>
      <c r="E12" s="8" t="s">
        <v>106</v>
      </c>
      <c r="F12" s="9"/>
      <c r="G12" s="9"/>
      <c r="H12" s="10"/>
    </row>
    <row r="13" ht="11.25" customHeight="1">
      <c r="A13" s="11"/>
      <c r="B13" s="12"/>
      <c r="C13" s="11"/>
      <c r="D13" s="11"/>
      <c r="E13" s="12"/>
      <c r="F13" s="13"/>
      <c r="G13" s="13"/>
      <c r="H13" s="14"/>
    </row>
    <row r="14" ht="37.5" customHeight="1">
      <c r="A14" s="5" t="s">
        <v>254</v>
      </c>
      <c r="B14" s="6" t="s">
        <v>101</v>
      </c>
      <c r="C14" s="5" t="s">
        <v>255</v>
      </c>
      <c r="D14" s="16" t="s">
        <v>256</v>
      </c>
      <c r="E14" s="6" t="s">
        <v>106</v>
      </c>
      <c r="F14" s="9"/>
      <c r="G14" s="9"/>
      <c r="H14" s="10"/>
    </row>
    <row r="15" ht="37.5" customHeight="1">
      <c r="A15" s="5" t="s">
        <v>257</v>
      </c>
      <c r="B15" s="6" t="s">
        <v>101</v>
      </c>
      <c r="C15" s="5" t="s">
        <v>258</v>
      </c>
      <c r="D15" s="7" t="s">
        <v>259</v>
      </c>
      <c r="E15" s="6" t="s">
        <v>106</v>
      </c>
      <c r="F15" s="9"/>
      <c r="G15" s="9"/>
      <c r="H15" s="10"/>
    </row>
    <row r="16" ht="37.5" customHeight="1">
      <c r="A16" s="5" t="s">
        <v>260</v>
      </c>
      <c r="B16" s="6" t="s">
        <v>101</v>
      </c>
      <c r="C16" s="5" t="s">
        <v>261</v>
      </c>
      <c r="D16" s="16" t="s">
        <v>262</v>
      </c>
      <c r="E16" s="6" t="s">
        <v>106</v>
      </c>
      <c r="F16" s="9"/>
      <c r="G16" s="9"/>
      <c r="H16" s="10"/>
    </row>
    <row r="17" ht="11.25" customHeight="1">
      <c r="A17" s="11"/>
      <c r="B17" s="12"/>
      <c r="C17" s="11"/>
      <c r="D17" s="11"/>
      <c r="E17" s="12"/>
      <c r="F17" s="13"/>
      <c r="G17" s="13"/>
      <c r="H17" s="14"/>
    </row>
    <row r="18" ht="37.5" customHeight="1">
      <c r="A18" s="5" t="s">
        <v>263</v>
      </c>
      <c r="B18" s="6" t="s">
        <v>101</v>
      </c>
      <c r="C18" s="5" t="s">
        <v>264</v>
      </c>
      <c r="D18" s="16" t="s">
        <v>265</v>
      </c>
      <c r="E18" s="6" t="s">
        <v>106</v>
      </c>
      <c r="F18" s="15" t="str">
        <f>HYPERLINK("https://www.facebook.com/groups/1108069375955135/files/","20161109 - iOS App語法基礎")</f>
        <v>20161109 - iOS App語法基礎</v>
      </c>
      <c r="G18" s="9"/>
      <c r="H18" s="10"/>
    </row>
    <row r="19" ht="37.5" customHeight="1">
      <c r="A19" s="5" t="s">
        <v>266</v>
      </c>
      <c r="B19" s="6" t="s">
        <v>101</v>
      </c>
      <c r="C19" s="5" t="s">
        <v>267</v>
      </c>
      <c r="D19" s="16" t="s">
        <v>268</v>
      </c>
      <c r="E19" s="6" t="s">
        <v>106</v>
      </c>
      <c r="F19" s="9"/>
      <c r="G19" s="9"/>
      <c r="H19" s="10"/>
    </row>
    <row r="20" ht="37.5" customHeight="1">
      <c r="A20" s="5" t="s">
        <v>269</v>
      </c>
      <c r="B20" s="6" t="s">
        <v>101</v>
      </c>
      <c r="C20" s="5" t="s">
        <v>270</v>
      </c>
      <c r="D20" s="16" t="s">
        <v>271</v>
      </c>
      <c r="E20" s="6" t="s">
        <v>106</v>
      </c>
      <c r="F20" s="9"/>
      <c r="G20" s="9"/>
      <c r="H20" s="10"/>
    </row>
    <row r="21" ht="37.5" customHeight="1">
      <c r="A21" s="5" t="s">
        <v>272</v>
      </c>
      <c r="B21" s="6" t="s">
        <v>101</v>
      </c>
      <c r="C21" s="5" t="s">
        <v>273</v>
      </c>
      <c r="D21" s="16" t="s">
        <v>274</v>
      </c>
      <c r="E21" s="6" t="s">
        <v>106</v>
      </c>
      <c r="F21" s="9"/>
      <c r="G21" s="9"/>
      <c r="H21" s="10"/>
    </row>
    <row r="22" ht="37.5" customHeight="1">
      <c r="A22" s="5" t="s">
        <v>275</v>
      </c>
      <c r="B22" s="6" t="s">
        <v>101</v>
      </c>
      <c r="C22" s="5" t="s">
        <v>276</v>
      </c>
      <c r="D22" s="16" t="s">
        <v>277</v>
      </c>
      <c r="E22" s="6" t="s">
        <v>106</v>
      </c>
      <c r="F22" s="9"/>
      <c r="G22" s="9"/>
      <c r="H22" s="10"/>
    </row>
    <row r="23" ht="37.5" customHeight="1">
      <c r="A23" s="5" t="s">
        <v>278</v>
      </c>
      <c r="B23" s="6" t="s">
        <v>101</v>
      </c>
      <c r="C23" s="5" t="s">
        <v>279</v>
      </c>
      <c r="D23" s="16" t="s">
        <v>280</v>
      </c>
      <c r="E23" s="6" t="s">
        <v>106</v>
      </c>
      <c r="F23" s="9"/>
      <c r="G23" s="9"/>
      <c r="H23" s="10"/>
    </row>
    <row r="24" ht="11.25" customHeight="1">
      <c r="A24" s="11"/>
      <c r="B24" s="12"/>
      <c r="C24" s="11"/>
      <c r="D24" s="11"/>
      <c r="E24" s="12"/>
      <c r="F24" s="13"/>
      <c r="G24" s="13"/>
      <c r="H24" s="14"/>
    </row>
    <row r="25" ht="37.5" customHeight="1">
      <c r="A25" s="5" t="s">
        <v>281</v>
      </c>
      <c r="B25" s="6" t="s">
        <v>101</v>
      </c>
      <c r="C25" s="5" t="s">
        <v>282</v>
      </c>
      <c r="D25" s="16" t="s">
        <v>283</v>
      </c>
      <c r="E25" s="6" t="s">
        <v>106</v>
      </c>
      <c r="F25" s="15" t="str">
        <f>HYPERLINK("https://www.facebook.com/groups/1108069375955135/files/","20161110 - iOS App語法基礎")</f>
        <v>20161110 - iOS App語法基礎</v>
      </c>
      <c r="G25" s="9"/>
      <c r="H25" s="10"/>
    </row>
    <row r="26" ht="37.5" customHeight="1">
      <c r="A26" s="5" t="s">
        <v>285</v>
      </c>
      <c r="B26" s="6" t="s">
        <v>101</v>
      </c>
      <c r="C26" s="5" t="s">
        <v>288</v>
      </c>
      <c r="D26" s="16" t="s">
        <v>289</v>
      </c>
      <c r="E26" s="6" t="s">
        <v>106</v>
      </c>
      <c r="F26" s="9"/>
      <c r="G26" s="9"/>
      <c r="H26" s="10"/>
    </row>
    <row r="27" ht="37.5" customHeight="1">
      <c r="A27" s="5" t="s">
        <v>292</v>
      </c>
      <c r="B27" s="6" t="s">
        <v>101</v>
      </c>
      <c r="C27" s="5" t="s">
        <v>293</v>
      </c>
      <c r="D27" s="16" t="s">
        <v>294</v>
      </c>
      <c r="E27" s="6" t="s">
        <v>106</v>
      </c>
      <c r="F27" s="9"/>
      <c r="G27" s="9"/>
      <c r="H27" s="10"/>
    </row>
    <row r="28" ht="11.25" customHeight="1">
      <c r="A28" s="11"/>
      <c r="B28" s="12"/>
      <c r="C28" s="11"/>
      <c r="D28" s="11"/>
      <c r="E28" s="12"/>
      <c r="F28" s="13"/>
      <c r="G28" s="13"/>
      <c r="H28" s="14"/>
    </row>
    <row r="29" ht="37.5" customHeight="1">
      <c r="A29" s="5" t="s">
        <v>298</v>
      </c>
      <c r="B29" s="6" t="s">
        <v>101</v>
      </c>
      <c r="C29" s="5" t="s">
        <v>299</v>
      </c>
      <c r="D29" s="16" t="s">
        <v>300</v>
      </c>
      <c r="E29" s="6" t="s">
        <v>106</v>
      </c>
      <c r="F29" s="15" t="str">
        <f>HYPERLINK("https://www.facebook.com/groups/1108069375955135/files/","20161115 - iOS App語法基礎")</f>
        <v>20161115 - iOS App語法基礎</v>
      </c>
      <c r="G29" s="9"/>
      <c r="H29" s="10"/>
    </row>
    <row r="30" ht="37.5" customHeight="1">
      <c r="A30" s="5" t="s">
        <v>304</v>
      </c>
      <c r="B30" s="6" t="s">
        <v>101</v>
      </c>
      <c r="C30" s="5" t="s">
        <v>305</v>
      </c>
      <c r="D30" s="16" t="s">
        <v>306</v>
      </c>
      <c r="E30" s="6" t="s">
        <v>106</v>
      </c>
      <c r="F30" s="9"/>
      <c r="G30" s="9"/>
      <c r="H30" s="10"/>
    </row>
    <row r="31" ht="37.5" customHeight="1">
      <c r="A31" s="5" t="s">
        <v>310</v>
      </c>
      <c r="B31" s="6" t="s">
        <v>101</v>
      </c>
      <c r="C31" s="5" t="s">
        <v>305</v>
      </c>
      <c r="D31" s="16" t="s">
        <v>311</v>
      </c>
      <c r="E31" s="6" t="s">
        <v>106</v>
      </c>
      <c r="F31" s="9"/>
      <c r="G31" s="9"/>
      <c r="H31" s="10"/>
    </row>
    <row r="32" ht="11.25" customHeight="1">
      <c r="A32" s="11"/>
      <c r="B32" s="12"/>
      <c r="C32" s="11"/>
      <c r="D32" s="11"/>
      <c r="E32" s="12"/>
      <c r="F32" s="13"/>
      <c r="G32" s="13"/>
      <c r="H32" s="14"/>
    </row>
    <row r="33" ht="37.5" customHeight="1">
      <c r="A33" s="5" t="s">
        <v>312</v>
      </c>
      <c r="B33" s="6" t="s">
        <v>101</v>
      </c>
      <c r="C33" s="5" t="s">
        <v>313</v>
      </c>
      <c r="D33" s="16" t="s">
        <v>315</v>
      </c>
      <c r="E33" s="6" t="s">
        <v>106</v>
      </c>
      <c r="F33" s="15" t="str">
        <f>HYPERLINK("https://www.facebook.com/groups/1108069375955135/files/","20161116 - iOS App語法基礎")</f>
        <v>20161116 - iOS App語法基礎</v>
      </c>
      <c r="G33" s="9"/>
      <c r="H33" s="10"/>
    </row>
    <row r="34" ht="37.5" customHeight="1">
      <c r="A34" s="5" t="s">
        <v>318</v>
      </c>
      <c r="B34" s="6" t="s">
        <v>101</v>
      </c>
      <c r="C34" s="5" t="s">
        <v>319</v>
      </c>
      <c r="D34" s="16" t="s">
        <v>320</v>
      </c>
      <c r="E34" s="6" t="s">
        <v>106</v>
      </c>
      <c r="F34" s="9"/>
      <c r="G34" s="9"/>
      <c r="H34" s="10"/>
    </row>
    <row r="35" ht="37.5" customHeight="1">
      <c r="A35" s="5" t="s">
        <v>324</v>
      </c>
      <c r="B35" s="6" t="s">
        <v>101</v>
      </c>
      <c r="C35" s="5" t="s">
        <v>325</v>
      </c>
      <c r="D35" s="7" t="s">
        <v>326</v>
      </c>
      <c r="E35" s="6" t="s">
        <v>106</v>
      </c>
      <c r="F35" s="9"/>
      <c r="G35" s="9"/>
      <c r="H35" s="10"/>
    </row>
    <row r="36" ht="37.5" customHeight="1">
      <c r="A36" s="5" t="s">
        <v>327</v>
      </c>
      <c r="B36" s="6" t="s">
        <v>101</v>
      </c>
      <c r="C36" s="5" t="s">
        <v>328</v>
      </c>
      <c r="D36" s="16" t="s">
        <v>329</v>
      </c>
      <c r="E36" s="6" t="s">
        <v>106</v>
      </c>
      <c r="F36" s="9"/>
      <c r="G36" s="9"/>
      <c r="H36" s="10"/>
    </row>
    <row r="37" ht="37.5" customHeight="1">
      <c r="A37" s="5" t="s">
        <v>331</v>
      </c>
      <c r="B37" s="6" t="s">
        <v>101</v>
      </c>
      <c r="C37" s="5" t="s">
        <v>333</v>
      </c>
      <c r="D37" s="16" t="s">
        <v>335</v>
      </c>
      <c r="E37" s="6" t="s">
        <v>106</v>
      </c>
      <c r="F37" s="9"/>
      <c r="G37" s="9"/>
      <c r="H37" s="10"/>
    </row>
    <row r="38" ht="37.5" customHeight="1">
      <c r="A38" s="5" t="s">
        <v>336</v>
      </c>
      <c r="B38" s="6" t="s">
        <v>101</v>
      </c>
      <c r="C38" s="5" t="s">
        <v>337</v>
      </c>
      <c r="D38" s="7" t="s">
        <v>338</v>
      </c>
      <c r="E38" s="6" t="s">
        <v>106</v>
      </c>
      <c r="F38" s="9"/>
      <c r="G38" s="9"/>
      <c r="H38" s="10"/>
    </row>
    <row r="39" ht="11.25" customHeight="1">
      <c r="A39" s="11"/>
      <c r="B39" s="12"/>
      <c r="C39" s="11"/>
      <c r="D39" s="11"/>
      <c r="E39" s="12"/>
      <c r="F39" s="13"/>
      <c r="G39" s="13"/>
      <c r="H39" s="14"/>
    </row>
    <row r="40" ht="37.5" customHeight="1">
      <c r="A40" s="5" t="s">
        <v>339</v>
      </c>
      <c r="B40" s="6" t="s">
        <v>101</v>
      </c>
      <c r="C40" s="5" t="s">
        <v>340</v>
      </c>
      <c r="D40" s="16" t="s">
        <v>341</v>
      </c>
      <c r="E40" s="6" t="s">
        <v>106</v>
      </c>
      <c r="F40" s="15" t="str">
        <f>HYPERLINK("https://www.facebook.com/groups/1108069375955135/files/","20161121 - iOS App語法基礎")</f>
        <v>20161121 - iOS App語法基礎</v>
      </c>
      <c r="G40" s="9"/>
      <c r="H40" s="10"/>
    </row>
    <row r="41" ht="37.5" customHeight="1">
      <c r="A41" s="5" t="s">
        <v>342</v>
      </c>
      <c r="B41" s="6" t="s">
        <v>101</v>
      </c>
      <c r="C41" s="5" t="s">
        <v>343</v>
      </c>
      <c r="D41" s="16" t="s">
        <v>344</v>
      </c>
      <c r="E41" s="6" t="s">
        <v>106</v>
      </c>
      <c r="F41" s="9"/>
      <c r="G41" s="9"/>
      <c r="H41" s="10"/>
    </row>
    <row r="42" ht="37.5" customHeight="1">
      <c r="A42" s="5" t="s">
        <v>345</v>
      </c>
      <c r="B42" s="6" t="s">
        <v>101</v>
      </c>
      <c r="C42" s="5" t="s">
        <v>343</v>
      </c>
      <c r="D42" s="16" t="s">
        <v>346</v>
      </c>
      <c r="E42" s="6" t="s">
        <v>106</v>
      </c>
      <c r="F42" s="9"/>
      <c r="G42" s="9"/>
      <c r="H42" s="10"/>
    </row>
    <row r="43" ht="37.5" customHeight="1">
      <c r="A43" s="5" t="s">
        <v>347</v>
      </c>
      <c r="B43" s="6" t="s">
        <v>101</v>
      </c>
      <c r="C43" s="5" t="s">
        <v>348</v>
      </c>
      <c r="D43" s="16" t="s">
        <v>349</v>
      </c>
      <c r="E43" s="6" t="s">
        <v>106</v>
      </c>
      <c r="F43" s="9"/>
      <c r="G43" s="9"/>
      <c r="H43" s="10"/>
    </row>
    <row r="44" ht="11.25" customHeight="1">
      <c r="A44" s="25"/>
      <c r="B44" s="25"/>
      <c r="C44" s="25"/>
      <c r="D44" s="25"/>
      <c r="E44" s="25"/>
      <c r="F44" s="25"/>
      <c r="G44" s="25"/>
      <c r="H44" s="25"/>
    </row>
    <row r="45" ht="37.5" customHeight="1">
      <c r="A45" s="5" t="s">
        <v>350</v>
      </c>
      <c r="B45" s="6" t="s">
        <v>101</v>
      </c>
      <c r="C45" s="22" t="s">
        <v>351</v>
      </c>
      <c r="D45" s="23" t="s">
        <v>352</v>
      </c>
      <c r="E45" s="6" t="s">
        <v>106</v>
      </c>
      <c r="F45" s="15" t="str">
        <f>HYPERLINK("https://www.facebook.com/groups/1108069375955135/files/","20161128 - iOS App語法基礎")</f>
        <v>20161128 - iOS App語法基礎</v>
      </c>
      <c r="G45" s="9"/>
      <c r="H45" s="24"/>
    </row>
    <row r="46" ht="37.5" customHeight="1">
      <c r="A46" s="5" t="s">
        <v>353</v>
      </c>
      <c r="B46" s="6" t="s">
        <v>101</v>
      </c>
      <c r="C46" s="22" t="s">
        <v>351</v>
      </c>
      <c r="D46" s="23" t="s">
        <v>354</v>
      </c>
      <c r="E46" s="6" t="s">
        <v>106</v>
      </c>
      <c r="F46" s="9"/>
      <c r="G46" s="9"/>
      <c r="H46" s="24"/>
    </row>
    <row r="47" ht="37.5" customHeight="1">
      <c r="A47" s="5" t="s">
        <v>355</v>
      </c>
      <c r="B47" s="6" t="s">
        <v>101</v>
      </c>
      <c r="C47" s="22" t="s">
        <v>351</v>
      </c>
      <c r="D47" s="23" t="s">
        <v>356</v>
      </c>
      <c r="E47" s="6" t="s">
        <v>106</v>
      </c>
      <c r="F47" s="9"/>
      <c r="G47" s="9"/>
      <c r="H47" s="24"/>
    </row>
    <row r="48" ht="11.25" customHeight="1">
      <c r="A48" s="26"/>
      <c r="B48" s="12"/>
      <c r="C48" s="26"/>
      <c r="D48" s="26"/>
      <c r="E48" s="26"/>
      <c r="F48" s="13"/>
      <c r="G48" s="13"/>
      <c r="H48" s="26"/>
    </row>
    <row r="49" ht="37.5" customHeight="1">
      <c r="A49" s="5" t="s">
        <v>361</v>
      </c>
      <c r="B49" s="6" t="s">
        <v>101</v>
      </c>
      <c r="C49" s="22" t="s">
        <v>363</v>
      </c>
      <c r="D49" s="23" t="s">
        <v>364</v>
      </c>
      <c r="E49" s="6" t="s">
        <v>106</v>
      </c>
      <c r="F49" s="15" t="str">
        <f>HYPERLINK("https://www.facebook.com/groups/1108069375955135/files/","20161129 - iOS App語法基礎")</f>
        <v>20161129 - iOS App語法基礎</v>
      </c>
      <c r="G49" s="9"/>
      <c r="H49" s="24"/>
    </row>
    <row r="50" ht="37.5" customHeight="1">
      <c r="A50" s="5" t="s">
        <v>368</v>
      </c>
      <c r="B50" s="6" t="s">
        <v>101</v>
      </c>
      <c r="C50" s="22" t="s">
        <v>369</v>
      </c>
      <c r="D50" s="23" t="s">
        <v>370</v>
      </c>
      <c r="E50" s="6" t="s">
        <v>106</v>
      </c>
      <c r="F50" s="9"/>
      <c r="G50" s="9"/>
      <c r="H50" s="24"/>
    </row>
    <row r="51" ht="37.5" customHeight="1">
      <c r="A51" s="5" t="s">
        <v>374</v>
      </c>
      <c r="B51" s="6" t="s">
        <v>101</v>
      </c>
      <c r="C51" s="22" t="s">
        <v>375</v>
      </c>
      <c r="D51" s="23" t="s">
        <v>377</v>
      </c>
      <c r="E51" s="6" t="s">
        <v>106</v>
      </c>
      <c r="F51" s="9"/>
      <c r="G51" s="9"/>
      <c r="H51" s="24"/>
    </row>
    <row r="52" ht="11.25" customHeight="1">
      <c r="A52" s="25"/>
      <c r="B52" s="25"/>
      <c r="C52" s="25"/>
      <c r="D52" s="25"/>
      <c r="E52" s="25"/>
      <c r="F52" s="25"/>
      <c r="G52" s="25"/>
      <c r="H52" s="25"/>
    </row>
    <row r="53" ht="37.5" customHeight="1">
      <c r="A53" s="5" t="s">
        <v>380</v>
      </c>
      <c r="B53" s="6" t="s">
        <v>101</v>
      </c>
      <c r="C53" s="22" t="s">
        <v>381</v>
      </c>
      <c r="D53" s="23" t="s">
        <v>382</v>
      </c>
      <c r="E53" s="6" t="s">
        <v>106</v>
      </c>
      <c r="F53" s="15" t="str">
        <f>HYPERLINK("https://www.facebook.com/groups/1108069375955135/files/","20161130 - iOS App語法基礎")</f>
        <v>20161130 - iOS App語法基礎</v>
      </c>
      <c r="G53" s="9"/>
      <c r="H53" s="24"/>
    </row>
    <row r="54" ht="37.5" customHeight="1">
      <c r="A54" s="5" t="s">
        <v>387</v>
      </c>
      <c r="B54" s="6" t="s">
        <v>101</v>
      </c>
      <c r="C54" s="22" t="s">
        <v>388</v>
      </c>
      <c r="D54" s="23" t="s">
        <v>389</v>
      </c>
      <c r="E54" s="6" t="s">
        <v>106</v>
      </c>
      <c r="F54" s="9"/>
      <c r="G54" s="9"/>
      <c r="H54" s="24"/>
    </row>
    <row r="55" ht="37.5" customHeight="1">
      <c r="A55" s="5" t="s">
        <v>395</v>
      </c>
      <c r="B55" s="6" t="s">
        <v>101</v>
      </c>
      <c r="C55" s="22" t="s">
        <v>396</v>
      </c>
      <c r="D55" s="23" t="s">
        <v>397</v>
      </c>
      <c r="E55" s="6" t="s">
        <v>106</v>
      </c>
      <c r="F55" s="9"/>
      <c r="G55" s="9"/>
      <c r="H55" s="24"/>
    </row>
    <row r="56" ht="37.5" customHeight="1">
      <c r="A56" s="5" t="s">
        <v>401</v>
      </c>
      <c r="B56" s="6" t="s">
        <v>101</v>
      </c>
      <c r="C56" s="22" t="s">
        <v>402</v>
      </c>
      <c r="D56" s="23" t="s">
        <v>403</v>
      </c>
      <c r="E56" s="6" t="s">
        <v>106</v>
      </c>
      <c r="F56" s="9"/>
      <c r="G56" s="9"/>
      <c r="H56" s="24"/>
    </row>
    <row r="57" ht="37.5" customHeight="1">
      <c r="A57" s="5" t="s">
        <v>404</v>
      </c>
      <c r="B57" s="6" t="s">
        <v>101</v>
      </c>
      <c r="C57" s="22" t="s">
        <v>405</v>
      </c>
      <c r="D57" s="23" t="s">
        <v>406</v>
      </c>
      <c r="E57" s="6" t="s">
        <v>106</v>
      </c>
      <c r="F57" s="9"/>
      <c r="G57" s="9"/>
      <c r="H57" s="24"/>
    </row>
    <row r="58" ht="37.5" customHeight="1">
      <c r="A58" s="5" t="s">
        <v>407</v>
      </c>
      <c r="B58" s="6" t="s">
        <v>101</v>
      </c>
      <c r="C58" s="22" t="s">
        <v>409</v>
      </c>
      <c r="D58" s="23" t="s">
        <v>410</v>
      </c>
      <c r="E58" s="6" t="s">
        <v>106</v>
      </c>
      <c r="F58" s="9"/>
      <c r="G58" s="9"/>
      <c r="H58" s="24"/>
    </row>
    <row r="59" ht="11.25" customHeight="1">
      <c r="A59" s="25"/>
      <c r="B59" s="25"/>
      <c r="C59" s="25"/>
      <c r="D59" s="25"/>
      <c r="E59" s="25"/>
      <c r="F59" s="25"/>
      <c r="G59" s="25"/>
      <c r="H59" s="25"/>
    </row>
    <row r="60" ht="37.5" customHeight="1">
      <c r="A60" s="28" t="s">
        <v>415</v>
      </c>
      <c r="B60" s="29" t="s">
        <v>419</v>
      </c>
      <c r="C60" s="28" t="s">
        <v>423</v>
      </c>
      <c r="D60" s="31" t="s">
        <v>424</v>
      </c>
      <c r="E60" s="29" t="s">
        <v>106</v>
      </c>
      <c r="F60" s="32" t="str">
        <f>HYPERLINK("https://www.facebook.com/groups/1108069375955135/1184996074929131/","20170125 - black&amp;Delegate補充")</f>
        <v>20170125 - black&amp;Delegate補充</v>
      </c>
      <c r="G60" s="9"/>
      <c r="H60" s="10"/>
    </row>
  </sheetData>
  <hyperlinks>
    <hyperlink r:id="rId1" ref="D2"/>
    <hyperlink r:id="rId2" ref="F2"/>
    <hyperlink r:id="rId3" ref="D3"/>
    <hyperlink r:id="rId4" ref="D4"/>
    <hyperlink r:id="rId5" ref="D6"/>
    <hyperlink r:id="rId6" ref="F6"/>
    <hyperlink r:id="rId7" ref="D7"/>
    <hyperlink r:id="rId8" ref="D8"/>
    <hyperlink r:id="rId9" ref="D10"/>
    <hyperlink r:id="rId10" ref="D11"/>
    <hyperlink r:id="rId11" ref="D12"/>
    <hyperlink r:id="rId12" ref="D14"/>
    <hyperlink r:id="rId13" ref="D15"/>
    <hyperlink r:id="rId14" ref="D16"/>
    <hyperlink r:id="rId15" ref="D18"/>
    <hyperlink r:id="rId16" ref="F18"/>
    <hyperlink r:id="rId17" ref="D19"/>
    <hyperlink r:id="rId18" ref="D20"/>
    <hyperlink r:id="rId19" ref="D21"/>
    <hyperlink r:id="rId20" ref="D22"/>
    <hyperlink r:id="rId21" ref="D23"/>
    <hyperlink r:id="rId22" ref="D25"/>
    <hyperlink r:id="rId23" ref="F25"/>
    <hyperlink r:id="rId24" ref="D26"/>
    <hyperlink r:id="rId25" ref="D27"/>
    <hyperlink r:id="rId26" ref="D29"/>
    <hyperlink r:id="rId27" ref="F29"/>
    <hyperlink r:id="rId28" ref="D30"/>
    <hyperlink r:id="rId29" ref="D31"/>
    <hyperlink r:id="rId30" ref="D33"/>
    <hyperlink r:id="rId31" ref="F33"/>
    <hyperlink r:id="rId32" ref="D34"/>
    <hyperlink r:id="rId33" ref="D35"/>
    <hyperlink r:id="rId34" ref="D36"/>
    <hyperlink r:id="rId35" ref="D37"/>
    <hyperlink r:id="rId36" ref="D38"/>
    <hyperlink r:id="rId37" ref="D40"/>
    <hyperlink r:id="rId38" ref="F40"/>
    <hyperlink r:id="rId39" ref="D41"/>
    <hyperlink r:id="rId40" ref="D42"/>
    <hyperlink r:id="rId41" ref="D43"/>
    <hyperlink r:id="rId42" ref="D45"/>
    <hyperlink r:id="rId43" ref="F45"/>
    <hyperlink r:id="rId44" ref="D46"/>
    <hyperlink r:id="rId45" ref="D47"/>
    <hyperlink r:id="rId46" ref="D49"/>
    <hyperlink r:id="rId47" ref="F49"/>
    <hyperlink r:id="rId48" ref="D50"/>
    <hyperlink r:id="rId49" ref="D51"/>
    <hyperlink r:id="rId50" ref="D53"/>
    <hyperlink r:id="rId51" ref="F53"/>
    <hyperlink r:id="rId52" ref="D54"/>
    <hyperlink r:id="rId53" ref="D55"/>
    <hyperlink r:id="rId54" ref="D56"/>
    <hyperlink r:id="rId55" ref="D57"/>
    <hyperlink r:id="rId56" ref="D58"/>
    <hyperlink r:id="rId57" ref="D60"/>
    <hyperlink r:id="rId58" ref="F60"/>
  </hyperlinks>
  <drawing r:id="rId5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21.29"/>
    <col customWidth="1" min="3" max="3" width="33.14"/>
    <col customWidth="1" min="4" max="4" width="30.71"/>
    <col customWidth="1" min="5" max="5" width="10.57"/>
    <col customWidth="1" min="6" max="6" width="27.29"/>
    <col customWidth="1" min="7" max="7" width="15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357</v>
      </c>
      <c r="B2" s="6" t="s">
        <v>358</v>
      </c>
      <c r="C2" s="22" t="s">
        <v>359</v>
      </c>
      <c r="D2" s="23" t="s">
        <v>360</v>
      </c>
      <c r="E2" s="6" t="s">
        <v>362</v>
      </c>
      <c r="F2" s="15" t="str">
        <f>HYPERLINK("https://www.facebook.com/groups/1108069375955135/files/","20161201 - iOS APP 進階補充 ")</f>
        <v>20161201 - iOS APP 進階補充 </v>
      </c>
      <c r="G2" s="9"/>
      <c r="H2" s="24"/>
    </row>
    <row r="3" ht="37.5" customHeight="1">
      <c r="A3" s="5" t="s">
        <v>365</v>
      </c>
      <c r="B3" s="6" t="s">
        <v>358</v>
      </c>
      <c r="C3" s="22" t="s">
        <v>366</v>
      </c>
      <c r="D3" s="23" t="s">
        <v>367</v>
      </c>
      <c r="E3" s="6" t="s">
        <v>362</v>
      </c>
      <c r="F3" s="9"/>
      <c r="G3" s="9"/>
      <c r="H3" s="24"/>
    </row>
    <row r="4" ht="37.5" customHeight="1">
      <c r="A4" s="5" t="s">
        <v>371</v>
      </c>
      <c r="B4" s="6" t="s">
        <v>358</v>
      </c>
      <c r="C4" s="22" t="s">
        <v>372</v>
      </c>
      <c r="D4" s="23" t="s">
        <v>373</v>
      </c>
      <c r="E4" s="6" t="s">
        <v>362</v>
      </c>
      <c r="F4" s="9"/>
      <c r="G4" s="9"/>
      <c r="H4" s="24"/>
    </row>
    <row r="5" ht="37.5" customHeight="1">
      <c r="A5" s="5" t="s">
        <v>376</v>
      </c>
      <c r="B5" s="6" t="s">
        <v>358</v>
      </c>
      <c r="C5" s="22" t="s">
        <v>378</v>
      </c>
      <c r="D5" s="23" t="s">
        <v>379</v>
      </c>
      <c r="E5" s="6" t="s">
        <v>362</v>
      </c>
      <c r="F5" s="9"/>
      <c r="G5" s="9"/>
      <c r="H5" s="24"/>
    </row>
    <row r="6" ht="37.5" customHeight="1">
      <c r="A6" s="5" t="s">
        <v>383</v>
      </c>
      <c r="B6" s="6" t="s">
        <v>358</v>
      </c>
      <c r="D6" s="23" t="s">
        <v>384</v>
      </c>
      <c r="E6" s="6" t="s">
        <v>362</v>
      </c>
      <c r="F6" s="9"/>
      <c r="G6" s="9"/>
      <c r="H6" s="24"/>
    </row>
    <row r="7" ht="37.5" customHeight="1">
      <c r="A7" s="5" t="s">
        <v>385</v>
      </c>
      <c r="B7" s="6" t="s">
        <v>358</v>
      </c>
      <c r="D7" s="23" t="s">
        <v>386</v>
      </c>
      <c r="E7" s="6" t="s">
        <v>362</v>
      </c>
      <c r="F7" s="9"/>
      <c r="G7" s="9"/>
      <c r="H7" s="24"/>
    </row>
    <row r="8" ht="37.5" customHeight="1">
      <c r="A8" s="5" t="s">
        <v>390</v>
      </c>
      <c r="B8" s="6" t="s">
        <v>358</v>
      </c>
      <c r="D8" s="23" t="s">
        <v>391</v>
      </c>
      <c r="E8" s="6" t="s">
        <v>362</v>
      </c>
      <c r="F8" s="9"/>
      <c r="G8" s="9"/>
      <c r="H8" s="24"/>
    </row>
    <row r="9" ht="11.25" customHeight="1">
      <c r="A9" s="11"/>
      <c r="B9" s="12"/>
      <c r="C9" s="11"/>
      <c r="D9" s="11"/>
      <c r="E9" s="12"/>
      <c r="F9" s="13"/>
      <c r="G9" s="13"/>
      <c r="H9" s="14"/>
    </row>
    <row r="10" ht="37.5" customHeight="1">
      <c r="A10" s="5" t="s">
        <v>392</v>
      </c>
      <c r="B10" s="6" t="s">
        <v>358</v>
      </c>
      <c r="C10" s="22" t="s">
        <v>393</v>
      </c>
      <c r="D10" s="23" t="s">
        <v>394</v>
      </c>
      <c r="E10" s="6" t="s">
        <v>362</v>
      </c>
      <c r="F10" s="9"/>
      <c r="G10" s="9"/>
      <c r="H10" s="10"/>
    </row>
    <row r="11" ht="37.5" customHeight="1">
      <c r="A11" s="5" t="s">
        <v>398</v>
      </c>
      <c r="B11" s="6" t="s">
        <v>358</v>
      </c>
      <c r="C11" s="22" t="s">
        <v>399</v>
      </c>
      <c r="D11" s="27" t="s">
        <v>400</v>
      </c>
      <c r="E11" s="6" t="s">
        <v>362</v>
      </c>
      <c r="F11" s="9"/>
      <c r="G11" s="9"/>
      <c r="H11" s="10"/>
    </row>
    <row r="12" ht="37.5" customHeight="1">
      <c r="A12" s="5" t="s">
        <v>408</v>
      </c>
      <c r="B12" s="6" t="s">
        <v>358</v>
      </c>
      <c r="D12" s="27" t="s">
        <v>411</v>
      </c>
      <c r="E12" s="6" t="s">
        <v>362</v>
      </c>
      <c r="F12" s="9"/>
      <c r="G12" s="9"/>
      <c r="H12" s="10"/>
    </row>
    <row r="13" ht="37.5" customHeight="1">
      <c r="A13" s="5" t="s">
        <v>412</v>
      </c>
      <c r="B13" s="6" t="s">
        <v>358</v>
      </c>
      <c r="C13" s="22" t="s">
        <v>413</v>
      </c>
      <c r="D13" s="23" t="s">
        <v>414</v>
      </c>
      <c r="E13" s="6" t="s">
        <v>362</v>
      </c>
      <c r="F13" s="9"/>
      <c r="G13" s="9"/>
      <c r="H13" s="10"/>
    </row>
    <row r="14" ht="37.5" customHeight="1">
      <c r="A14" s="5" t="s">
        <v>416</v>
      </c>
      <c r="B14" s="6" t="s">
        <v>358</v>
      </c>
      <c r="C14" s="22" t="s">
        <v>417</v>
      </c>
      <c r="D14" s="23" t="s">
        <v>418</v>
      </c>
      <c r="E14" s="6" t="s">
        <v>362</v>
      </c>
      <c r="F14" s="9"/>
      <c r="G14" s="9"/>
      <c r="H14" s="10"/>
    </row>
    <row r="15" ht="37.5" customHeight="1">
      <c r="A15" s="5" t="s">
        <v>420</v>
      </c>
      <c r="B15" s="6" t="s">
        <v>358</v>
      </c>
      <c r="C15" s="22" t="s">
        <v>421</v>
      </c>
      <c r="D15" s="23" t="s">
        <v>422</v>
      </c>
      <c r="E15" s="6" t="s">
        <v>362</v>
      </c>
      <c r="F15" s="9"/>
      <c r="G15" s="9"/>
      <c r="H15" s="10"/>
    </row>
    <row r="16" ht="11.25" customHeight="1">
      <c r="A16" s="30"/>
      <c r="B16" s="30"/>
      <c r="C16" s="30"/>
      <c r="D16" s="30"/>
      <c r="E16" s="30"/>
      <c r="F16" s="30"/>
      <c r="G16" s="30"/>
      <c r="H16" s="30"/>
    </row>
    <row r="17" ht="37.5" customHeight="1">
      <c r="A17" s="5" t="s">
        <v>425</v>
      </c>
      <c r="B17" s="6" t="s">
        <v>358</v>
      </c>
      <c r="C17" s="22" t="s">
        <v>426</v>
      </c>
      <c r="D17" s="23" t="s">
        <v>427</v>
      </c>
      <c r="E17" s="6" t="s">
        <v>362</v>
      </c>
      <c r="F17" s="15" t="str">
        <f>HYPERLINK("https://www.facebook.com/groups/1108069375955135/files/","20161207 - iOS APP 進階補充 ")</f>
        <v>20161207 - iOS APP 進階補充 </v>
      </c>
      <c r="G17" s="9"/>
      <c r="H17" s="10"/>
    </row>
    <row r="18" ht="37.5" customHeight="1">
      <c r="A18" s="5" t="s">
        <v>428</v>
      </c>
      <c r="B18" s="6" t="s">
        <v>358</v>
      </c>
      <c r="C18" s="22" t="s">
        <v>429</v>
      </c>
      <c r="D18" s="23" t="s">
        <v>430</v>
      </c>
      <c r="E18" s="6" t="s">
        <v>362</v>
      </c>
      <c r="F18" s="9"/>
      <c r="G18" s="9"/>
      <c r="H18" s="10"/>
    </row>
    <row r="19" ht="37.5" customHeight="1">
      <c r="A19" s="5" t="s">
        <v>431</v>
      </c>
      <c r="B19" s="6" t="s">
        <v>358</v>
      </c>
      <c r="D19" s="23" t="s">
        <v>432</v>
      </c>
      <c r="E19" s="6" t="s">
        <v>362</v>
      </c>
      <c r="F19" s="9"/>
      <c r="G19" s="9"/>
      <c r="H19" s="10"/>
    </row>
    <row r="20" ht="37.5" customHeight="1">
      <c r="A20" s="5" t="s">
        <v>433</v>
      </c>
      <c r="B20" s="6" t="s">
        <v>358</v>
      </c>
      <c r="C20" s="22" t="s">
        <v>434</v>
      </c>
      <c r="D20" s="23" t="s">
        <v>435</v>
      </c>
      <c r="E20" s="6" t="s">
        <v>362</v>
      </c>
      <c r="F20" s="9"/>
      <c r="G20" s="9"/>
      <c r="H20" s="10"/>
    </row>
    <row r="21" ht="37.5" customHeight="1">
      <c r="A21" s="5" t="s">
        <v>436</v>
      </c>
      <c r="B21" s="6" t="s">
        <v>358</v>
      </c>
      <c r="C21" s="22" t="s">
        <v>437</v>
      </c>
      <c r="D21" s="23" t="s">
        <v>438</v>
      </c>
      <c r="E21" s="6" t="s">
        <v>362</v>
      </c>
      <c r="F21" s="9"/>
      <c r="G21" s="9"/>
      <c r="H21" s="10"/>
    </row>
    <row r="22" ht="37.5" customHeight="1">
      <c r="A22" s="5" t="s">
        <v>439</v>
      </c>
      <c r="B22" s="6" t="s">
        <v>358</v>
      </c>
      <c r="C22" s="22" t="s">
        <v>440</v>
      </c>
      <c r="D22" s="23" t="s">
        <v>441</v>
      </c>
      <c r="E22" s="6" t="s">
        <v>362</v>
      </c>
      <c r="F22" s="9"/>
      <c r="G22" s="9"/>
      <c r="H22" s="10"/>
    </row>
    <row r="23" ht="37.5" customHeight="1">
      <c r="A23" s="5" t="s">
        <v>442</v>
      </c>
      <c r="B23" s="6" t="s">
        <v>358</v>
      </c>
      <c r="C23" s="22" t="s">
        <v>443</v>
      </c>
      <c r="D23" s="23" t="s">
        <v>444</v>
      </c>
      <c r="E23" s="6" t="s">
        <v>362</v>
      </c>
      <c r="F23" s="9"/>
      <c r="G23" s="9"/>
      <c r="H23" s="10"/>
    </row>
    <row r="24" ht="11.25" customHeight="1">
      <c r="A24" s="26"/>
      <c r="B24" s="26"/>
      <c r="C24" s="26"/>
      <c r="D24" s="26"/>
      <c r="E24" s="26"/>
      <c r="F24" s="13"/>
      <c r="G24" s="13"/>
      <c r="H24" s="14"/>
    </row>
    <row r="25" ht="37.5" customHeight="1">
      <c r="A25" s="5" t="s">
        <v>445</v>
      </c>
      <c r="B25" s="6" t="s">
        <v>358</v>
      </c>
      <c r="C25" s="22" t="s">
        <v>446</v>
      </c>
      <c r="D25" s="27" t="s">
        <v>447</v>
      </c>
      <c r="E25" s="6" t="s">
        <v>362</v>
      </c>
      <c r="F25" s="15" t="str">
        <f>HYPERLINK("https://www.facebook.com/groups/1108069375955135/files/","20161208 - iOS APP 進階補充 ")</f>
        <v>20161208 - iOS APP 進階補充 </v>
      </c>
      <c r="G25" s="9"/>
      <c r="H25" s="10"/>
    </row>
    <row r="26" ht="37.5" customHeight="1">
      <c r="A26" s="5" t="s">
        <v>448</v>
      </c>
      <c r="B26" s="6" t="s">
        <v>358</v>
      </c>
      <c r="C26" s="22" t="s">
        <v>449</v>
      </c>
      <c r="D26" s="27" t="s">
        <v>450</v>
      </c>
      <c r="E26" s="6" t="s">
        <v>362</v>
      </c>
      <c r="F26" s="9"/>
      <c r="G26" s="9"/>
      <c r="H26" s="10"/>
    </row>
    <row r="27" ht="37.5" customHeight="1">
      <c r="A27" s="5" t="s">
        <v>451</v>
      </c>
      <c r="B27" s="6" t="s">
        <v>358</v>
      </c>
      <c r="C27" s="22" t="s">
        <v>449</v>
      </c>
      <c r="D27" s="27" t="s">
        <v>452</v>
      </c>
      <c r="E27" s="6" t="s">
        <v>362</v>
      </c>
      <c r="F27" s="9"/>
      <c r="G27" s="9"/>
      <c r="H27" s="10"/>
    </row>
    <row r="28" ht="37.5" customHeight="1">
      <c r="A28" s="5" t="s">
        <v>453</v>
      </c>
      <c r="B28" s="6" t="s">
        <v>358</v>
      </c>
      <c r="C28" s="22" t="s">
        <v>449</v>
      </c>
      <c r="D28" s="23" t="s">
        <v>454</v>
      </c>
      <c r="E28" s="6" t="s">
        <v>362</v>
      </c>
      <c r="F28" s="9"/>
      <c r="G28" s="9"/>
      <c r="H28" s="10"/>
    </row>
    <row r="29" ht="37.5" customHeight="1">
      <c r="A29" s="5" t="s">
        <v>455</v>
      </c>
      <c r="B29" s="6" t="s">
        <v>358</v>
      </c>
      <c r="C29" s="22" t="s">
        <v>456</v>
      </c>
      <c r="D29" s="23" t="s">
        <v>457</v>
      </c>
      <c r="E29" s="6" t="s">
        <v>362</v>
      </c>
      <c r="F29" s="9"/>
      <c r="G29" s="9"/>
      <c r="H29" s="10"/>
    </row>
    <row r="30" ht="37.5" customHeight="1">
      <c r="A30" s="5" t="s">
        <v>458</v>
      </c>
      <c r="B30" s="6" t="s">
        <v>358</v>
      </c>
      <c r="D30" s="23" t="s">
        <v>459</v>
      </c>
      <c r="E30" s="6" t="s">
        <v>362</v>
      </c>
      <c r="F30" s="9"/>
      <c r="G30" s="9"/>
      <c r="H30" s="10"/>
    </row>
    <row r="31" ht="37.5" customHeight="1">
      <c r="A31" s="5" t="s">
        <v>460</v>
      </c>
      <c r="B31" s="6" t="s">
        <v>358</v>
      </c>
      <c r="C31" s="22" t="s">
        <v>461</v>
      </c>
      <c r="D31" s="23" t="s">
        <v>462</v>
      </c>
      <c r="E31" s="6" t="s">
        <v>362</v>
      </c>
      <c r="F31" s="9"/>
      <c r="G31" s="9"/>
      <c r="H31" s="10"/>
    </row>
    <row r="32" ht="11.25" customHeight="1">
      <c r="A32" s="26"/>
      <c r="B32" s="26"/>
      <c r="C32" s="26"/>
      <c r="D32" s="26"/>
      <c r="E32" s="26"/>
      <c r="F32" s="13"/>
      <c r="G32" s="13"/>
      <c r="H32" s="14"/>
    </row>
    <row r="33" ht="37.5" customHeight="1">
      <c r="A33" s="33" t="s">
        <v>463</v>
      </c>
      <c r="B33" s="34" t="s">
        <v>358</v>
      </c>
      <c r="C33" s="35" t="s">
        <v>461</v>
      </c>
      <c r="D33" s="36" t="s">
        <v>465</v>
      </c>
      <c r="E33" s="34" t="s">
        <v>362</v>
      </c>
      <c r="F33" s="9"/>
      <c r="G33" s="9"/>
      <c r="H33" s="10"/>
    </row>
    <row r="34" ht="37.5" customHeight="1">
      <c r="A34" s="33" t="s">
        <v>466</v>
      </c>
      <c r="B34" s="34" t="s">
        <v>358</v>
      </c>
      <c r="D34" s="36" t="s">
        <v>467</v>
      </c>
      <c r="E34" s="34" t="s">
        <v>362</v>
      </c>
      <c r="F34" s="9"/>
      <c r="G34" s="9"/>
      <c r="H34" s="10"/>
    </row>
    <row r="35" ht="37.5" customHeight="1">
      <c r="A35" s="33" t="s">
        <v>471</v>
      </c>
      <c r="B35" s="34" t="s">
        <v>358</v>
      </c>
      <c r="D35" s="36" t="s">
        <v>472</v>
      </c>
      <c r="E35" s="34" t="s">
        <v>362</v>
      </c>
      <c r="F35" s="9"/>
      <c r="G35" s="9"/>
      <c r="H35" s="10"/>
    </row>
    <row r="36" ht="37.5" customHeight="1">
      <c r="A36" s="33" t="s">
        <v>474</v>
      </c>
      <c r="B36" s="34" t="s">
        <v>358</v>
      </c>
      <c r="C36" s="35" t="s">
        <v>475</v>
      </c>
      <c r="D36" s="36" t="s">
        <v>476</v>
      </c>
      <c r="E36" s="34" t="s">
        <v>362</v>
      </c>
      <c r="F36" s="9"/>
      <c r="G36" s="9"/>
      <c r="H36" s="10"/>
    </row>
    <row r="37" ht="37.5" customHeight="1">
      <c r="A37" s="33" t="s">
        <v>477</v>
      </c>
      <c r="B37" s="34" t="s">
        <v>358</v>
      </c>
      <c r="C37" s="35" t="s">
        <v>478</v>
      </c>
      <c r="D37" s="36" t="s">
        <v>479</v>
      </c>
      <c r="E37" s="34" t="s">
        <v>362</v>
      </c>
      <c r="F37" s="9"/>
      <c r="G37" s="9"/>
      <c r="H37" s="10"/>
    </row>
    <row r="38" ht="37.5" customHeight="1">
      <c r="A38" s="33" t="s">
        <v>480</v>
      </c>
      <c r="B38" s="34" t="s">
        <v>358</v>
      </c>
      <c r="C38" s="35" t="s">
        <v>481</v>
      </c>
      <c r="D38" s="36" t="s">
        <v>482</v>
      </c>
      <c r="E38" s="34" t="s">
        <v>362</v>
      </c>
      <c r="F38" s="9"/>
      <c r="G38" s="9"/>
      <c r="H38" s="10"/>
    </row>
    <row r="39" ht="37.5" customHeight="1">
      <c r="A39" s="33" t="s">
        <v>483</v>
      </c>
      <c r="B39" s="34" t="s">
        <v>358</v>
      </c>
      <c r="C39" s="35" t="s">
        <v>484</v>
      </c>
      <c r="D39" s="36" t="s">
        <v>485</v>
      </c>
      <c r="E39" s="34" t="s">
        <v>362</v>
      </c>
      <c r="F39" s="9"/>
      <c r="G39" s="9"/>
      <c r="H39" s="10"/>
    </row>
    <row r="40" ht="37.5" customHeight="1">
      <c r="A40" s="33" t="s">
        <v>486</v>
      </c>
      <c r="B40" s="34" t="s">
        <v>358</v>
      </c>
      <c r="C40" s="39" t="s">
        <v>487</v>
      </c>
      <c r="D40" s="36" t="s">
        <v>488</v>
      </c>
      <c r="E40" s="34" t="s">
        <v>362</v>
      </c>
      <c r="F40" s="9"/>
      <c r="G40" s="9"/>
      <c r="H40" s="10"/>
    </row>
    <row r="41" ht="11.25" customHeight="1">
      <c r="A41" s="13"/>
      <c r="B41" s="13"/>
      <c r="C41" s="13"/>
      <c r="D41" s="13"/>
      <c r="E41" s="13"/>
      <c r="F41" s="13"/>
      <c r="G41" s="13"/>
      <c r="H41" s="14"/>
    </row>
    <row r="42" ht="37.5" customHeight="1">
      <c r="A42" s="33" t="s">
        <v>490</v>
      </c>
      <c r="B42" s="34" t="s">
        <v>358</v>
      </c>
      <c r="C42" s="35" t="s">
        <v>492</v>
      </c>
      <c r="D42" s="36" t="s">
        <v>494</v>
      </c>
      <c r="E42" s="34" t="s">
        <v>362</v>
      </c>
      <c r="F42" s="9"/>
      <c r="G42" s="9"/>
      <c r="H42" s="10"/>
    </row>
    <row r="43" ht="37.5" customHeight="1">
      <c r="A43" s="33" t="s">
        <v>495</v>
      </c>
      <c r="B43" s="34" t="s">
        <v>358</v>
      </c>
      <c r="C43" s="35" t="s">
        <v>497</v>
      </c>
      <c r="D43" s="36" t="s">
        <v>498</v>
      </c>
      <c r="E43" s="34" t="s">
        <v>362</v>
      </c>
      <c r="F43" s="9"/>
      <c r="G43" s="9"/>
      <c r="H43" s="10"/>
    </row>
    <row r="44" ht="37.5" customHeight="1">
      <c r="A44" s="33" t="s">
        <v>501</v>
      </c>
      <c r="B44" s="34" t="s">
        <v>358</v>
      </c>
      <c r="C44" s="41" t="s">
        <v>502</v>
      </c>
      <c r="D44" s="36" t="s">
        <v>505</v>
      </c>
      <c r="E44" s="34" t="s">
        <v>362</v>
      </c>
      <c r="F44" s="9"/>
      <c r="G44" s="9"/>
      <c r="H44" s="10"/>
    </row>
    <row r="45" ht="37.5" customHeight="1">
      <c r="A45" s="33" t="s">
        <v>506</v>
      </c>
      <c r="B45" s="34" t="s">
        <v>358</v>
      </c>
      <c r="C45" s="35" t="s">
        <v>507</v>
      </c>
      <c r="D45" s="36" t="s">
        <v>508</v>
      </c>
      <c r="E45" s="34" t="s">
        <v>362</v>
      </c>
      <c r="F45" s="9"/>
      <c r="G45" s="9"/>
      <c r="H45" s="10"/>
    </row>
    <row r="46" ht="37.5" customHeight="1">
      <c r="A46" s="33" t="s">
        <v>509</v>
      </c>
      <c r="B46" s="34" t="s">
        <v>358</v>
      </c>
      <c r="C46" s="35" t="s">
        <v>510</v>
      </c>
      <c r="D46" s="36" t="s">
        <v>511</v>
      </c>
      <c r="E46" s="34" t="s">
        <v>362</v>
      </c>
      <c r="F46" s="9"/>
      <c r="G46" s="9"/>
      <c r="H46" s="10"/>
    </row>
    <row r="47" ht="37.5" customHeight="1">
      <c r="A47" s="33" t="s">
        <v>513</v>
      </c>
      <c r="B47" s="34" t="s">
        <v>358</v>
      </c>
      <c r="C47" s="35" t="s">
        <v>514</v>
      </c>
      <c r="D47" s="36" t="s">
        <v>515</v>
      </c>
      <c r="E47" s="34" t="s">
        <v>362</v>
      </c>
      <c r="F47" s="9"/>
      <c r="G47" s="9"/>
      <c r="H47" s="10"/>
    </row>
    <row r="48" ht="11.25" customHeight="1">
      <c r="A48" s="13"/>
      <c r="B48" s="13"/>
      <c r="C48" s="13"/>
      <c r="D48" s="13"/>
      <c r="E48" s="13"/>
      <c r="F48" s="13"/>
      <c r="G48" s="13"/>
      <c r="H48" s="14"/>
    </row>
    <row r="49" ht="37.5" customHeight="1">
      <c r="A49" s="33" t="s">
        <v>519</v>
      </c>
      <c r="B49" s="34" t="s">
        <v>358</v>
      </c>
      <c r="C49" s="41" t="s">
        <v>520</v>
      </c>
      <c r="D49" s="36" t="s">
        <v>521</v>
      </c>
      <c r="E49" s="34" t="s">
        <v>362</v>
      </c>
      <c r="F49" s="9"/>
      <c r="G49" s="9"/>
      <c r="H49" s="10"/>
    </row>
    <row r="50" ht="37.5" customHeight="1">
      <c r="A50" s="33" t="s">
        <v>525</v>
      </c>
      <c r="B50" s="34" t="s">
        <v>358</v>
      </c>
      <c r="C50" s="35" t="s">
        <v>526</v>
      </c>
      <c r="D50" s="36" t="s">
        <v>527</v>
      </c>
      <c r="E50" s="34" t="s">
        <v>362</v>
      </c>
      <c r="F50" s="9"/>
      <c r="G50" s="9"/>
      <c r="H50" s="10"/>
    </row>
    <row r="51" ht="37.5" customHeight="1">
      <c r="A51" s="33" t="s">
        <v>531</v>
      </c>
      <c r="B51" s="34" t="s">
        <v>358</v>
      </c>
      <c r="C51" s="42" t="s">
        <v>533</v>
      </c>
      <c r="D51" s="36" t="s">
        <v>539</v>
      </c>
      <c r="E51" s="34" t="s">
        <v>362</v>
      </c>
      <c r="F51" s="9"/>
      <c r="G51" s="9"/>
      <c r="H51" s="10"/>
    </row>
    <row r="52" ht="37.5" customHeight="1">
      <c r="A52" s="33" t="s">
        <v>541</v>
      </c>
      <c r="B52" s="34" t="s">
        <v>358</v>
      </c>
      <c r="C52" s="39" t="s">
        <v>542</v>
      </c>
      <c r="D52" s="36" t="s">
        <v>544</v>
      </c>
      <c r="E52" s="34" t="s">
        <v>362</v>
      </c>
      <c r="F52" s="15" t="str">
        <f>HYPERLINK("https://www.facebook.com/groups/1108069375955135/files/","20161221 - iOS APP 進階補充 ")</f>
        <v>20161221 - iOS APP 進階補充 </v>
      </c>
      <c r="G52" s="9"/>
      <c r="H52" s="10"/>
    </row>
    <row r="53" ht="37.5" customHeight="1">
      <c r="A53" s="33" t="s">
        <v>549</v>
      </c>
      <c r="B53" s="34" t="s">
        <v>358</v>
      </c>
      <c r="C53" s="39" t="s">
        <v>550</v>
      </c>
      <c r="D53" s="36" t="s">
        <v>551</v>
      </c>
      <c r="E53" s="34" t="s">
        <v>362</v>
      </c>
      <c r="F53" s="9"/>
      <c r="G53" s="9"/>
      <c r="H53" s="10"/>
    </row>
    <row r="54" ht="37.5" customHeight="1">
      <c r="A54" s="33" t="s">
        <v>555</v>
      </c>
      <c r="B54" s="34" t="s">
        <v>358</v>
      </c>
      <c r="C54" s="39" t="s">
        <v>556</v>
      </c>
      <c r="D54" s="36" t="s">
        <v>557</v>
      </c>
      <c r="E54" s="34" t="s">
        <v>362</v>
      </c>
      <c r="F54" s="9"/>
      <c r="G54" s="9"/>
      <c r="H54" s="10"/>
    </row>
    <row r="55" ht="37.5" customHeight="1">
      <c r="A55" s="33" t="s">
        <v>558</v>
      </c>
      <c r="B55" s="34" t="s">
        <v>358</v>
      </c>
      <c r="C55" s="39" t="s">
        <v>556</v>
      </c>
      <c r="D55" s="36" t="s">
        <v>559</v>
      </c>
      <c r="E55" s="34" t="s">
        <v>362</v>
      </c>
      <c r="F55" s="9"/>
      <c r="G55" s="9"/>
      <c r="H55" s="10"/>
    </row>
    <row r="56" ht="11.25" customHeight="1">
      <c r="A56" s="11"/>
      <c r="B56" s="12"/>
      <c r="C56" s="11"/>
      <c r="D56" s="11"/>
      <c r="E56" s="12"/>
      <c r="F56" s="13"/>
      <c r="G56" s="13"/>
      <c r="H56" s="14"/>
    </row>
    <row r="57" ht="37.5" customHeight="1">
      <c r="A57" s="33" t="s">
        <v>561</v>
      </c>
      <c r="B57" s="34" t="s">
        <v>358</v>
      </c>
      <c r="C57" s="39" t="s">
        <v>556</v>
      </c>
      <c r="D57" s="43" t="s">
        <v>563</v>
      </c>
      <c r="E57" s="34" t="s">
        <v>362</v>
      </c>
      <c r="F57" s="9"/>
      <c r="G57" s="9"/>
      <c r="H57" s="10"/>
    </row>
    <row r="58" ht="37.5" customHeight="1">
      <c r="A58" s="33" t="s">
        <v>567</v>
      </c>
      <c r="B58" s="34" t="s">
        <v>358</v>
      </c>
      <c r="C58" s="39" t="s">
        <v>556</v>
      </c>
      <c r="D58" s="37" t="s">
        <v>568</v>
      </c>
      <c r="E58" s="34" t="s">
        <v>362</v>
      </c>
      <c r="F58" s="9"/>
      <c r="G58" s="9"/>
      <c r="H58" s="10"/>
    </row>
    <row r="59" ht="37.5" customHeight="1">
      <c r="A59" s="33" t="s">
        <v>569</v>
      </c>
      <c r="B59" s="34" t="s">
        <v>358</v>
      </c>
      <c r="C59" s="39" t="s">
        <v>571</v>
      </c>
      <c r="D59" s="37" t="s">
        <v>573</v>
      </c>
      <c r="E59" s="34" t="s">
        <v>362</v>
      </c>
      <c r="F59" s="9"/>
      <c r="G59" s="9"/>
      <c r="H59" s="10"/>
    </row>
    <row r="60" ht="37.5" customHeight="1">
      <c r="A60" s="33" t="s">
        <v>575</v>
      </c>
      <c r="B60" s="34" t="s">
        <v>358</v>
      </c>
      <c r="C60" s="35" t="s">
        <v>577</v>
      </c>
      <c r="D60" s="36" t="s">
        <v>578</v>
      </c>
      <c r="E60" s="34" t="s">
        <v>362</v>
      </c>
      <c r="F60" s="9"/>
      <c r="G60" s="9"/>
      <c r="H60" s="10"/>
    </row>
    <row r="61" ht="37.5" customHeight="1">
      <c r="A61" s="33" t="s">
        <v>580</v>
      </c>
      <c r="B61" s="34" t="s">
        <v>358</v>
      </c>
      <c r="C61" s="35" t="s">
        <v>582</v>
      </c>
      <c r="D61" s="36" t="s">
        <v>585</v>
      </c>
      <c r="E61" s="34" t="s">
        <v>362</v>
      </c>
      <c r="F61" s="9"/>
      <c r="G61" s="9"/>
      <c r="H61" s="10"/>
    </row>
    <row r="62" ht="37.5" customHeight="1">
      <c r="A62" s="33" t="s">
        <v>587</v>
      </c>
      <c r="B62" s="34" t="s">
        <v>358</v>
      </c>
      <c r="C62" s="35" t="s">
        <v>589</v>
      </c>
      <c r="D62" s="36" t="s">
        <v>590</v>
      </c>
      <c r="E62" s="34" t="s">
        <v>362</v>
      </c>
      <c r="F62" s="9"/>
      <c r="G62" s="9"/>
      <c r="H62" s="10"/>
    </row>
    <row r="63" ht="37.5" customHeight="1">
      <c r="A63" s="33" t="s">
        <v>593</v>
      </c>
      <c r="B63" s="34" t="s">
        <v>358</v>
      </c>
      <c r="C63" s="35" t="s">
        <v>594</v>
      </c>
      <c r="D63" s="36" t="s">
        <v>595</v>
      </c>
      <c r="E63" s="34" t="s">
        <v>362</v>
      </c>
      <c r="F63" s="9"/>
      <c r="G63" s="9"/>
      <c r="H63" s="10"/>
    </row>
    <row r="64" ht="11.25" customHeight="1">
      <c r="A64" s="13"/>
      <c r="B64" s="13"/>
      <c r="C64" s="13"/>
      <c r="D64" s="13"/>
      <c r="E64" s="13"/>
      <c r="F64" s="13"/>
      <c r="G64" s="13"/>
      <c r="H64" s="14"/>
    </row>
    <row r="65" ht="37.5" customHeight="1">
      <c r="A65" s="33" t="s">
        <v>596</v>
      </c>
      <c r="B65" s="34" t="s">
        <v>358</v>
      </c>
      <c r="C65" s="35" t="s">
        <v>597</v>
      </c>
      <c r="D65" s="36" t="s">
        <v>598</v>
      </c>
      <c r="E65" s="34" t="s">
        <v>362</v>
      </c>
      <c r="F65" s="9"/>
      <c r="G65" s="9"/>
      <c r="H65" s="10"/>
    </row>
    <row r="66" ht="37.5" customHeight="1">
      <c r="A66" s="33" t="s">
        <v>599</v>
      </c>
      <c r="B66" s="34" t="s">
        <v>358</v>
      </c>
      <c r="C66" s="35" t="s">
        <v>597</v>
      </c>
      <c r="D66" s="36" t="s">
        <v>600</v>
      </c>
      <c r="E66" s="34" t="s">
        <v>362</v>
      </c>
      <c r="F66" s="9"/>
      <c r="G66" s="9"/>
      <c r="H66" s="10"/>
    </row>
    <row r="67" ht="37.5" customHeight="1">
      <c r="A67" s="33" t="s">
        <v>601</v>
      </c>
      <c r="B67" s="34" t="s">
        <v>358</v>
      </c>
      <c r="C67" s="35" t="s">
        <v>602</v>
      </c>
      <c r="D67" s="36" t="s">
        <v>603</v>
      </c>
      <c r="E67" s="34" t="s">
        <v>362</v>
      </c>
      <c r="F67" s="9"/>
      <c r="G67" s="9"/>
      <c r="H67" s="10"/>
    </row>
    <row r="68" ht="37.5" customHeight="1">
      <c r="A68" s="33" t="s">
        <v>604</v>
      </c>
      <c r="B68" s="34" t="s">
        <v>358</v>
      </c>
      <c r="C68" s="35" t="s">
        <v>605</v>
      </c>
      <c r="D68" s="36" t="s">
        <v>606</v>
      </c>
      <c r="E68" s="34" t="s">
        <v>362</v>
      </c>
      <c r="F68" s="15" t="str">
        <f>HYPERLINK("https://www.facebook.com/groups/1108069375955135/files/","20161228 - iOS APP 進階補充 ")</f>
        <v>20161228 - iOS APP 進階補充 </v>
      </c>
      <c r="G68" s="9"/>
      <c r="H68" s="10"/>
    </row>
    <row r="69" ht="37.5" customHeight="1">
      <c r="A69" s="33" t="s">
        <v>607</v>
      </c>
      <c r="B69" s="34" t="s">
        <v>358</v>
      </c>
      <c r="C69" s="35" t="s">
        <v>608</v>
      </c>
      <c r="D69" s="36" t="s">
        <v>609</v>
      </c>
      <c r="E69" s="34" t="s">
        <v>362</v>
      </c>
      <c r="F69" s="9"/>
      <c r="G69" s="9"/>
      <c r="H69" s="10"/>
    </row>
    <row r="70" ht="37.5" customHeight="1">
      <c r="A70" s="33" t="s">
        <v>610</v>
      </c>
      <c r="B70" s="34" t="s">
        <v>358</v>
      </c>
      <c r="C70" s="35" t="s">
        <v>608</v>
      </c>
      <c r="D70" s="36" t="s">
        <v>611</v>
      </c>
      <c r="E70" s="34" t="s">
        <v>362</v>
      </c>
      <c r="F70" s="9"/>
      <c r="G70" s="9"/>
      <c r="H70" s="10"/>
    </row>
    <row r="71" ht="37.5" customHeight="1">
      <c r="A71" s="33" t="s">
        <v>612</v>
      </c>
      <c r="B71" s="34" t="s">
        <v>358</v>
      </c>
      <c r="C71" s="35" t="s">
        <v>608</v>
      </c>
      <c r="D71" s="36" t="s">
        <v>613</v>
      </c>
      <c r="E71" s="34" t="s">
        <v>362</v>
      </c>
      <c r="F71" s="9"/>
      <c r="G71" s="9"/>
      <c r="H71" s="10"/>
    </row>
    <row r="72" ht="11.25" customHeight="1">
      <c r="A72" s="13"/>
      <c r="B72" s="13"/>
      <c r="C72" s="13"/>
      <c r="D72" s="13"/>
      <c r="E72" s="13"/>
      <c r="F72" s="13"/>
      <c r="G72" s="13"/>
      <c r="H72" s="14"/>
    </row>
    <row r="73" ht="37.5" customHeight="1">
      <c r="A73" s="33" t="s">
        <v>614</v>
      </c>
      <c r="B73" s="34" t="s">
        <v>358</v>
      </c>
      <c r="C73" s="35" t="s">
        <v>608</v>
      </c>
      <c r="D73" s="43" t="s">
        <v>615</v>
      </c>
      <c r="E73" s="34" t="s">
        <v>362</v>
      </c>
      <c r="F73" s="9"/>
      <c r="G73" s="9"/>
      <c r="H73" s="10"/>
    </row>
    <row r="74" ht="37.5" customHeight="1">
      <c r="A74" s="33" t="s">
        <v>616</v>
      </c>
      <c r="B74" s="34" t="s">
        <v>358</v>
      </c>
      <c r="C74" s="35" t="s">
        <v>608</v>
      </c>
      <c r="D74" s="37" t="s">
        <v>617</v>
      </c>
      <c r="E74" s="34" t="s">
        <v>362</v>
      </c>
      <c r="F74" s="9"/>
      <c r="G74" s="9"/>
      <c r="H74" s="10"/>
    </row>
    <row r="75" ht="37.5" customHeight="1">
      <c r="A75" s="33" t="s">
        <v>618</v>
      </c>
      <c r="B75" s="34" t="s">
        <v>358</v>
      </c>
      <c r="C75" s="35" t="s">
        <v>608</v>
      </c>
      <c r="D75" s="37" t="s">
        <v>619</v>
      </c>
      <c r="E75" s="34" t="s">
        <v>362</v>
      </c>
      <c r="F75" s="9"/>
      <c r="G75" s="9"/>
      <c r="H75" s="10"/>
    </row>
    <row r="76" ht="37.5" customHeight="1">
      <c r="A76" s="33" t="s">
        <v>620</v>
      </c>
      <c r="B76" s="34" t="s">
        <v>358</v>
      </c>
      <c r="C76" s="35" t="s">
        <v>621</v>
      </c>
      <c r="D76" s="36" t="s">
        <v>622</v>
      </c>
      <c r="E76" s="34" t="s">
        <v>362</v>
      </c>
      <c r="F76" s="15" t="str">
        <f>HYPERLINK("https://www.facebook.com/groups/1108069375955135/files/","20161229 - iOS APP 進階補充 ")</f>
        <v>20161229 - iOS APP 進階補充 </v>
      </c>
      <c r="G76" s="9"/>
      <c r="H76" s="10"/>
    </row>
    <row r="77" ht="37.5" customHeight="1">
      <c r="A77" s="33" t="s">
        <v>623</v>
      </c>
      <c r="B77" s="34" t="s">
        <v>358</v>
      </c>
      <c r="C77" s="35" t="s">
        <v>624</v>
      </c>
      <c r="D77" s="36" t="s">
        <v>625</v>
      </c>
      <c r="E77" s="34" t="s">
        <v>362</v>
      </c>
      <c r="F77" s="9"/>
      <c r="G77" s="9"/>
      <c r="H77" s="10"/>
    </row>
    <row r="78" ht="37.5" customHeight="1">
      <c r="A78" s="33" t="s">
        <v>626</v>
      </c>
      <c r="B78" s="34" t="s">
        <v>358</v>
      </c>
      <c r="C78" s="35" t="s">
        <v>627</v>
      </c>
      <c r="D78" s="37" t="s">
        <v>628</v>
      </c>
      <c r="E78" s="34" t="s">
        <v>362</v>
      </c>
      <c r="F78" s="9"/>
      <c r="G78" s="9"/>
      <c r="H78" s="10"/>
    </row>
    <row r="79" ht="37.5" customHeight="1">
      <c r="A79" s="33" t="s">
        <v>629</v>
      </c>
      <c r="B79" s="34" t="s">
        <v>358</v>
      </c>
      <c r="C79" s="35" t="s">
        <v>630</v>
      </c>
      <c r="D79" s="36" t="s">
        <v>631</v>
      </c>
      <c r="E79" s="34" t="s">
        <v>362</v>
      </c>
      <c r="F79" s="9"/>
      <c r="G79" s="9"/>
      <c r="H79" s="10"/>
    </row>
    <row r="80" ht="11.25" customHeight="1">
      <c r="A80" s="11"/>
      <c r="B80" s="12"/>
      <c r="C80" s="11"/>
      <c r="D80" s="11"/>
      <c r="E80" s="12"/>
      <c r="F80" s="13"/>
      <c r="G80" s="13"/>
      <c r="H80" s="14"/>
    </row>
    <row r="81" ht="37.5" customHeight="1">
      <c r="A81" s="33" t="s">
        <v>632</v>
      </c>
      <c r="B81" s="34" t="s">
        <v>358</v>
      </c>
      <c r="C81" s="41" t="s">
        <v>633</v>
      </c>
      <c r="D81" s="43" t="s">
        <v>634</v>
      </c>
      <c r="E81" s="34" t="s">
        <v>362</v>
      </c>
      <c r="F81" s="9"/>
      <c r="G81" s="9"/>
      <c r="H81" s="10"/>
    </row>
    <row r="82" ht="37.5" customHeight="1">
      <c r="A82" s="33" t="s">
        <v>635</v>
      </c>
      <c r="B82" s="34" t="s">
        <v>358</v>
      </c>
      <c r="C82" s="41" t="s">
        <v>633</v>
      </c>
      <c r="D82" s="43" t="s">
        <v>636</v>
      </c>
      <c r="E82" s="34" t="s">
        <v>362</v>
      </c>
      <c r="F82" s="9"/>
      <c r="G82" s="9"/>
      <c r="H82" s="10"/>
    </row>
    <row r="83" ht="37.5" customHeight="1">
      <c r="A83" s="33" t="s">
        <v>637</v>
      </c>
      <c r="B83" s="34" t="s">
        <v>358</v>
      </c>
      <c r="C83" s="41" t="s">
        <v>633</v>
      </c>
      <c r="D83" s="43" t="s">
        <v>638</v>
      </c>
      <c r="E83" s="34" t="s">
        <v>362</v>
      </c>
      <c r="F83" s="9"/>
      <c r="G83" s="9"/>
      <c r="H83" s="10"/>
    </row>
    <row r="84" ht="37.5" customHeight="1">
      <c r="A84" s="33" t="s">
        <v>639</v>
      </c>
      <c r="B84" s="34" t="s">
        <v>358</v>
      </c>
      <c r="C84" s="41" t="s">
        <v>633</v>
      </c>
      <c r="D84" s="36" t="s">
        <v>640</v>
      </c>
      <c r="E84" s="34" t="s">
        <v>362</v>
      </c>
      <c r="F84" s="9"/>
      <c r="G84" s="9"/>
      <c r="H84" s="10"/>
    </row>
    <row r="85" ht="37.5" customHeight="1">
      <c r="A85" s="33" t="s">
        <v>641</v>
      </c>
      <c r="B85" s="34" t="s">
        <v>358</v>
      </c>
      <c r="C85" s="41" t="s">
        <v>633</v>
      </c>
      <c r="D85" s="36" t="s">
        <v>643</v>
      </c>
      <c r="E85" s="34" t="s">
        <v>362</v>
      </c>
      <c r="F85" s="9"/>
      <c r="G85" s="9"/>
      <c r="H85" s="10"/>
    </row>
    <row r="86" ht="37.5" customHeight="1">
      <c r="A86" s="33" t="s">
        <v>644</v>
      </c>
      <c r="B86" s="34" t="s">
        <v>358</v>
      </c>
      <c r="C86" s="41" t="s">
        <v>633</v>
      </c>
      <c r="D86" s="36" t="s">
        <v>646</v>
      </c>
      <c r="E86" s="34" t="s">
        <v>362</v>
      </c>
      <c r="F86" s="9"/>
      <c r="G86" s="9"/>
      <c r="H86" s="10"/>
    </row>
    <row r="87" ht="37.5" customHeight="1">
      <c r="A87" s="33" t="s">
        <v>648</v>
      </c>
      <c r="B87" s="34" t="s">
        <v>358</v>
      </c>
      <c r="C87" s="41" t="s">
        <v>633</v>
      </c>
      <c r="D87" s="36" t="s">
        <v>649</v>
      </c>
      <c r="E87" s="34" t="s">
        <v>362</v>
      </c>
      <c r="F87" s="9"/>
      <c r="G87" s="9"/>
      <c r="H87" s="10"/>
    </row>
    <row r="88" ht="11.25" customHeight="1">
      <c r="A88" s="11"/>
      <c r="B88" s="12"/>
      <c r="C88" s="11"/>
      <c r="D88" s="11"/>
      <c r="E88" s="12"/>
      <c r="F88" s="13"/>
      <c r="G88" s="13"/>
      <c r="H88" s="14"/>
    </row>
    <row r="89" ht="37.5" customHeight="1">
      <c r="A89" s="33" t="s">
        <v>650</v>
      </c>
      <c r="B89" s="34" t="s">
        <v>358</v>
      </c>
      <c r="C89" s="41" t="s">
        <v>633</v>
      </c>
      <c r="D89" s="36" t="s">
        <v>654</v>
      </c>
      <c r="E89" s="34" t="s">
        <v>362</v>
      </c>
      <c r="F89" s="9"/>
      <c r="G89" s="9"/>
      <c r="H89" s="10"/>
    </row>
    <row r="90" ht="37.5" customHeight="1">
      <c r="A90" s="33" t="s">
        <v>655</v>
      </c>
      <c r="B90" s="34" t="s">
        <v>358</v>
      </c>
      <c r="C90" s="41" t="s">
        <v>633</v>
      </c>
      <c r="D90" s="36" t="s">
        <v>656</v>
      </c>
      <c r="E90" s="34" t="s">
        <v>362</v>
      </c>
      <c r="F90" s="9"/>
      <c r="G90" s="9"/>
      <c r="H90" s="10"/>
    </row>
    <row r="91" ht="37.5" customHeight="1">
      <c r="A91" s="33" t="s">
        <v>658</v>
      </c>
      <c r="B91" s="34" t="s">
        <v>358</v>
      </c>
      <c r="C91" s="41" t="s">
        <v>633</v>
      </c>
      <c r="D91" s="36" t="s">
        <v>661</v>
      </c>
      <c r="E91" s="34" t="s">
        <v>362</v>
      </c>
      <c r="F91" s="9"/>
      <c r="G91" s="9"/>
      <c r="H91" s="10"/>
    </row>
    <row r="92" ht="37.5" customHeight="1">
      <c r="A92" s="33" t="s">
        <v>662</v>
      </c>
      <c r="B92" s="34" t="s">
        <v>358</v>
      </c>
      <c r="C92" s="41" t="s">
        <v>633</v>
      </c>
      <c r="D92" s="36" t="s">
        <v>665</v>
      </c>
      <c r="E92" s="34" t="s">
        <v>362</v>
      </c>
      <c r="F92" s="9"/>
      <c r="G92" s="9"/>
      <c r="H92" s="10"/>
    </row>
    <row r="93" ht="37.5" customHeight="1">
      <c r="A93" s="33" t="s">
        <v>667</v>
      </c>
      <c r="B93" s="34" t="s">
        <v>358</v>
      </c>
      <c r="C93" s="41" t="s">
        <v>633</v>
      </c>
      <c r="D93" s="36" t="s">
        <v>668</v>
      </c>
      <c r="E93" s="34" t="s">
        <v>362</v>
      </c>
      <c r="F93" s="9"/>
      <c r="G93" s="9"/>
      <c r="H93" s="10"/>
    </row>
    <row r="94" ht="37.5" customHeight="1">
      <c r="A94" s="33" t="s">
        <v>670</v>
      </c>
      <c r="B94" s="34" t="s">
        <v>358</v>
      </c>
      <c r="C94" s="41" t="s">
        <v>633</v>
      </c>
      <c r="D94" s="36" t="s">
        <v>672</v>
      </c>
      <c r="E94" s="34" t="s">
        <v>362</v>
      </c>
      <c r="F94" s="9"/>
      <c r="G94" s="9"/>
      <c r="H94" s="10"/>
    </row>
    <row r="95" ht="11.25" customHeight="1">
      <c r="A95" s="13"/>
      <c r="B95" s="13"/>
      <c r="C95" s="13"/>
      <c r="D95" s="13"/>
      <c r="E95" s="13"/>
      <c r="F95" s="13"/>
      <c r="G95" s="13"/>
      <c r="H95" s="14"/>
    </row>
    <row r="96" ht="37.5" customHeight="1">
      <c r="A96" s="33" t="s">
        <v>675</v>
      </c>
      <c r="B96" s="34" t="s">
        <v>358</v>
      </c>
      <c r="C96" s="35" t="s">
        <v>676</v>
      </c>
      <c r="D96" s="53" t="s">
        <v>677</v>
      </c>
      <c r="E96" s="34" t="s">
        <v>362</v>
      </c>
      <c r="F96" s="9"/>
      <c r="G96" s="9"/>
      <c r="H96" s="10"/>
    </row>
    <row r="97" ht="37.5" customHeight="1">
      <c r="A97" s="33" t="s">
        <v>684</v>
      </c>
      <c r="B97" s="34" t="s">
        <v>358</v>
      </c>
      <c r="C97" s="41" t="s">
        <v>633</v>
      </c>
      <c r="D97" s="53" t="s">
        <v>686</v>
      </c>
      <c r="E97" s="34" t="s">
        <v>362</v>
      </c>
      <c r="F97" s="9"/>
      <c r="G97" s="9"/>
      <c r="H97" s="10"/>
    </row>
    <row r="98" ht="37.5" customHeight="1">
      <c r="A98" s="33" t="s">
        <v>688</v>
      </c>
      <c r="B98" s="34" t="s">
        <v>358</v>
      </c>
      <c r="C98" s="41" t="s">
        <v>690</v>
      </c>
      <c r="D98" s="53" t="s">
        <v>691</v>
      </c>
      <c r="E98" s="34" t="s">
        <v>362</v>
      </c>
      <c r="F98" s="9"/>
      <c r="G98" s="9"/>
      <c r="H98" s="10"/>
    </row>
    <row r="99" ht="37.5" customHeight="1">
      <c r="A99" s="33" t="s">
        <v>693</v>
      </c>
      <c r="B99" s="34" t="s">
        <v>358</v>
      </c>
      <c r="C99" s="35" t="s">
        <v>695</v>
      </c>
      <c r="D99" s="53" t="s">
        <v>697</v>
      </c>
      <c r="E99" s="34" t="s">
        <v>362</v>
      </c>
      <c r="F99" s="9"/>
      <c r="G99" s="9"/>
      <c r="H99" s="10"/>
    </row>
    <row r="100" ht="37.5" customHeight="1">
      <c r="A100" s="33" t="s">
        <v>699</v>
      </c>
      <c r="B100" s="34" t="s">
        <v>358</v>
      </c>
      <c r="C100" s="35" t="s">
        <v>701</v>
      </c>
      <c r="D100" s="53" t="s">
        <v>703</v>
      </c>
      <c r="E100" s="34" t="s">
        <v>362</v>
      </c>
      <c r="F100" s="9"/>
      <c r="G100" s="9"/>
      <c r="H100" s="10"/>
    </row>
    <row r="101" ht="37.5" customHeight="1">
      <c r="A101" s="33" t="s">
        <v>705</v>
      </c>
      <c r="B101" s="34" t="s">
        <v>358</v>
      </c>
      <c r="C101" s="35" t="s">
        <v>701</v>
      </c>
      <c r="D101" s="53" t="s">
        <v>707</v>
      </c>
      <c r="E101" s="34" t="s">
        <v>362</v>
      </c>
      <c r="F101" s="55" t="str">
        <f>HYPERLINK("https://www.facebook.com/groups/1108069375955135/files/","20170119 - iOS APP 進階補充 ")</f>
        <v>20170119 - iOS APP 進階補充 </v>
      </c>
      <c r="G101" s="9"/>
      <c r="H101" s="10"/>
    </row>
    <row r="102" ht="37.5" customHeight="1">
      <c r="A102" s="33" t="s">
        <v>709</v>
      </c>
      <c r="B102" s="34" t="s">
        <v>358</v>
      </c>
      <c r="C102" s="35" t="s">
        <v>701</v>
      </c>
      <c r="D102" s="53" t="s">
        <v>710</v>
      </c>
      <c r="E102" s="34" t="s">
        <v>362</v>
      </c>
      <c r="F102" s="9"/>
      <c r="G102" s="9"/>
      <c r="H102" s="10"/>
    </row>
    <row r="103" ht="11.25" customHeight="1">
      <c r="A103" s="11"/>
      <c r="B103" s="12"/>
      <c r="C103" s="11"/>
      <c r="D103" s="11"/>
      <c r="E103" s="12"/>
      <c r="F103" s="13"/>
      <c r="G103" s="13"/>
      <c r="H103" s="14"/>
    </row>
    <row r="104" ht="37.5" customHeight="1">
      <c r="A104" s="33" t="s">
        <v>711</v>
      </c>
      <c r="B104" s="34" t="s">
        <v>358</v>
      </c>
      <c r="C104" s="41" t="s">
        <v>633</v>
      </c>
      <c r="D104" s="56" t="s">
        <v>712</v>
      </c>
      <c r="E104" s="34" t="s">
        <v>362</v>
      </c>
      <c r="F104" s="9"/>
      <c r="G104" s="9"/>
      <c r="H104" s="10"/>
    </row>
    <row r="105" ht="37.5" customHeight="1">
      <c r="A105" s="33" t="s">
        <v>714</v>
      </c>
      <c r="B105" s="34" t="s">
        <v>358</v>
      </c>
      <c r="C105" s="41" t="s">
        <v>716</v>
      </c>
      <c r="D105" s="56" t="s">
        <v>717</v>
      </c>
      <c r="E105" s="34" t="s">
        <v>362</v>
      </c>
      <c r="F105" s="9"/>
      <c r="G105" s="9"/>
      <c r="H105" s="10"/>
    </row>
    <row r="106" ht="37.5" customHeight="1">
      <c r="A106" s="33" t="s">
        <v>718</v>
      </c>
      <c r="B106" s="34" t="s">
        <v>358</v>
      </c>
      <c r="C106" s="35" t="s">
        <v>720</v>
      </c>
      <c r="D106" s="53" t="s">
        <v>721</v>
      </c>
      <c r="E106" s="34" t="s">
        <v>362</v>
      </c>
      <c r="F106" s="9"/>
      <c r="G106" s="9"/>
      <c r="H106" s="10"/>
    </row>
    <row r="107" ht="37.5" customHeight="1">
      <c r="A107" s="33" t="s">
        <v>724</v>
      </c>
      <c r="B107" s="34" t="s">
        <v>358</v>
      </c>
      <c r="C107" s="35" t="s">
        <v>725</v>
      </c>
      <c r="D107" s="53" t="s">
        <v>726</v>
      </c>
      <c r="E107" s="34" t="s">
        <v>362</v>
      </c>
      <c r="F107" s="55" t="str">
        <f>HYPERLINK("https://www.facebook.com/groups/1108069375955135/files/","20170120 - iOS APP 進階補充 ")</f>
        <v>20170120 - iOS APP 進階補充 </v>
      </c>
      <c r="G107" s="9"/>
      <c r="H107" s="10"/>
    </row>
    <row r="108" ht="37.5" customHeight="1">
      <c r="A108" s="33" t="s">
        <v>728</v>
      </c>
      <c r="B108" s="34" t="s">
        <v>358</v>
      </c>
      <c r="C108" s="35" t="s">
        <v>730</v>
      </c>
      <c r="D108" s="53" t="s">
        <v>731</v>
      </c>
      <c r="E108" s="34" t="s">
        <v>362</v>
      </c>
      <c r="F108" s="9"/>
      <c r="G108" s="9"/>
      <c r="H108" s="10"/>
    </row>
    <row r="109" ht="37.5" customHeight="1">
      <c r="A109" s="33" t="s">
        <v>732</v>
      </c>
      <c r="B109" s="34" t="s">
        <v>358</v>
      </c>
      <c r="C109" s="35" t="s">
        <v>733</v>
      </c>
      <c r="D109" s="53" t="s">
        <v>734</v>
      </c>
      <c r="E109" s="34" t="s">
        <v>362</v>
      </c>
      <c r="F109" s="9"/>
      <c r="G109" s="9"/>
      <c r="H109" s="10"/>
    </row>
    <row r="110" ht="11.25" customHeight="1">
      <c r="A110" s="11"/>
      <c r="B110" s="12"/>
      <c r="C110" s="11"/>
      <c r="D110" s="11"/>
      <c r="E110" s="12"/>
      <c r="F110" s="13"/>
      <c r="G110" s="13"/>
      <c r="H110" s="14"/>
    </row>
  </sheetData>
  <mergeCells count="5">
    <mergeCell ref="C5:C8"/>
    <mergeCell ref="C11:C12"/>
    <mergeCell ref="C18:C19"/>
    <mergeCell ref="C29:C30"/>
    <mergeCell ref="C33:C35"/>
  </mergeCells>
  <hyperlinks>
    <hyperlink r:id="rId1" ref="D2"/>
    <hyperlink r:id="rId2" ref="F2"/>
    <hyperlink r:id="rId3" ref="D3"/>
    <hyperlink r:id="rId4" ref="D4"/>
    <hyperlink r:id="rId5" ref="D5"/>
    <hyperlink r:id="rId6" ref="D6"/>
    <hyperlink r:id="rId7" ref="D7"/>
    <hyperlink r:id="rId8" ref="D8"/>
    <hyperlink r:id="rId9" ref="D10"/>
    <hyperlink r:id="rId10" ref="D11"/>
    <hyperlink r:id="rId11" ref="D12"/>
    <hyperlink r:id="rId12" ref="D13"/>
    <hyperlink r:id="rId13" ref="D14"/>
    <hyperlink r:id="rId14" ref="D15"/>
    <hyperlink r:id="rId15" ref="D17"/>
    <hyperlink r:id="rId16" ref="F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5"/>
    <hyperlink r:id="rId24" ref="F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2"/>
    <hyperlink r:id="rId40" ref="D43"/>
    <hyperlink r:id="rId41" ref="D44"/>
    <hyperlink r:id="rId42" ref="D45"/>
    <hyperlink r:id="rId43" ref="D46"/>
    <hyperlink r:id="rId44" ref="D47"/>
    <hyperlink r:id="rId45" ref="D49"/>
    <hyperlink r:id="rId46" ref="D50"/>
    <hyperlink r:id="rId47" ref="D51"/>
    <hyperlink r:id="rId48" ref="D52"/>
    <hyperlink r:id="rId49" ref="F52"/>
    <hyperlink r:id="rId50" ref="D53"/>
    <hyperlink r:id="rId51" ref="D54"/>
    <hyperlink r:id="rId52" ref="D55"/>
    <hyperlink r:id="rId53" ref="D57"/>
    <hyperlink r:id="rId54" ref="D58"/>
    <hyperlink r:id="rId55" ref="D59"/>
    <hyperlink r:id="rId56" ref="D60"/>
    <hyperlink r:id="rId57" ref="D61"/>
    <hyperlink r:id="rId58" ref="D62"/>
    <hyperlink r:id="rId59" ref="D63"/>
    <hyperlink r:id="rId60" ref="D65"/>
    <hyperlink r:id="rId61" ref="D66"/>
    <hyperlink r:id="rId62" ref="D67"/>
    <hyperlink r:id="rId63" ref="D68"/>
    <hyperlink r:id="rId64" ref="F68"/>
    <hyperlink r:id="rId65" ref="D69"/>
    <hyperlink r:id="rId66" ref="D70"/>
    <hyperlink r:id="rId67" ref="D71"/>
    <hyperlink r:id="rId68" ref="D73"/>
    <hyperlink r:id="rId69" ref="D74"/>
    <hyperlink r:id="rId70" ref="D75"/>
    <hyperlink r:id="rId71" ref="D76"/>
    <hyperlink r:id="rId72" ref="F76"/>
    <hyperlink r:id="rId73" ref="D77"/>
    <hyperlink r:id="rId74" ref="D78"/>
    <hyperlink r:id="rId75" ref="D79"/>
    <hyperlink r:id="rId76" ref="D81"/>
    <hyperlink r:id="rId77" ref="D82"/>
    <hyperlink r:id="rId78" ref="D83"/>
    <hyperlink r:id="rId79" ref="D84"/>
    <hyperlink r:id="rId80" ref="D85"/>
    <hyperlink r:id="rId81" ref="D86"/>
    <hyperlink r:id="rId82" ref="D87"/>
    <hyperlink r:id="rId83" ref="D89"/>
    <hyperlink r:id="rId84" ref="D90"/>
    <hyperlink r:id="rId85" ref="D91"/>
    <hyperlink r:id="rId86" ref="D92"/>
    <hyperlink r:id="rId87" ref="D93"/>
    <hyperlink r:id="rId88" ref="D94"/>
    <hyperlink r:id="rId89" ref="D96"/>
    <hyperlink r:id="rId90" ref="D97"/>
    <hyperlink r:id="rId91" ref="D98"/>
    <hyperlink r:id="rId92" ref="D99"/>
    <hyperlink r:id="rId93" ref="D100"/>
    <hyperlink r:id="rId94" ref="D101"/>
    <hyperlink r:id="rId95" ref="F101"/>
    <hyperlink r:id="rId96" ref="D102"/>
    <hyperlink r:id="rId97" ref="D104"/>
    <hyperlink r:id="rId98" ref="D105"/>
    <hyperlink r:id="rId99" ref="D106"/>
    <hyperlink r:id="rId100" ref="D107"/>
    <hyperlink r:id="rId101" ref="F107"/>
    <hyperlink r:id="rId102" ref="D108"/>
    <hyperlink r:id="rId103" ref="D109"/>
  </hyperlinks>
  <drawing r:id="rId10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3" max="3" width="34.86"/>
    <col customWidth="1" min="4" max="4" width="30.71"/>
    <col customWidth="1" min="5" max="5" width="11.0"/>
    <col customWidth="1" min="6" max="6" width="17.14"/>
    <col customWidth="1" min="7" max="7" width="15.71"/>
    <col customWidth="1" min="8" max="8" width="17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33" t="s">
        <v>464</v>
      </c>
      <c r="B2" s="34" t="s">
        <v>468</v>
      </c>
      <c r="C2" s="35" t="s">
        <v>469</v>
      </c>
      <c r="D2" s="36" t="s">
        <v>470</v>
      </c>
      <c r="E2" s="34" t="s">
        <v>473</v>
      </c>
      <c r="F2" s="37" t="str">
        <f>HYPERLINK("https://www.facebook.com/groups/1108069375955135/files/","20170103 - Java")</f>
        <v>20170103 - Java</v>
      </c>
      <c r="G2" s="38" t="str">
        <f>HYPERLINK("http://www.tiobe.com/tiobe-index/","語言排行")</f>
        <v>語言排行</v>
      </c>
      <c r="H2" s="40"/>
    </row>
    <row r="3" ht="37.5" customHeight="1">
      <c r="A3" s="33" t="s">
        <v>489</v>
      </c>
      <c r="B3" s="34" t="s">
        <v>468</v>
      </c>
      <c r="C3" s="35" t="s">
        <v>491</v>
      </c>
      <c r="D3" s="36" t="s">
        <v>493</v>
      </c>
      <c r="E3" s="34" t="s">
        <v>473</v>
      </c>
      <c r="F3" s="9"/>
      <c r="G3" s="9"/>
      <c r="H3" s="40"/>
    </row>
    <row r="4" ht="37.5" customHeight="1">
      <c r="A4" s="33" t="s">
        <v>496</v>
      </c>
      <c r="B4" s="34" t="s">
        <v>468</v>
      </c>
      <c r="C4" s="35" t="s">
        <v>499</v>
      </c>
      <c r="D4" s="36" t="s">
        <v>500</v>
      </c>
      <c r="E4" s="34" t="s">
        <v>473</v>
      </c>
      <c r="F4" s="9"/>
      <c r="G4" s="9"/>
      <c r="H4" s="40"/>
    </row>
    <row r="5" ht="37.5" customHeight="1">
      <c r="A5" s="33" t="s">
        <v>503</v>
      </c>
      <c r="B5" s="34" t="s">
        <v>468</v>
      </c>
      <c r="C5" s="41" t="s">
        <v>504</v>
      </c>
      <c r="D5" s="36" t="s">
        <v>512</v>
      </c>
      <c r="E5" s="34" t="s">
        <v>473</v>
      </c>
      <c r="F5" s="9"/>
      <c r="G5" s="9"/>
      <c r="H5" s="40"/>
    </row>
    <row r="6" ht="37.5" customHeight="1">
      <c r="A6" s="33" t="s">
        <v>516</v>
      </c>
      <c r="B6" s="34" t="s">
        <v>468</v>
      </c>
      <c r="C6" s="35" t="s">
        <v>517</v>
      </c>
      <c r="D6" s="36" t="s">
        <v>518</v>
      </c>
      <c r="E6" s="34" t="s">
        <v>473</v>
      </c>
      <c r="F6" s="9"/>
      <c r="G6" s="9"/>
      <c r="H6" s="40"/>
    </row>
    <row r="7" ht="37.5" customHeight="1">
      <c r="A7" s="33" t="s">
        <v>522</v>
      </c>
      <c r="B7" s="34" t="s">
        <v>468</v>
      </c>
      <c r="C7" s="35" t="s">
        <v>523</v>
      </c>
      <c r="D7" s="36" t="s">
        <v>524</v>
      </c>
      <c r="E7" s="34" t="s">
        <v>473</v>
      </c>
      <c r="F7" s="9"/>
      <c r="G7" s="9"/>
      <c r="H7" s="40"/>
    </row>
    <row r="8" ht="11.25" customHeight="1">
      <c r="A8" s="11"/>
      <c r="B8" s="12"/>
      <c r="C8" s="11"/>
      <c r="D8" s="11"/>
      <c r="E8" s="12"/>
      <c r="F8" s="13"/>
      <c r="G8" s="13"/>
      <c r="H8" s="30"/>
    </row>
    <row r="9" ht="37.5" customHeight="1">
      <c r="A9" s="33" t="s">
        <v>528</v>
      </c>
      <c r="B9" s="34" t="s">
        <v>468</v>
      </c>
      <c r="C9" s="35" t="s">
        <v>529</v>
      </c>
      <c r="D9" s="37" t="s">
        <v>530</v>
      </c>
      <c r="E9" s="34" t="s">
        <v>473</v>
      </c>
      <c r="F9" s="9"/>
      <c r="G9" s="9"/>
      <c r="H9" s="40"/>
    </row>
    <row r="10" ht="37.5" customHeight="1">
      <c r="A10" s="33" t="s">
        <v>532</v>
      </c>
      <c r="B10" s="34" t="s">
        <v>468</v>
      </c>
      <c r="C10" s="35" t="s">
        <v>534</v>
      </c>
      <c r="D10" s="37" t="s">
        <v>535</v>
      </c>
      <c r="E10" s="34" t="s">
        <v>473</v>
      </c>
      <c r="F10" s="9"/>
      <c r="G10" s="9"/>
      <c r="H10" s="40"/>
    </row>
    <row r="11" ht="37.5" customHeight="1">
      <c r="A11" s="33" t="s">
        <v>536</v>
      </c>
      <c r="B11" s="34" t="s">
        <v>468</v>
      </c>
      <c r="C11" s="41" t="s">
        <v>537</v>
      </c>
      <c r="D11" s="37" t="s">
        <v>538</v>
      </c>
      <c r="E11" s="34" t="s">
        <v>473</v>
      </c>
      <c r="F11" s="9"/>
      <c r="G11" s="9"/>
      <c r="H11" s="40"/>
    </row>
    <row r="12" ht="37.5" customHeight="1">
      <c r="A12" s="33" t="s">
        <v>540</v>
      </c>
      <c r="B12" s="34" t="s">
        <v>468</v>
      </c>
      <c r="C12" s="41" t="s">
        <v>543</v>
      </c>
      <c r="D12" s="36" t="s">
        <v>545</v>
      </c>
      <c r="E12" s="34" t="s">
        <v>473</v>
      </c>
      <c r="F12" s="9"/>
      <c r="G12" s="9"/>
      <c r="H12" s="40"/>
    </row>
    <row r="13" ht="37.5" customHeight="1">
      <c r="A13" s="33" t="s">
        <v>546</v>
      </c>
      <c r="B13" s="34" t="s">
        <v>468</v>
      </c>
      <c r="C13" s="35" t="s">
        <v>547</v>
      </c>
      <c r="D13" s="36" t="s">
        <v>548</v>
      </c>
      <c r="E13" s="34" t="s">
        <v>473</v>
      </c>
      <c r="F13" s="9"/>
      <c r="G13" s="9"/>
      <c r="H13" s="40"/>
    </row>
    <row r="14" ht="37.5" customHeight="1">
      <c r="A14" s="33" t="s">
        <v>552</v>
      </c>
      <c r="B14" s="34" t="s">
        <v>468</v>
      </c>
      <c r="C14" s="35" t="s">
        <v>553</v>
      </c>
      <c r="D14" s="36" t="s">
        <v>554</v>
      </c>
      <c r="E14" s="34" t="s">
        <v>473</v>
      </c>
      <c r="F14" s="37" t="str">
        <f>HYPERLINK("https://www.facebook.com/groups/1108069375955135/files/","20170104 - Java")</f>
        <v>20170104 - Java</v>
      </c>
      <c r="G14" s="9"/>
      <c r="H14" s="40"/>
    </row>
    <row r="15" ht="11.25" customHeight="1">
      <c r="A15" s="13"/>
      <c r="B15" s="13"/>
      <c r="C15" s="13"/>
      <c r="D15" s="13"/>
      <c r="E15" s="13"/>
      <c r="F15" s="13"/>
      <c r="G15" s="13"/>
      <c r="H15" s="30"/>
    </row>
    <row r="16" ht="37.5" customHeight="1">
      <c r="A16" s="33" t="s">
        <v>560</v>
      </c>
      <c r="B16" s="34" t="s">
        <v>468</v>
      </c>
      <c r="C16" s="35" t="s">
        <v>547</v>
      </c>
      <c r="D16" s="36" t="s">
        <v>562</v>
      </c>
      <c r="E16" s="34" t="s">
        <v>473</v>
      </c>
      <c r="F16" s="9"/>
      <c r="G16" s="9"/>
      <c r="H16" s="40"/>
    </row>
    <row r="17" ht="37.5" customHeight="1">
      <c r="A17" s="33" t="s">
        <v>564</v>
      </c>
      <c r="B17" s="34" t="s">
        <v>468</v>
      </c>
      <c r="C17" s="35" t="s">
        <v>565</v>
      </c>
      <c r="D17" s="36" t="s">
        <v>566</v>
      </c>
      <c r="E17" s="34" t="s">
        <v>473</v>
      </c>
      <c r="F17" s="44"/>
      <c r="G17" s="9"/>
      <c r="H17" s="40"/>
    </row>
    <row r="18" ht="37.5" customHeight="1">
      <c r="A18" s="33" t="s">
        <v>570</v>
      </c>
      <c r="B18" s="34" t="s">
        <v>468</v>
      </c>
      <c r="C18" s="35" t="s">
        <v>572</v>
      </c>
      <c r="D18" s="36" t="s">
        <v>574</v>
      </c>
      <c r="E18" s="34" t="s">
        <v>473</v>
      </c>
      <c r="F18" s="9"/>
      <c r="G18" s="9"/>
      <c r="H18" s="40"/>
    </row>
    <row r="19" ht="37.5" customHeight="1">
      <c r="A19" s="33" t="s">
        <v>576</v>
      </c>
      <c r="B19" s="34" t="s">
        <v>468</v>
      </c>
      <c r="C19" s="35" t="s">
        <v>572</v>
      </c>
      <c r="D19" s="43" t="s">
        <v>579</v>
      </c>
      <c r="E19" s="34" t="s">
        <v>473</v>
      </c>
      <c r="F19" s="9"/>
      <c r="G19" s="9"/>
      <c r="H19" s="40"/>
    </row>
    <row r="20" ht="37.5" customHeight="1">
      <c r="A20" s="33" t="s">
        <v>581</v>
      </c>
      <c r="B20" s="34" t="s">
        <v>468</v>
      </c>
      <c r="C20" s="35" t="s">
        <v>583</v>
      </c>
      <c r="D20" s="43" t="s">
        <v>584</v>
      </c>
      <c r="E20" s="34" t="s">
        <v>473</v>
      </c>
      <c r="F20" s="9"/>
      <c r="G20" s="9"/>
      <c r="H20" s="40"/>
    </row>
    <row r="21" ht="37.5" customHeight="1">
      <c r="A21" s="33" t="s">
        <v>586</v>
      </c>
      <c r="B21" s="34" t="s">
        <v>468</v>
      </c>
      <c r="C21" s="35" t="s">
        <v>583</v>
      </c>
      <c r="D21" s="43" t="s">
        <v>588</v>
      </c>
      <c r="E21" s="34" t="s">
        <v>473</v>
      </c>
      <c r="F21" s="9"/>
      <c r="G21" s="9"/>
      <c r="H21" s="40"/>
    </row>
    <row r="22" ht="37.5" customHeight="1">
      <c r="A22" s="33" t="s">
        <v>591</v>
      </c>
      <c r="B22" s="34" t="s">
        <v>468</v>
      </c>
      <c r="C22" s="35" t="s">
        <v>583</v>
      </c>
      <c r="D22" s="43" t="s">
        <v>592</v>
      </c>
      <c r="E22" s="34" t="s">
        <v>473</v>
      </c>
      <c r="F22" s="9"/>
      <c r="G22" s="9"/>
      <c r="H22" s="40"/>
    </row>
    <row r="23" ht="11.25" customHeight="1">
      <c r="A23" s="47"/>
      <c r="B23" s="49"/>
      <c r="C23" s="51"/>
      <c r="D23" s="52"/>
      <c r="E23" s="49"/>
      <c r="F23" s="13"/>
      <c r="G23" s="13"/>
      <c r="H23" s="30"/>
    </row>
    <row r="24" ht="37.5" customHeight="1">
      <c r="A24" s="33" t="s">
        <v>642</v>
      </c>
      <c r="B24" s="34" t="s">
        <v>468</v>
      </c>
      <c r="C24" s="35" t="s">
        <v>645</v>
      </c>
      <c r="D24" s="43" t="s">
        <v>647</v>
      </c>
      <c r="E24" s="34" t="s">
        <v>473</v>
      </c>
      <c r="F24" s="9"/>
      <c r="G24" s="9"/>
      <c r="H24" s="40"/>
    </row>
    <row r="25" ht="37.5" customHeight="1">
      <c r="A25" s="33" t="s">
        <v>651</v>
      </c>
      <c r="B25" s="34" t="s">
        <v>468</v>
      </c>
      <c r="C25" s="35" t="s">
        <v>652</v>
      </c>
      <c r="D25" s="43" t="s">
        <v>653</v>
      </c>
      <c r="E25" s="34" t="s">
        <v>473</v>
      </c>
      <c r="F25" s="37" t="str">
        <f>HYPERLINK("https://www.facebook.com/groups/1108069375955135/files/","20170116 - Java")</f>
        <v>20170116 - Java</v>
      </c>
      <c r="G25" s="9"/>
      <c r="H25" s="40"/>
    </row>
    <row r="26" ht="37.5" customHeight="1">
      <c r="A26" s="33" t="s">
        <v>657</v>
      </c>
      <c r="B26" s="34" t="s">
        <v>468</v>
      </c>
      <c r="C26" s="35" t="s">
        <v>659</v>
      </c>
      <c r="D26" s="43" t="s">
        <v>660</v>
      </c>
      <c r="E26" s="34" t="s">
        <v>473</v>
      </c>
      <c r="F26" s="9"/>
      <c r="G26" s="9"/>
      <c r="H26" s="40"/>
    </row>
    <row r="27" ht="37.5" customHeight="1">
      <c r="A27" s="33" t="s">
        <v>663</v>
      </c>
      <c r="B27" s="34" t="s">
        <v>468</v>
      </c>
      <c r="C27" s="35" t="s">
        <v>664</v>
      </c>
      <c r="D27" s="43" t="s">
        <v>666</v>
      </c>
      <c r="E27" s="34" t="s">
        <v>473</v>
      </c>
      <c r="F27" s="9"/>
      <c r="G27" s="9"/>
      <c r="H27" s="40"/>
    </row>
    <row r="28" ht="37.5" customHeight="1">
      <c r="A28" s="33" t="s">
        <v>669</v>
      </c>
      <c r="B28" s="34" t="s">
        <v>468</v>
      </c>
      <c r="C28" s="35" t="s">
        <v>664</v>
      </c>
      <c r="D28" s="43" t="s">
        <v>671</v>
      </c>
      <c r="E28" s="34" t="s">
        <v>473</v>
      </c>
      <c r="F28" s="9"/>
      <c r="G28" s="9"/>
      <c r="H28" s="40"/>
    </row>
    <row r="29" ht="37.5" customHeight="1">
      <c r="A29" s="33" t="s">
        <v>673</v>
      </c>
      <c r="B29" s="34" t="s">
        <v>468</v>
      </c>
      <c r="C29" s="35" t="s">
        <v>664</v>
      </c>
      <c r="D29" s="43" t="s">
        <v>674</v>
      </c>
      <c r="E29" s="34" t="s">
        <v>473</v>
      </c>
      <c r="F29" s="9"/>
      <c r="G29" s="9"/>
      <c r="H29" s="40"/>
    </row>
    <row r="30" ht="11.25" customHeight="1">
      <c r="A30" s="47"/>
      <c r="B30" s="49"/>
      <c r="C30" s="51"/>
      <c r="D30" s="52"/>
      <c r="E30" s="49"/>
      <c r="F30" s="13"/>
      <c r="G30" s="13"/>
      <c r="H30" s="30"/>
    </row>
    <row r="31" ht="37.5" customHeight="1">
      <c r="A31" s="33" t="s">
        <v>678</v>
      </c>
      <c r="B31" s="34" t="s">
        <v>468</v>
      </c>
      <c r="C31" s="35" t="s">
        <v>679</v>
      </c>
      <c r="D31" s="31" t="s">
        <v>680</v>
      </c>
      <c r="E31" s="34" t="s">
        <v>473</v>
      </c>
      <c r="F31" s="9"/>
      <c r="G31" s="9"/>
      <c r="H31" s="10"/>
    </row>
    <row r="32" ht="37.5" customHeight="1">
      <c r="A32" s="33" t="s">
        <v>681</v>
      </c>
      <c r="B32" s="34" t="s">
        <v>468</v>
      </c>
      <c r="C32" s="41" t="s">
        <v>682</v>
      </c>
      <c r="D32" s="31" t="s">
        <v>683</v>
      </c>
      <c r="E32" s="34" t="s">
        <v>473</v>
      </c>
      <c r="F32" s="9"/>
      <c r="G32" s="9"/>
      <c r="H32" s="10"/>
    </row>
    <row r="33" ht="37.5" customHeight="1">
      <c r="A33" s="33" t="s">
        <v>685</v>
      </c>
      <c r="B33" s="34" t="s">
        <v>468</v>
      </c>
      <c r="C33" s="41" t="s">
        <v>682</v>
      </c>
      <c r="D33" s="31" t="s">
        <v>687</v>
      </c>
      <c r="E33" s="34" t="s">
        <v>473</v>
      </c>
      <c r="F33" s="9"/>
      <c r="G33" s="9"/>
      <c r="H33" s="10"/>
    </row>
    <row r="34" ht="37.5" customHeight="1">
      <c r="A34" s="33" t="s">
        <v>689</v>
      </c>
      <c r="B34" s="34" t="s">
        <v>468</v>
      </c>
      <c r="C34" s="41" t="s">
        <v>682</v>
      </c>
      <c r="D34" s="31" t="s">
        <v>692</v>
      </c>
      <c r="E34" s="34" t="s">
        <v>473</v>
      </c>
      <c r="F34" s="9"/>
      <c r="G34" s="9"/>
      <c r="H34" s="10"/>
    </row>
    <row r="35" ht="37.5" customHeight="1">
      <c r="A35" s="33" t="s">
        <v>694</v>
      </c>
      <c r="B35" s="34" t="s">
        <v>468</v>
      </c>
      <c r="C35" s="35" t="s">
        <v>696</v>
      </c>
      <c r="D35" s="31" t="s">
        <v>698</v>
      </c>
      <c r="E35" s="34" t="s">
        <v>473</v>
      </c>
      <c r="F35" s="9"/>
      <c r="G35" s="9"/>
      <c r="H35" s="10"/>
    </row>
    <row r="36" ht="37.5" customHeight="1">
      <c r="A36" s="33" t="s">
        <v>700</v>
      </c>
      <c r="B36" s="34" t="s">
        <v>468</v>
      </c>
      <c r="C36" s="41" t="s">
        <v>702</v>
      </c>
      <c r="D36" s="31" t="s">
        <v>704</v>
      </c>
      <c r="E36" s="34" t="s">
        <v>473</v>
      </c>
      <c r="F36" s="9"/>
      <c r="G36" s="9"/>
      <c r="H36" s="10"/>
    </row>
    <row r="37" ht="37.5" customHeight="1">
      <c r="A37" s="54" t="s">
        <v>706</v>
      </c>
      <c r="B37" s="34" t="s">
        <v>468</v>
      </c>
      <c r="C37" s="41" t="s">
        <v>702</v>
      </c>
      <c r="D37" s="31" t="s">
        <v>708</v>
      </c>
      <c r="E37" s="34" t="s">
        <v>473</v>
      </c>
      <c r="F37" s="9"/>
      <c r="G37" s="9"/>
      <c r="H37" s="10"/>
    </row>
  </sheetData>
  <hyperlinks>
    <hyperlink r:id="rId1" ref="D2"/>
    <hyperlink r:id="rId2" ref="F2"/>
    <hyperlink r:id="rId3" ref="G2"/>
    <hyperlink r:id="rId4" ref="D3"/>
    <hyperlink r:id="rId5" ref="D4"/>
    <hyperlink r:id="rId6" ref="D5"/>
    <hyperlink r:id="rId7" ref="D6"/>
    <hyperlink r:id="rId8" ref="D7"/>
    <hyperlink r:id="rId9" ref="D9"/>
    <hyperlink r:id="rId10" ref="D10"/>
    <hyperlink r:id="rId11" ref="D11"/>
    <hyperlink r:id="rId12" ref="D12"/>
    <hyperlink r:id="rId13" ref="D13"/>
    <hyperlink r:id="rId14" ref="D14"/>
    <hyperlink r:id="rId15" ref="F14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4"/>
    <hyperlink r:id="rId24" ref="D25"/>
    <hyperlink r:id="rId25" ref="F25"/>
    <hyperlink r:id="rId26" ref="D26"/>
    <hyperlink r:id="rId27" ref="D27"/>
    <hyperlink r:id="rId28" ref="D28"/>
    <hyperlink r:id="rId29" ref="D29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</hyperlinks>
  <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22.71"/>
    <col customWidth="1" min="3" max="3" width="42.14"/>
    <col customWidth="1" min="4" max="4" width="29.29"/>
    <col customWidth="1" min="5" max="5" width="10.29"/>
    <col customWidth="1" min="6" max="6" width="15.43"/>
    <col customWidth="1" min="7" max="7" width="15.29"/>
    <col customWidth="1" min="8" max="8" width="16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9</v>
      </c>
      <c r="B2" s="6" t="s">
        <v>10</v>
      </c>
      <c r="C2" s="5" t="s">
        <v>11</v>
      </c>
      <c r="D2" s="7" t="s">
        <v>12</v>
      </c>
      <c r="E2" s="8" t="s">
        <v>13</v>
      </c>
      <c r="F2" s="9"/>
      <c r="G2" s="9"/>
      <c r="H2" s="10"/>
    </row>
    <row r="3" ht="37.5" customHeight="1">
      <c r="A3" s="5" t="s">
        <v>14</v>
      </c>
      <c r="B3" s="6" t="s">
        <v>10</v>
      </c>
      <c r="C3" s="5" t="s">
        <v>15</v>
      </c>
      <c r="D3" s="7" t="s">
        <v>16</v>
      </c>
      <c r="E3" s="8" t="s">
        <v>13</v>
      </c>
      <c r="F3" s="9"/>
      <c r="G3" s="9"/>
      <c r="H3" s="10"/>
    </row>
    <row r="4" ht="37.5" customHeight="1">
      <c r="A4" s="5" t="s">
        <v>17</v>
      </c>
      <c r="B4" s="6" t="s">
        <v>10</v>
      </c>
      <c r="C4" s="5" t="s">
        <v>18</v>
      </c>
      <c r="D4" s="7" t="s">
        <v>19</v>
      </c>
      <c r="E4" s="8" t="s">
        <v>13</v>
      </c>
      <c r="F4" s="9"/>
      <c r="G4" s="9"/>
      <c r="H4" s="10"/>
    </row>
    <row r="5" ht="11.25" customHeight="1">
      <c r="A5" s="11"/>
      <c r="B5" s="12"/>
      <c r="C5" s="11"/>
      <c r="D5" s="11"/>
      <c r="E5" s="12"/>
      <c r="F5" s="13"/>
      <c r="G5" s="13"/>
      <c r="H5" s="14"/>
    </row>
    <row r="6" ht="37.5" customHeight="1">
      <c r="A6" s="5" t="s">
        <v>20</v>
      </c>
      <c r="B6" s="6" t="s">
        <v>10</v>
      </c>
      <c r="C6" s="5" t="s">
        <v>11</v>
      </c>
      <c r="D6" s="7" t="s">
        <v>21</v>
      </c>
      <c r="E6" s="8" t="s">
        <v>13</v>
      </c>
      <c r="F6" s="9"/>
      <c r="G6" s="9"/>
      <c r="H6" s="10"/>
    </row>
    <row r="7" ht="37.5" customHeight="1">
      <c r="A7" s="5" t="s">
        <v>22</v>
      </c>
      <c r="B7" s="6" t="s">
        <v>10</v>
      </c>
      <c r="C7" s="5" t="s">
        <v>23</v>
      </c>
      <c r="D7" s="7" t="s">
        <v>24</v>
      </c>
      <c r="E7" s="8" t="s">
        <v>13</v>
      </c>
      <c r="F7" s="9"/>
      <c r="G7" s="9"/>
      <c r="H7" s="10"/>
    </row>
    <row r="8" ht="37.5" customHeight="1">
      <c r="A8" s="5" t="s">
        <v>25</v>
      </c>
      <c r="B8" s="6" t="s">
        <v>10</v>
      </c>
      <c r="C8" s="5" t="s">
        <v>23</v>
      </c>
      <c r="D8" s="7" t="s">
        <v>26</v>
      </c>
      <c r="E8" s="8" t="s">
        <v>13</v>
      </c>
      <c r="F8" s="9"/>
      <c r="G8" s="9"/>
      <c r="H8" s="10"/>
    </row>
    <row r="9" ht="37.5" customHeight="1">
      <c r="A9" s="5" t="s">
        <v>27</v>
      </c>
      <c r="B9" s="6" t="s">
        <v>10</v>
      </c>
      <c r="C9" s="5" t="s">
        <v>28</v>
      </c>
      <c r="D9" s="7" t="s">
        <v>29</v>
      </c>
      <c r="E9" s="8" t="s">
        <v>13</v>
      </c>
      <c r="F9" s="9"/>
      <c r="G9" s="9"/>
      <c r="H9" s="10"/>
    </row>
    <row r="10" ht="37.5" customHeight="1">
      <c r="A10" s="5" t="s">
        <v>30</v>
      </c>
      <c r="B10" s="6" t="s">
        <v>10</v>
      </c>
      <c r="C10" s="5" t="s">
        <v>31</v>
      </c>
      <c r="D10" s="7" t="s">
        <v>32</v>
      </c>
      <c r="E10" s="8" t="s">
        <v>13</v>
      </c>
      <c r="F10" s="9"/>
      <c r="G10" s="9"/>
      <c r="H10" s="10"/>
    </row>
    <row r="11" ht="37.5" customHeight="1">
      <c r="A11" s="5" t="s">
        <v>33</v>
      </c>
      <c r="B11" s="6" t="s">
        <v>10</v>
      </c>
      <c r="C11" s="5" t="s">
        <v>31</v>
      </c>
      <c r="D11" s="7" t="s">
        <v>34</v>
      </c>
      <c r="E11" s="8" t="s">
        <v>13</v>
      </c>
      <c r="F11" s="9"/>
      <c r="G11" s="9"/>
      <c r="H11" s="10"/>
    </row>
    <row r="12" ht="11.25" customHeight="1">
      <c r="A12" s="11"/>
      <c r="B12" s="12"/>
      <c r="C12" s="11"/>
      <c r="D12" s="11"/>
      <c r="E12" s="12"/>
      <c r="F12" s="13"/>
      <c r="G12" s="13"/>
      <c r="H12" s="14"/>
    </row>
    <row r="13" ht="37.5" customHeight="1">
      <c r="A13" s="5" t="s">
        <v>66</v>
      </c>
      <c r="B13" s="6" t="s">
        <v>67</v>
      </c>
      <c r="C13" s="5" t="s">
        <v>68</v>
      </c>
      <c r="D13" s="7" t="s">
        <v>69</v>
      </c>
      <c r="E13" s="8" t="s">
        <v>13</v>
      </c>
      <c r="F13" s="9"/>
      <c r="G13" s="9"/>
      <c r="H13" s="10"/>
    </row>
    <row r="14" ht="37.5" customHeight="1">
      <c r="A14" s="5" t="s">
        <v>73</v>
      </c>
      <c r="B14" s="6" t="s">
        <v>67</v>
      </c>
      <c r="C14" s="5" t="s">
        <v>74</v>
      </c>
      <c r="D14" s="7" t="s">
        <v>75</v>
      </c>
      <c r="E14" s="8" t="s">
        <v>13</v>
      </c>
      <c r="F14" s="9"/>
      <c r="G14" s="9"/>
      <c r="H14" s="10"/>
    </row>
    <row r="15" ht="37.5" customHeight="1">
      <c r="A15" s="5" t="s">
        <v>78</v>
      </c>
      <c r="B15" s="6" t="s">
        <v>67</v>
      </c>
      <c r="C15" s="5" t="s">
        <v>79</v>
      </c>
      <c r="D15" s="7" t="s">
        <v>81</v>
      </c>
      <c r="E15" s="8" t="s">
        <v>13</v>
      </c>
      <c r="F15" s="9"/>
      <c r="G15" s="9"/>
      <c r="H15" s="10"/>
    </row>
    <row r="16" ht="37.5" customHeight="1">
      <c r="A16" s="5" t="s">
        <v>83</v>
      </c>
      <c r="B16" s="6" t="s">
        <v>67</v>
      </c>
      <c r="C16" s="5" t="s">
        <v>84</v>
      </c>
      <c r="D16" s="7" t="s">
        <v>85</v>
      </c>
      <c r="E16" s="8" t="s">
        <v>13</v>
      </c>
      <c r="F16" s="9"/>
      <c r="G16" s="9"/>
      <c r="H16" s="10"/>
    </row>
    <row r="17" ht="37.5" customHeight="1">
      <c r="A17" s="5" t="s">
        <v>87</v>
      </c>
      <c r="B17" s="6" t="s">
        <v>67</v>
      </c>
      <c r="C17" s="5" t="s">
        <v>84</v>
      </c>
      <c r="D17" s="7" t="s">
        <v>89</v>
      </c>
      <c r="E17" s="8" t="s">
        <v>13</v>
      </c>
      <c r="F17" s="9"/>
      <c r="G17" s="9"/>
      <c r="H17" s="10"/>
    </row>
    <row r="18" ht="37.5" customHeight="1">
      <c r="A18" s="5" t="s">
        <v>93</v>
      </c>
      <c r="B18" s="6" t="s">
        <v>67</v>
      </c>
      <c r="C18" s="5" t="s">
        <v>84</v>
      </c>
      <c r="D18" s="7" t="s">
        <v>94</v>
      </c>
      <c r="E18" s="8" t="s">
        <v>13</v>
      </c>
      <c r="F18" s="9"/>
      <c r="G18" s="9"/>
      <c r="H18" s="10"/>
    </row>
    <row r="19" ht="11.25" customHeight="1">
      <c r="A19" s="11"/>
      <c r="B19" s="12"/>
      <c r="C19" s="11"/>
      <c r="D19" s="11"/>
      <c r="E19" s="12"/>
      <c r="F19" s="13"/>
      <c r="G19" s="13"/>
      <c r="H19" s="14"/>
    </row>
    <row r="20" ht="37.5" customHeight="1">
      <c r="A20" s="5" t="s">
        <v>124</v>
      </c>
      <c r="B20" s="6" t="s">
        <v>67</v>
      </c>
      <c r="C20" s="5" t="s">
        <v>126</v>
      </c>
      <c r="D20" s="7" t="s">
        <v>127</v>
      </c>
      <c r="E20" s="8" t="s">
        <v>13</v>
      </c>
      <c r="F20" s="9"/>
      <c r="G20" s="15" t="str">
        <f>HYPERLINK("https://filezilla-project.org/download.php?type=client","FileZilla")</f>
        <v>FileZilla</v>
      </c>
      <c r="H20" s="10"/>
    </row>
    <row r="21" ht="37.5" customHeight="1">
      <c r="A21" s="5" t="s">
        <v>130</v>
      </c>
      <c r="B21" s="6" t="s">
        <v>67</v>
      </c>
      <c r="C21" s="5" t="s">
        <v>131</v>
      </c>
      <c r="D21" s="7" t="s">
        <v>132</v>
      </c>
      <c r="E21" s="8" t="s">
        <v>13</v>
      </c>
      <c r="F21" s="9"/>
      <c r="G21" s="15" t="str">
        <f>HYPERLINK("http://www.orgfree.com","6te ")</f>
        <v>6te </v>
      </c>
      <c r="H21" s="10"/>
    </row>
    <row r="22" ht="37.5" customHeight="1">
      <c r="A22" s="5" t="s">
        <v>134</v>
      </c>
      <c r="B22" s="6" t="s">
        <v>67</v>
      </c>
      <c r="C22" s="5" t="s">
        <v>136</v>
      </c>
      <c r="D22" s="7" t="s">
        <v>138</v>
      </c>
      <c r="E22" s="8" t="s">
        <v>13</v>
      </c>
      <c r="F22" s="9"/>
      <c r="G22" s="9"/>
      <c r="H22" s="10"/>
    </row>
    <row r="23" ht="37.5" customHeight="1">
      <c r="A23" s="5" t="s">
        <v>139</v>
      </c>
      <c r="B23" s="6" t="s">
        <v>67</v>
      </c>
      <c r="C23" s="5" t="s">
        <v>140</v>
      </c>
      <c r="D23" s="7" t="s">
        <v>141</v>
      </c>
      <c r="E23" s="8" t="s">
        <v>13</v>
      </c>
      <c r="F23" s="9"/>
      <c r="G23" s="9"/>
      <c r="H23" s="10"/>
    </row>
    <row r="24" ht="37.5" customHeight="1">
      <c r="A24" s="5" t="s">
        <v>142</v>
      </c>
      <c r="B24" s="6" t="s">
        <v>67</v>
      </c>
      <c r="C24" s="5" t="s">
        <v>84</v>
      </c>
      <c r="D24" s="7" t="s">
        <v>144</v>
      </c>
      <c r="E24" s="8" t="s">
        <v>13</v>
      </c>
      <c r="F24" s="9"/>
      <c r="G24" s="9"/>
      <c r="H24" s="10"/>
    </row>
    <row r="25" ht="37.5" customHeight="1">
      <c r="A25" s="5" t="s">
        <v>149</v>
      </c>
      <c r="B25" s="6" t="s">
        <v>67</v>
      </c>
      <c r="C25" s="5" t="s">
        <v>84</v>
      </c>
      <c r="D25" s="7" t="s">
        <v>151</v>
      </c>
      <c r="E25" s="8" t="s">
        <v>13</v>
      </c>
      <c r="F25" s="9"/>
      <c r="G25" s="9"/>
      <c r="H25" s="10"/>
    </row>
  </sheetData>
  <hyperlinks>
    <hyperlink r:id="rId1" ref="D2"/>
    <hyperlink r:id="rId2" ref="D3"/>
    <hyperlink r:id="rId3" ref="D4"/>
    <hyperlink r:id="rId4" ref="D6"/>
    <hyperlink r:id="rId5" ref="D7"/>
    <hyperlink r:id="rId6" ref="D8"/>
    <hyperlink r:id="rId7" ref="D9"/>
    <hyperlink r:id="rId8" ref="D10"/>
    <hyperlink r:id="rId9" ref="D11"/>
    <hyperlink r:id="rId10" ref="D13"/>
    <hyperlink r:id="rId11" ref="D14"/>
    <hyperlink r:id="rId12" ref="D15"/>
    <hyperlink r:id="rId13" ref="D16"/>
    <hyperlink r:id="rId14" ref="D17"/>
    <hyperlink r:id="rId15" ref="D18"/>
    <hyperlink r:id="rId16" ref="D20"/>
    <hyperlink r:id="rId17" ref="G20"/>
    <hyperlink r:id="rId18" ref="D21"/>
    <hyperlink r:id="rId19" ref="G21"/>
    <hyperlink r:id="rId20" ref="D22"/>
    <hyperlink r:id="rId21" ref="D23"/>
    <hyperlink r:id="rId22" ref="D24"/>
    <hyperlink r:id="rId23" ref="D25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14"/>
    <col customWidth="1" min="2" max="2" width="27.29"/>
    <col customWidth="1" min="3" max="3" width="40.29"/>
    <col customWidth="1" min="4" max="4" width="30.14"/>
    <col customWidth="1" min="5" max="5" width="10.86"/>
    <col customWidth="1" min="6" max="6" width="27.57"/>
    <col customWidth="1" min="7" max="7" width="17.43"/>
    <col customWidth="1" min="8" max="8" width="16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33" t="s">
        <v>737</v>
      </c>
      <c r="B2" s="34" t="s">
        <v>738</v>
      </c>
      <c r="C2" s="35" t="s">
        <v>739</v>
      </c>
      <c r="D2" s="36" t="s">
        <v>740</v>
      </c>
      <c r="E2" s="34" t="s">
        <v>741</v>
      </c>
      <c r="F2" s="37" t="str">
        <f>HYPERLINK("https://www.facebook.com/groups/1108069375955135/files/","專題演講（SpriteKit遊戲製作）")</f>
        <v>專題演講（SpriteKit遊戲製作）</v>
      </c>
      <c r="G2" s="9"/>
      <c r="H2" s="10"/>
    </row>
    <row r="3" ht="37.5" customHeight="1">
      <c r="A3" s="33" t="s">
        <v>742</v>
      </c>
      <c r="B3" s="34" t="s">
        <v>738</v>
      </c>
      <c r="C3" s="35" t="s">
        <v>743</v>
      </c>
      <c r="D3" s="36" t="s">
        <v>744</v>
      </c>
      <c r="E3" s="34" t="s">
        <v>741</v>
      </c>
      <c r="F3" s="9"/>
      <c r="G3" s="9"/>
      <c r="H3" s="10"/>
    </row>
    <row r="4" ht="37.5" customHeight="1">
      <c r="A4" s="33" t="s">
        <v>745</v>
      </c>
      <c r="B4" s="34" t="s">
        <v>738</v>
      </c>
      <c r="C4" s="35" t="s">
        <v>743</v>
      </c>
      <c r="D4" s="36" t="s">
        <v>746</v>
      </c>
      <c r="E4" s="34" t="s">
        <v>741</v>
      </c>
      <c r="F4" s="9"/>
      <c r="G4" s="9"/>
      <c r="H4" s="10"/>
    </row>
    <row r="5" ht="37.5" customHeight="1">
      <c r="A5" s="33" t="s">
        <v>747</v>
      </c>
      <c r="B5" s="34" t="s">
        <v>738</v>
      </c>
      <c r="C5" s="41" t="s">
        <v>748</v>
      </c>
      <c r="D5" s="36" t="s">
        <v>749</v>
      </c>
      <c r="E5" s="34" t="s">
        <v>741</v>
      </c>
      <c r="F5" s="9"/>
      <c r="G5" s="9"/>
      <c r="H5" s="10"/>
    </row>
    <row r="6" ht="37.5" customHeight="1">
      <c r="A6" s="33" t="s">
        <v>750</v>
      </c>
      <c r="B6" s="34" t="s">
        <v>738</v>
      </c>
      <c r="C6" s="41" t="s">
        <v>748</v>
      </c>
      <c r="D6" s="36" t="s">
        <v>751</v>
      </c>
      <c r="E6" s="34" t="s">
        <v>741</v>
      </c>
      <c r="F6" s="9"/>
      <c r="G6" s="9"/>
      <c r="H6" s="10"/>
    </row>
    <row r="7" ht="37.5" customHeight="1">
      <c r="A7" s="33" t="s">
        <v>752</v>
      </c>
      <c r="B7" s="34" t="s">
        <v>738</v>
      </c>
      <c r="C7" s="41" t="s">
        <v>748</v>
      </c>
      <c r="D7" s="36" t="s">
        <v>753</v>
      </c>
      <c r="E7" s="34" t="s">
        <v>741</v>
      </c>
      <c r="F7" s="9"/>
      <c r="G7" s="9"/>
      <c r="H7" s="10"/>
    </row>
    <row r="8" ht="11.25" customHeight="1">
      <c r="A8" s="13"/>
      <c r="B8" s="13"/>
      <c r="C8" s="13"/>
      <c r="D8" s="13"/>
      <c r="E8" s="13"/>
      <c r="F8" s="13"/>
      <c r="G8" s="13"/>
      <c r="H8" s="14"/>
    </row>
    <row r="9" ht="37.5" customHeight="1">
      <c r="A9" s="33" t="s">
        <v>754</v>
      </c>
      <c r="B9" s="34" t="s">
        <v>738</v>
      </c>
      <c r="C9" s="35" t="s">
        <v>755</v>
      </c>
      <c r="D9" s="36" t="s">
        <v>756</v>
      </c>
      <c r="E9" s="34" t="s">
        <v>741</v>
      </c>
      <c r="F9" s="9"/>
      <c r="G9" s="9"/>
      <c r="H9" s="10"/>
    </row>
    <row r="10" ht="37.5" customHeight="1">
      <c r="A10" s="33" t="s">
        <v>757</v>
      </c>
      <c r="B10" s="34" t="s">
        <v>738</v>
      </c>
      <c r="C10" s="35" t="s">
        <v>755</v>
      </c>
      <c r="D10" s="36" t="s">
        <v>758</v>
      </c>
      <c r="E10" s="34" t="s">
        <v>741</v>
      </c>
      <c r="F10" s="9"/>
      <c r="G10" s="9"/>
      <c r="H10" s="10"/>
    </row>
    <row r="11" ht="37.5" customHeight="1">
      <c r="A11" s="33" t="s">
        <v>759</v>
      </c>
      <c r="B11" s="34" t="s">
        <v>738</v>
      </c>
      <c r="C11" s="35" t="s">
        <v>755</v>
      </c>
      <c r="D11" s="36" t="s">
        <v>760</v>
      </c>
      <c r="E11" s="34" t="s">
        <v>741</v>
      </c>
      <c r="F11" s="9"/>
      <c r="G11" s="9"/>
      <c r="H11" s="10"/>
    </row>
    <row r="12" ht="37.5" customHeight="1">
      <c r="A12" s="33" t="s">
        <v>761</v>
      </c>
      <c r="B12" s="34" t="s">
        <v>738</v>
      </c>
      <c r="C12" s="35" t="s">
        <v>755</v>
      </c>
      <c r="D12" s="36" t="s">
        <v>762</v>
      </c>
      <c r="E12" s="34" t="s">
        <v>741</v>
      </c>
      <c r="F12" s="9"/>
      <c r="G12" s="9"/>
      <c r="H12" s="10"/>
    </row>
    <row r="13" ht="37.5" customHeight="1">
      <c r="A13" s="33" t="s">
        <v>763</v>
      </c>
      <c r="B13" s="34" t="s">
        <v>738</v>
      </c>
      <c r="C13" s="35" t="s">
        <v>764</v>
      </c>
      <c r="D13" s="36" t="s">
        <v>765</v>
      </c>
      <c r="E13" s="34" t="s">
        <v>741</v>
      </c>
      <c r="F13" s="9"/>
      <c r="G13" s="9"/>
      <c r="H13" s="10"/>
    </row>
    <row r="14" ht="37.5" customHeight="1">
      <c r="A14" s="33" t="s">
        <v>766</v>
      </c>
      <c r="B14" s="34" t="s">
        <v>738</v>
      </c>
      <c r="C14" s="35" t="s">
        <v>767</v>
      </c>
      <c r="D14" s="36" t="s">
        <v>768</v>
      </c>
      <c r="E14" s="34" t="s">
        <v>741</v>
      </c>
      <c r="F14" s="9"/>
      <c r="G14" s="9"/>
      <c r="H14" s="10"/>
    </row>
    <row r="15" ht="11.25" customHeight="1">
      <c r="A15" s="11"/>
      <c r="B15" s="12"/>
      <c r="C15" s="11"/>
      <c r="D15" s="11"/>
      <c r="E15" s="12"/>
      <c r="F15" s="13"/>
      <c r="G15" s="13"/>
      <c r="H15" s="14"/>
    </row>
    <row r="16" ht="37.5" customHeight="1">
      <c r="A16" s="33" t="s">
        <v>769</v>
      </c>
      <c r="B16" s="34" t="s">
        <v>738</v>
      </c>
      <c r="C16" s="35" t="s">
        <v>770</v>
      </c>
      <c r="D16" s="43" t="s">
        <v>773</v>
      </c>
      <c r="E16" s="34" t="s">
        <v>741</v>
      </c>
      <c r="F16" s="9"/>
      <c r="G16" s="9"/>
      <c r="H16" s="10"/>
    </row>
    <row r="17" ht="37.5" customHeight="1">
      <c r="A17" s="33" t="s">
        <v>775</v>
      </c>
      <c r="B17" s="34" t="s">
        <v>738</v>
      </c>
      <c r="C17" s="35" t="s">
        <v>770</v>
      </c>
      <c r="D17" s="43" t="s">
        <v>777</v>
      </c>
      <c r="E17" s="34" t="s">
        <v>741</v>
      </c>
      <c r="F17" s="9"/>
      <c r="G17" s="9"/>
      <c r="H17" s="10"/>
    </row>
    <row r="18" ht="37.5" customHeight="1">
      <c r="A18" s="33" t="s">
        <v>778</v>
      </c>
      <c r="B18" s="34" t="s">
        <v>738</v>
      </c>
      <c r="C18" s="35" t="s">
        <v>770</v>
      </c>
      <c r="D18" s="43" t="s">
        <v>779</v>
      </c>
      <c r="E18" s="34" t="s">
        <v>741</v>
      </c>
      <c r="F18" s="9"/>
      <c r="G18" s="9"/>
      <c r="H18" s="10"/>
    </row>
    <row r="19" ht="37.5" customHeight="1">
      <c r="A19" s="33" t="s">
        <v>780</v>
      </c>
      <c r="B19" s="34" t="s">
        <v>738</v>
      </c>
      <c r="C19" s="35" t="s">
        <v>770</v>
      </c>
      <c r="D19" s="36" t="s">
        <v>781</v>
      </c>
      <c r="E19" s="34" t="s">
        <v>741</v>
      </c>
      <c r="F19" s="9"/>
      <c r="G19" s="9"/>
      <c r="H19" s="10"/>
    </row>
    <row r="20" ht="37.5" customHeight="1">
      <c r="A20" s="33" t="s">
        <v>783</v>
      </c>
      <c r="B20" s="34" t="s">
        <v>738</v>
      </c>
      <c r="C20" s="35" t="s">
        <v>770</v>
      </c>
      <c r="D20" s="36" t="s">
        <v>785</v>
      </c>
      <c r="E20" s="34" t="s">
        <v>741</v>
      </c>
      <c r="F20" s="9"/>
      <c r="G20" s="9"/>
      <c r="H20" s="10"/>
    </row>
    <row r="21" ht="37.5" customHeight="1">
      <c r="A21" s="33" t="s">
        <v>786</v>
      </c>
      <c r="B21" s="34" t="s">
        <v>738</v>
      </c>
      <c r="C21" s="35" t="s">
        <v>770</v>
      </c>
      <c r="D21" s="36" t="s">
        <v>787</v>
      </c>
      <c r="E21" s="34" t="s">
        <v>741</v>
      </c>
      <c r="F21" s="9"/>
      <c r="G21" s="9"/>
      <c r="H21" s="10"/>
    </row>
    <row r="22" ht="11.25" customHeight="1">
      <c r="A22" s="13"/>
      <c r="B22" s="13"/>
      <c r="C22" s="13"/>
      <c r="D22" s="13"/>
      <c r="E22" s="13"/>
      <c r="F22" s="13"/>
      <c r="G22" s="13"/>
      <c r="H22" s="14"/>
    </row>
    <row r="23" ht="37.5" customHeight="1">
      <c r="A23" s="33" t="s">
        <v>788</v>
      </c>
      <c r="B23" s="34" t="s">
        <v>789</v>
      </c>
      <c r="C23" s="35" t="s">
        <v>790</v>
      </c>
      <c r="D23" s="36" t="s">
        <v>791</v>
      </c>
      <c r="E23" s="34" t="s">
        <v>794</v>
      </c>
      <c r="F23" s="9"/>
      <c r="G23" s="9"/>
      <c r="H23" s="10"/>
    </row>
    <row r="24" ht="37.5" customHeight="1">
      <c r="A24" s="33" t="s">
        <v>795</v>
      </c>
      <c r="B24" s="34" t="s">
        <v>789</v>
      </c>
      <c r="C24" s="35" t="s">
        <v>796</v>
      </c>
      <c r="D24" s="36" t="s">
        <v>797</v>
      </c>
      <c r="E24" s="34" t="s">
        <v>794</v>
      </c>
      <c r="F24" s="9"/>
      <c r="G24" s="9"/>
      <c r="H24" s="10"/>
    </row>
    <row r="25" ht="37.5" customHeight="1">
      <c r="A25" s="33" t="s">
        <v>798</v>
      </c>
      <c r="B25" s="34" t="s">
        <v>789</v>
      </c>
      <c r="C25" s="35" t="s">
        <v>799</v>
      </c>
      <c r="D25" s="36" t="s">
        <v>800</v>
      </c>
      <c r="E25" s="34" t="s">
        <v>794</v>
      </c>
      <c r="F25" s="9"/>
      <c r="G25" s="9"/>
      <c r="H25" s="10"/>
    </row>
    <row r="26" ht="37.5" customHeight="1">
      <c r="A26" s="33" t="s">
        <v>803</v>
      </c>
      <c r="B26" s="34" t="s">
        <v>789</v>
      </c>
      <c r="C26" s="35" t="s">
        <v>805</v>
      </c>
      <c r="D26" s="36" t="s">
        <v>806</v>
      </c>
      <c r="E26" s="34" t="s">
        <v>794</v>
      </c>
      <c r="F26" s="9"/>
      <c r="G26" s="9"/>
      <c r="H26" s="10"/>
    </row>
    <row r="27" ht="37.5" customHeight="1">
      <c r="A27" s="33" t="s">
        <v>807</v>
      </c>
      <c r="B27" s="34" t="s">
        <v>789</v>
      </c>
      <c r="C27" s="35" t="s">
        <v>809</v>
      </c>
      <c r="D27" s="36" t="s">
        <v>810</v>
      </c>
      <c r="E27" s="34" t="s">
        <v>794</v>
      </c>
      <c r="F27" s="9"/>
      <c r="G27" s="9"/>
      <c r="H27" s="10"/>
    </row>
    <row r="28" ht="11.25" customHeight="1">
      <c r="A28" s="13"/>
      <c r="B28" s="13"/>
      <c r="C28" s="13"/>
      <c r="D28" s="13"/>
      <c r="E28" s="13"/>
      <c r="F28" s="13"/>
      <c r="G28" s="13"/>
      <c r="H28" s="14"/>
    </row>
  </sheetData>
  <hyperlinks>
    <hyperlink r:id="rId1" ref="D2"/>
    <hyperlink r:id="rId2" ref="F2"/>
    <hyperlink r:id="rId3" ref="D3"/>
    <hyperlink r:id="rId4" ref="D4"/>
    <hyperlink r:id="rId5" ref="D5"/>
    <hyperlink r:id="rId6" ref="D6"/>
    <hyperlink r:id="rId7" ref="D7"/>
    <hyperlink r:id="rId8" ref="D9"/>
    <hyperlink r:id="rId9" ref="D10"/>
    <hyperlink r:id="rId10" ref="D11"/>
    <hyperlink r:id="rId11" ref="D12"/>
    <hyperlink r:id="rId12" ref="D13"/>
    <hyperlink r:id="rId13" ref="D14"/>
    <hyperlink r:id="rId14" ref="D16"/>
    <hyperlink r:id="rId15" ref="D17"/>
    <hyperlink r:id="rId16" ref="D18"/>
    <hyperlink r:id="rId17" ref="D19"/>
    <hyperlink r:id="rId18" ref="D20"/>
    <hyperlink r:id="rId19" ref="D21"/>
    <hyperlink r:id="rId20" ref="D23"/>
    <hyperlink r:id="rId21" ref="D24"/>
    <hyperlink r:id="rId22" ref="D25"/>
    <hyperlink r:id="rId23" ref="D26"/>
    <hyperlink r:id="rId24" ref="D27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  <col customWidth="1" min="2" max="2" width="29.43"/>
    <col customWidth="1" min="3" max="3" width="37.29"/>
    <col customWidth="1" min="4" max="4" width="29.57"/>
    <col customWidth="1" min="5" max="5" width="10.71"/>
    <col customWidth="1" min="6" max="6" width="32.86"/>
    <col customWidth="1" min="7" max="7" width="17.14"/>
    <col customWidth="1" min="8" max="8" width="17.43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4" t="s">
        <v>7</v>
      </c>
      <c r="H1" s="1" t="s">
        <v>8</v>
      </c>
    </row>
    <row r="2" ht="37.5" customHeight="1">
      <c r="A2" s="5" t="s">
        <v>771</v>
      </c>
      <c r="B2" s="6" t="s">
        <v>772</v>
      </c>
      <c r="C2" s="35" t="s">
        <v>774</v>
      </c>
      <c r="D2" s="23" t="s">
        <v>776</v>
      </c>
      <c r="E2" s="6" t="s">
        <v>741</v>
      </c>
      <c r="F2" s="7" t="str">
        <f>HYPERLINK("https://www.facebook.com/groups/1108069375955135/files/","20161212 - 行動裝置介面設定1")</f>
        <v>20161212 - 行動裝置介面設定1</v>
      </c>
      <c r="G2" s="9"/>
      <c r="H2" s="10"/>
    </row>
    <row r="3" ht="37.5" customHeight="1">
      <c r="A3" s="5" t="s">
        <v>782</v>
      </c>
      <c r="B3" s="6" t="s">
        <v>772</v>
      </c>
      <c r="D3" s="23" t="s">
        <v>784</v>
      </c>
      <c r="E3" s="6" t="s">
        <v>741</v>
      </c>
      <c r="F3" s="7" t="str">
        <f>HYPERLINK("https://www.facebook.com/groups/1108069375955135/files/","20161212 - 行動裝置介面設定2")</f>
        <v>20161212 - 行動裝置介面設定2</v>
      </c>
      <c r="G3" s="9"/>
      <c r="H3" s="10"/>
    </row>
    <row r="4" ht="37.5" customHeight="1">
      <c r="A4" s="5" t="s">
        <v>792</v>
      </c>
      <c r="B4" s="6" t="s">
        <v>772</v>
      </c>
      <c r="D4" s="23" t="s">
        <v>793</v>
      </c>
      <c r="E4" s="6" t="s">
        <v>741</v>
      </c>
      <c r="F4" s="7" t="str">
        <f>HYPERLINK("https://www.facebook.com/groups/1108069375955135/files/","20161212 - 行動裝置介面設定3")</f>
        <v>20161212 - 行動裝置介面設定3</v>
      </c>
      <c r="G4" s="9"/>
      <c r="H4" s="10"/>
    </row>
    <row r="5" ht="37.5" customHeight="1">
      <c r="A5" s="5" t="s">
        <v>801</v>
      </c>
      <c r="B5" s="6" t="s">
        <v>772</v>
      </c>
      <c r="C5" s="35" t="s">
        <v>802</v>
      </c>
      <c r="D5" s="27" t="s">
        <v>804</v>
      </c>
      <c r="E5" s="6" t="s">
        <v>741</v>
      </c>
      <c r="F5" s="9"/>
      <c r="G5" s="9"/>
      <c r="H5" s="10"/>
    </row>
    <row r="6" ht="37.5" customHeight="1">
      <c r="A6" s="5" t="s">
        <v>808</v>
      </c>
      <c r="B6" s="6" t="s">
        <v>772</v>
      </c>
      <c r="C6" s="35" t="s">
        <v>811</v>
      </c>
      <c r="D6" s="23" t="s">
        <v>812</v>
      </c>
      <c r="E6" s="6" t="s">
        <v>741</v>
      </c>
      <c r="F6" s="9"/>
      <c r="G6" s="9"/>
      <c r="H6" s="10"/>
    </row>
    <row r="7" ht="37.5" customHeight="1">
      <c r="A7" s="5" t="s">
        <v>813</v>
      </c>
      <c r="B7" s="6" t="s">
        <v>772</v>
      </c>
      <c r="C7" s="35" t="s">
        <v>814</v>
      </c>
      <c r="D7" s="23" t="s">
        <v>815</v>
      </c>
      <c r="E7" s="6" t="s">
        <v>741</v>
      </c>
      <c r="F7" s="9"/>
      <c r="G7" s="9"/>
      <c r="H7" s="10"/>
    </row>
    <row r="8" ht="11.25" customHeight="1">
      <c r="A8" s="11"/>
      <c r="B8" s="12"/>
      <c r="C8" s="11"/>
      <c r="D8" s="11"/>
      <c r="E8" s="12"/>
      <c r="F8" s="13"/>
      <c r="G8" s="13"/>
      <c r="H8" s="14"/>
    </row>
    <row r="9" ht="37.5" customHeight="1">
      <c r="A9" s="5" t="s">
        <v>816</v>
      </c>
      <c r="B9" s="6" t="s">
        <v>772</v>
      </c>
      <c r="C9" s="35" t="s">
        <v>817</v>
      </c>
      <c r="D9" s="23" t="s">
        <v>818</v>
      </c>
      <c r="E9" s="6" t="s">
        <v>741</v>
      </c>
      <c r="F9" s="9"/>
      <c r="G9" s="9"/>
      <c r="H9" s="10"/>
    </row>
    <row r="10" ht="37.5" customHeight="1">
      <c r="A10" s="5" t="s">
        <v>819</v>
      </c>
      <c r="B10" s="6" t="s">
        <v>772</v>
      </c>
      <c r="D10" s="23" t="s">
        <v>820</v>
      </c>
      <c r="E10" s="6" t="s">
        <v>741</v>
      </c>
      <c r="F10" s="9"/>
      <c r="G10" s="9"/>
      <c r="H10" s="10"/>
    </row>
    <row r="11" ht="37.5" customHeight="1">
      <c r="A11" s="5" t="s">
        <v>821</v>
      </c>
      <c r="B11" s="6" t="s">
        <v>772</v>
      </c>
      <c r="C11" s="35" t="s">
        <v>822</v>
      </c>
      <c r="D11" s="23" t="s">
        <v>823</v>
      </c>
      <c r="E11" s="6" t="s">
        <v>741</v>
      </c>
      <c r="F11" s="9"/>
      <c r="G11" s="9"/>
      <c r="H11" s="10"/>
    </row>
    <row r="12" ht="37.5" customHeight="1">
      <c r="A12" s="5" t="s">
        <v>824</v>
      </c>
      <c r="B12" s="6" t="s">
        <v>772</v>
      </c>
      <c r="C12" s="35" t="s">
        <v>827</v>
      </c>
      <c r="D12" s="36" t="s">
        <v>829</v>
      </c>
      <c r="E12" s="6" t="s">
        <v>741</v>
      </c>
      <c r="F12" s="9"/>
      <c r="G12" s="9"/>
      <c r="H12" s="10"/>
    </row>
    <row r="13" ht="37.5" customHeight="1">
      <c r="A13" s="5" t="s">
        <v>831</v>
      </c>
      <c r="B13" s="6" t="s">
        <v>772</v>
      </c>
      <c r="C13" s="35" t="s">
        <v>832</v>
      </c>
      <c r="D13" s="36" t="s">
        <v>833</v>
      </c>
      <c r="E13" s="6" t="s">
        <v>741</v>
      </c>
      <c r="F13" s="9"/>
      <c r="G13" s="9"/>
      <c r="H13" s="10"/>
    </row>
    <row r="14" ht="37.5" customHeight="1">
      <c r="A14" s="5" t="s">
        <v>834</v>
      </c>
      <c r="B14" s="6" t="s">
        <v>772</v>
      </c>
      <c r="C14" s="35" t="s">
        <v>835</v>
      </c>
      <c r="D14" s="36" t="s">
        <v>836</v>
      </c>
      <c r="E14" s="6" t="s">
        <v>741</v>
      </c>
      <c r="F14" s="9"/>
      <c r="G14" s="9"/>
      <c r="H14" s="10"/>
    </row>
    <row r="15" ht="11.25" customHeight="1">
      <c r="A15" s="11"/>
      <c r="B15" s="12"/>
      <c r="C15" s="11"/>
      <c r="D15" s="11"/>
      <c r="E15" s="12"/>
      <c r="F15" s="13"/>
      <c r="G15" s="13"/>
      <c r="H15" s="14"/>
    </row>
    <row r="16" ht="37.5" customHeight="1">
      <c r="A16" s="33" t="s">
        <v>840</v>
      </c>
      <c r="B16" s="34" t="s">
        <v>841</v>
      </c>
      <c r="C16" s="35" t="s">
        <v>842</v>
      </c>
      <c r="D16" s="36" t="s">
        <v>844</v>
      </c>
      <c r="E16" s="34" t="s">
        <v>847</v>
      </c>
      <c r="F16" s="32" t="str">
        <f>HYPERLINK("https://drive.google.com/open?id=0By29SQsh6o2oNVZ5NlFqS3RWZlU","Lily - UI進階Photoshop（影像處理)")</f>
        <v>Lily - UI進階Photoshop（影像處理)</v>
      </c>
      <c r="G16" s="58" t="s">
        <v>848</v>
      </c>
      <c r="H16" s="10"/>
    </row>
    <row r="17" ht="37.5" customHeight="1">
      <c r="A17" s="33" t="s">
        <v>849</v>
      </c>
      <c r="B17" s="34" t="s">
        <v>841</v>
      </c>
      <c r="C17" s="35" t="s">
        <v>850</v>
      </c>
      <c r="D17" s="43" t="s">
        <v>851</v>
      </c>
      <c r="E17" s="34" t="s">
        <v>847</v>
      </c>
      <c r="F17" s="9"/>
      <c r="G17" s="9"/>
      <c r="H17" s="10"/>
    </row>
    <row r="18" ht="37.5" customHeight="1">
      <c r="A18" s="33" t="s">
        <v>852</v>
      </c>
      <c r="B18" s="34" t="s">
        <v>841</v>
      </c>
      <c r="C18" s="35" t="s">
        <v>850</v>
      </c>
      <c r="D18" s="36" t="s">
        <v>853</v>
      </c>
      <c r="E18" s="34" t="s">
        <v>847</v>
      </c>
      <c r="F18" s="9"/>
      <c r="G18" s="9"/>
      <c r="H18" s="10"/>
    </row>
    <row r="19" ht="37.5" customHeight="1">
      <c r="A19" s="33" t="s">
        <v>854</v>
      </c>
      <c r="B19" s="34" t="s">
        <v>841</v>
      </c>
      <c r="C19" s="35" t="s">
        <v>855</v>
      </c>
      <c r="D19" s="36" t="s">
        <v>856</v>
      </c>
      <c r="E19" s="34" t="s">
        <v>847</v>
      </c>
      <c r="F19" s="9"/>
      <c r="G19" s="9"/>
      <c r="H19" s="10"/>
    </row>
    <row r="20" ht="11.25" customHeight="1">
      <c r="A20" s="47"/>
      <c r="B20" s="49"/>
      <c r="C20" s="51"/>
      <c r="D20" s="59"/>
      <c r="E20" s="49"/>
      <c r="F20" s="13"/>
      <c r="G20" s="13"/>
      <c r="H20" s="14"/>
    </row>
    <row r="21" ht="37.5" customHeight="1">
      <c r="A21" s="33" t="s">
        <v>857</v>
      </c>
      <c r="B21" s="34" t="s">
        <v>858</v>
      </c>
      <c r="C21" s="35" t="s">
        <v>859</v>
      </c>
      <c r="D21" s="36" t="s">
        <v>860</v>
      </c>
      <c r="E21" s="34" t="s">
        <v>847</v>
      </c>
      <c r="F21" s="32" t="str">
        <f>HYPERLINK("https://www.facebook.com/groups/1108069375955135/files/","Lily - UI進階IIlustrator_向量插圖設計)")</f>
        <v>Lily - UI進階IIlustrator_向量插圖設計)</v>
      </c>
      <c r="G21" s="58" t="s">
        <v>861</v>
      </c>
      <c r="H21" s="10"/>
    </row>
    <row r="22" ht="37.5" customHeight="1">
      <c r="A22" s="33" t="s">
        <v>862</v>
      </c>
      <c r="B22" s="34" t="s">
        <v>858</v>
      </c>
      <c r="C22" s="35" t="s">
        <v>859</v>
      </c>
      <c r="D22" s="36" t="s">
        <v>863</v>
      </c>
      <c r="E22" s="34" t="s">
        <v>847</v>
      </c>
      <c r="F22" s="32" t="str">
        <f>HYPERLINK("https://www.facebook.com/groups/1108069375955135/files/","Lily - UI進階IIlustrator_向量插圖設計)2")</f>
        <v>Lily - UI進階IIlustrator_向量插圖設計)2</v>
      </c>
      <c r="G22" s="9"/>
      <c r="H22" s="10"/>
    </row>
    <row r="23" ht="37.5" customHeight="1">
      <c r="A23" s="33" t="s">
        <v>864</v>
      </c>
      <c r="B23" s="34" t="s">
        <v>858</v>
      </c>
      <c r="C23" s="35" t="s">
        <v>865</v>
      </c>
      <c r="D23" s="36" t="s">
        <v>866</v>
      </c>
      <c r="E23" s="34" t="s">
        <v>847</v>
      </c>
      <c r="F23" s="9"/>
      <c r="G23" s="9"/>
      <c r="H23" s="10"/>
    </row>
    <row r="24" ht="37.5" customHeight="1">
      <c r="A24" s="33" t="s">
        <v>867</v>
      </c>
      <c r="B24" s="34" t="s">
        <v>858</v>
      </c>
      <c r="C24" s="35" t="s">
        <v>868</v>
      </c>
      <c r="D24" s="36" t="s">
        <v>869</v>
      </c>
      <c r="E24" s="34" t="s">
        <v>847</v>
      </c>
      <c r="F24" s="9"/>
      <c r="G24" s="9"/>
      <c r="H24" s="10"/>
    </row>
    <row r="25" ht="11.25" customHeight="1">
      <c r="A25" s="13"/>
      <c r="B25" s="13"/>
      <c r="C25" s="13"/>
      <c r="D25" s="13"/>
      <c r="E25" s="13"/>
      <c r="F25" s="13"/>
      <c r="G25" s="13"/>
      <c r="H25" s="14"/>
    </row>
  </sheetData>
  <mergeCells count="2">
    <mergeCell ref="C2:C4"/>
    <mergeCell ref="C9:C10"/>
  </mergeCells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D6"/>
    <hyperlink r:id="rId9" ref="D7"/>
    <hyperlink r:id="rId10" ref="D9"/>
    <hyperlink r:id="rId11" ref="D10"/>
    <hyperlink r:id="rId12" ref="D11"/>
    <hyperlink r:id="rId13" ref="D12"/>
    <hyperlink r:id="rId14" ref="D13"/>
    <hyperlink r:id="rId15" ref="D14"/>
    <hyperlink r:id="rId16" ref="D16"/>
    <hyperlink r:id="rId17" ref="F16"/>
    <hyperlink r:id="rId18" ref="D17"/>
    <hyperlink r:id="rId19" ref="D18"/>
    <hyperlink r:id="rId20" ref="D19"/>
    <hyperlink r:id="rId21" ref="D21"/>
    <hyperlink r:id="rId22" ref="F21"/>
    <hyperlink r:id="rId23" ref="D22"/>
    <hyperlink r:id="rId24" ref="F22"/>
    <hyperlink r:id="rId25" ref="D23"/>
    <hyperlink r:id="rId26" ref="D24"/>
  </hyperlinks>
  <drawing r:id="rId27"/>
</worksheet>
</file>