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activeX/activeX1.xml" ContentType="application/vnd.ms-office.activeX+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activeX/activeX2.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user2\Desktop\13-Israt-69\"/>
    </mc:Choice>
  </mc:AlternateContent>
  <xr:revisionPtr revIDLastSave="0" documentId="13_ncr:1_{B203B8B7-972C-48DD-BF2C-527604F39833}" xr6:coauthVersionLast="47" xr6:coauthVersionMax="47" xr10:uidLastSave="{00000000-0000-0000-0000-000000000000}"/>
  <bookViews>
    <workbookView xWindow="-120" yWindow="-120" windowWidth="29040" windowHeight="15720" activeTab="2" xr2:uid="{00000000-000D-0000-FFFF-FFFF00000000}"/>
  </bookViews>
  <sheets>
    <sheet name="Sheet3" sheetId="3" r:id="rId1"/>
    <sheet name="Sheet1" sheetId="9" r:id="rId2"/>
    <sheet name="Sheet6" sheetId="6" r:id="rId3"/>
    <sheet name="Sheet4" sheetId="4" r:id="rId4"/>
    <sheet name="Sheet5" sheetId="5" r:id="rId5"/>
    <sheet name="Sheet2" sheetId="2" r:id="rId6"/>
    <sheet name="Sheet8" sheetId="8" r:id="rId7"/>
    <sheet name="Sheet7" sheetId="10" r:id="rId8"/>
  </sheets>
  <definedNames>
    <definedName name="Slicer_Country">#N/A</definedName>
    <definedName name="Slicer_Department">#N/A</definedName>
    <definedName name="Slicer_Gend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1" i="8" l="1"/>
  <c r="R24" i="8"/>
  <c r="R23" i="8"/>
  <c r="R29" i="8"/>
  <c r="R27" i="8"/>
  <c r="T7" i="8"/>
  <c r="T4" i="8"/>
  <c r="T3" i="8"/>
  <c r="R14" i="8" l="1"/>
</calcChain>
</file>

<file path=xl/sharedStrings.xml><?xml version="1.0" encoding="utf-8"?>
<sst xmlns="http://schemas.openxmlformats.org/spreadsheetml/2006/main" count="2022" uniqueCount="279">
  <si>
    <t>EEID</t>
  </si>
  <si>
    <t>Full Name</t>
  </si>
  <si>
    <t>Job Title</t>
  </si>
  <si>
    <t>Department</t>
  </si>
  <si>
    <t>Business Unit</t>
  </si>
  <si>
    <t>Gender</t>
  </si>
  <si>
    <t>Ethnicity</t>
  </si>
  <si>
    <t>Country</t>
  </si>
  <si>
    <t>City</t>
  </si>
  <si>
    <t>Age</t>
  </si>
  <si>
    <t>Hire Date</t>
  </si>
  <si>
    <t>Exit Date</t>
  </si>
  <si>
    <t>Annual Salary</t>
  </si>
  <si>
    <t>Bonus %</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</si>
  <si>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</si>
  <si>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</si>
  <si>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</si>
  <si>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</si>
  <si>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</si>
  <si>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</si>
  <si>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</si>
  <si>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</si>
  <si>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</si>
  <si>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</si>
  <si>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</si>
  <si>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</si>
  <si>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</si>
  <si>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</si>
  <si>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</si>
  <si>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</si>
  <si>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</si>
  <si>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</si>
  <si>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</si>
  <si>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</si>
  <si>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</si>
  <si>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</si>
  <si>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</si>
  <si>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</si>
  <si>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</si>
  <si>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</si>
  <si>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</si>
  <si>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</si>
  <si>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</si>
  <si>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</si>
  <si>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</si>
  <si>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</si>
  <si>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</si>
  <si>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</si>
  <si>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</si>
  <si>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</si>
  <si>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</si>
  <si>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</si>
  <si>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</si>
  <si>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</si>
  <si>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</si>
  <si>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</si>
  <si>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</si>
  <si>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</si>
  <si>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</si>
  <si>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</si>
  <si>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</si>
  <si>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</si>
  <si>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</si>
  <si>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</si>
  <si>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</si>
  <si>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</si>
  <si>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</si>
  <si>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</si>
  <si>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</si>
  <si>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</si>
  <si>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</si>
  <si>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</si>
  <si>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</si>
  <si>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</si>
  <si>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</si>
  <si>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</si>
  <si>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</si>
  <si>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</si>
  <si>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</si>
  <si>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</si>
  <si>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</si>
  <si>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</si>
  <si>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</si>
  <si>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</si>
  <si>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</si>
  <si>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</si>
  <si>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</si>
  <si>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</si>
  <si>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</si>
  <si>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</si>
  <si>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</si>
  <si>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</si>
  <si>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</si>
  <si>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</si>
  <si>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</si>
  <si>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</si>
  <si>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</si>
  <si>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</si>
  <si>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</si>
  <si>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</si>
  <si>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</si>
  <si>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</si>
  <si>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</si>
  <si>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</si>
  <si>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</si>
  <si>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</si>
  <si>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</si>
  <si>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</si>
  <si>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</si>
  <si>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</si>
  <si>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</si>
  <si>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</si>
  <si>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</si>
  <si>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</si>
  <si>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</si>
  <si>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</si>
  <si>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</si>
  <si>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</si>
  <si>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</si>
  <si>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</si>
  <si>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</si>
  <si>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</si>
  <si>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</si>
  <si>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</si>
  <si>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</si>
  <si>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</si>
  <si>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</si>
  <si>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</si>
  <si>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</si>
  <si>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</si>
  <si>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</si>
  <si>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</si>
  <si>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</si>
  <si>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</si>
  <si>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</si>
  <si>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</si>
  <si>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</si>
  <si>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</si>
  <si>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</si>
  <si>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</si>
  <si>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</si>
  <si>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</si>
  <si>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</si>
  <si>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</si>
  <si>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</si>
  <si>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</si>
  <si>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</si>
  <si>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</si>
  <si>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</si>
  <si>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</si>
  <si>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</si>
  <si>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</si>
  <si>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</si>
  <si>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</si>
  <si>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</si>
  <si>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</si>
  <si>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</si>
  <si>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</si>
  <si>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</si>
  <si>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</si>
  <si>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</si>
  <si>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</si>
  <si>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</si>
  <si>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</si>
  <si>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</si>
  <si>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</si>
  <si>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</si>
  <si>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</si>
  <si>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</si>
  <si>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</si>
  <si>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</si>
  <si>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</si>
  <si>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</si>
  <si>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</si>
  <si>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</si>
  <si>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</si>
  <si>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</si>
  <si>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</si>
  <si>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</si>
  <si>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</si>
  <si>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</si>
  <si>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</si>
  <si>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</si>
  <si>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</si>
  <si>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</si>
  <si>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</si>
  <si>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</si>
  <si>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</si>
  <si>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</si>
  <si>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</si>
  <si>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</si>
  <si>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</si>
  <si>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</si>
  <si>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</si>
  <si>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</si>
  <si>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</si>
  <si>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</si>
  <si>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</si>
  <si>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</si>
  <si>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</si>
  <si>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</si>
  <si>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</si>
  <si>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</si>
  <si>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</si>
  <si>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</si>
  <si>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</si>
  <si>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</si>
  <si>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</si>
  <si>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</si>
  <si>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</si>
  <si>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</si>
  <si>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</si>
  <si>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</si>
  <si>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</si>
  <si>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</si>
  <si>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</si>
  <si>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</si>
  <si>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</si>
  <si>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</si>
  <si>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</si>
  <si>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</si>
  <si>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</si>
  <si>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</si>
  <si>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</si>
  <si>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</si>
  <si>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</si>
  <si>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</si>
  <si>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</si>
  <si>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</si>
  <si>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</si>
  <si>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</si>
  <si>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</si>
  <si>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</si>
  <si>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</si>
  <si>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</si>
  <si>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</si>
  <si>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</si>
  <si>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</si>
  <si>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</si>
  <si>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</si>
  <si>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</si>
  <si>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</si>
  <si>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</si>
  <si>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</si>
  <si>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</si>
  <si>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</si>
  <si>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</si>
  <si>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</si>
  <si>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</si>
  <si>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</si>
  <si>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</si>
  <si>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</si>
  <si>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</si>
  <si>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</si>
  <si>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</si>
  <si>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</si>
  <si>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</si>
  <si>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</si>
  <si>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</si>
  <si>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</si>
  <si>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</si>
  <si>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</si>
  <si>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</si>
  <si>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</si>
  <si>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</si>
  <si>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</si>
  <si>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</si>
  <si>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</si>
  <si>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</si>
  <si>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</si>
  <si>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</si>
  <si>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</si>
  <si>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Row Labels</t>
  </si>
  <si>
    <t>Grand Total</t>
  </si>
  <si>
    <t>Sum of Annual Salary</t>
  </si>
  <si>
    <t>Minimum</t>
  </si>
  <si>
    <t>Maximum</t>
  </si>
  <si>
    <t>Average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</si>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</sst>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center"/>
    </xf>
  </cellXfs>
  <cellStyles count="1">
    <cellStyle name="Normal" xfId="0" builtinId="0"/>
  </cellStyles>
  <dxfs count="10">
    <dxf>
      <numFmt numFmtId="165" formatCode="#,##0%_);\(#,##0%\);0%_)"/>
    </dxf>
    <dxf>
      <numFmt numFmtId="164" formatCode="&quot;$&quot;#,##0_);\(&quot;$&quot;#,##0\);&quot;$&quot;0_)"/>
    </dxf>
    <dxf>
      <numFmt numFmtId="19" formatCode="m/d/yyyy"/>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65" formatCode="#,##0%_);\(#,##0%\);0%_)"/>
    </dxf>
    <dxf>
      <numFmt numFmtId="164" formatCode="&quot;$&quot;#,##0_);\(&quot;$&quot;#,##0\);&quot;$&quot;0_)"/>
    </dxf>
    <dxf>
      <numFmt numFmtId="19" formatCode="m/d/yyyy"/>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978C9E23-D4B0-11CE-BF2D-00AA003F40D0}"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Sheet3!$A$2:$A$3</c:f>
              <c:strCache>
                <c:ptCount val="1"/>
                <c:pt idx="0">
                  <c:v>Human Resources</c:v>
                </c:pt>
              </c:strCache>
            </c:strRef>
          </c:cat>
          <c:val>
            <c:numRef>
              <c:f>Sheet3!$B$2:$B$3</c:f>
              <c:numCache>
                <c:formatCode>"$"#,##0_);\("$"#,##0\);"$"0_)</c:formatCode>
                <c:ptCount val="1"/>
                <c:pt idx="0">
                  <c:v>1212017</c:v>
                </c:pt>
              </c:numCache>
            </c:numRef>
          </c:val>
          <c:extLst>
            <c:ext xmlns:c16="http://schemas.microsoft.com/office/drawing/2014/chart" uri="{C3380CC4-5D6E-409C-BE32-E72D297353CC}">
              <c16:uniqueId val="{00000000-CC4F-4827-AA26-97F4FE1BCE4B}"/>
            </c:ext>
          </c:extLst>
        </c:ser>
        <c:dLbls>
          <c:showLegendKey val="0"/>
          <c:showVal val="0"/>
          <c:showCatName val="0"/>
          <c:showSerName val="0"/>
          <c:showPercent val="0"/>
          <c:showBubbleSize val="0"/>
        </c:dLbls>
        <c:gapWidth val="219"/>
        <c:overlap val="-27"/>
        <c:axId val="1003188783"/>
        <c:axId val="1003189263"/>
      </c:barChart>
      <c:catAx>
        <c:axId val="10031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9263"/>
        <c:crosses val="autoZero"/>
        <c:auto val="1"/>
        <c:lblAlgn val="ctr"/>
        <c:lblOffset val="100"/>
        <c:noMultiLvlLbl val="0"/>
      </c:catAx>
      <c:valAx>
        <c:axId val="1003189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[13-Israt-69.xlsx]Sheet3!PivotTable7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a:t>
            </a:r>
            <a:endParaRPr lang="en-US"/>
          </a:p>
        </c:rich>
      </c:tx>
      <c:overlay val="0"/>
      <c:spPr>
        <a:solidFill>
          <a:schemeClr val="accent4"/>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2"/>
          </a:solidFill>
          <a:ln>
            <a:noFill/>
          </a:ln>
          <a:effectLst/>
        </c:spPr>
      </c:pivotFmt>
      <c:pivotFmt>
        <c:idx val="12"/>
        <c:spPr>
          <a:solidFill>
            <a:schemeClr val="accent3"/>
          </a:solidFill>
          <a:ln>
            <a:noFill/>
          </a:ln>
          <a:effectLst/>
        </c:spPr>
      </c:pivotFmt>
    </c:pivotFmts>
    <c:plotArea>
      <c:layout/>
      <c:pieChart>
        <c:varyColors val="1"/>
        <c:ser>
          <c:idx val="0"/>
          <c:order val="0"/>
          <c:tx>
            <c:strRef>
              <c:f>Sheet3!$B$1</c:f>
              <c:strCache>
                <c:ptCount val="1"/>
                <c:pt idx="0">
                  <c:v>Total</c:v>
                </c:pt>
              </c:strCache>
            </c:strRef>
          </c:tx>
          <c:dPt>
            <c:idx val="0"/>
            <c:bubble3D val="0"/>
            <c:extLst>
              <c:ext xmlns:c16="http://schemas.microsoft.com/office/drawing/2014/chart" uri="{C3380CC4-5D6E-409C-BE32-E72D297353CC}">
                <c16:uniqueId val="{00000003-816B-4E94-AA5A-72B614FFAA04}"/>
              </c:ext>
            </c:extLst>
          </c:dPt>
          <c:dPt>
            <c:idx val="1"/>
            <c:bubble3D val="0"/>
            <c:extLst>
              <c:ext xmlns:c16="http://schemas.microsoft.com/office/drawing/2014/chart" uri="{C3380CC4-5D6E-409C-BE32-E72D297353CC}">
                <c16:uniqueId val="{00000005-816B-4E94-AA5A-72B614FFAA04}"/>
              </c:ext>
            </c:extLst>
          </c:dPt>
          <c:dPt>
            <c:idx val="2"/>
            <c:bubble3D val="0"/>
            <c:extLst>
              <c:ext xmlns:c16="http://schemas.microsoft.com/office/drawing/2014/chart" uri="{C3380CC4-5D6E-409C-BE32-E72D297353CC}">
                <c16:uniqueId val="{00000007-816B-4E94-AA5A-72B614FFAA04}"/>
              </c:ext>
            </c:extLst>
          </c:dPt>
          <c:cat>
            <c:strRef>
              <c:f>Sheet3!$A$2:$A$3</c:f>
              <c:strCache>
                <c:ptCount val="1"/>
                <c:pt idx="0">
                  <c:v>Human Resources</c:v>
                </c:pt>
              </c:strCache>
            </c:strRef>
          </c:cat>
          <c:val>
            <c:numRef>
              <c:f>Sheet3!$B$2:$B$3</c:f>
              <c:numCache>
                <c:formatCode>"$"#,##0_);\("$"#,##0\);"$"0_)</c:formatCode>
                <c:ptCount val="1"/>
                <c:pt idx="0">
                  <c:v>1212017</c:v>
                </c:pt>
              </c:numCache>
            </c:numRef>
          </c:val>
          <c:extLst>
            <c:ext xmlns:c16="http://schemas.microsoft.com/office/drawing/2014/chart" uri="{C3380CC4-5D6E-409C-BE32-E72D297353CC}">
              <c16:uniqueId val="{00000008-816B-4E94-AA5A-72B614FFAA04}"/>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[13-Israt-69.xlsx]Sheet3!PivotTable7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a:t>
            </a:r>
            <a:endParaRPr lang="en-US"/>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Sheet3!$A$2:$A$3</c:f>
              <c:strCache>
                <c:ptCount val="1"/>
                <c:pt idx="0">
                  <c:v>Human Resources</c:v>
                </c:pt>
              </c:strCache>
            </c:strRef>
          </c:cat>
          <c:val>
            <c:numRef>
              <c:f>Sheet3!$B$2:$B$3</c:f>
              <c:numCache>
                <c:formatCode>"$"#,##0_);\("$"#,##0\);"$"0_)</c:formatCode>
                <c:ptCount val="1"/>
                <c:pt idx="0">
                  <c:v>1212017</c:v>
                </c:pt>
              </c:numCache>
            </c:numRef>
          </c:val>
          <c:extLst>
            <c:ext xmlns:c16="http://schemas.microsoft.com/office/drawing/2014/chart" uri="{C3380CC4-5D6E-409C-BE32-E72D297353CC}">
              <c16:uniqueId val="{00000000-4AB5-4856-A056-13793AD1A54C}"/>
            </c:ext>
          </c:extLst>
        </c:ser>
        <c:dLbls>
          <c:showLegendKey val="0"/>
          <c:showVal val="0"/>
          <c:showCatName val="0"/>
          <c:showSerName val="0"/>
          <c:showPercent val="0"/>
          <c:showBubbleSize val="0"/>
        </c:dLbls>
        <c:gapWidth val="219"/>
        <c:overlap val="-27"/>
        <c:axId val="1003188783"/>
        <c:axId val="1003189263"/>
      </c:barChart>
      <c:catAx>
        <c:axId val="10031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9263"/>
        <c:crosses val="autoZero"/>
        <c:auto val="1"/>
        <c:lblAlgn val="ctr"/>
        <c:lblOffset val="100"/>
        <c:noMultiLvlLbl val="0"/>
      </c:catAx>
      <c:valAx>
        <c:axId val="1003189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[13-Israt-69.xlsx]Sheet5!PivotTable9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a:t>
            </a:r>
            <a:endParaRPr lang="en-US"/>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Sheet5!$A$2:$A$4</c:f>
              <c:strCache>
                <c:ptCount val="2"/>
                <c:pt idx="0">
                  <c:v>Female</c:v>
                </c:pt>
                <c:pt idx="1">
                  <c:v>Male</c:v>
                </c:pt>
              </c:strCache>
            </c:strRef>
          </c:cat>
          <c:val>
            <c:numRef>
              <c:f>Sheet5!$B$2:$B$4</c:f>
              <c:numCache>
                <c:formatCode>"$"#,##0_);\("$"#,##0\);"$"0_)</c:formatCode>
                <c:ptCount val="2"/>
                <c:pt idx="0">
                  <c:v>383217</c:v>
                </c:pt>
                <c:pt idx="1">
                  <c:v>828800</c:v>
                </c:pt>
              </c:numCache>
            </c:numRef>
          </c:val>
          <c:extLst>
            <c:ext xmlns:c16="http://schemas.microsoft.com/office/drawing/2014/chart" uri="{C3380CC4-5D6E-409C-BE32-E72D297353CC}">
              <c16:uniqueId val="{00000000-9D57-49C3-A832-04AEC4359EEF}"/>
            </c:ext>
          </c:extLst>
        </c:ser>
        <c:dLbls>
          <c:showLegendKey val="0"/>
          <c:showVal val="0"/>
          <c:showCatName val="0"/>
          <c:showSerName val="0"/>
          <c:showPercent val="0"/>
          <c:showBubbleSize val="0"/>
        </c:dLbls>
        <c:gapWidth val="219"/>
        <c:axId val="1009736639"/>
        <c:axId val="780711455"/>
      </c:barChart>
      <c:catAx>
        <c:axId val="100973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11455"/>
        <c:crosses val="autoZero"/>
        <c:auto val="1"/>
        <c:lblAlgn val="ctr"/>
        <c:lblOffset val="100"/>
        <c:noMultiLvlLbl val="0"/>
      </c:catAx>
      <c:valAx>
        <c:axId val="780711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3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[13-Israt-69.xlsx]Sheet4!PivotTable8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391-462F-97AC-5BF5E17ADB19}"/>
              </c:ext>
            </c:extLst>
          </c:dPt>
          <c:dPt>
            <c:idx val="1"/>
            <c:bubble3D val="0"/>
            <c:spPr>
              <a:solidFill>
                <a:schemeClr val="accent2"/>
              </a:solidFill>
              <a:ln>
                <a:noFill/>
              </a:ln>
              <a:effectLst/>
            </c:spPr>
            <c:extLst>
              <c:ext xmlns:c16="http://schemas.microsoft.com/office/drawing/2014/chart" uri="{C3380CC4-5D6E-409C-BE32-E72D297353CC}">
                <c16:uniqueId val="{00000003-A391-462F-97AC-5BF5E17ADB19}"/>
              </c:ext>
            </c:extLst>
          </c:dPt>
          <c:dPt>
            <c:idx val="2"/>
            <c:bubble3D val="0"/>
            <c:spPr>
              <a:solidFill>
                <a:schemeClr val="accent3"/>
              </a:solidFill>
              <a:ln>
                <a:noFill/>
              </a:ln>
              <a:effectLst/>
            </c:spPr>
            <c:extLst>
              <c:ext xmlns:c16="http://schemas.microsoft.com/office/drawing/2014/chart" uri="{C3380CC4-5D6E-409C-BE32-E72D297353CC}">
                <c16:uniqueId val="{00000005-A391-462F-97AC-5BF5E17ADB19}"/>
              </c:ext>
            </c:extLst>
          </c:dPt>
          <c:cat>
            <c:strRef>
              <c:f>Sheet4!$A$4:$A$6</c:f>
              <c:strCache>
                <c:ptCount val="2"/>
                <c:pt idx="0">
                  <c:v>China</c:v>
                </c:pt>
                <c:pt idx="1">
                  <c:v>United States</c:v>
                </c:pt>
              </c:strCache>
            </c:strRef>
          </c:cat>
          <c:val>
            <c:numRef>
              <c:f>Sheet4!$B$4:$B$6</c:f>
              <c:numCache>
                <c:formatCode>"$"#,##0_);\("$"#,##0\);"$"0_)</c:formatCode>
                <c:ptCount val="2"/>
                <c:pt idx="0">
                  <c:v>286876</c:v>
                </c:pt>
                <c:pt idx="1">
                  <c:v>925141</c:v>
                </c:pt>
              </c:numCache>
            </c:numRef>
          </c:val>
          <c:extLst>
            <c:ext xmlns:c16="http://schemas.microsoft.com/office/drawing/2014/chart" uri="{C3380CC4-5D6E-409C-BE32-E72D297353CC}">
              <c16:uniqueId val="{00000000-95C6-461A-B3D8-A0803C59B7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[13-Israt-69.xlsx]Sheet5!PivotTable9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Sheet5!$A$2:$A$4</c:f>
              <c:strCache>
                <c:ptCount val="2"/>
                <c:pt idx="0">
                  <c:v>Female</c:v>
                </c:pt>
                <c:pt idx="1">
                  <c:v>Male</c:v>
                </c:pt>
              </c:strCache>
            </c:strRef>
          </c:cat>
          <c:val>
            <c:numRef>
              <c:f>Sheet5!$B$2:$B$4</c:f>
              <c:numCache>
                <c:formatCode>"$"#,##0_);\("$"#,##0\);"$"0_)</c:formatCode>
                <c:ptCount val="2"/>
                <c:pt idx="0">
                  <c:v>383217</c:v>
                </c:pt>
                <c:pt idx="1">
                  <c:v>828800</c:v>
                </c:pt>
              </c:numCache>
            </c:numRef>
          </c:val>
          <c:extLst>
            <c:ext xmlns:c16="http://schemas.microsoft.com/office/drawing/2014/chart" uri="{C3380CC4-5D6E-409C-BE32-E72D297353CC}">
              <c16:uniqueId val="{00000000-6DA9-4B61-BB8A-83210A9C0250}"/>
            </c:ext>
          </c:extLst>
        </c:ser>
        <c:dLbls>
          <c:showLegendKey val="0"/>
          <c:showVal val="0"/>
          <c:showCatName val="0"/>
          <c:showSerName val="0"/>
          <c:showPercent val="0"/>
          <c:showBubbleSize val="0"/>
        </c:dLbls>
        <c:gapWidth val="219"/>
        <c:axId val="1009736639"/>
        <c:axId val="780711455"/>
      </c:barChart>
      <c:catAx>
        <c:axId val="100973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11455"/>
        <c:crosses val="autoZero"/>
        <c:auto val="1"/>
        <c:lblAlgn val="ctr"/>
        <c:lblOffset val="100"/>
        <c:noMultiLvlLbl val="0"/>
      </c:catAx>
      <c:valAx>
        <c:axId val="780711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3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9F0D0A7D-68E7-BB15-4359-90A1CCB3F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390525</xdr:colOff>
          <xdr:row>6</xdr:row>
          <xdr:rowOff>0</xdr:rowOff>
        </xdr:from>
        <xdr:to>
          <xdr:col>5</xdr:col>
          <xdr:colOff>200025</xdr:colOff>
          <xdr:row>8</xdr:row>
          <xdr:rowOff>38100</xdr:rowOff>
        </xdr:to>
        <xdr:sp macro="" textlink="">
          <xdr:nvSpPr>
            <xdr:cNvPr id="5123" name="Label1"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495300</xdr:colOff>
      <xdr:row>0</xdr:row>
      <xdr:rowOff>0</xdr:rowOff>
    </xdr:from>
    <xdr:to>
      <xdr:col>18</xdr:col>
      <xdr:colOff>247650</xdr:colOff>
      <xdr:row>17</xdr:row>
      <xdr:rowOff>161925</xdr:rowOff>
    </xdr:to>
    <xdr:graphicFrame macro="">
      <xdr:nvGraphicFramePr>
        <xdr:cNvPr id="2" name="Chart 1">
          <a:extLst>
            <a:ext uri="{FF2B5EF4-FFF2-40B4-BE49-F238E27FC236}">
              <a16:creationId xmlns:a16="http://schemas.microsoft.com/office/drawing/2014/main" id="{038D956A-FEB6-4D46-9AC1-0FB7172A9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0</xdr:row>
      <xdr:rowOff>0</xdr:rowOff>
    </xdr:from>
    <xdr:to>
      <xdr:col>9</xdr:col>
      <xdr:colOff>161925</xdr:colOff>
      <xdr:row>17</xdr:row>
      <xdr:rowOff>180974</xdr:rowOff>
    </xdr:to>
    <xdr:graphicFrame macro="">
      <xdr:nvGraphicFramePr>
        <xdr:cNvPr id="3" name="Chart 2">
          <a:extLst>
            <a:ext uri="{FF2B5EF4-FFF2-40B4-BE49-F238E27FC236}">
              <a16:creationId xmlns:a16="http://schemas.microsoft.com/office/drawing/2014/main" id="{3D729930-71A5-47BB-B3BD-46267754B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18</xdr:row>
      <xdr:rowOff>95249</xdr:rowOff>
    </xdr:from>
    <xdr:to>
      <xdr:col>9</xdr:col>
      <xdr:colOff>114299</xdr:colOff>
      <xdr:row>37</xdr:row>
      <xdr:rowOff>9524</xdr:rowOff>
    </xdr:to>
    <xdr:graphicFrame macro="">
      <xdr:nvGraphicFramePr>
        <xdr:cNvPr id="4" name="Chart 3">
          <a:extLst>
            <a:ext uri="{FF2B5EF4-FFF2-40B4-BE49-F238E27FC236}">
              <a16:creationId xmlns:a16="http://schemas.microsoft.com/office/drawing/2014/main" id="{B302EFC1-4AF0-4DBF-8E4F-A42A80FD4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47624</xdr:colOff>
      <xdr:row>18</xdr:row>
      <xdr:rowOff>161925</xdr:rowOff>
    </xdr:from>
    <xdr:to>
      <xdr:col>13</xdr:col>
      <xdr:colOff>609599</xdr:colOff>
      <xdr:row>40</xdr:row>
      <xdr:rowOff>171450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DF877DAE-E335-A061-B056-791E4AE0E3D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143624" y="3590925"/>
              <a:ext cx="2390775" cy="420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95251</xdr:colOff>
      <xdr:row>19</xdr:row>
      <xdr:rowOff>9525</xdr:rowOff>
    </xdr:from>
    <xdr:to>
      <xdr:col>18</xdr:col>
      <xdr:colOff>1</xdr:colOff>
      <xdr:row>40</xdr:row>
      <xdr:rowOff>152400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4654403-E2E0-4D5B-FEE9-AB0B3657EA6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29651" y="3629025"/>
              <a:ext cx="2343150" cy="4143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19</xdr:row>
      <xdr:rowOff>38100</xdr:rowOff>
    </xdr:from>
    <xdr:to>
      <xdr:col>22</xdr:col>
      <xdr:colOff>19050</xdr:colOff>
      <xdr:row>40</xdr:row>
      <xdr:rowOff>85725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10F745CB-8519-8D5A-4495-F16C7F057FF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087100" y="3657600"/>
              <a:ext cx="2343150" cy="404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0</xdr:row>
      <xdr:rowOff>0</xdr:rowOff>
    </xdr:from>
    <xdr:to>
      <xdr:col>10</xdr:col>
      <xdr:colOff>342900</xdr:colOff>
      <xdr:row>14</xdr:row>
      <xdr:rowOff>76200</xdr:rowOff>
    </xdr:to>
    <xdr:graphicFrame macro="">
      <xdr:nvGraphicFramePr>
        <xdr:cNvPr id="2" name="Chart 1">
          <a:extLst>
            <a:ext uri="{FF2B5EF4-FFF2-40B4-BE49-F238E27FC236}">
              <a16:creationId xmlns:a16="http://schemas.microsoft.com/office/drawing/2014/main" id="{8D26099F-326F-994C-6D7C-5844A5933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B553D260-E9AF-C945-0244-CDC966083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238125</xdr:colOff>
          <xdr:row>5</xdr:row>
          <xdr:rowOff>133350</xdr:rowOff>
        </xdr:from>
        <xdr:to>
          <xdr:col>9</xdr:col>
          <xdr:colOff>0</xdr:colOff>
          <xdr:row>17</xdr:row>
          <xdr:rowOff>38100</xdr:rowOff>
        </xdr:to>
        <xdr:sp macro="" textlink="">
          <xdr:nvSpPr>
            <xdr:cNvPr id="8195" name="CommandButton1" hidden="1">
              <a:extLst>
                <a:ext uri="{63B3BB69-23CF-44E3-9099-C40C66FF867C}">
                  <a14:compatExt spid="_x0000_s8195"/>
                </a:ext>
                <a:ext uri="{FF2B5EF4-FFF2-40B4-BE49-F238E27FC236}">
                  <a16:creationId xmlns:a16="http://schemas.microsoft.com/office/drawing/2014/main" id="{00000000-0008-0000-0700-00000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90.730622337964" createdVersion="8" refreshedVersion="8" minRefreshableVersion="3" recordCount="100" xr:uid="{4302EB32-1573-4572-9E47-3DD51D6AE999}">
  <cacheSource type="worksheet">
    <worksheetSource name="TBL_Employees3"/>
  </cacheSource>
  <cacheFields count="14">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Country" numFmtId="0">
      <sharedItems count="3">
        <s v="United States"/>
        <s v="China"/>
        <s v="Brazil"/>
      </sharedItems>
    </cacheField>
    <cacheField name="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4-08T00:00:00" maxDate="2021-11-17T00:00:00"/>
    </cacheField>
    <cacheField name="Exit Date" numFmtId="14">
      <sharedItems containsNonDate="0" containsDate="1" containsMixedTypes="1" minDate="2014-01-22T00:00:00" maxDate="2021-10-17T00:00:00"/>
    </cacheField>
    <cacheField name="Annual Salary" numFmtId="164">
      <sharedItems containsSemiMixedTypes="0" containsString="0" containsNumber="1" containsInteger="1" minValue="41336" maxValue="256420"/>
    </cacheField>
    <cacheField name="Bonus %" numFmtId="165">
      <sharedItems containsSemiMixedTypes="0" containsString="0" containsNumber="1" minValue="0" maxValue="0.4"/>
    </cacheField>
  </cacheFields>
  <extLst>
    <ext xmlns:x14="http://schemas.microsoft.com/office/spreadsheetml/2009/9/main" uri="{725AE2AE-9491-48be-B2B4-4EB974FC3084}">
      <x14:pivotCacheDefinition pivotCacheId="1768911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02387"/>
    <s v="Emily Davis"/>
    <s v="Sr. Manger"/>
    <x v="0"/>
    <s v="Research &amp; Development"/>
    <x v="0"/>
    <s v="Black"/>
    <x v="0"/>
    <s v="Seattle"/>
    <n v="55"/>
    <d v="2016-04-08T00:00:00"/>
    <d v="2021-10-16T00:00:00"/>
    <n v="141604"/>
    <n v="0.15"/>
  </r>
  <r>
    <s v="E04105"/>
    <s v="Theodore Dinh"/>
    <s v="Technical Architect"/>
    <x v="0"/>
    <s v="Manufacturing"/>
    <x v="1"/>
    <s v="Asian"/>
    <x v="1"/>
    <s v="Chongqing"/>
    <n v="59"/>
    <d v="1997-11-29T00:00:00"/>
    <s v=""/>
    <n v="99975"/>
    <n v="0"/>
  </r>
  <r>
    <s v="E02572"/>
    <s v="Luna Sanders"/>
    <s v="Director"/>
    <x v="1"/>
    <s v="Speciality Products"/>
    <x v="0"/>
    <s v="Caucasian"/>
    <x v="0"/>
    <s v="Chicago"/>
    <n v="50"/>
    <d v="2006-10-26T00:00:00"/>
    <s v=""/>
    <n v="163099"/>
    <n v="0.2"/>
  </r>
  <r>
    <s v="E02832"/>
    <s v="Penelope Jordan"/>
    <s v="Computer Systems Manager"/>
    <x v="0"/>
    <s v="Manufacturing"/>
    <x v="0"/>
    <s v="Caucasian"/>
    <x v="0"/>
    <s v="Chicago"/>
    <n v="26"/>
    <d v="2019-09-27T00:00:00"/>
    <s v=""/>
    <n v="84913"/>
    <n v="7.0000000000000007E-2"/>
  </r>
  <r>
    <s v="E01639"/>
    <s v="Austin Vo"/>
    <s v="Sr. Analyst"/>
    <x v="1"/>
    <s v="Manufacturing"/>
    <x v="1"/>
    <s v="Asian"/>
    <x v="0"/>
    <s v="Phoenix"/>
    <n v="55"/>
    <d v="1995-11-20T00:00:00"/>
    <s v=""/>
    <n v="95409"/>
    <n v="0"/>
  </r>
  <r>
    <s v="E00644"/>
    <s v="Joshua Gupta"/>
    <s v="Account Representative"/>
    <x v="2"/>
    <s v="Corporate"/>
    <x v="1"/>
    <s v="Asian"/>
    <x v="1"/>
    <s v="Chongqing"/>
    <n v="57"/>
    <d v="2017-01-24T00:00:00"/>
    <s v=""/>
    <n v="50994"/>
    <n v="0"/>
  </r>
  <r>
    <s v="E01550"/>
    <s v="Ruby Barnes"/>
    <s v="Manager"/>
    <x v="0"/>
    <s v="Corporate"/>
    <x v="0"/>
    <s v="Caucasian"/>
    <x v="0"/>
    <s v="Phoenix"/>
    <n v="27"/>
    <d v="2020-07-01T00:00:00"/>
    <s v=""/>
    <n v="119746"/>
    <n v="0.1"/>
  </r>
  <r>
    <s v="E04332"/>
    <s v="Luke Martin"/>
    <s v="Analyst"/>
    <x v="1"/>
    <s v="Manufacturing"/>
    <x v="1"/>
    <s v="Black"/>
    <x v="0"/>
    <s v="Miami"/>
    <n v="25"/>
    <d v="2020-05-16T00:00:00"/>
    <d v="2021-05-20T00:00:00"/>
    <n v="41336"/>
    <n v="0"/>
  </r>
  <r>
    <s v="E04533"/>
    <s v="Easton Bailey"/>
    <s v="Manager"/>
    <x v="3"/>
    <s v="Manufacturing"/>
    <x v="1"/>
    <s v="Caucasian"/>
    <x v="0"/>
    <s v="Austin"/>
    <n v="29"/>
    <d v="2019-01-25T00:00:00"/>
    <s v=""/>
    <n v="113527"/>
    <n v="0.06"/>
  </r>
  <r>
    <s v="E03838"/>
    <s v="Madeline Walker"/>
    <s v="Sr. Analyst"/>
    <x v="1"/>
    <s v="Speciality Products"/>
    <x v="0"/>
    <s v="Caucasian"/>
    <x v="0"/>
    <s v="Chicago"/>
    <n v="34"/>
    <d v="2018-06-13T00:00:00"/>
    <s v=""/>
    <n v="77203"/>
    <n v="0"/>
  </r>
  <r>
    <s v="E00591"/>
    <s v="Savannah Ali"/>
    <s v="Sr. Manger"/>
    <x v="4"/>
    <s v="Manufacturing"/>
    <x v="0"/>
    <s v="Asian"/>
    <x v="0"/>
    <s v="Miami"/>
    <n v="36"/>
    <d v="2009-02-11T00:00:00"/>
    <s v=""/>
    <n v="157333"/>
    <n v="0.15"/>
  </r>
  <r>
    <s v="E03344"/>
    <s v="Camila Rogers"/>
    <s v="Controls Engineer"/>
    <x v="5"/>
    <s v="Speciality Products"/>
    <x v="0"/>
    <s v="Caucasian"/>
    <x v="0"/>
    <s v="Seattle"/>
    <n v="27"/>
    <d v="2021-10-21T00:00:00"/>
    <s v=""/>
    <n v="109851"/>
    <n v="0"/>
  </r>
  <r>
    <s v="E00530"/>
    <s v="Eli Jones"/>
    <s v="Manager"/>
    <x v="4"/>
    <s v="Manufacturing"/>
    <x v="1"/>
    <s v="Caucasian"/>
    <x v="0"/>
    <s v="Austin"/>
    <n v="59"/>
    <d v="1999-03-14T00:00:00"/>
    <s v=""/>
    <n v="105086"/>
    <n v="0.09"/>
  </r>
  <r>
    <s v="E04239"/>
    <s v="Everleigh Ng"/>
    <s v="Sr. Manger"/>
    <x v="1"/>
    <s v="Research &amp; Development"/>
    <x v="0"/>
    <s v="Asian"/>
    <x v="1"/>
    <s v="Shanghai"/>
    <n v="51"/>
    <d v="2021-06-10T00:00:00"/>
    <s v=""/>
    <n v="146742"/>
    <n v="0.1"/>
  </r>
  <r>
    <s v="E03496"/>
    <s v="Robert Yang"/>
    <s v="Sr. Analyst"/>
    <x v="3"/>
    <s v="Speciality Products"/>
    <x v="1"/>
    <s v="Asian"/>
    <x v="0"/>
    <s v="Austin"/>
    <n v="31"/>
    <d v="2017-11-04T00:00:00"/>
    <d v="2020-03-09T00:00:00"/>
    <n v="97078"/>
    <n v="0"/>
  </r>
  <r>
    <s v="E00549"/>
    <s v="Isabella Xi"/>
    <s v="Vice President"/>
    <x v="6"/>
    <s v="Research &amp; Development"/>
    <x v="0"/>
    <s v="Asian"/>
    <x v="0"/>
    <s v="Seattle"/>
    <n v="41"/>
    <d v="2013-03-13T00:00:00"/>
    <s v=""/>
    <n v="249270"/>
    <n v="0.3"/>
  </r>
  <r>
    <s v="E00163"/>
    <s v="Bella Powell"/>
    <s v="Director"/>
    <x v="1"/>
    <s v="Research &amp; Development"/>
    <x v="0"/>
    <s v="Black"/>
    <x v="0"/>
    <s v="Phoenix"/>
    <n v="65"/>
    <d v="2002-03-04T00:00:00"/>
    <s v=""/>
    <n v="175837"/>
    <n v="0.2"/>
  </r>
  <r>
    <s v="E00884"/>
    <s v="Camila Silva"/>
    <s v="Sr. Manger"/>
    <x v="6"/>
    <s v="Speciality Products"/>
    <x v="0"/>
    <s v="Latino"/>
    <x v="0"/>
    <s v="Seattle"/>
    <n v="64"/>
    <d v="2003-12-01T00:00:00"/>
    <s v=""/>
    <n v="154828"/>
    <n v="0.13"/>
  </r>
  <r>
    <s v="E04116"/>
    <s v="David Barnes"/>
    <s v="Director"/>
    <x v="0"/>
    <s v="Corporate"/>
    <x v="1"/>
    <s v="Caucasian"/>
    <x v="0"/>
    <s v="Columbus"/>
    <n v="64"/>
    <d v="2013-11-03T00:00:00"/>
    <s v=""/>
    <n v="186503"/>
    <n v="0.24"/>
  </r>
  <r>
    <s v="E04625"/>
    <s v="Adam Dang"/>
    <s v="Director"/>
    <x v="2"/>
    <s v="Research &amp; Development"/>
    <x v="1"/>
    <s v="Asian"/>
    <x v="1"/>
    <s v="Chongqing"/>
    <n v="45"/>
    <d v="2002-07-09T00:00:00"/>
    <s v=""/>
    <n v="166331"/>
    <n v="0.18"/>
  </r>
  <r>
    <s v="E03680"/>
    <s v="Elias Alvarado"/>
    <s v="Sr. Manger"/>
    <x v="0"/>
    <s v="Manufacturing"/>
    <x v="1"/>
    <s v="Latino"/>
    <x v="2"/>
    <s v="Manaus"/>
    <n v="56"/>
    <d v="2012-01-09T00:00:00"/>
    <s v=""/>
    <n v="146140"/>
    <n v="0.1"/>
  </r>
  <r>
    <s v="E04732"/>
    <s v="Eva Rivera"/>
    <s v="Director"/>
    <x v="2"/>
    <s v="Manufacturing"/>
    <x v="0"/>
    <s v="Latino"/>
    <x v="0"/>
    <s v="Miami"/>
    <n v="36"/>
    <d v="2021-04-02T00:00:00"/>
    <s v=""/>
    <n v="151703"/>
    <n v="0.21"/>
  </r>
  <r>
    <s v="E03484"/>
    <s v="Logan Rivera"/>
    <s v="Director"/>
    <x v="0"/>
    <s v="Research &amp; Development"/>
    <x v="1"/>
    <s v="Latino"/>
    <x v="2"/>
    <s v="Rio de Janerio"/>
    <n v="59"/>
    <d v="2002-05-24T00:00:00"/>
    <s v=""/>
    <n v="172787"/>
    <n v="0.28000000000000003"/>
  </r>
  <r>
    <s v="E00671"/>
    <s v="Leonardo Dixon"/>
    <s v="Analyst"/>
    <x v="2"/>
    <s v="Speciality Products"/>
    <x v="1"/>
    <s v="Caucasian"/>
    <x v="0"/>
    <s v="Seattle"/>
    <n v="37"/>
    <d v="2019-09-05T00:00:00"/>
    <s v=""/>
    <n v="49998"/>
    <n v="0"/>
  </r>
  <r>
    <s v="E02071"/>
    <s v="Mateo Her"/>
    <s v="Vice President"/>
    <x v="2"/>
    <s v="Speciality Products"/>
    <x v="1"/>
    <s v="Asian"/>
    <x v="1"/>
    <s v="Chongqing"/>
    <n v="44"/>
    <d v="2014-03-02T00:00:00"/>
    <s v=""/>
    <n v="207172"/>
    <n v="0.31"/>
  </r>
  <r>
    <s v="E02206"/>
    <s v="Jose Henderson"/>
    <s v="Director"/>
    <x v="4"/>
    <s v="Speciality Products"/>
    <x v="1"/>
    <s v="Black"/>
    <x v="0"/>
    <s v="Columbus"/>
    <n v="41"/>
    <d v="2015-04-17T00:00:00"/>
    <s v=""/>
    <n v="152239"/>
    <n v="0.23"/>
  </r>
  <r>
    <s v="E04545"/>
    <s v="Abigail Mejia"/>
    <s v="Quality Engineer"/>
    <x v="5"/>
    <s v="Corporate"/>
    <x v="0"/>
    <s v="Latino"/>
    <x v="2"/>
    <s v="Rio de Janerio"/>
    <n v="56"/>
    <d v="2005-02-05T00:00:00"/>
    <s v=""/>
    <n v="98581"/>
    <n v="0"/>
  </r>
  <r>
    <s v="E00154"/>
    <s v="Wyatt Chin"/>
    <s v="Vice President"/>
    <x v="5"/>
    <s v="Speciality Products"/>
    <x v="1"/>
    <s v="Asian"/>
    <x v="0"/>
    <s v="Seattle"/>
    <n v="43"/>
    <d v="2004-06-07T00:00:00"/>
    <s v=""/>
    <n v="246231"/>
    <n v="0.31"/>
  </r>
  <r>
    <s v="E03343"/>
    <s v="Carson Lu"/>
    <s v="Engineering Manager"/>
    <x v="5"/>
    <s v="Speciality Products"/>
    <x v="1"/>
    <s v="Asian"/>
    <x v="1"/>
    <s v="Beijing"/>
    <n v="64"/>
    <d v="1996-12-04T00:00:00"/>
    <s v=""/>
    <n v="99354"/>
    <n v="0.12"/>
  </r>
  <r>
    <s v="E00304"/>
    <s v="Dylan Choi"/>
    <s v="Vice President"/>
    <x v="0"/>
    <s v="Corporate"/>
    <x v="1"/>
    <s v="Asian"/>
    <x v="1"/>
    <s v="Beijing"/>
    <n v="63"/>
    <d v="2012-05-11T00:00:00"/>
    <s v=""/>
    <n v="231141"/>
    <n v="0.34"/>
  </r>
  <r>
    <s v="E02594"/>
    <s v="Ezekiel Kumar"/>
    <s v="IT Coordinator"/>
    <x v="0"/>
    <s v="Research &amp; Development"/>
    <x v="1"/>
    <s v="Asian"/>
    <x v="0"/>
    <s v="Columbus"/>
    <n v="28"/>
    <d v="2017-06-25T00:00:00"/>
    <s v=""/>
    <n v="54775"/>
    <n v="0"/>
  </r>
  <r>
    <s v="E00402"/>
    <s v="Dominic Guzman"/>
    <s v="Analyst"/>
    <x v="1"/>
    <s v="Manufacturing"/>
    <x v="1"/>
    <s v="Latino"/>
    <x v="2"/>
    <s v="Manaus"/>
    <n v="65"/>
    <d v="2004-05-16T00:00:00"/>
    <s v=""/>
    <n v="55499"/>
    <n v="0"/>
  </r>
  <r>
    <s v="E01994"/>
    <s v="Angel Powell"/>
    <s v="Analyst II"/>
    <x v="2"/>
    <s v="Research &amp; Development"/>
    <x v="1"/>
    <s v="Caucasian"/>
    <x v="0"/>
    <s v="Seattle"/>
    <n v="61"/>
    <d v="2008-07-11T00:00:00"/>
    <s v=""/>
    <n v="66521"/>
    <n v="0"/>
  </r>
  <r>
    <s v="E03549"/>
    <s v="Mateo Vu"/>
    <s v="Account Representative"/>
    <x v="2"/>
    <s v="Speciality Products"/>
    <x v="1"/>
    <s v="Asian"/>
    <x v="1"/>
    <s v="Chongqing"/>
    <n v="30"/>
    <d v="2016-09-29T00:00:00"/>
    <s v=""/>
    <n v="59100"/>
    <n v="0"/>
  </r>
  <r>
    <s v="E03247"/>
    <s v="Caroline Jenkins"/>
    <s v="Analyst"/>
    <x v="1"/>
    <s v="Research &amp; Development"/>
    <x v="0"/>
    <s v="Caucasian"/>
    <x v="0"/>
    <s v="Chicago"/>
    <n v="27"/>
    <d v="2018-05-06T00:00:00"/>
    <s v=""/>
    <n v="49011"/>
    <n v="0"/>
  </r>
  <r>
    <s v="E02074"/>
    <s v="Nora Brown"/>
    <s v="Enterprise Architect"/>
    <x v="0"/>
    <s v="Manufacturing"/>
    <x v="0"/>
    <s v="Caucasian"/>
    <x v="0"/>
    <s v="Austin"/>
    <n v="32"/>
    <d v="2014-02-11T00:00:00"/>
    <s v=""/>
    <n v="99575"/>
    <n v="0"/>
  </r>
  <r>
    <s v="E04152"/>
    <s v="Adeline Huang"/>
    <s v="Controls Engineer"/>
    <x v="5"/>
    <s v="Manufacturing"/>
    <x v="0"/>
    <s v="Asian"/>
    <x v="1"/>
    <s v="Chengdu"/>
    <n v="34"/>
    <d v="2019-12-16T00:00:00"/>
    <s v=""/>
    <n v="99989"/>
    <n v="0"/>
  </r>
  <r>
    <s v="E01628"/>
    <s v="Jackson Perry"/>
    <s v="Vice President"/>
    <x v="6"/>
    <s v="Research &amp; Development"/>
    <x v="1"/>
    <s v="Caucasian"/>
    <x v="0"/>
    <s v="Phoenix"/>
    <n v="27"/>
    <d v="2019-10-20T00:00:00"/>
    <s v=""/>
    <n v="256420"/>
    <n v="0.3"/>
  </r>
  <r>
    <s v="E04285"/>
    <s v="Riley Padilla"/>
    <s v="Technical Architect"/>
    <x v="0"/>
    <s v="Manufacturing"/>
    <x v="0"/>
    <s v="Latino"/>
    <x v="0"/>
    <s v="Miami"/>
    <n v="35"/>
    <d v="2013-05-15T00:00:00"/>
    <s v=""/>
    <n v="78940"/>
    <n v="0"/>
  </r>
  <r>
    <s v="E01417"/>
    <s v="Leah Pena"/>
    <s v="Enterprise Architect"/>
    <x v="0"/>
    <s v="Corporate"/>
    <x v="0"/>
    <s v="Latino"/>
    <x v="2"/>
    <s v="Manaus"/>
    <n v="57"/>
    <d v="1994-01-03T00:00:00"/>
    <s v=""/>
    <n v="82872"/>
    <n v="0"/>
  </r>
  <r>
    <s v="E01754"/>
    <s v="Owen Lam"/>
    <s v="Sr. Business Partner"/>
    <x v="4"/>
    <s v="Speciality Products"/>
    <x v="1"/>
    <s v="Asian"/>
    <x v="1"/>
    <s v="Chengdu"/>
    <n v="30"/>
    <d v="2017-05-29T00:00:00"/>
    <d v="2017-07-16T00:00:00"/>
    <n v="86317"/>
    <n v="0"/>
  </r>
  <r>
    <s v="E03749"/>
    <s v="Kennedy Foster"/>
    <s v="Manager"/>
    <x v="6"/>
    <s v="Speciality Products"/>
    <x v="0"/>
    <s v="Caucasian"/>
    <x v="0"/>
    <s v="Austin"/>
    <n v="53"/>
    <d v="2013-11-23T00:00:00"/>
    <s v=""/>
    <n v="113135"/>
    <n v="0.05"/>
  </r>
  <r>
    <s v="E03574"/>
    <s v="John Moore"/>
    <s v="Vice President"/>
    <x v="0"/>
    <s v="Speciality Products"/>
    <x v="1"/>
    <s v="Caucasian"/>
    <x v="0"/>
    <s v="Seattle"/>
    <n v="52"/>
    <d v="2005-11-08T00:00:00"/>
    <s v=""/>
    <n v="199808"/>
    <n v="0.32"/>
  </r>
  <r>
    <s v="E04600"/>
    <s v="William Vu"/>
    <s v="Account Representative"/>
    <x v="2"/>
    <s v="Speciality Products"/>
    <x v="1"/>
    <s v="Asian"/>
    <x v="1"/>
    <s v="Shanghai"/>
    <n v="37"/>
    <d v="2013-11-14T00:00:00"/>
    <s v=""/>
    <n v="56037"/>
    <n v="0"/>
  </r>
  <r>
    <s v="E00586"/>
    <s v="Sadie Washington"/>
    <s v="Sr. Manger"/>
    <x v="6"/>
    <s v="Research &amp; Development"/>
    <x v="0"/>
    <s v="Caucasian"/>
    <x v="0"/>
    <s v="Phoenix"/>
    <n v="29"/>
    <d v="2019-05-24T00:00:00"/>
    <s v=""/>
    <n v="122350"/>
    <n v="0.12"/>
  </r>
  <r>
    <s v="E03538"/>
    <s v="Gabriel Holmes"/>
    <s v="Enterprise Architect"/>
    <x v="0"/>
    <s v="Research &amp; Development"/>
    <x v="1"/>
    <s v="Caucasian"/>
    <x v="0"/>
    <s v="Seattle"/>
    <n v="40"/>
    <d v="2010-11-04T00:00:00"/>
    <s v=""/>
    <n v="92952"/>
    <n v="0"/>
  </r>
  <r>
    <s v="E02185"/>
    <s v="Wyatt Rojas"/>
    <s v="Computer Systems Manager"/>
    <x v="0"/>
    <s v="Corporate"/>
    <x v="1"/>
    <s v="Latino"/>
    <x v="0"/>
    <s v="Austin"/>
    <n v="32"/>
    <d v="2013-03-20T00:00:00"/>
    <s v=""/>
    <n v="79921"/>
    <n v="0.05"/>
  </r>
  <r>
    <s v="E03830"/>
    <s v="Eva Coleman"/>
    <s v="Director"/>
    <x v="0"/>
    <s v="Research &amp; Development"/>
    <x v="0"/>
    <s v="Black"/>
    <x v="0"/>
    <s v="Seattle"/>
    <n v="37"/>
    <d v="2009-09-20T00:00:00"/>
    <s v=""/>
    <n v="167199"/>
    <n v="0.2"/>
  </r>
  <r>
    <s v="E03720"/>
    <s v="Dominic Clark"/>
    <s v="Quality Engineer"/>
    <x v="5"/>
    <s v="Research &amp; Development"/>
    <x v="1"/>
    <s v="Caucasian"/>
    <x v="0"/>
    <s v="Phoenix"/>
    <n v="52"/>
    <d v="2012-10-17T00:00:00"/>
    <s v=""/>
    <n v="71476"/>
    <n v="0"/>
  </r>
  <r>
    <s v="E03025"/>
    <s v="Lucy Alexander"/>
    <s v="Director"/>
    <x v="5"/>
    <s v="Manufacturing"/>
    <x v="0"/>
    <s v="Caucasian"/>
    <x v="0"/>
    <s v="Seattle"/>
    <n v="45"/>
    <d v="2014-10-29T00:00:00"/>
    <s v=""/>
    <n v="189420"/>
    <n v="0.2"/>
  </r>
  <r>
    <s v="E04917"/>
    <s v="Everleigh Washington"/>
    <s v="HRIS Analyst"/>
    <x v="4"/>
    <s v="Research &amp; Development"/>
    <x v="0"/>
    <s v="Caucasian"/>
    <x v="0"/>
    <s v="Phoenix"/>
    <n v="64"/>
    <d v="2001-10-20T00:00:00"/>
    <s v=""/>
    <n v="64057"/>
    <n v="0"/>
  </r>
  <r>
    <s v="E00415"/>
    <s v="Leilani Butler"/>
    <s v="Analyst II"/>
    <x v="6"/>
    <s v="Manufacturing"/>
    <x v="0"/>
    <s v="Black"/>
    <x v="0"/>
    <s v="Phoenix"/>
    <n v="27"/>
    <d v="2021-09-21T00:00:00"/>
    <s v=""/>
    <n v="68728"/>
    <n v="0"/>
  </r>
  <r>
    <s v="E02862"/>
    <s v="Peyton Huang"/>
    <s v="Sr. Manger"/>
    <x v="0"/>
    <s v="Manufacturing"/>
    <x v="0"/>
    <s v="Asian"/>
    <x v="1"/>
    <s v="Beijing"/>
    <n v="25"/>
    <d v="2021-07-02T00:00:00"/>
    <s v=""/>
    <n v="125633"/>
    <n v="0.11"/>
  </r>
  <r>
    <s v="E04207"/>
    <s v="John Contreras"/>
    <s v="Analyst II"/>
    <x v="6"/>
    <s v="Manufacturing"/>
    <x v="1"/>
    <s v="Latino"/>
    <x v="0"/>
    <s v="Columbus"/>
    <n v="35"/>
    <d v="2011-05-15T00:00:00"/>
    <s v=""/>
    <n v="66889"/>
    <n v="0"/>
  </r>
  <r>
    <s v="E02139"/>
    <s v="Rylee Yu"/>
    <s v="Director"/>
    <x v="3"/>
    <s v="Research &amp; Development"/>
    <x v="0"/>
    <s v="Asian"/>
    <x v="0"/>
    <s v="Seattle"/>
    <n v="36"/>
    <d v="2015-09-29T00:00:00"/>
    <s v=""/>
    <n v="178700"/>
    <n v="0.28999999999999998"/>
  </r>
  <r>
    <s v="E01797"/>
    <s v="Piper Lewis"/>
    <s v="Field Engineer"/>
    <x v="5"/>
    <s v="Research &amp; Development"/>
    <x v="0"/>
    <s v="Caucasian"/>
    <x v="0"/>
    <s v="Chicago"/>
    <n v="33"/>
    <d v="2018-12-22T00:00:00"/>
    <s v=""/>
    <n v="83990"/>
    <n v="0"/>
  </r>
  <r>
    <s v="E01839"/>
    <s v="Stella Alexander"/>
    <s v="Automation Engineer"/>
    <x v="5"/>
    <s v="Corporate"/>
    <x v="0"/>
    <s v="Caucasian"/>
    <x v="0"/>
    <s v="Chicago"/>
    <n v="52"/>
    <d v="2005-12-10T00:00:00"/>
    <s v=""/>
    <n v="102043"/>
    <n v="0"/>
  </r>
  <r>
    <s v="E01633"/>
    <s v="Addison Do"/>
    <s v="Operations Engineer"/>
    <x v="5"/>
    <s v="Manufacturing"/>
    <x v="0"/>
    <s v="Asian"/>
    <x v="0"/>
    <s v="Columbus"/>
    <n v="46"/>
    <d v="2001-05-30T00:00:00"/>
    <s v=""/>
    <n v="90678"/>
    <n v="0"/>
  </r>
  <r>
    <s v="E01848"/>
    <s v="Zoey Jackson"/>
    <s v="Business Partner"/>
    <x v="4"/>
    <s v="Manufacturing"/>
    <x v="0"/>
    <s v="Black"/>
    <x v="0"/>
    <s v="Miami"/>
    <n v="46"/>
    <d v="2008-08-21T00:00:00"/>
    <s v=""/>
    <n v="59067"/>
    <n v="0"/>
  </r>
  <r>
    <s v="E00716"/>
    <s v="John Chow"/>
    <s v="Sr. Manger"/>
    <x v="6"/>
    <s v="Research &amp; Development"/>
    <x v="1"/>
    <s v="Asian"/>
    <x v="1"/>
    <s v="Chengdu"/>
    <n v="45"/>
    <d v="2021-03-11T00:00:00"/>
    <s v=""/>
    <n v="135062"/>
    <n v="0.15"/>
  </r>
  <r>
    <s v="E00699"/>
    <s v="Ava Ayala"/>
    <s v="Sr. Manger"/>
    <x v="0"/>
    <s v="Corporate"/>
    <x v="0"/>
    <s v="Latino"/>
    <x v="2"/>
    <s v="Manaus"/>
    <n v="55"/>
    <d v="2006-08-16T00:00:00"/>
    <s v=""/>
    <n v="159044"/>
    <n v="0.1"/>
  </r>
  <r>
    <s v="E00502"/>
    <s v="Natalia Salazar"/>
    <s v="Sr. Analyst"/>
    <x v="3"/>
    <s v="Manufacturing"/>
    <x v="0"/>
    <s v="Latino"/>
    <x v="2"/>
    <s v="Manaus"/>
    <n v="44"/>
    <d v="2019-01-02T00:00:00"/>
    <d v="2020-07-08T00:00:00"/>
    <n v="74691"/>
    <n v="0"/>
  </r>
  <r>
    <s v="E04000"/>
    <s v="Skylar Carrillo"/>
    <s v="Engineering Manager"/>
    <x v="5"/>
    <s v="Corporate"/>
    <x v="0"/>
    <s v="Latino"/>
    <x v="0"/>
    <s v="Austin"/>
    <n v="44"/>
    <d v="2008-12-18T00:00:00"/>
    <d v="2021-06-24T00:00:00"/>
    <n v="92753"/>
    <n v="0.13"/>
  </r>
  <r>
    <s v="E02112"/>
    <s v="Christian Sanders"/>
    <s v="Vice President"/>
    <x v="4"/>
    <s v="Speciality Products"/>
    <x v="1"/>
    <s v="Black"/>
    <x v="0"/>
    <s v="Seattle"/>
    <n v="45"/>
    <d v="2013-08-07T00:00:00"/>
    <s v=""/>
    <n v="236946"/>
    <n v="0.37"/>
  </r>
  <r>
    <s v="E03824"/>
    <s v="Penelope Coleman"/>
    <s v="Analyst"/>
    <x v="1"/>
    <s v="Corporate"/>
    <x v="0"/>
    <s v="Black"/>
    <x v="0"/>
    <s v="Miami"/>
    <n v="36"/>
    <d v="2021-08-27T00:00:00"/>
    <s v=""/>
    <n v="48906"/>
    <n v="0"/>
  </r>
  <r>
    <s v="E03906"/>
    <s v="Piper Richardson"/>
    <s v="Sr. Analyst"/>
    <x v="2"/>
    <s v="Corporate"/>
    <x v="0"/>
    <s v="Caucasian"/>
    <x v="0"/>
    <s v="Columbus"/>
    <n v="38"/>
    <d v="2008-01-27T00:00:00"/>
    <s v=""/>
    <n v="80024"/>
    <n v="0"/>
  </r>
  <r>
    <s v="E00436"/>
    <s v="Everly Walker"/>
    <s v="HRIS Analyst"/>
    <x v="4"/>
    <s v="Speciality Products"/>
    <x v="0"/>
    <s v="Caucasian"/>
    <x v="0"/>
    <s v="Seattle"/>
    <n v="41"/>
    <d v="2009-10-23T00:00:00"/>
    <d v="2014-01-22T00:00:00"/>
    <n v="54415"/>
    <n v="0"/>
  </r>
  <r>
    <s v="E04798"/>
    <s v="Aurora Ali"/>
    <s v="Manager"/>
    <x v="6"/>
    <s v="Research &amp; Development"/>
    <x v="0"/>
    <s v="Asian"/>
    <x v="0"/>
    <s v="Seattle"/>
    <n v="30"/>
    <d v="2016-04-24T00:00:00"/>
    <s v=""/>
    <n v="120341"/>
    <n v="7.0000000000000007E-2"/>
  </r>
  <r>
    <s v="E01249"/>
    <s v="Penelope Guerrero"/>
    <s v="Vice President"/>
    <x v="0"/>
    <s v="Speciality Products"/>
    <x v="0"/>
    <s v="Latino"/>
    <x v="0"/>
    <s v="Seattle"/>
    <n v="43"/>
    <d v="2009-08-04T00:00:00"/>
    <s v=""/>
    <n v="208415"/>
    <n v="0.35"/>
  </r>
  <r>
    <s v="E03349"/>
    <s v="Anna Mehta"/>
    <s v="Cloud Infrastructure Architect"/>
    <x v="0"/>
    <s v="Speciality Products"/>
    <x v="0"/>
    <s v="Asian"/>
    <x v="0"/>
    <s v="Seattle"/>
    <n v="32"/>
    <d v="2020-01-05T00:00:00"/>
    <s v=""/>
    <n v="78844"/>
    <n v="0"/>
  </r>
  <r>
    <s v="E02966"/>
    <s v="William Foster"/>
    <s v="Field Engineer"/>
    <x v="5"/>
    <s v="Manufacturing"/>
    <x v="1"/>
    <s v="Caucasian"/>
    <x v="0"/>
    <s v="Phoenix"/>
    <n v="58"/>
    <d v="2002-05-23T00:00:00"/>
    <d v="2021-09-26T00:00:00"/>
    <n v="76354"/>
    <n v="0"/>
  </r>
  <r>
    <s v="E01499"/>
    <s v="Jade Rojas"/>
    <s v="Director"/>
    <x v="1"/>
    <s v="Speciality Products"/>
    <x v="0"/>
    <s v="Latino"/>
    <x v="0"/>
    <s v="Phoenix"/>
    <n v="37"/>
    <d v="2019-01-28T00:00:00"/>
    <s v=""/>
    <n v="165927"/>
    <n v="0.2"/>
  </r>
  <r>
    <s v="E00105"/>
    <s v="Isla Espinoza"/>
    <s v="Manager"/>
    <x v="3"/>
    <s v="Speciality Products"/>
    <x v="0"/>
    <s v="Latino"/>
    <x v="2"/>
    <s v="Manaus"/>
    <n v="38"/>
    <d v="2021-11-16T00:00:00"/>
    <s v=""/>
    <n v="109812"/>
    <n v="0.09"/>
  </r>
  <r>
    <s v="E00665"/>
    <s v="David Chu"/>
    <s v="Controls Engineer"/>
    <x v="5"/>
    <s v="Corporate"/>
    <x v="1"/>
    <s v="Asian"/>
    <x v="0"/>
    <s v="Seattle"/>
    <n v="55"/>
    <d v="1998-09-03T00:00:00"/>
    <s v=""/>
    <n v="86299"/>
    <n v="0"/>
  </r>
  <r>
    <s v="E00791"/>
    <s v="Thomas Padilla"/>
    <s v="Vice President"/>
    <x v="6"/>
    <s v="Research &amp; Development"/>
    <x v="1"/>
    <s v="Latino"/>
    <x v="2"/>
    <s v="Sao Paulo"/>
    <n v="57"/>
    <d v="2003-07-26T00:00:00"/>
    <s v=""/>
    <n v="206624"/>
    <n v="0.4"/>
  </r>
  <r>
    <s v="E01540"/>
    <s v="Miles Salazar"/>
    <s v="IT Coordinator"/>
    <x v="0"/>
    <s v="Manufacturing"/>
    <x v="1"/>
    <s v="Latino"/>
    <x v="2"/>
    <s v="Sao Paulo"/>
    <n v="36"/>
    <d v="2010-12-23T00:00:00"/>
    <d v="2014-03-27T00:00:00"/>
    <n v="53215"/>
    <n v="0"/>
  </r>
  <r>
    <s v="E04474"/>
    <s v="Mila Hong"/>
    <s v="Test Engineer"/>
    <x v="5"/>
    <s v="Research &amp; Development"/>
    <x v="0"/>
    <s v="Asian"/>
    <x v="1"/>
    <s v="Chongqing"/>
    <n v="30"/>
    <d v="2017-05-22T00:00:00"/>
    <d v="2017-10-08T00:00:00"/>
    <n v="86858"/>
    <n v="0"/>
  </r>
  <r>
    <s v="E03417"/>
    <s v="Benjamin Moua"/>
    <s v="Computer Systems Manager"/>
    <x v="0"/>
    <s v="Manufacturing"/>
    <x v="1"/>
    <s v="Asian"/>
    <x v="1"/>
    <s v="Chongqing"/>
    <n v="40"/>
    <d v="2007-07-02T00:00:00"/>
    <s v=""/>
    <n v="93971"/>
    <n v="0.08"/>
  </r>
  <r>
    <s v="E00254"/>
    <s v="Samuel Morales"/>
    <s v="Analyst II"/>
    <x v="1"/>
    <s v="Corporate"/>
    <x v="1"/>
    <s v="Latino"/>
    <x v="0"/>
    <s v="Phoenix"/>
    <n v="34"/>
    <d v="2015-06-27T00:00:00"/>
    <s v=""/>
    <n v="57008"/>
    <n v="0"/>
  </r>
  <r>
    <s v="E02166"/>
    <s v="John Soto"/>
    <s v="Sr. Manger"/>
    <x v="1"/>
    <s v="Manufacturing"/>
    <x v="1"/>
    <s v="Latino"/>
    <x v="0"/>
    <s v="Phoenix"/>
    <n v="60"/>
    <d v="2015-09-23T00:00:00"/>
    <s v=""/>
    <n v="141899"/>
    <n v="0.15"/>
  </r>
  <r>
    <s v="E00935"/>
    <s v="Joseph Martin"/>
    <s v="Analyst II"/>
    <x v="6"/>
    <s v="Corporate"/>
    <x v="1"/>
    <s v="Black"/>
    <x v="0"/>
    <s v="Miami"/>
    <n v="41"/>
    <d v="2016-09-13T00:00:00"/>
    <s v=""/>
    <n v="64847"/>
    <n v="0"/>
  </r>
  <r>
    <s v="E01525"/>
    <s v="Jose Ross"/>
    <s v="Engineering Manager"/>
    <x v="5"/>
    <s v="Research &amp; Development"/>
    <x v="1"/>
    <s v="Caucasian"/>
    <x v="0"/>
    <s v="Miami"/>
    <n v="53"/>
    <d v="1992-04-08T00:00:00"/>
    <s v=""/>
    <n v="116878"/>
    <n v="0.11"/>
  </r>
  <r>
    <s v="E00386"/>
    <s v="Parker James"/>
    <s v="Quality Engineer"/>
    <x v="5"/>
    <s v="Speciality Products"/>
    <x v="1"/>
    <s v="Black"/>
    <x v="0"/>
    <s v="Austin"/>
    <n v="45"/>
    <d v="2005-02-05T00:00:00"/>
    <s v=""/>
    <n v="70505"/>
    <n v="0"/>
  </r>
  <r>
    <s v="E00416"/>
    <s v="Everleigh Fernandez"/>
    <s v="Director"/>
    <x v="5"/>
    <s v="Research &amp; Development"/>
    <x v="0"/>
    <s v="Latino"/>
    <x v="2"/>
    <s v="Manaus"/>
    <n v="30"/>
    <d v="2016-05-22T00:00:00"/>
    <d v="2020-12-21T00:00:00"/>
    <n v="189702"/>
    <n v="0.28000000000000003"/>
  </r>
  <r>
    <s v="E03383"/>
    <s v="Lincoln Hall"/>
    <s v="Director"/>
    <x v="3"/>
    <s v="Speciality Products"/>
    <x v="1"/>
    <s v="Caucasian"/>
    <x v="0"/>
    <s v="Chicago"/>
    <n v="26"/>
    <d v="2020-07-28T00:00:00"/>
    <s v=""/>
    <n v="180664"/>
    <n v="0.27"/>
  </r>
  <r>
    <s v="E01516"/>
    <s v="Willow Mai"/>
    <s v="Business Partner"/>
    <x v="4"/>
    <s v="Manufacturing"/>
    <x v="0"/>
    <s v="Asian"/>
    <x v="1"/>
    <s v="Chengdu"/>
    <n v="45"/>
    <d v="2003-12-17T00:00:00"/>
    <s v=""/>
    <n v="48345"/>
    <n v="0"/>
  </r>
  <r>
    <s v="E01234"/>
    <s v="Jack Cheng"/>
    <s v="Director"/>
    <x v="4"/>
    <s v="Manufacturing"/>
    <x v="1"/>
    <s v="Asian"/>
    <x v="1"/>
    <s v="Beijing"/>
    <n v="42"/>
    <d v="2014-01-16T00:00:00"/>
    <s v=""/>
    <n v="152214"/>
    <n v="0.3"/>
  </r>
  <r>
    <s v="E03440"/>
    <s v="Genesis Navarro"/>
    <s v="Cloud Infrastructure Architect"/>
    <x v="0"/>
    <s v="Corporate"/>
    <x v="0"/>
    <s v="Latino"/>
    <x v="2"/>
    <s v="Manaus"/>
    <n v="41"/>
    <d v="2009-04-28T00:00:00"/>
    <s v=""/>
    <n v="69803"/>
    <n v="0"/>
  </r>
  <r>
    <s v="E00431"/>
    <s v="Eliza Hernandez"/>
    <s v="Network Architect"/>
    <x v="0"/>
    <s v="Corporate"/>
    <x v="0"/>
    <s v="Latino"/>
    <x v="2"/>
    <s v="Rio de Janerio"/>
    <n v="48"/>
    <d v="2019-07-04T00:00:00"/>
    <s v=""/>
    <n v="76588"/>
    <n v="0"/>
  </r>
  <r>
    <s v="E01258"/>
    <s v="Gabriel Brooks"/>
    <s v="Network Engineer"/>
    <x v="0"/>
    <s v="Manufacturing"/>
    <x v="1"/>
    <s v="Caucasian"/>
    <x v="0"/>
    <s v="Miami"/>
    <n v="29"/>
    <d v="2018-12-10T00:00:00"/>
    <s v=""/>
    <n v="84596"/>
    <n v="0"/>
  </r>
  <r>
    <s v="E00440"/>
    <s v="Jack Huynh"/>
    <s v="Manager"/>
    <x v="6"/>
    <s v="Research &amp; Development"/>
    <x v="1"/>
    <s v="Asian"/>
    <x v="1"/>
    <s v="Chongqing"/>
    <n v="27"/>
    <d v="2018-09-25T00:00:00"/>
    <d v="2019-12-22T00:00:00"/>
    <n v="114441"/>
    <n v="0.1"/>
  </r>
  <r>
    <s v="E00595"/>
    <s v="Everly Chow"/>
    <s v="Sr. Manger"/>
    <x v="1"/>
    <s v="Speciality Products"/>
    <x v="0"/>
    <s v="Asian"/>
    <x v="1"/>
    <s v="Beijing"/>
    <n v="33"/>
    <d v="2018-04-21T00:00:00"/>
    <s v=""/>
    <n v="140402"/>
    <n v="0.15"/>
  </r>
  <r>
    <s v="E00972"/>
    <s v="Amelia Salazar"/>
    <s v="Analyst II"/>
    <x v="1"/>
    <s v="Corporate"/>
    <x v="0"/>
    <s v="Latino"/>
    <x v="2"/>
    <s v="Sao Paulo"/>
    <n v="26"/>
    <d v="2019-04-23T00:00:00"/>
    <s v=""/>
    <n v="59817"/>
    <n v="0"/>
  </r>
  <r>
    <s v="E04562"/>
    <s v="Xavier Zheng"/>
    <s v="Account Representative"/>
    <x v="2"/>
    <s v="Manufacturing"/>
    <x v="1"/>
    <s v="Asian"/>
    <x v="0"/>
    <s v="Austin"/>
    <n v="31"/>
    <d v="2017-07-22T00:00:00"/>
    <s v=""/>
    <n v="55854"/>
    <n v="0"/>
  </r>
  <r>
    <s v="E02802"/>
    <s v="Matthew Chau"/>
    <s v="Sr. Business Partner"/>
    <x v="4"/>
    <s v="Research &amp; Development"/>
    <x v="1"/>
    <s v="Asian"/>
    <x v="0"/>
    <s v="Seattle"/>
    <n v="53"/>
    <d v="2002-11-16T00:00:00"/>
    <s v=""/>
    <n v="95998"/>
    <n v="0"/>
  </r>
  <r>
    <s v="E01427"/>
    <s v="Mia Cheng"/>
    <s v="Sr. Manger"/>
    <x v="2"/>
    <s v="Manufacturing"/>
    <x v="0"/>
    <s v="Asian"/>
    <x v="0"/>
    <s v="Phoenix"/>
    <n v="34"/>
    <d v="2015-04-22T00:00:00"/>
    <s v=""/>
    <n v="154941"/>
    <n v="0.13"/>
  </r>
  <r>
    <s v="E04568"/>
    <s v="Rylee Yu"/>
    <s v="Vice President"/>
    <x v="1"/>
    <s v="Speciality Products"/>
    <x v="0"/>
    <s v="Asian"/>
    <x v="1"/>
    <s v="Beijing"/>
    <n v="54"/>
    <d v="2011-07-10T00:00:00"/>
    <s v=""/>
    <n v="247022"/>
    <n v="0.3"/>
  </r>
  <r>
    <s v="E04931"/>
    <s v="Zoe Romero"/>
    <s v="Network Architect"/>
    <x v="0"/>
    <s v="Manufacturing"/>
    <x v="0"/>
    <s v="Latino"/>
    <x v="2"/>
    <s v="Sao Paulo"/>
    <n v="32"/>
    <d v="2021-10-05T00:00:00"/>
    <s v=""/>
    <n v="88072"/>
    <n v="0"/>
  </r>
  <r>
    <s v="E00443"/>
    <s v="Nolan Bui"/>
    <s v="Computer Systems Manager"/>
    <x v="0"/>
    <s v="Research &amp; Development"/>
    <x v="1"/>
    <s v="Asian"/>
    <x v="1"/>
    <s v="Shanghai"/>
    <n v="28"/>
    <d v="2020-05-26T00:00:00"/>
    <s v=""/>
    <n v="67925"/>
    <n v="0.08"/>
  </r>
  <r>
    <s v="E03890"/>
    <s v="Nevaeh Jones"/>
    <s v="Vice President"/>
    <x v="2"/>
    <s v="Manufacturing"/>
    <x v="0"/>
    <s v="Caucasian"/>
    <x v="0"/>
    <s v="Austin"/>
    <n v="31"/>
    <d v="2020-08-20T00:00:00"/>
    <s v=""/>
    <n v="219693"/>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DC761-2A40-4279-B0B4-886B6E3577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3" firstHeaderRow="1" firstDataRow="1" firstDataCol="1"/>
  <pivotFields count="14">
    <pivotField showAll="0"/>
    <pivotField showAll="0"/>
    <pivotField showAll="0"/>
    <pivotField axis="axisRow" showAll="0">
      <items count="8">
        <item h="1" x="3"/>
        <item h="1" x="5"/>
        <item h="1" x="1"/>
        <item x="4"/>
        <item h="1" x="0"/>
        <item h="1" x="6"/>
        <item h="1" x="2"/>
        <item t="default"/>
      </items>
    </pivotField>
    <pivotField showAll="0"/>
    <pivotField showAll="0">
      <items count="3">
        <item x="0"/>
        <item x="1"/>
        <item t="default"/>
      </items>
    </pivotField>
    <pivotField showAll="0"/>
    <pivotField showAll="0">
      <items count="4">
        <item x="2"/>
        <item x="1"/>
        <item x="0"/>
        <item t="default"/>
      </items>
    </pivotField>
    <pivotField showAll="0"/>
    <pivotField showAll="0"/>
    <pivotField numFmtId="14" showAll="0"/>
    <pivotField showAll="0"/>
    <pivotField dataField="1" numFmtId="164" showAll="0"/>
    <pivotField numFmtId="165" showAll="0"/>
  </pivotFields>
  <rowFields count="1">
    <field x="3"/>
  </rowFields>
  <rowItems count="2">
    <i>
      <x v="3"/>
    </i>
    <i t="grand">
      <x/>
    </i>
  </rowItems>
  <colItems count="1">
    <i/>
  </colItems>
  <dataFields count="1">
    <dataField name="Sum of Annual Salary" fld="12" baseField="0" baseItem="0" numFmtId="164"/>
  </dataFields>
  <chartFormats count="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8D770-907C-4FFD-9C89-198E43108AD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4">
    <pivotField showAll="0"/>
    <pivotField showAll="0"/>
    <pivotField showAll="0"/>
    <pivotField showAll="0">
      <items count="8">
        <item h="1" x="3"/>
        <item h="1" x="5"/>
        <item h="1" x="1"/>
        <item x="4"/>
        <item h="1" x="0"/>
        <item h="1" x="6"/>
        <item h="1" x="2"/>
        <item t="default"/>
      </items>
    </pivotField>
    <pivotField showAll="0"/>
    <pivotField showAll="0"/>
    <pivotField showAll="0"/>
    <pivotField axis="axisRow" showAll="0">
      <items count="4">
        <item x="2"/>
        <item x="1"/>
        <item x="0"/>
        <item t="default"/>
      </items>
    </pivotField>
    <pivotField showAll="0"/>
    <pivotField showAll="0"/>
    <pivotField numFmtId="14" showAll="0"/>
    <pivotField showAll="0"/>
    <pivotField dataField="1" numFmtId="164" showAll="0"/>
    <pivotField numFmtId="165" showAll="0"/>
  </pivotFields>
  <rowFields count="1">
    <field x="7"/>
  </rowFields>
  <rowItems count="3">
    <i>
      <x v="1"/>
    </i>
    <i>
      <x v="2"/>
    </i>
    <i t="grand">
      <x/>
    </i>
  </rowItems>
  <colItems count="1">
    <i/>
  </colItems>
  <dataFields count="1">
    <dataField name="Sum of Annual Salary" fld="12" baseField="0" baseItem="0" numFmtId="16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1EEDD-DEF5-4BD0-8552-D5BC938CDE0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4">
    <pivotField showAll="0"/>
    <pivotField showAll="0"/>
    <pivotField showAll="0"/>
    <pivotField showAll="0">
      <items count="8">
        <item h="1" x="3"/>
        <item h="1" x="5"/>
        <item h="1" x="1"/>
        <item x="4"/>
        <item h="1" x="0"/>
        <item h="1" x="6"/>
        <item h="1" x="2"/>
        <item t="default"/>
      </items>
    </pivotField>
    <pivotField showAll="0"/>
    <pivotField axis="axisRow" showAll="0">
      <items count="3">
        <item x="0"/>
        <item x="1"/>
        <item t="default"/>
      </items>
    </pivotField>
    <pivotField showAll="0"/>
    <pivotField showAll="0"/>
    <pivotField showAll="0"/>
    <pivotField showAll="0"/>
    <pivotField numFmtId="14" showAll="0"/>
    <pivotField showAll="0"/>
    <pivotField dataField="1" numFmtId="164" showAll="0"/>
    <pivotField numFmtId="165" showAll="0"/>
  </pivotFields>
  <rowFields count="1">
    <field x="5"/>
  </rowFields>
  <rowItems count="3">
    <i>
      <x/>
    </i>
    <i>
      <x v="1"/>
    </i>
    <i t="grand">
      <x/>
    </i>
  </rowItems>
  <colItems count="1">
    <i/>
  </colItems>
  <dataFields count="1">
    <dataField name="Sum of Annual Salary" fld="12"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86798F4-2392-4791-BCC7-04C85BA1DCF8}" sourceName="Department">
  <pivotTables>
    <pivotTable tabId="3" name="PivotTable7"/>
    <pivotTable tabId="4" name="PivotTable8"/>
    <pivotTable tabId="5" name="PivotTable9"/>
  </pivotTables>
  <data>
    <tabular pivotCacheId="1768911769">
      <items count="7">
        <i x="3"/>
        <i x="5"/>
        <i x="1"/>
        <i x="4" s="1"/>
        <i x="0"/>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6AA80F-2470-4D82-BDDC-051A2B4A4F8C}" sourceName="Gender">
  <pivotTables>
    <pivotTable tabId="3" name="PivotTable7"/>
  </pivotTables>
  <data>
    <tabular pivotCacheId="17689117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522BB61-0CA3-41FD-90FB-D1433D6D681E}" sourceName="Country">
  <pivotTables>
    <pivotTable tabId="3" name="PivotTable7"/>
  </pivotTables>
  <data>
    <tabular pivotCacheId="1768911769">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CBD05F6-EAA0-43B3-AF33-2632AF6FD1D0}" cache="Slicer_Department" caption="Department" rowHeight="241300"/>
  <slicer name="Gender" xr10:uid="{6C5EE64A-5C7B-4944-B9E0-BF5ACFBA75F0}" cache="Slicer_Gender" caption="Gender" rowHeight="241300"/>
  <slicer name="Country" xr10:uid="{B7CA8AD9-9CEF-48E1-9111-D92D5AF627A5}"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01DEDD-FFDC-47A4-8EED-BE28CC1D64A0}" name="TBL_Employees3" displayName="TBL_Employees3" ref="A1:N101" totalsRowShown="0" headerRowDxfId="9">
  <tableColumns count="14">
    <tableColumn id="1" xr3:uid="{B30D69C6-6D83-465E-8D35-3DA582F81EDE}" name="EEID"/>
    <tableColumn id="2" xr3:uid="{8AE327C9-D854-4769-94B9-1CD32BD2CB7A}" name="Full Name"/>
    <tableColumn id="3" xr3:uid="{0FA3C430-50BE-47FB-A19C-810EA44A2ED3}" name="Job Title"/>
    <tableColumn id="4" xr3:uid="{CEAB3690-ECAB-469A-8DAD-4408E5D9458A}" name="Department"/>
    <tableColumn id="5" xr3:uid="{1E2E0396-9771-4503-914C-AC38E613F27B}" name="Business Unit"/>
    <tableColumn id="6" xr3:uid="{43BB6B30-3A63-402B-BAB8-687CC893E32B}" name="Gender"/>
    <tableColumn id="7" xr3:uid="{33C5B60C-3474-4385-B05C-C9477592B8D4}" name="Ethnicity"/>
    <tableColumn id="12" xr3:uid="{7B68BD4B-BBAF-40E2-A86B-41B750147F97}" name="Country"/>
    <tableColumn id="13" xr3:uid="{E39C9548-880F-4D1A-8E4F-B55DB797A720}" name="City"/>
    <tableColumn id="8" xr3:uid="{06DF5946-E1AC-4601-ACF0-56C2FAEFC4ED}" name="Age"/>
    <tableColumn id="9" xr3:uid="{011286B7-F769-4F72-85DB-D346D753BFCB}" name="Hire Date" dataDxfId="8"/>
    <tableColumn id="14" xr3:uid="{B5D159E6-954D-4AE9-811C-69A8BB6D5860}" name="Exit Date" dataDxfId="7"/>
    <tableColumn id="10" xr3:uid="{DE62032A-2E7F-4117-8F83-BE4160F0E535}" name="Annual Salary" dataDxfId="6"/>
    <tableColumn id="11" xr3:uid="{0EC19E33-B1C4-4B8E-8A07-C6DB4AE85B7B}" name="Bonus %" dataDxfId="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FE7B29-BF7F-427E-80EB-C44A09E90542}" name="TBL_Employees34" displayName="TBL_Employees34" ref="A1:O101" totalsRowShown="0" headerRowDxfId="4">
  <tableColumns count="15">
    <tableColumn id="1" xr3:uid="{7670DDEB-5896-49CE-B62A-494EFA34B6B3}" name="EEID"/>
    <tableColumn id="2" xr3:uid="{AD86C6DD-265A-4CFA-AB7B-C603304CC4EC}" name="Full Name"/>
    <tableColumn id="3" xr3:uid="{0125FC67-A36E-4C1A-9C4D-0B2D19381684}" name="Job Title"/>
    <tableColumn id="4" xr3:uid="{77B51245-FDC5-494B-BC21-9E938F0B870B}" name="Department"/>
    <tableColumn id="5" xr3:uid="{B8CF9153-86CE-492D-9A5D-57086CC10B5F}" name="Business Unit"/>
    <tableColumn id="6" xr3:uid="{A2F55E83-505F-463A-B2D7-B393136CE5CC}" name="Gender"/>
    <tableColumn id="7" xr3:uid="{99CC51CB-4387-4442-8F59-674CDC4A995B}" name="Ethnicity"/>
    <tableColumn id="12" xr3:uid="{7FEC367A-AF65-492C-889F-FB68AD6E8EFF}" name="Country"/>
    <tableColumn id="13" xr3:uid="{33A7B8F0-2B64-4751-AC53-B362AF336FF4}" name="City"/>
    <tableColumn id="8" xr3:uid="{387BEF0D-007F-4D48-862C-E7B117FF2B3D}" name="Age"/>
    <tableColumn id="9" xr3:uid="{83FD13AE-032B-4431-8C01-37CC0176BC8E}" name="Hire Date" dataDxfId="3"/>
    <tableColumn id="14" xr3:uid="{47406788-FBFB-4E04-91FA-81262376AA7F}" name="Exit Date" dataDxfId="2"/>
    <tableColumn id="10" xr3:uid="{6C037E5E-517F-4FE0-B39C-BD773B2EAFC3}" name="Annual Salary" dataDxfId="1"/>
    <tableColumn id="11" xr3:uid="{C18D4165-2A25-404F-A929-07C55BEFE187}" name="Bonus %" dataDxfId="0"/>
    <tableColumn id="15" xr3:uid="{9DF69452-8D91-432C-B95B-AD8AB48DF17E}" name="Column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control" Target="../activeX/activeX2.xml"/><Relationship Id="rId2" Type="http://schemas.openxmlformats.org/officeDocument/2006/relationships/vmlDrawing" Target="../drawings/vmlDrawing2.vml"/><Relationship Id="rId1" Type="http://schemas.openxmlformats.org/officeDocument/2006/relationships/drawing" Target="../drawings/drawing6.xml"/><Relationship Id="rId4"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55FD-CF4D-4467-83F2-9CBBDBCA4711}">
  <sheetPr codeName="Sheet1"/>
  <dimension ref="A1:B3"/>
  <sheetViews>
    <sheetView workbookViewId="0">
      <selection activeCell="C11" sqref="A2:N101"/>
    </sheetView>
  </sheetViews>
  <sheetFormatPr defaultRowHeight="15" x14ac:dyDescent="0.25"/>
  <cols>
    <col min="1" max="1" width="16.85546875" bestFit="1" customWidth="1"/>
    <col min="2" max="2" width="19.85546875" bestFit="1" customWidth="1"/>
  </cols>
  <sheetData>
    <row r="1" spans="1:2" x14ac:dyDescent="0.25">
      <c r="A1" s="8" t="s">
        <v>272</v>
      </c>
      <c r="B1" t="s">
        <v>274</v>
      </c>
    </row>
    <row r="2" spans="1:2" x14ac:dyDescent="0.25">
      <c r="A2" s="4" t="s">
        <v>66</v>
      </c>
      <c r="B2" s="6">
        <v>1212017</v>
      </c>
    </row>
    <row r="3" spans="1:2" x14ac:dyDescent="0.25">
      <c r="A3" s="4" t="s">
        <v>273</v>
      </c>
      <c r="B3" s="6">
        <v>1212017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00261-CE3E-4445-A2DA-4C66086C7FCB}">
  <sheetPr codeName="Sheet2"/>
  <dimension ref="A1"/>
  <sheetViews>
    <sheetView workbookViewId="0">
      <selection activeCell="B6" sqref="B6"/>
    </sheetView>
  </sheetViews>
  <sheetFormatPr defaultRowHeight="15" x14ac:dyDescent="0.25"/>
  <sheetData/>
  <pageMargins left="0.7" right="0.7" top="0.75" bottom="0.75" header="0.3" footer="0.3"/>
  <drawing r:id="rId1"/>
  <legacyDrawing r:id="rId2"/>
  <controls>
    <mc:AlternateContent xmlns:mc="http://schemas.openxmlformats.org/markup-compatibility/2006">
      <mc:Choice Requires="x14">
        <control shapeId="5123" r:id="rId3" name="Label1">
          <controlPr defaultSize="0" autoLine="0" r:id="rId4">
            <anchor moveWithCells="1">
              <from>
                <xdr:col>2</xdr:col>
                <xdr:colOff>390525</xdr:colOff>
                <xdr:row>6</xdr:row>
                <xdr:rowOff>0</xdr:rowOff>
              </from>
              <to>
                <xdr:col>5</xdr:col>
                <xdr:colOff>200025</xdr:colOff>
                <xdr:row>8</xdr:row>
                <xdr:rowOff>38100</xdr:rowOff>
              </to>
            </anchor>
          </controlPr>
        </control>
      </mc:Choice>
      <mc:Fallback>
        <control shapeId="5123" r:id="rId3" name="Label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1F0D-EB60-4658-AF6D-51CB959E43B7}">
  <sheetPr codeName="Sheet3"/>
  <dimension ref="A1"/>
  <sheetViews>
    <sheetView tabSelected="1" workbookViewId="0">
      <selection activeCell="C11" sqref="A2:N10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F8A8-746F-4F83-B921-326AB3F0BA7A}">
  <sheetPr codeName="Sheet4"/>
  <dimension ref="A3:B6"/>
  <sheetViews>
    <sheetView workbookViewId="0">
      <selection activeCell="C11" sqref="A2:N101"/>
    </sheetView>
  </sheetViews>
  <sheetFormatPr defaultRowHeight="15" x14ac:dyDescent="0.25"/>
  <cols>
    <col min="1" max="1" width="13.140625" bestFit="1" customWidth="1"/>
    <col min="2" max="2" width="19.85546875" bestFit="1" customWidth="1"/>
  </cols>
  <sheetData>
    <row r="3" spans="1:2" x14ac:dyDescent="0.25">
      <c r="A3" s="8" t="s">
        <v>272</v>
      </c>
      <c r="B3" t="s">
        <v>274</v>
      </c>
    </row>
    <row r="4" spans="1:2" x14ac:dyDescent="0.25">
      <c r="A4" s="4" t="s">
        <v>29</v>
      </c>
      <c r="B4" s="6">
        <v>286876</v>
      </c>
    </row>
    <row r="5" spans="1:2" x14ac:dyDescent="0.25">
      <c r="A5" s="4" t="s">
        <v>21</v>
      </c>
      <c r="B5" s="6">
        <v>925141</v>
      </c>
    </row>
    <row r="6" spans="1:2" x14ac:dyDescent="0.25">
      <c r="A6" s="4" t="s">
        <v>273</v>
      </c>
      <c r="B6" s="6">
        <v>1212017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52B4-4225-459A-975C-BB1FC805E3D9}">
  <sheetPr codeName="Sheet5"/>
  <dimension ref="A1:B4"/>
  <sheetViews>
    <sheetView workbookViewId="0">
      <selection activeCell="C11" sqref="A2:N101"/>
    </sheetView>
  </sheetViews>
  <sheetFormatPr defaultRowHeight="15" x14ac:dyDescent="0.25"/>
  <cols>
    <col min="1" max="1" width="13.140625" bestFit="1" customWidth="1"/>
    <col min="2" max="2" width="19.85546875" bestFit="1" customWidth="1"/>
  </cols>
  <sheetData>
    <row r="1" spans="1:2" x14ac:dyDescent="0.25">
      <c r="A1" s="8" t="s">
        <v>272</v>
      </c>
      <c r="B1" t="s">
        <v>274</v>
      </c>
    </row>
    <row r="2" spans="1:2" x14ac:dyDescent="0.25">
      <c r="A2" s="4" t="s">
        <v>19</v>
      </c>
      <c r="B2" s="6">
        <v>383217</v>
      </c>
    </row>
    <row r="3" spans="1:2" x14ac:dyDescent="0.25">
      <c r="A3" s="4" t="s">
        <v>27</v>
      </c>
      <c r="B3" s="6">
        <v>828800</v>
      </c>
    </row>
    <row r="4" spans="1:2" x14ac:dyDescent="0.25">
      <c r="A4" s="4" t="s">
        <v>273</v>
      </c>
      <c r="B4" s="6">
        <v>1212017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B92B-5F0E-4073-81DD-4B5DAA055EB9}">
  <sheetPr codeName="Sheet6"/>
  <dimension ref="A1:N101"/>
  <sheetViews>
    <sheetView topLeftCell="A98" workbookViewId="0">
      <selection sqref="A1:N101"/>
    </sheetView>
  </sheetViews>
  <sheetFormatPr defaultRowHeight="15" x14ac:dyDescent="0.25"/>
  <cols>
    <col min="1" max="1" width="7.140625" bestFit="1" customWidth="1"/>
    <col min="2" max="2" width="16.85546875" customWidth="1"/>
    <col min="3" max="3" width="25.5703125" customWidth="1"/>
    <col min="4" max="4" width="16.85546875" bestFit="1" customWidth="1"/>
    <col min="5" max="5" width="23.85546875" bestFit="1" customWidth="1"/>
    <col min="6" max="6" width="10" bestFit="1" customWidth="1"/>
    <col min="7" max="7" width="11" bestFit="1" customWidth="1"/>
    <col min="8" max="8" width="12.85546875" bestFit="1" customWidth="1"/>
    <col min="10" max="10" width="6.7109375" bestFit="1" customWidth="1"/>
    <col min="11" max="11" width="11.5703125" bestFit="1" customWidth="1"/>
    <col min="12" max="12" width="10.85546875" customWidth="1"/>
    <col min="13" max="13" width="12.28515625" customWidth="1"/>
    <col min="14" max="14" width="10.7109375" bestFit="1" customWidth="1"/>
    <col min="16" max="16" width="13.5703125" bestFit="1" customWidth="1"/>
    <col min="17" max="17" width="11.140625" bestFit="1" customWidth="1"/>
  </cols>
  <sheetData>
    <row r="1" spans="1:14" s="4" customFormat="1" x14ac:dyDescent="0.25">
      <c r="A1" s="1" t="s">
        <v>0</v>
      </c>
      <c r="B1" s="2" t="s">
        <v>1</v>
      </c>
      <c r="C1" s="2" t="s">
        <v>2</v>
      </c>
      <c r="D1" s="2" t="s">
        <v>3</v>
      </c>
      <c r="E1" s="2" t="s">
        <v>4</v>
      </c>
      <c r="F1" s="2" t="s">
        <v>5</v>
      </c>
      <c r="G1" s="2" t="s">
        <v>6</v>
      </c>
      <c r="H1" s="2" t="s">
        <v>7</v>
      </c>
      <c r="I1" s="2" t="s">
        <v>8</v>
      </c>
      <c r="J1" s="2" t="s">
        <v>9</v>
      </c>
      <c r="K1" s="2" t="s">
        <v>10</v>
      </c>
      <c r="L1" s="3" t="s">
        <v>11</v>
      </c>
      <c r="M1" s="2" t="s">
        <v>12</v>
      </c>
      <c r="N1" s="2" t="s">
        <v>13</v>
      </c>
    </row>
    <row r="2" spans="1:14" x14ac:dyDescent="0.25">
      <c r="A2" t="s">
        <v>14</v>
      </c>
      <c r="B2" t="s">
        <v>15</v>
      </c>
      <c r="C2" t="s">
        <v>16</v>
      </c>
      <c r="D2" t="s">
        <v>17</v>
      </c>
      <c r="E2" t="s">
        <v>18</v>
      </c>
      <c r="F2" t="s">
        <v>19</v>
      </c>
      <c r="G2" t="s">
        <v>20</v>
      </c>
      <c r="H2" t="s">
        <v>21</v>
      </c>
      <c r="I2" t="s">
        <v>22</v>
      </c>
      <c r="J2">
        <v>55</v>
      </c>
      <c r="K2" s="5">
        <v>42468</v>
      </c>
      <c r="L2" s="5">
        <v>44485</v>
      </c>
      <c r="M2" s="6">
        <v>141604</v>
      </c>
      <c r="N2" s="7">
        <v>0.15</v>
      </c>
    </row>
    <row r="3" spans="1:14" x14ac:dyDescent="0.25">
      <c r="A3" t="s">
        <v>23</v>
      </c>
      <c r="B3" t="s">
        <v>24</v>
      </c>
      <c r="C3" t="s">
        <v>25</v>
      </c>
      <c r="D3" t="s">
        <v>17</v>
      </c>
      <c r="E3" t="s">
        <v>26</v>
      </c>
      <c r="F3" t="s">
        <v>27</v>
      </c>
      <c r="G3" t="s">
        <v>28</v>
      </c>
      <c r="H3" t="s">
        <v>29</v>
      </c>
      <c r="I3" t="s">
        <v>30</v>
      </c>
      <c r="J3">
        <v>59</v>
      </c>
      <c r="K3" s="5">
        <v>35763</v>
      </c>
      <c r="L3" s="5" t="s">
        <v>31</v>
      </c>
      <c r="M3" s="6">
        <v>99975</v>
      </c>
      <c r="N3" s="7">
        <v>0</v>
      </c>
    </row>
    <row r="4" spans="1:14" x14ac:dyDescent="0.25">
      <c r="A4" t="s">
        <v>32</v>
      </c>
      <c r="B4" t="s">
        <v>33</v>
      </c>
      <c r="C4" t="s">
        <v>34</v>
      </c>
      <c r="D4" t="s">
        <v>35</v>
      </c>
      <c r="E4" t="s">
        <v>36</v>
      </c>
      <c r="F4" t="s">
        <v>19</v>
      </c>
      <c r="G4" t="s">
        <v>37</v>
      </c>
      <c r="H4" t="s">
        <v>21</v>
      </c>
      <c r="I4" t="s">
        <v>38</v>
      </c>
      <c r="J4">
        <v>50</v>
      </c>
      <c r="K4" s="5">
        <v>39016</v>
      </c>
      <c r="L4" s="5" t="s">
        <v>31</v>
      </c>
      <c r="M4" s="6">
        <v>163099</v>
      </c>
      <c r="N4" s="7">
        <v>0.2</v>
      </c>
    </row>
    <row r="5" spans="1:14" x14ac:dyDescent="0.25">
      <c r="A5" t="s">
        <v>39</v>
      </c>
      <c r="B5" t="s">
        <v>40</v>
      </c>
      <c r="C5" t="s">
        <v>41</v>
      </c>
      <c r="D5" t="s">
        <v>17</v>
      </c>
      <c r="E5" t="s">
        <v>26</v>
      </c>
      <c r="F5" t="s">
        <v>19</v>
      </c>
      <c r="G5" t="s">
        <v>37</v>
      </c>
      <c r="H5" t="s">
        <v>21</v>
      </c>
      <c r="I5" t="s">
        <v>38</v>
      </c>
      <c r="J5">
        <v>26</v>
      </c>
      <c r="K5" s="5">
        <v>43735</v>
      </c>
      <c r="L5" s="5" t="s">
        <v>31</v>
      </c>
      <c r="M5" s="6">
        <v>84913</v>
      </c>
      <c r="N5" s="7">
        <v>7.0000000000000007E-2</v>
      </c>
    </row>
    <row r="6" spans="1:14" x14ac:dyDescent="0.25">
      <c r="A6" t="s">
        <v>42</v>
      </c>
      <c r="B6" t="s">
        <v>43</v>
      </c>
      <c r="C6" t="s">
        <v>44</v>
      </c>
      <c r="D6" t="s">
        <v>35</v>
      </c>
      <c r="E6" t="s">
        <v>26</v>
      </c>
      <c r="F6" t="s">
        <v>27</v>
      </c>
      <c r="G6" t="s">
        <v>28</v>
      </c>
      <c r="H6" t="s">
        <v>21</v>
      </c>
      <c r="I6" t="s">
        <v>45</v>
      </c>
      <c r="J6">
        <v>55</v>
      </c>
      <c r="K6" s="5">
        <v>35023</v>
      </c>
      <c r="L6" s="5" t="s">
        <v>31</v>
      </c>
      <c r="M6" s="6">
        <v>95409</v>
      </c>
      <c r="N6" s="7">
        <v>0</v>
      </c>
    </row>
    <row r="7" spans="1:14" x14ac:dyDescent="0.25">
      <c r="A7" t="s">
        <v>46</v>
      </c>
      <c r="B7" t="s">
        <v>47</v>
      </c>
      <c r="C7" t="s">
        <v>48</v>
      </c>
      <c r="D7" t="s">
        <v>49</v>
      </c>
      <c r="E7" t="s">
        <v>50</v>
      </c>
      <c r="F7" t="s">
        <v>27</v>
      </c>
      <c r="G7" t="s">
        <v>28</v>
      </c>
      <c r="H7" t="s">
        <v>29</v>
      </c>
      <c r="I7" t="s">
        <v>30</v>
      </c>
      <c r="J7">
        <v>57</v>
      </c>
      <c r="K7" s="5">
        <v>42759</v>
      </c>
      <c r="L7" s="5" t="s">
        <v>31</v>
      </c>
      <c r="M7" s="6">
        <v>50994</v>
      </c>
      <c r="N7" s="7">
        <v>0</v>
      </c>
    </row>
    <row r="8" spans="1:14" x14ac:dyDescent="0.25">
      <c r="A8" t="s">
        <v>51</v>
      </c>
      <c r="B8" t="s">
        <v>52</v>
      </c>
      <c r="C8" t="s">
        <v>53</v>
      </c>
      <c r="D8" t="s">
        <v>17</v>
      </c>
      <c r="E8" t="s">
        <v>50</v>
      </c>
      <c r="F8" t="s">
        <v>19</v>
      </c>
      <c r="G8" t="s">
        <v>37</v>
      </c>
      <c r="H8" t="s">
        <v>21</v>
      </c>
      <c r="I8" t="s">
        <v>45</v>
      </c>
      <c r="J8">
        <v>27</v>
      </c>
      <c r="K8" s="5">
        <v>44013</v>
      </c>
      <c r="L8" s="5" t="s">
        <v>31</v>
      </c>
      <c r="M8" s="6">
        <v>119746</v>
      </c>
      <c r="N8" s="7">
        <v>0.1</v>
      </c>
    </row>
    <row r="9" spans="1:14" x14ac:dyDescent="0.25">
      <c r="A9" t="s">
        <v>54</v>
      </c>
      <c r="B9" t="s">
        <v>55</v>
      </c>
      <c r="C9" t="s">
        <v>56</v>
      </c>
      <c r="D9" t="s">
        <v>35</v>
      </c>
      <c r="E9" t="s">
        <v>26</v>
      </c>
      <c r="F9" t="s">
        <v>27</v>
      </c>
      <c r="G9" t="s">
        <v>20</v>
      </c>
      <c r="H9" t="s">
        <v>21</v>
      </c>
      <c r="I9" t="s">
        <v>57</v>
      </c>
      <c r="J9">
        <v>25</v>
      </c>
      <c r="K9" s="5">
        <v>43967</v>
      </c>
      <c r="L9" s="5">
        <v>44336</v>
      </c>
      <c r="M9" s="6">
        <v>41336</v>
      </c>
      <c r="N9" s="7">
        <v>0</v>
      </c>
    </row>
    <row r="10" spans="1:14" x14ac:dyDescent="0.25">
      <c r="A10" t="s">
        <v>58</v>
      </c>
      <c r="B10" t="s">
        <v>59</v>
      </c>
      <c r="C10" t="s">
        <v>53</v>
      </c>
      <c r="D10" t="s">
        <v>60</v>
      </c>
      <c r="E10" t="s">
        <v>26</v>
      </c>
      <c r="F10" t="s">
        <v>27</v>
      </c>
      <c r="G10" t="s">
        <v>37</v>
      </c>
      <c r="H10" t="s">
        <v>21</v>
      </c>
      <c r="I10" t="s">
        <v>61</v>
      </c>
      <c r="J10">
        <v>29</v>
      </c>
      <c r="K10" s="5">
        <v>43490</v>
      </c>
      <c r="L10" s="5" t="s">
        <v>31</v>
      </c>
      <c r="M10" s="6">
        <v>113527</v>
      </c>
      <c r="N10" s="7">
        <v>0.06</v>
      </c>
    </row>
    <row r="11" spans="1:14" x14ac:dyDescent="0.25">
      <c r="A11" t="s">
        <v>62</v>
      </c>
      <c r="B11" t="s">
        <v>63</v>
      </c>
      <c r="C11" t="s">
        <v>44</v>
      </c>
      <c r="D11" t="s">
        <v>35</v>
      </c>
      <c r="E11" t="s">
        <v>36</v>
      </c>
      <c r="F11" t="s">
        <v>19</v>
      </c>
      <c r="G11" t="s">
        <v>37</v>
      </c>
      <c r="H11" t="s">
        <v>21</v>
      </c>
      <c r="I11" t="s">
        <v>38</v>
      </c>
      <c r="J11">
        <v>34</v>
      </c>
      <c r="K11" s="5">
        <v>43264</v>
      </c>
      <c r="L11" s="5" t="s">
        <v>31</v>
      </c>
      <c r="M11" s="6">
        <v>77203</v>
      </c>
      <c r="N11" s="7">
        <v>0</v>
      </c>
    </row>
    <row r="12" spans="1:14" x14ac:dyDescent="0.25">
      <c r="A12" t="s">
        <v>64</v>
      </c>
      <c r="B12" t="s">
        <v>65</v>
      </c>
      <c r="C12" t="s">
        <v>16</v>
      </c>
      <c r="D12" t="s">
        <v>66</v>
      </c>
      <c r="E12" t="s">
        <v>26</v>
      </c>
      <c r="F12" t="s">
        <v>19</v>
      </c>
      <c r="G12" t="s">
        <v>28</v>
      </c>
      <c r="H12" t="s">
        <v>21</v>
      </c>
      <c r="I12" t="s">
        <v>57</v>
      </c>
      <c r="J12">
        <v>36</v>
      </c>
      <c r="K12" s="5">
        <v>39855</v>
      </c>
      <c r="L12" s="5" t="s">
        <v>31</v>
      </c>
      <c r="M12" s="6">
        <v>157333</v>
      </c>
      <c r="N12" s="7">
        <v>0.15</v>
      </c>
    </row>
    <row r="13" spans="1:14" x14ac:dyDescent="0.25">
      <c r="A13" t="s">
        <v>67</v>
      </c>
      <c r="B13" t="s">
        <v>68</v>
      </c>
      <c r="C13" t="s">
        <v>69</v>
      </c>
      <c r="D13" t="s">
        <v>70</v>
      </c>
      <c r="E13" t="s">
        <v>36</v>
      </c>
      <c r="F13" t="s">
        <v>19</v>
      </c>
      <c r="G13" t="s">
        <v>37</v>
      </c>
      <c r="H13" t="s">
        <v>21</v>
      </c>
      <c r="I13" t="s">
        <v>22</v>
      </c>
      <c r="J13">
        <v>27</v>
      </c>
      <c r="K13" s="5">
        <v>44490</v>
      </c>
      <c r="L13" s="5" t="s">
        <v>31</v>
      </c>
      <c r="M13" s="6">
        <v>109851</v>
      </c>
      <c r="N13" s="7">
        <v>0</v>
      </c>
    </row>
    <row r="14" spans="1:14" x14ac:dyDescent="0.25">
      <c r="A14" t="s">
        <v>71</v>
      </c>
      <c r="B14" t="s">
        <v>72</v>
      </c>
      <c r="C14" t="s">
        <v>53</v>
      </c>
      <c r="D14" t="s">
        <v>66</v>
      </c>
      <c r="E14" t="s">
        <v>26</v>
      </c>
      <c r="F14" t="s">
        <v>27</v>
      </c>
      <c r="G14" t="s">
        <v>37</v>
      </c>
      <c r="H14" t="s">
        <v>21</v>
      </c>
      <c r="I14" t="s">
        <v>61</v>
      </c>
      <c r="J14">
        <v>59</v>
      </c>
      <c r="K14" s="5">
        <v>36233</v>
      </c>
      <c r="L14" s="5" t="s">
        <v>31</v>
      </c>
      <c r="M14" s="6">
        <v>105086</v>
      </c>
      <c r="N14" s="7">
        <v>0.09</v>
      </c>
    </row>
    <row r="15" spans="1:14" x14ac:dyDescent="0.25">
      <c r="A15" t="s">
        <v>73</v>
      </c>
      <c r="B15" t="s">
        <v>74</v>
      </c>
      <c r="C15" t="s">
        <v>16</v>
      </c>
      <c r="D15" t="s">
        <v>35</v>
      </c>
      <c r="E15" t="s">
        <v>18</v>
      </c>
      <c r="F15" t="s">
        <v>19</v>
      </c>
      <c r="G15" t="s">
        <v>28</v>
      </c>
      <c r="H15" t="s">
        <v>29</v>
      </c>
      <c r="I15" t="s">
        <v>75</v>
      </c>
      <c r="J15">
        <v>51</v>
      </c>
      <c r="K15" s="5">
        <v>44357</v>
      </c>
      <c r="L15" s="5" t="s">
        <v>31</v>
      </c>
      <c r="M15" s="6">
        <v>146742</v>
      </c>
      <c r="N15" s="7">
        <v>0.1</v>
      </c>
    </row>
    <row r="16" spans="1:14" x14ac:dyDescent="0.25">
      <c r="A16" t="s">
        <v>76</v>
      </c>
      <c r="B16" t="s">
        <v>77</v>
      </c>
      <c r="C16" t="s">
        <v>44</v>
      </c>
      <c r="D16" t="s">
        <v>60</v>
      </c>
      <c r="E16" t="s">
        <v>36</v>
      </c>
      <c r="F16" t="s">
        <v>27</v>
      </c>
      <c r="G16" t="s">
        <v>28</v>
      </c>
      <c r="H16" t="s">
        <v>21</v>
      </c>
      <c r="I16" t="s">
        <v>61</v>
      </c>
      <c r="J16">
        <v>31</v>
      </c>
      <c r="K16" s="5">
        <v>43043</v>
      </c>
      <c r="L16" s="5">
        <v>43899</v>
      </c>
      <c r="M16" s="6">
        <v>97078</v>
      </c>
      <c r="N16" s="7">
        <v>0</v>
      </c>
    </row>
    <row r="17" spans="1:14" x14ac:dyDescent="0.25">
      <c r="A17" t="s">
        <v>78</v>
      </c>
      <c r="B17" t="s">
        <v>79</v>
      </c>
      <c r="C17" t="s">
        <v>80</v>
      </c>
      <c r="D17" t="s">
        <v>81</v>
      </c>
      <c r="E17" t="s">
        <v>18</v>
      </c>
      <c r="F17" t="s">
        <v>19</v>
      </c>
      <c r="G17" t="s">
        <v>28</v>
      </c>
      <c r="H17" t="s">
        <v>21</v>
      </c>
      <c r="I17" t="s">
        <v>22</v>
      </c>
      <c r="J17">
        <v>41</v>
      </c>
      <c r="K17" s="5">
        <v>41346</v>
      </c>
      <c r="L17" s="5" t="s">
        <v>31</v>
      </c>
      <c r="M17" s="6">
        <v>249270</v>
      </c>
      <c r="N17" s="7">
        <v>0.3</v>
      </c>
    </row>
    <row r="18" spans="1:14" x14ac:dyDescent="0.25">
      <c r="A18" t="s">
        <v>82</v>
      </c>
      <c r="B18" t="s">
        <v>83</v>
      </c>
      <c r="C18" t="s">
        <v>34</v>
      </c>
      <c r="D18" t="s">
        <v>35</v>
      </c>
      <c r="E18" t="s">
        <v>18</v>
      </c>
      <c r="F18" t="s">
        <v>19</v>
      </c>
      <c r="G18" t="s">
        <v>20</v>
      </c>
      <c r="H18" t="s">
        <v>21</v>
      </c>
      <c r="I18" t="s">
        <v>45</v>
      </c>
      <c r="J18">
        <v>65</v>
      </c>
      <c r="K18" s="5">
        <v>37319</v>
      </c>
      <c r="L18" s="5" t="s">
        <v>31</v>
      </c>
      <c r="M18" s="6">
        <v>175837</v>
      </c>
      <c r="N18" s="7">
        <v>0.2</v>
      </c>
    </row>
    <row r="19" spans="1:14" x14ac:dyDescent="0.25">
      <c r="A19" t="s">
        <v>84</v>
      </c>
      <c r="B19" t="s">
        <v>85</v>
      </c>
      <c r="C19" t="s">
        <v>16</v>
      </c>
      <c r="D19" t="s">
        <v>81</v>
      </c>
      <c r="E19" t="s">
        <v>36</v>
      </c>
      <c r="F19" t="s">
        <v>19</v>
      </c>
      <c r="G19" t="s">
        <v>86</v>
      </c>
      <c r="H19" t="s">
        <v>21</v>
      </c>
      <c r="I19" t="s">
        <v>22</v>
      </c>
      <c r="J19">
        <v>64</v>
      </c>
      <c r="K19" s="5">
        <v>37956</v>
      </c>
      <c r="L19" s="5" t="s">
        <v>31</v>
      </c>
      <c r="M19" s="6">
        <v>154828</v>
      </c>
      <c r="N19" s="7">
        <v>0.13</v>
      </c>
    </row>
    <row r="20" spans="1:14" x14ac:dyDescent="0.25">
      <c r="A20" t="s">
        <v>87</v>
      </c>
      <c r="B20" t="s">
        <v>88</v>
      </c>
      <c r="C20" t="s">
        <v>34</v>
      </c>
      <c r="D20" t="s">
        <v>17</v>
      </c>
      <c r="E20" t="s">
        <v>50</v>
      </c>
      <c r="F20" t="s">
        <v>27</v>
      </c>
      <c r="G20" t="s">
        <v>37</v>
      </c>
      <c r="H20" t="s">
        <v>21</v>
      </c>
      <c r="I20" t="s">
        <v>89</v>
      </c>
      <c r="J20">
        <v>64</v>
      </c>
      <c r="K20" s="5">
        <v>41581</v>
      </c>
      <c r="L20" s="5" t="s">
        <v>31</v>
      </c>
      <c r="M20" s="6">
        <v>186503</v>
      </c>
      <c r="N20" s="7">
        <v>0.24</v>
      </c>
    </row>
    <row r="21" spans="1:14" x14ac:dyDescent="0.25">
      <c r="A21" t="s">
        <v>90</v>
      </c>
      <c r="B21" t="s">
        <v>91</v>
      </c>
      <c r="C21" t="s">
        <v>34</v>
      </c>
      <c r="D21" t="s">
        <v>49</v>
      </c>
      <c r="E21" t="s">
        <v>18</v>
      </c>
      <c r="F21" t="s">
        <v>27</v>
      </c>
      <c r="G21" t="s">
        <v>28</v>
      </c>
      <c r="H21" t="s">
        <v>29</v>
      </c>
      <c r="I21" t="s">
        <v>30</v>
      </c>
      <c r="J21">
        <v>45</v>
      </c>
      <c r="K21" s="5">
        <v>37446</v>
      </c>
      <c r="L21" s="5" t="s">
        <v>31</v>
      </c>
      <c r="M21" s="6">
        <v>166331</v>
      </c>
      <c r="N21" s="7">
        <v>0.18</v>
      </c>
    </row>
    <row r="22" spans="1:14" x14ac:dyDescent="0.25">
      <c r="A22" t="s">
        <v>92</v>
      </c>
      <c r="B22" t="s">
        <v>93</v>
      </c>
      <c r="C22" t="s">
        <v>16</v>
      </c>
      <c r="D22" t="s">
        <v>17</v>
      </c>
      <c r="E22" t="s">
        <v>26</v>
      </c>
      <c r="F22" t="s">
        <v>27</v>
      </c>
      <c r="G22" t="s">
        <v>86</v>
      </c>
      <c r="H22" t="s">
        <v>94</v>
      </c>
      <c r="I22" t="s">
        <v>95</v>
      </c>
      <c r="J22">
        <v>56</v>
      </c>
      <c r="K22" s="5">
        <v>40917</v>
      </c>
      <c r="L22" s="5" t="s">
        <v>31</v>
      </c>
      <c r="M22" s="6">
        <v>146140</v>
      </c>
      <c r="N22" s="7">
        <v>0.1</v>
      </c>
    </row>
    <row r="23" spans="1:14" x14ac:dyDescent="0.25">
      <c r="A23" t="s">
        <v>96</v>
      </c>
      <c r="B23" t="s">
        <v>97</v>
      </c>
      <c r="C23" t="s">
        <v>34</v>
      </c>
      <c r="D23" t="s">
        <v>49</v>
      </c>
      <c r="E23" t="s">
        <v>26</v>
      </c>
      <c r="F23" t="s">
        <v>19</v>
      </c>
      <c r="G23" t="s">
        <v>86</v>
      </c>
      <c r="H23" t="s">
        <v>21</v>
      </c>
      <c r="I23" t="s">
        <v>57</v>
      </c>
      <c r="J23">
        <v>36</v>
      </c>
      <c r="K23" s="5">
        <v>44288</v>
      </c>
      <c r="L23" s="5" t="s">
        <v>31</v>
      </c>
      <c r="M23" s="6">
        <v>151703</v>
      </c>
      <c r="N23" s="7">
        <v>0.21</v>
      </c>
    </row>
    <row r="24" spans="1:14" x14ac:dyDescent="0.25">
      <c r="A24" t="s">
        <v>98</v>
      </c>
      <c r="B24" t="s">
        <v>99</v>
      </c>
      <c r="C24" t="s">
        <v>34</v>
      </c>
      <c r="D24" t="s">
        <v>17</v>
      </c>
      <c r="E24" t="s">
        <v>18</v>
      </c>
      <c r="F24" t="s">
        <v>27</v>
      </c>
      <c r="G24" t="s">
        <v>86</v>
      </c>
      <c r="H24" t="s">
        <v>94</v>
      </c>
      <c r="I24" t="s">
        <v>100</v>
      </c>
      <c r="J24">
        <v>59</v>
      </c>
      <c r="K24" s="5">
        <v>37400</v>
      </c>
      <c r="L24" s="5" t="s">
        <v>31</v>
      </c>
      <c r="M24" s="6">
        <v>172787</v>
      </c>
      <c r="N24" s="7">
        <v>0.28000000000000003</v>
      </c>
    </row>
    <row r="25" spans="1:14" x14ac:dyDescent="0.25">
      <c r="A25" t="s">
        <v>101</v>
      </c>
      <c r="B25" t="s">
        <v>102</v>
      </c>
      <c r="C25" t="s">
        <v>56</v>
      </c>
      <c r="D25" t="s">
        <v>49</v>
      </c>
      <c r="E25" t="s">
        <v>36</v>
      </c>
      <c r="F25" t="s">
        <v>27</v>
      </c>
      <c r="G25" t="s">
        <v>37</v>
      </c>
      <c r="H25" t="s">
        <v>21</v>
      </c>
      <c r="I25" t="s">
        <v>22</v>
      </c>
      <c r="J25">
        <v>37</v>
      </c>
      <c r="K25" s="5">
        <v>43713</v>
      </c>
      <c r="L25" s="5" t="s">
        <v>31</v>
      </c>
      <c r="M25" s="6">
        <v>49998</v>
      </c>
      <c r="N25" s="7">
        <v>0</v>
      </c>
    </row>
    <row r="26" spans="1:14" x14ac:dyDescent="0.25">
      <c r="A26" t="s">
        <v>103</v>
      </c>
      <c r="B26" t="s">
        <v>104</v>
      </c>
      <c r="C26" t="s">
        <v>80</v>
      </c>
      <c r="D26" t="s">
        <v>49</v>
      </c>
      <c r="E26" t="s">
        <v>36</v>
      </c>
      <c r="F26" t="s">
        <v>27</v>
      </c>
      <c r="G26" t="s">
        <v>28</v>
      </c>
      <c r="H26" t="s">
        <v>29</v>
      </c>
      <c r="I26" t="s">
        <v>30</v>
      </c>
      <c r="J26">
        <v>44</v>
      </c>
      <c r="K26" s="5">
        <v>41700</v>
      </c>
      <c r="L26" s="5" t="s">
        <v>31</v>
      </c>
      <c r="M26" s="6">
        <v>207172</v>
      </c>
      <c r="N26" s="7">
        <v>0.31</v>
      </c>
    </row>
    <row r="27" spans="1:14" x14ac:dyDescent="0.25">
      <c r="A27" t="s">
        <v>105</v>
      </c>
      <c r="B27" t="s">
        <v>106</v>
      </c>
      <c r="C27" t="s">
        <v>34</v>
      </c>
      <c r="D27" t="s">
        <v>66</v>
      </c>
      <c r="E27" t="s">
        <v>36</v>
      </c>
      <c r="F27" t="s">
        <v>27</v>
      </c>
      <c r="G27" t="s">
        <v>20</v>
      </c>
      <c r="H27" t="s">
        <v>21</v>
      </c>
      <c r="I27" t="s">
        <v>89</v>
      </c>
      <c r="J27">
        <v>41</v>
      </c>
      <c r="K27" s="5">
        <v>42111</v>
      </c>
      <c r="L27" s="5" t="s">
        <v>31</v>
      </c>
      <c r="M27" s="6">
        <v>152239</v>
      </c>
      <c r="N27" s="7">
        <v>0.23</v>
      </c>
    </row>
    <row r="28" spans="1:14" x14ac:dyDescent="0.25">
      <c r="A28" t="s">
        <v>107</v>
      </c>
      <c r="B28" t="s">
        <v>108</v>
      </c>
      <c r="C28" t="s">
        <v>109</v>
      </c>
      <c r="D28" t="s">
        <v>70</v>
      </c>
      <c r="E28" t="s">
        <v>50</v>
      </c>
      <c r="F28" t="s">
        <v>19</v>
      </c>
      <c r="G28" t="s">
        <v>86</v>
      </c>
      <c r="H28" t="s">
        <v>94</v>
      </c>
      <c r="I28" t="s">
        <v>100</v>
      </c>
      <c r="J28">
        <v>56</v>
      </c>
      <c r="K28" s="5">
        <v>38388</v>
      </c>
      <c r="L28" s="5" t="s">
        <v>31</v>
      </c>
      <c r="M28" s="6">
        <v>98581</v>
      </c>
      <c r="N28" s="7">
        <v>0</v>
      </c>
    </row>
    <row r="29" spans="1:14" x14ac:dyDescent="0.25">
      <c r="A29" t="s">
        <v>110</v>
      </c>
      <c r="B29" t="s">
        <v>111</v>
      </c>
      <c r="C29" t="s">
        <v>80</v>
      </c>
      <c r="D29" t="s">
        <v>70</v>
      </c>
      <c r="E29" t="s">
        <v>36</v>
      </c>
      <c r="F29" t="s">
        <v>27</v>
      </c>
      <c r="G29" t="s">
        <v>28</v>
      </c>
      <c r="H29" t="s">
        <v>21</v>
      </c>
      <c r="I29" t="s">
        <v>22</v>
      </c>
      <c r="J29">
        <v>43</v>
      </c>
      <c r="K29" s="5">
        <v>38145</v>
      </c>
      <c r="L29" s="5" t="s">
        <v>31</v>
      </c>
      <c r="M29" s="6">
        <v>246231</v>
      </c>
      <c r="N29" s="7">
        <v>0.31</v>
      </c>
    </row>
    <row r="30" spans="1:14" x14ac:dyDescent="0.25">
      <c r="A30" t="s">
        <v>112</v>
      </c>
      <c r="B30" t="s">
        <v>113</v>
      </c>
      <c r="C30" t="s">
        <v>114</v>
      </c>
      <c r="D30" t="s">
        <v>70</v>
      </c>
      <c r="E30" t="s">
        <v>36</v>
      </c>
      <c r="F30" t="s">
        <v>27</v>
      </c>
      <c r="G30" t="s">
        <v>28</v>
      </c>
      <c r="H30" t="s">
        <v>29</v>
      </c>
      <c r="I30" t="s">
        <v>115</v>
      </c>
      <c r="J30">
        <v>64</v>
      </c>
      <c r="K30" s="5">
        <v>35403</v>
      </c>
      <c r="L30" s="5" t="s">
        <v>31</v>
      </c>
      <c r="M30" s="6">
        <v>99354</v>
      </c>
      <c r="N30" s="7">
        <v>0.12</v>
      </c>
    </row>
    <row r="31" spans="1:14" x14ac:dyDescent="0.25">
      <c r="A31" t="s">
        <v>116</v>
      </c>
      <c r="B31" t="s">
        <v>117</v>
      </c>
      <c r="C31" t="s">
        <v>80</v>
      </c>
      <c r="D31" t="s">
        <v>17</v>
      </c>
      <c r="E31" t="s">
        <v>50</v>
      </c>
      <c r="F31" t="s">
        <v>27</v>
      </c>
      <c r="G31" t="s">
        <v>28</v>
      </c>
      <c r="H31" t="s">
        <v>29</v>
      </c>
      <c r="I31" t="s">
        <v>115</v>
      </c>
      <c r="J31">
        <v>63</v>
      </c>
      <c r="K31" s="5">
        <v>41040</v>
      </c>
      <c r="L31" s="5" t="s">
        <v>31</v>
      </c>
      <c r="M31" s="6">
        <v>231141</v>
      </c>
      <c r="N31" s="7">
        <v>0.34</v>
      </c>
    </row>
    <row r="32" spans="1:14" x14ac:dyDescent="0.25">
      <c r="A32" t="s">
        <v>118</v>
      </c>
      <c r="B32" t="s">
        <v>119</v>
      </c>
      <c r="C32" t="s">
        <v>120</v>
      </c>
      <c r="D32" t="s">
        <v>17</v>
      </c>
      <c r="E32" t="s">
        <v>18</v>
      </c>
      <c r="F32" t="s">
        <v>27</v>
      </c>
      <c r="G32" t="s">
        <v>28</v>
      </c>
      <c r="H32" t="s">
        <v>21</v>
      </c>
      <c r="I32" t="s">
        <v>89</v>
      </c>
      <c r="J32">
        <v>28</v>
      </c>
      <c r="K32" s="5">
        <v>42911</v>
      </c>
      <c r="L32" s="5" t="s">
        <v>31</v>
      </c>
      <c r="M32" s="6">
        <v>54775</v>
      </c>
      <c r="N32" s="7">
        <v>0</v>
      </c>
    </row>
    <row r="33" spans="1:14" x14ac:dyDescent="0.25">
      <c r="A33" t="s">
        <v>121</v>
      </c>
      <c r="B33" t="s">
        <v>122</v>
      </c>
      <c r="C33" t="s">
        <v>56</v>
      </c>
      <c r="D33" t="s">
        <v>35</v>
      </c>
      <c r="E33" t="s">
        <v>26</v>
      </c>
      <c r="F33" t="s">
        <v>27</v>
      </c>
      <c r="G33" t="s">
        <v>86</v>
      </c>
      <c r="H33" t="s">
        <v>94</v>
      </c>
      <c r="I33" t="s">
        <v>95</v>
      </c>
      <c r="J33">
        <v>65</v>
      </c>
      <c r="K33" s="5">
        <v>38123</v>
      </c>
      <c r="L33" s="5" t="s">
        <v>31</v>
      </c>
      <c r="M33" s="6">
        <v>55499</v>
      </c>
      <c r="N33" s="7">
        <v>0</v>
      </c>
    </row>
    <row r="34" spans="1:14" x14ac:dyDescent="0.25">
      <c r="A34" t="s">
        <v>123</v>
      </c>
      <c r="B34" t="s">
        <v>124</v>
      </c>
      <c r="C34" t="s">
        <v>125</v>
      </c>
      <c r="D34" t="s">
        <v>49</v>
      </c>
      <c r="E34" t="s">
        <v>18</v>
      </c>
      <c r="F34" t="s">
        <v>27</v>
      </c>
      <c r="G34" t="s">
        <v>37</v>
      </c>
      <c r="H34" t="s">
        <v>21</v>
      </c>
      <c r="I34" t="s">
        <v>22</v>
      </c>
      <c r="J34">
        <v>61</v>
      </c>
      <c r="K34" s="5">
        <v>39640</v>
      </c>
      <c r="L34" s="5" t="s">
        <v>31</v>
      </c>
      <c r="M34" s="6">
        <v>66521</v>
      </c>
      <c r="N34" s="7">
        <v>0</v>
      </c>
    </row>
    <row r="35" spans="1:14" x14ac:dyDescent="0.25">
      <c r="A35" t="s">
        <v>126</v>
      </c>
      <c r="B35" t="s">
        <v>127</v>
      </c>
      <c r="C35" t="s">
        <v>48</v>
      </c>
      <c r="D35" t="s">
        <v>49</v>
      </c>
      <c r="E35" t="s">
        <v>36</v>
      </c>
      <c r="F35" t="s">
        <v>27</v>
      </c>
      <c r="G35" t="s">
        <v>28</v>
      </c>
      <c r="H35" t="s">
        <v>29</v>
      </c>
      <c r="I35" t="s">
        <v>30</v>
      </c>
      <c r="J35">
        <v>30</v>
      </c>
      <c r="K35" s="5">
        <v>42642</v>
      </c>
      <c r="L35" s="5" t="s">
        <v>31</v>
      </c>
      <c r="M35" s="6">
        <v>59100</v>
      </c>
      <c r="N35" s="7">
        <v>0</v>
      </c>
    </row>
    <row r="36" spans="1:14" x14ac:dyDescent="0.25">
      <c r="A36" t="s">
        <v>128</v>
      </c>
      <c r="B36" t="s">
        <v>129</v>
      </c>
      <c r="C36" t="s">
        <v>56</v>
      </c>
      <c r="D36" t="s">
        <v>35</v>
      </c>
      <c r="E36" t="s">
        <v>18</v>
      </c>
      <c r="F36" t="s">
        <v>19</v>
      </c>
      <c r="G36" t="s">
        <v>37</v>
      </c>
      <c r="H36" t="s">
        <v>21</v>
      </c>
      <c r="I36" t="s">
        <v>38</v>
      </c>
      <c r="J36">
        <v>27</v>
      </c>
      <c r="K36" s="5">
        <v>43226</v>
      </c>
      <c r="L36" s="5" t="s">
        <v>31</v>
      </c>
      <c r="M36" s="6">
        <v>49011</v>
      </c>
      <c r="N36" s="7">
        <v>0</v>
      </c>
    </row>
    <row r="37" spans="1:14" x14ac:dyDescent="0.25">
      <c r="A37" t="s">
        <v>130</v>
      </c>
      <c r="B37" t="s">
        <v>131</v>
      </c>
      <c r="C37" t="s">
        <v>132</v>
      </c>
      <c r="D37" t="s">
        <v>17</v>
      </c>
      <c r="E37" t="s">
        <v>26</v>
      </c>
      <c r="F37" t="s">
        <v>19</v>
      </c>
      <c r="G37" t="s">
        <v>37</v>
      </c>
      <c r="H37" t="s">
        <v>21</v>
      </c>
      <c r="I37" t="s">
        <v>61</v>
      </c>
      <c r="J37">
        <v>32</v>
      </c>
      <c r="K37" s="5">
        <v>41681</v>
      </c>
      <c r="L37" s="5" t="s">
        <v>31</v>
      </c>
      <c r="M37" s="6">
        <v>99575</v>
      </c>
      <c r="N37" s="7">
        <v>0</v>
      </c>
    </row>
    <row r="38" spans="1:14" x14ac:dyDescent="0.25">
      <c r="A38" t="s">
        <v>133</v>
      </c>
      <c r="B38" t="s">
        <v>134</v>
      </c>
      <c r="C38" t="s">
        <v>69</v>
      </c>
      <c r="D38" t="s">
        <v>70</v>
      </c>
      <c r="E38" t="s">
        <v>26</v>
      </c>
      <c r="F38" t="s">
        <v>19</v>
      </c>
      <c r="G38" t="s">
        <v>28</v>
      </c>
      <c r="H38" t="s">
        <v>29</v>
      </c>
      <c r="I38" t="s">
        <v>135</v>
      </c>
      <c r="J38">
        <v>34</v>
      </c>
      <c r="K38" s="5">
        <v>43815</v>
      </c>
      <c r="L38" s="5" t="s">
        <v>31</v>
      </c>
      <c r="M38" s="6">
        <v>99989</v>
      </c>
      <c r="N38" s="7">
        <v>0</v>
      </c>
    </row>
    <row r="39" spans="1:14" x14ac:dyDescent="0.25">
      <c r="A39" t="s">
        <v>136</v>
      </c>
      <c r="B39" t="s">
        <v>137</v>
      </c>
      <c r="C39" t="s">
        <v>80</v>
      </c>
      <c r="D39" t="s">
        <v>81</v>
      </c>
      <c r="E39" t="s">
        <v>18</v>
      </c>
      <c r="F39" t="s">
        <v>27</v>
      </c>
      <c r="G39" t="s">
        <v>37</v>
      </c>
      <c r="H39" t="s">
        <v>21</v>
      </c>
      <c r="I39" t="s">
        <v>45</v>
      </c>
      <c r="J39">
        <v>27</v>
      </c>
      <c r="K39" s="5">
        <v>43758</v>
      </c>
      <c r="L39" s="5" t="s">
        <v>31</v>
      </c>
      <c r="M39" s="6">
        <v>256420</v>
      </c>
      <c r="N39" s="7">
        <v>0.3</v>
      </c>
    </row>
    <row r="40" spans="1:14" x14ac:dyDescent="0.25">
      <c r="A40" t="s">
        <v>138</v>
      </c>
      <c r="B40" t="s">
        <v>139</v>
      </c>
      <c r="C40" t="s">
        <v>25</v>
      </c>
      <c r="D40" t="s">
        <v>17</v>
      </c>
      <c r="E40" t="s">
        <v>26</v>
      </c>
      <c r="F40" t="s">
        <v>19</v>
      </c>
      <c r="G40" t="s">
        <v>86</v>
      </c>
      <c r="H40" t="s">
        <v>21</v>
      </c>
      <c r="I40" t="s">
        <v>57</v>
      </c>
      <c r="J40">
        <v>35</v>
      </c>
      <c r="K40" s="5">
        <v>41409</v>
      </c>
      <c r="L40" s="5" t="s">
        <v>31</v>
      </c>
      <c r="M40" s="6">
        <v>78940</v>
      </c>
      <c r="N40" s="7">
        <v>0</v>
      </c>
    </row>
    <row r="41" spans="1:14" x14ac:dyDescent="0.25">
      <c r="A41" t="s">
        <v>140</v>
      </c>
      <c r="B41" t="s">
        <v>141</v>
      </c>
      <c r="C41" t="s">
        <v>132</v>
      </c>
      <c r="D41" t="s">
        <v>17</v>
      </c>
      <c r="E41" t="s">
        <v>50</v>
      </c>
      <c r="F41" t="s">
        <v>19</v>
      </c>
      <c r="G41" t="s">
        <v>86</v>
      </c>
      <c r="H41" t="s">
        <v>94</v>
      </c>
      <c r="I41" t="s">
        <v>95</v>
      </c>
      <c r="J41">
        <v>57</v>
      </c>
      <c r="K41" s="5">
        <v>34337</v>
      </c>
      <c r="L41" s="5" t="s">
        <v>31</v>
      </c>
      <c r="M41" s="6">
        <v>82872</v>
      </c>
      <c r="N41" s="7">
        <v>0</v>
      </c>
    </row>
    <row r="42" spans="1:14" x14ac:dyDescent="0.25">
      <c r="A42" t="s">
        <v>142</v>
      </c>
      <c r="B42" t="s">
        <v>143</v>
      </c>
      <c r="C42" t="s">
        <v>144</v>
      </c>
      <c r="D42" t="s">
        <v>66</v>
      </c>
      <c r="E42" t="s">
        <v>36</v>
      </c>
      <c r="F42" t="s">
        <v>27</v>
      </c>
      <c r="G42" t="s">
        <v>28</v>
      </c>
      <c r="H42" t="s">
        <v>29</v>
      </c>
      <c r="I42" t="s">
        <v>135</v>
      </c>
      <c r="J42">
        <v>30</v>
      </c>
      <c r="K42" s="5">
        <v>42884</v>
      </c>
      <c r="L42" s="5">
        <v>42932</v>
      </c>
      <c r="M42" s="6">
        <v>86317</v>
      </c>
      <c r="N42" s="7">
        <v>0</v>
      </c>
    </row>
    <row r="43" spans="1:14" x14ac:dyDescent="0.25">
      <c r="A43" t="s">
        <v>145</v>
      </c>
      <c r="B43" t="s">
        <v>146</v>
      </c>
      <c r="C43" t="s">
        <v>53</v>
      </c>
      <c r="D43" t="s">
        <v>81</v>
      </c>
      <c r="E43" t="s">
        <v>36</v>
      </c>
      <c r="F43" t="s">
        <v>19</v>
      </c>
      <c r="G43" t="s">
        <v>37</v>
      </c>
      <c r="H43" t="s">
        <v>21</v>
      </c>
      <c r="I43" t="s">
        <v>61</v>
      </c>
      <c r="J43">
        <v>53</v>
      </c>
      <c r="K43" s="5">
        <v>41601</v>
      </c>
      <c r="L43" s="5" t="s">
        <v>31</v>
      </c>
      <c r="M43" s="6">
        <v>113135</v>
      </c>
      <c r="N43" s="7">
        <v>0.05</v>
      </c>
    </row>
    <row r="44" spans="1:14" x14ac:dyDescent="0.25">
      <c r="A44" t="s">
        <v>147</v>
      </c>
      <c r="B44" t="s">
        <v>148</v>
      </c>
      <c r="C44" t="s">
        <v>80</v>
      </c>
      <c r="D44" t="s">
        <v>17</v>
      </c>
      <c r="E44" t="s">
        <v>36</v>
      </c>
      <c r="F44" t="s">
        <v>27</v>
      </c>
      <c r="G44" t="s">
        <v>37</v>
      </c>
      <c r="H44" t="s">
        <v>21</v>
      </c>
      <c r="I44" t="s">
        <v>22</v>
      </c>
      <c r="J44">
        <v>52</v>
      </c>
      <c r="K44" s="5">
        <v>38664</v>
      </c>
      <c r="L44" s="5" t="s">
        <v>31</v>
      </c>
      <c r="M44" s="6">
        <v>199808</v>
      </c>
      <c r="N44" s="7">
        <v>0.32</v>
      </c>
    </row>
    <row r="45" spans="1:14" x14ac:dyDescent="0.25">
      <c r="A45" t="s">
        <v>149</v>
      </c>
      <c r="B45" t="s">
        <v>150</v>
      </c>
      <c r="C45" t="s">
        <v>48</v>
      </c>
      <c r="D45" t="s">
        <v>49</v>
      </c>
      <c r="E45" t="s">
        <v>36</v>
      </c>
      <c r="F45" t="s">
        <v>27</v>
      </c>
      <c r="G45" t="s">
        <v>28</v>
      </c>
      <c r="H45" t="s">
        <v>29</v>
      </c>
      <c r="I45" t="s">
        <v>75</v>
      </c>
      <c r="J45">
        <v>37</v>
      </c>
      <c r="K45" s="5">
        <v>41592</v>
      </c>
      <c r="L45" s="5" t="s">
        <v>31</v>
      </c>
      <c r="M45" s="6">
        <v>56037</v>
      </c>
      <c r="N45" s="7">
        <v>0</v>
      </c>
    </row>
    <row r="46" spans="1:14" x14ac:dyDescent="0.25">
      <c r="A46" t="s">
        <v>151</v>
      </c>
      <c r="B46" t="s">
        <v>152</v>
      </c>
      <c r="C46" t="s">
        <v>16</v>
      </c>
      <c r="D46" t="s">
        <v>81</v>
      </c>
      <c r="E46" t="s">
        <v>18</v>
      </c>
      <c r="F46" t="s">
        <v>19</v>
      </c>
      <c r="G46" t="s">
        <v>37</v>
      </c>
      <c r="H46" t="s">
        <v>21</v>
      </c>
      <c r="I46" t="s">
        <v>45</v>
      </c>
      <c r="J46">
        <v>29</v>
      </c>
      <c r="K46" s="5">
        <v>43609</v>
      </c>
      <c r="L46" s="5" t="s">
        <v>31</v>
      </c>
      <c r="M46" s="6">
        <v>122350</v>
      </c>
      <c r="N46" s="7">
        <v>0.12</v>
      </c>
    </row>
    <row r="47" spans="1:14" x14ac:dyDescent="0.25">
      <c r="A47" t="s">
        <v>153</v>
      </c>
      <c r="B47" t="s">
        <v>154</v>
      </c>
      <c r="C47" t="s">
        <v>132</v>
      </c>
      <c r="D47" t="s">
        <v>17</v>
      </c>
      <c r="E47" t="s">
        <v>18</v>
      </c>
      <c r="F47" t="s">
        <v>27</v>
      </c>
      <c r="G47" t="s">
        <v>37</v>
      </c>
      <c r="H47" t="s">
        <v>21</v>
      </c>
      <c r="I47" t="s">
        <v>22</v>
      </c>
      <c r="J47">
        <v>40</v>
      </c>
      <c r="K47" s="5">
        <v>40486</v>
      </c>
      <c r="L47" s="5" t="s">
        <v>31</v>
      </c>
      <c r="M47" s="6">
        <v>92952</v>
      </c>
      <c r="N47" s="7">
        <v>0</v>
      </c>
    </row>
    <row r="48" spans="1:14" x14ac:dyDescent="0.25">
      <c r="A48" t="s">
        <v>155</v>
      </c>
      <c r="B48" t="s">
        <v>156</v>
      </c>
      <c r="C48" t="s">
        <v>41</v>
      </c>
      <c r="D48" t="s">
        <v>17</v>
      </c>
      <c r="E48" t="s">
        <v>50</v>
      </c>
      <c r="F48" t="s">
        <v>27</v>
      </c>
      <c r="G48" t="s">
        <v>86</v>
      </c>
      <c r="H48" t="s">
        <v>21</v>
      </c>
      <c r="I48" t="s">
        <v>61</v>
      </c>
      <c r="J48">
        <v>32</v>
      </c>
      <c r="K48" s="5">
        <v>41353</v>
      </c>
      <c r="L48" s="5" t="s">
        <v>31</v>
      </c>
      <c r="M48" s="6">
        <v>79921</v>
      </c>
      <c r="N48" s="7">
        <v>0.05</v>
      </c>
    </row>
    <row r="49" spans="1:14" x14ac:dyDescent="0.25">
      <c r="A49" t="s">
        <v>157</v>
      </c>
      <c r="B49" t="s">
        <v>158</v>
      </c>
      <c r="C49" t="s">
        <v>34</v>
      </c>
      <c r="D49" t="s">
        <v>17</v>
      </c>
      <c r="E49" t="s">
        <v>18</v>
      </c>
      <c r="F49" t="s">
        <v>19</v>
      </c>
      <c r="G49" t="s">
        <v>20</v>
      </c>
      <c r="H49" t="s">
        <v>21</v>
      </c>
      <c r="I49" t="s">
        <v>22</v>
      </c>
      <c r="J49">
        <v>37</v>
      </c>
      <c r="K49" s="5">
        <v>40076</v>
      </c>
      <c r="L49" s="5" t="s">
        <v>31</v>
      </c>
      <c r="M49" s="6">
        <v>167199</v>
      </c>
      <c r="N49" s="7">
        <v>0.2</v>
      </c>
    </row>
    <row r="50" spans="1:14" x14ac:dyDescent="0.25">
      <c r="A50" t="s">
        <v>159</v>
      </c>
      <c r="B50" t="s">
        <v>160</v>
      </c>
      <c r="C50" t="s">
        <v>109</v>
      </c>
      <c r="D50" t="s">
        <v>70</v>
      </c>
      <c r="E50" t="s">
        <v>18</v>
      </c>
      <c r="F50" t="s">
        <v>27</v>
      </c>
      <c r="G50" t="s">
        <v>37</v>
      </c>
      <c r="H50" t="s">
        <v>21</v>
      </c>
      <c r="I50" t="s">
        <v>45</v>
      </c>
      <c r="J50">
        <v>52</v>
      </c>
      <c r="K50" s="5">
        <v>41199</v>
      </c>
      <c r="L50" s="5" t="s">
        <v>31</v>
      </c>
      <c r="M50" s="6">
        <v>71476</v>
      </c>
      <c r="N50" s="7">
        <v>0</v>
      </c>
    </row>
    <row r="51" spans="1:14" x14ac:dyDescent="0.25">
      <c r="A51" t="s">
        <v>161</v>
      </c>
      <c r="B51" t="s">
        <v>162</v>
      </c>
      <c r="C51" t="s">
        <v>34</v>
      </c>
      <c r="D51" t="s">
        <v>70</v>
      </c>
      <c r="E51" t="s">
        <v>26</v>
      </c>
      <c r="F51" t="s">
        <v>19</v>
      </c>
      <c r="G51" t="s">
        <v>37</v>
      </c>
      <c r="H51" t="s">
        <v>21</v>
      </c>
      <c r="I51" t="s">
        <v>22</v>
      </c>
      <c r="J51">
        <v>45</v>
      </c>
      <c r="K51" s="5">
        <v>41941</v>
      </c>
      <c r="L51" s="5" t="s">
        <v>31</v>
      </c>
      <c r="M51" s="6">
        <v>189420</v>
      </c>
      <c r="N51" s="7">
        <v>0.2</v>
      </c>
    </row>
    <row r="52" spans="1:14" x14ac:dyDescent="0.25">
      <c r="A52" t="s">
        <v>163</v>
      </c>
      <c r="B52" t="s">
        <v>164</v>
      </c>
      <c r="C52" t="s">
        <v>165</v>
      </c>
      <c r="D52" t="s">
        <v>66</v>
      </c>
      <c r="E52" t="s">
        <v>18</v>
      </c>
      <c r="F52" t="s">
        <v>19</v>
      </c>
      <c r="G52" t="s">
        <v>37</v>
      </c>
      <c r="H52" t="s">
        <v>21</v>
      </c>
      <c r="I52" t="s">
        <v>45</v>
      </c>
      <c r="J52">
        <v>64</v>
      </c>
      <c r="K52" s="5">
        <v>37184</v>
      </c>
      <c r="L52" s="5" t="s">
        <v>31</v>
      </c>
      <c r="M52" s="6">
        <v>64057</v>
      </c>
      <c r="N52" s="7">
        <v>0</v>
      </c>
    </row>
    <row r="53" spans="1:14" x14ac:dyDescent="0.25">
      <c r="A53" t="s">
        <v>166</v>
      </c>
      <c r="B53" t="s">
        <v>167</v>
      </c>
      <c r="C53" t="s">
        <v>125</v>
      </c>
      <c r="D53" t="s">
        <v>81</v>
      </c>
      <c r="E53" t="s">
        <v>26</v>
      </c>
      <c r="F53" t="s">
        <v>19</v>
      </c>
      <c r="G53" t="s">
        <v>20</v>
      </c>
      <c r="H53" t="s">
        <v>21</v>
      </c>
      <c r="I53" t="s">
        <v>45</v>
      </c>
      <c r="J53">
        <v>27</v>
      </c>
      <c r="K53" s="5">
        <v>44460</v>
      </c>
      <c r="L53" s="5" t="s">
        <v>31</v>
      </c>
      <c r="M53" s="6">
        <v>68728</v>
      </c>
      <c r="N53" s="7">
        <v>0</v>
      </c>
    </row>
    <row r="54" spans="1:14" x14ac:dyDescent="0.25">
      <c r="A54" t="s">
        <v>168</v>
      </c>
      <c r="B54" t="s">
        <v>169</v>
      </c>
      <c r="C54" t="s">
        <v>16</v>
      </c>
      <c r="D54" t="s">
        <v>17</v>
      </c>
      <c r="E54" t="s">
        <v>26</v>
      </c>
      <c r="F54" t="s">
        <v>19</v>
      </c>
      <c r="G54" t="s">
        <v>28</v>
      </c>
      <c r="H54" t="s">
        <v>29</v>
      </c>
      <c r="I54" t="s">
        <v>115</v>
      </c>
      <c r="J54">
        <v>25</v>
      </c>
      <c r="K54" s="5">
        <v>44379</v>
      </c>
      <c r="L54" s="5" t="s">
        <v>31</v>
      </c>
      <c r="M54" s="6">
        <v>125633</v>
      </c>
      <c r="N54" s="7">
        <v>0.11</v>
      </c>
    </row>
    <row r="55" spans="1:14" x14ac:dyDescent="0.25">
      <c r="A55" t="s">
        <v>170</v>
      </c>
      <c r="B55" t="s">
        <v>171</v>
      </c>
      <c r="C55" t="s">
        <v>125</v>
      </c>
      <c r="D55" t="s">
        <v>81</v>
      </c>
      <c r="E55" t="s">
        <v>26</v>
      </c>
      <c r="F55" t="s">
        <v>27</v>
      </c>
      <c r="G55" t="s">
        <v>86</v>
      </c>
      <c r="H55" t="s">
        <v>21</v>
      </c>
      <c r="I55" t="s">
        <v>89</v>
      </c>
      <c r="J55">
        <v>35</v>
      </c>
      <c r="K55" s="5">
        <v>40678</v>
      </c>
      <c r="L55" s="5" t="s">
        <v>31</v>
      </c>
      <c r="M55" s="6">
        <v>66889</v>
      </c>
      <c r="N55" s="7">
        <v>0</v>
      </c>
    </row>
    <row r="56" spans="1:14" x14ac:dyDescent="0.25">
      <c r="A56" t="s">
        <v>172</v>
      </c>
      <c r="B56" t="s">
        <v>173</v>
      </c>
      <c r="C56" t="s">
        <v>34</v>
      </c>
      <c r="D56" t="s">
        <v>60</v>
      </c>
      <c r="E56" t="s">
        <v>18</v>
      </c>
      <c r="F56" t="s">
        <v>19</v>
      </c>
      <c r="G56" t="s">
        <v>28</v>
      </c>
      <c r="H56" t="s">
        <v>21</v>
      </c>
      <c r="I56" t="s">
        <v>22</v>
      </c>
      <c r="J56">
        <v>36</v>
      </c>
      <c r="K56" s="5">
        <v>42276</v>
      </c>
      <c r="L56" s="5" t="s">
        <v>31</v>
      </c>
      <c r="M56" s="6">
        <v>178700</v>
      </c>
      <c r="N56" s="7">
        <v>0.28999999999999998</v>
      </c>
    </row>
    <row r="57" spans="1:14" x14ac:dyDescent="0.25">
      <c r="A57" t="s">
        <v>174</v>
      </c>
      <c r="B57" t="s">
        <v>175</v>
      </c>
      <c r="C57" t="s">
        <v>176</v>
      </c>
      <c r="D57" t="s">
        <v>70</v>
      </c>
      <c r="E57" t="s">
        <v>18</v>
      </c>
      <c r="F57" t="s">
        <v>19</v>
      </c>
      <c r="G57" t="s">
        <v>37</v>
      </c>
      <c r="H57" t="s">
        <v>21</v>
      </c>
      <c r="I57" t="s">
        <v>38</v>
      </c>
      <c r="J57">
        <v>33</v>
      </c>
      <c r="K57" s="5">
        <v>43456</v>
      </c>
      <c r="L57" s="5" t="s">
        <v>31</v>
      </c>
      <c r="M57" s="6">
        <v>83990</v>
      </c>
      <c r="N57" s="7">
        <v>0</v>
      </c>
    </row>
    <row r="58" spans="1:14" x14ac:dyDescent="0.25">
      <c r="A58" t="s">
        <v>177</v>
      </c>
      <c r="B58" t="s">
        <v>178</v>
      </c>
      <c r="C58" t="s">
        <v>179</v>
      </c>
      <c r="D58" t="s">
        <v>70</v>
      </c>
      <c r="E58" t="s">
        <v>50</v>
      </c>
      <c r="F58" t="s">
        <v>19</v>
      </c>
      <c r="G58" t="s">
        <v>37</v>
      </c>
      <c r="H58" t="s">
        <v>21</v>
      </c>
      <c r="I58" t="s">
        <v>38</v>
      </c>
      <c r="J58">
        <v>52</v>
      </c>
      <c r="K58" s="5">
        <v>38696</v>
      </c>
      <c r="L58" s="5" t="s">
        <v>31</v>
      </c>
      <c r="M58" s="6">
        <v>102043</v>
      </c>
      <c r="N58" s="7">
        <v>0</v>
      </c>
    </row>
    <row r="59" spans="1:14" x14ac:dyDescent="0.25">
      <c r="A59" t="s">
        <v>180</v>
      </c>
      <c r="B59" t="s">
        <v>181</v>
      </c>
      <c r="C59" t="s">
        <v>182</v>
      </c>
      <c r="D59" t="s">
        <v>70</v>
      </c>
      <c r="E59" t="s">
        <v>26</v>
      </c>
      <c r="F59" t="s">
        <v>19</v>
      </c>
      <c r="G59" t="s">
        <v>28</v>
      </c>
      <c r="H59" t="s">
        <v>21</v>
      </c>
      <c r="I59" t="s">
        <v>89</v>
      </c>
      <c r="J59">
        <v>46</v>
      </c>
      <c r="K59" s="5">
        <v>37041</v>
      </c>
      <c r="L59" s="5" t="s">
        <v>31</v>
      </c>
      <c r="M59" s="6">
        <v>90678</v>
      </c>
      <c r="N59" s="7">
        <v>0</v>
      </c>
    </row>
    <row r="60" spans="1:14" x14ac:dyDescent="0.25">
      <c r="A60" t="s">
        <v>183</v>
      </c>
      <c r="B60" t="s">
        <v>184</v>
      </c>
      <c r="C60" t="s">
        <v>185</v>
      </c>
      <c r="D60" t="s">
        <v>66</v>
      </c>
      <c r="E60" t="s">
        <v>26</v>
      </c>
      <c r="F60" t="s">
        <v>19</v>
      </c>
      <c r="G60" t="s">
        <v>20</v>
      </c>
      <c r="H60" t="s">
        <v>21</v>
      </c>
      <c r="I60" t="s">
        <v>57</v>
      </c>
      <c r="J60">
        <v>46</v>
      </c>
      <c r="K60" s="5">
        <v>39681</v>
      </c>
      <c r="L60" s="5" t="s">
        <v>31</v>
      </c>
      <c r="M60" s="6">
        <v>59067</v>
      </c>
      <c r="N60" s="7">
        <v>0</v>
      </c>
    </row>
    <row r="61" spans="1:14" x14ac:dyDescent="0.25">
      <c r="A61" t="s">
        <v>186</v>
      </c>
      <c r="B61" t="s">
        <v>187</v>
      </c>
      <c r="C61" t="s">
        <v>16</v>
      </c>
      <c r="D61" t="s">
        <v>81</v>
      </c>
      <c r="E61" t="s">
        <v>18</v>
      </c>
      <c r="F61" t="s">
        <v>27</v>
      </c>
      <c r="G61" t="s">
        <v>28</v>
      </c>
      <c r="H61" t="s">
        <v>29</v>
      </c>
      <c r="I61" t="s">
        <v>135</v>
      </c>
      <c r="J61">
        <v>45</v>
      </c>
      <c r="K61" s="5">
        <v>44266</v>
      </c>
      <c r="L61" s="5" t="s">
        <v>31</v>
      </c>
      <c r="M61" s="6">
        <v>135062</v>
      </c>
      <c r="N61" s="7">
        <v>0.15</v>
      </c>
    </row>
    <row r="62" spans="1:14" x14ac:dyDescent="0.25">
      <c r="A62" t="s">
        <v>188</v>
      </c>
      <c r="B62" t="s">
        <v>189</v>
      </c>
      <c r="C62" t="s">
        <v>16</v>
      </c>
      <c r="D62" t="s">
        <v>17</v>
      </c>
      <c r="E62" t="s">
        <v>50</v>
      </c>
      <c r="F62" t="s">
        <v>19</v>
      </c>
      <c r="G62" t="s">
        <v>86</v>
      </c>
      <c r="H62" t="s">
        <v>94</v>
      </c>
      <c r="I62" t="s">
        <v>95</v>
      </c>
      <c r="J62">
        <v>55</v>
      </c>
      <c r="K62" s="5">
        <v>38945</v>
      </c>
      <c r="L62" s="5" t="s">
        <v>31</v>
      </c>
      <c r="M62" s="6">
        <v>159044</v>
      </c>
      <c r="N62" s="7">
        <v>0.1</v>
      </c>
    </row>
    <row r="63" spans="1:14" x14ac:dyDescent="0.25">
      <c r="A63" t="s">
        <v>190</v>
      </c>
      <c r="B63" t="s">
        <v>191</v>
      </c>
      <c r="C63" t="s">
        <v>44</v>
      </c>
      <c r="D63" t="s">
        <v>60</v>
      </c>
      <c r="E63" t="s">
        <v>26</v>
      </c>
      <c r="F63" t="s">
        <v>19</v>
      </c>
      <c r="G63" t="s">
        <v>86</v>
      </c>
      <c r="H63" t="s">
        <v>94</v>
      </c>
      <c r="I63" t="s">
        <v>95</v>
      </c>
      <c r="J63">
        <v>44</v>
      </c>
      <c r="K63" s="5">
        <v>43467</v>
      </c>
      <c r="L63" s="5">
        <v>44020</v>
      </c>
      <c r="M63" s="6">
        <v>74691</v>
      </c>
      <c r="N63" s="7">
        <v>0</v>
      </c>
    </row>
    <row r="64" spans="1:14" x14ac:dyDescent="0.25">
      <c r="A64" t="s">
        <v>192</v>
      </c>
      <c r="B64" t="s">
        <v>193</v>
      </c>
      <c r="C64" t="s">
        <v>114</v>
      </c>
      <c r="D64" t="s">
        <v>70</v>
      </c>
      <c r="E64" t="s">
        <v>50</v>
      </c>
      <c r="F64" t="s">
        <v>19</v>
      </c>
      <c r="G64" t="s">
        <v>86</v>
      </c>
      <c r="H64" t="s">
        <v>21</v>
      </c>
      <c r="I64" t="s">
        <v>61</v>
      </c>
      <c r="J64">
        <v>44</v>
      </c>
      <c r="K64" s="5">
        <v>39800</v>
      </c>
      <c r="L64" s="5">
        <v>44371</v>
      </c>
      <c r="M64" s="6">
        <v>92753</v>
      </c>
      <c r="N64" s="7">
        <v>0.13</v>
      </c>
    </row>
    <row r="65" spans="1:14" x14ac:dyDescent="0.25">
      <c r="A65" t="s">
        <v>194</v>
      </c>
      <c r="B65" t="s">
        <v>195</v>
      </c>
      <c r="C65" t="s">
        <v>80</v>
      </c>
      <c r="D65" t="s">
        <v>66</v>
      </c>
      <c r="E65" t="s">
        <v>36</v>
      </c>
      <c r="F65" t="s">
        <v>27</v>
      </c>
      <c r="G65" t="s">
        <v>20</v>
      </c>
      <c r="H65" t="s">
        <v>21</v>
      </c>
      <c r="I65" t="s">
        <v>22</v>
      </c>
      <c r="J65">
        <v>45</v>
      </c>
      <c r="K65" s="5">
        <v>41493</v>
      </c>
      <c r="L65" s="5" t="s">
        <v>31</v>
      </c>
      <c r="M65" s="6">
        <v>236946</v>
      </c>
      <c r="N65" s="7">
        <v>0.37</v>
      </c>
    </row>
    <row r="66" spans="1:14" x14ac:dyDescent="0.25">
      <c r="A66" t="s">
        <v>196</v>
      </c>
      <c r="B66" t="s">
        <v>197</v>
      </c>
      <c r="C66" t="s">
        <v>56</v>
      </c>
      <c r="D66" t="s">
        <v>35</v>
      </c>
      <c r="E66" t="s">
        <v>50</v>
      </c>
      <c r="F66" t="s">
        <v>19</v>
      </c>
      <c r="G66" t="s">
        <v>20</v>
      </c>
      <c r="H66" t="s">
        <v>21</v>
      </c>
      <c r="I66" t="s">
        <v>57</v>
      </c>
      <c r="J66">
        <v>36</v>
      </c>
      <c r="K66" s="5">
        <v>44435</v>
      </c>
      <c r="L66" s="5" t="s">
        <v>31</v>
      </c>
      <c r="M66" s="6">
        <v>48906</v>
      </c>
      <c r="N66" s="7">
        <v>0</v>
      </c>
    </row>
    <row r="67" spans="1:14" x14ac:dyDescent="0.25">
      <c r="A67" t="s">
        <v>198</v>
      </c>
      <c r="B67" t="s">
        <v>199</v>
      </c>
      <c r="C67" t="s">
        <v>44</v>
      </c>
      <c r="D67" t="s">
        <v>49</v>
      </c>
      <c r="E67" t="s">
        <v>50</v>
      </c>
      <c r="F67" t="s">
        <v>19</v>
      </c>
      <c r="G67" t="s">
        <v>37</v>
      </c>
      <c r="H67" t="s">
        <v>21</v>
      </c>
      <c r="I67" t="s">
        <v>89</v>
      </c>
      <c r="J67">
        <v>38</v>
      </c>
      <c r="K67" s="5">
        <v>39474</v>
      </c>
      <c r="L67" s="5" t="s">
        <v>31</v>
      </c>
      <c r="M67" s="6">
        <v>80024</v>
      </c>
      <c r="N67" s="7">
        <v>0</v>
      </c>
    </row>
    <row r="68" spans="1:14" x14ac:dyDescent="0.25">
      <c r="A68" t="s">
        <v>200</v>
      </c>
      <c r="B68" t="s">
        <v>201</v>
      </c>
      <c r="C68" t="s">
        <v>165</v>
      </c>
      <c r="D68" t="s">
        <v>66</v>
      </c>
      <c r="E68" t="s">
        <v>36</v>
      </c>
      <c r="F68" t="s">
        <v>19</v>
      </c>
      <c r="G68" t="s">
        <v>37</v>
      </c>
      <c r="H68" t="s">
        <v>21</v>
      </c>
      <c r="I68" t="s">
        <v>22</v>
      </c>
      <c r="J68">
        <v>41</v>
      </c>
      <c r="K68" s="5">
        <v>40109</v>
      </c>
      <c r="L68" s="5">
        <v>41661</v>
      </c>
      <c r="M68" s="6">
        <v>54415</v>
      </c>
      <c r="N68" s="7">
        <v>0</v>
      </c>
    </row>
    <row r="69" spans="1:14" x14ac:dyDescent="0.25">
      <c r="A69" t="s">
        <v>202</v>
      </c>
      <c r="B69" t="s">
        <v>203</v>
      </c>
      <c r="C69" t="s">
        <v>53</v>
      </c>
      <c r="D69" t="s">
        <v>81</v>
      </c>
      <c r="E69" t="s">
        <v>18</v>
      </c>
      <c r="F69" t="s">
        <v>19</v>
      </c>
      <c r="G69" t="s">
        <v>28</v>
      </c>
      <c r="H69" t="s">
        <v>21</v>
      </c>
      <c r="I69" t="s">
        <v>22</v>
      </c>
      <c r="J69">
        <v>30</v>
      </c>
      <c r="K69" s="5">
        <v>42484</v>
      </c>
      <c r="L69" s="5" t="s">
        <v>31</v>
      </c>
      <c r="M69" s="6">
        <v>120341</v>
      </c>
      <c r="N69" s="7">
        <v>7.0000000000000007E-2</v>
      </c>
    </row>
    <row r="70" spans="1:14" x14ac:dyDescent="0.25">
      <c r="A70" t="s">
        <v>204</v>
      </c>
      <c r="B70" t="s">
        <v>205</v>
      </c>
      <c r="C70" t="s">
        <v>80</v>
      </c>
      <c r="D70" t="s">
        <v>17</v>
      </c>
      <c r="E70" t="s">
        <v>36</v>
      </c>
      <c r="F70" t="s">
        <v>19</v>
      </c>
      <c r="G70" t="s">
        <v>86</v>
      </c>
      <c r="H70" t="s">
        <v>21</v>
      </c>
      <c r="I70" t="s">
        <v>22</v>
      </c>
      <c r="J70">
        <v>43</v>
      </c>
      <c r="K70" s="5">
        <v>40029</v>
      </c>
      <c r="L70" s="5" t="s">
        <v>31</v>
      </c>
      <c r="M70" s="6">
        <v>208415</v>
      </c>
      <c r="N70" s="7">
        <v>0.35</v>
      </c>
    </row>
    <row r="71" spans="1:14" x14ac:dyDescent="0.25">
      <c r="A71" t="s">
        <v>206</v>
      </c>
      <c r="B71" t="s">
        <v>207</v>
      </c>
      <c r="C71" t="s">
        <v>208</v>
      </c>
      <c r="D71" t="s">
        <v>17</v>
      </c>
      <c r="E71" t="s">
        <v>36</v>
      </c>
      <c r="F71" t="s">
        <v>19</v>
      </c>
      <c r="G71" t="s">
        <v>28</v>
      </c>
      <c r="H71" t="s">
        <v>21</v>
      </c>
      <c r="I71" t="s">
        <v>22</v>
      </c>
      <c r="J71">
        <v>32</v>
      </c>
      <c r="K71" s="5">
        <v>43835</v>
      </c>
      <c r="L71" s="5" t="s">
        <v>31</v>
      </c>
      <c r="M71" s="6">
        <v>78844</v>
      </c>
      <c r="N71" s="7">
        <v>0</v>
      </c>
    </row>
    <row r="72" spans="1:14" x14ac:dyDescent="0.25">
      <c r="A72" t="s">
        <v>209</v>
      </c>
      <c r="B72" t="s">
        <v>210</v>
      </c>
      <c r="C72" t="s">
        <v>176</v>
      </c>
      <c r="D72" t="s">
        <v>70</v>
      </c>
      <c r="E72" t="s">
        <v>26</v>
      </c>
      <c r="F72" t="s">
        <v>27</v>
      </c>
      <c r="G72" t="s">
        <v>37</v>
      </c>
      <c r="H72" t="s">
        <v>21</v>
      </c>
      <c r="I72" t="s">
        <v>45</v>
      </c>
      <c r="J72">
        <v>58</v>
      </c>
      <c r="K72" s="5">
        <v>37399</v>
      </c>
      <c r="L72" s="5">
        <v>44465</v>
      </c>
      <c r="M72" s="6">
        <v>76354</v>
      </c>
      <c r="N72" s="7">
        <v>0</v>
      </c>
    </row>
    <row r="73" spans="1:14" x14ac:dyDescent="0.25">
      <c r="A73" t="s">
        <v>211</v>
      </c>
      <c r="B73" t="s">
        <v>212</v>
      </c>
      <c r="C73" t="s">
        <v>34</v>
      </c>
      <c r="D73" t="s">
        <v>35</v>
      </c>
      <c r="E73" t="s">
        <v>36</v>
      </c>
      <c r="F73" t="s">
        <v>19</v>
      </c>
      <c r="G73" t="s">
        <v>86</v>
      </c>
      <c r="H73" t="s">
        <v>21</v>
      </c>
      <c r="I73" t="s">
        <v>45</v>
      </c>
      <c r="J73">
        <v>37</v>
      </c>
      <c r="K73" s="5">
        <v>43493</v>
      </c>
      <c r="L73" s="5" t="s">
        <v>31</v>
      </c>
      <c r="M73" s="6">
        <v>165927</v>
      </c>
      <c r="N73" s="7">
        <v>0.2</v>
      </c>
    </row>
    <row r="74" spans="1:14" x14ac:dyDescent="0.25">
      <c r="A74" t="s">
        <v>213</v>
      </c>
      <c r="B74" t="s">
        <v>214</v>
      </c>
      <c r="C74" t="s">
        <v>53</v>
      </c>
      <c r="D74" t="s">
        <v>60</v>
      </c>
      <c r="E74" t="s">
        <v>36</v>
      </c>
      <c r="F74" t="s">
        <v>19</v>
      </c>
      <c r="G74" t="s">
        <v>86</v>
      </c>
      <c r="H74" t="s">
        <v>94</v>
      </c>
      <c r="I74" t="s">
        <v>95</v>
      </c>
      <c r="J74">
        <v>38</v>
      </c>
      <c r="K74" s="5">
        <v>44516</v>
      </c>
      <c r="L74" s="5" t="s">
        <v>31</v>
      </c>
      <c r="M74" s="6">
        <v>109812</v>
      </c>
      <c r="N74" s="7">
        <v>0.09</v>
      </c>
    </row>
    <row r="75" spans="1:14" x14ac:dyDescent="0.25">
      <c r="A75" t="s">
        <v>215</v>
      </c>
      <c r="B75" t="s">
        <v>216</v>
      </c>
      <c r="C75" t="s">
        <v>69</v>
      </c>
      <c r="D75" t="s">
        <v>70</v>
      </c>
      <c r="E75" t="s">
        <v>50</v>
      </c>
      <c r="F75" t="s">
        <v>27</v>
      </c>
      <c r="G75" t="s">
        <v>28</v>
      </c>
      <c r="H75" t="s">
        <v>21</v>
      </c>
      <c r="I75" t="s">
        <v>22</v>
      </c>
      <c r="J75">
        <v>55</v>
      </c>
      <c r="K75" s="5">
        <v>36041</v>
      </c>
      <c r="L75" s="5" t="s">
        <v>31</v>
      </c>
      <c r="M75" s="6">
        <v>86299</v>
      </c>
      <c r="N75" s="7">
        <v>0</v>
      </c>
    </row>
    <row r="76" spans="1:14" x14ac:dyDescent="0.25">
      <c r="A76" t="s">
        <v>217</v>
      </c>
      <c r="B76" t="s">
        <v>218</v>
      </c>
      <c r="C76" t="s">
        <v>80</v>
      </c>
      <c r="D76" t="s">
        <v>81</v>
      </c>
      <c r="E76" t="s">
        <v>18</v>
      </c>
      <c r="F76" t="s">
        <v>27</v>
      </c>
      <c r="G76" t="s">
        <v>86</v>
      </c>
      <c r="H76" t="s">
        <v>94</v>
      </c>
      <c r="I76" t="s">
        <v>219</v>
      </c>
      <c r="J76">
        <v>57</v>
      </c>
      <c r="K76" s="5">
        <v>37828</v>
      </c>
      <c r="L76" s="5" t="s">
        <v>31</v>
      </c>
      <c r="M76" s="6">
        <v>206624</v>
      </c>
      <c r="N76" s="7">
        <v>0.4</v>
      </c>
    </row>
    <row r="77" spans="1:14" x14ac:dyDescent="0.25">
      <c r="A77" t="s">
        <v>220</v>
      </c>
      <c r="B77" t="s">
        <v>221</v>
      </c>
      <c r="C77" t="s">
        <v>120</v>
      </c>
      <c r="D77" t="s">
        <v>17</v>
      </c>
      <c r="E77" t="s">
        <v>26</v>
      </c>
      <c r="F77" t="s">
        <v>27</v>
      </c>
      <c r="G77" t="s">
        <v>86</v>
      </c>
      <c r="H77" t="s">
        <v>94</v>
      </c>
      <c r="I77" t="s">
        <v>219</v>
      </c>
      <c r="J77">
        <v>36</v>
      </c>
      <c r="K77" s="5">
        <v>40535</v>
      </c>
      <c r="L77" s="5">
        <v>41725</v>
      </c>
      <c r="M77" s="6">
        <v>53215</v>
      </c>
      <c r="N77" s="7">
        <v>0</v>
      </c>
    </row>
    <row r="78" spans="1:14" x14ac:dyDescent="0.25">
      <c r="A78" t="s">
        <v>222</v>
      </c>
      <c r="B78" t="s">
        <v>223</v>
      </c>
      <c r="C78" t="s">
        <v>224</v>
      </c>
      <c r="D78" t="s">
        <v>70</v>
      </c>
      <c r="E78" t="s">
        <v>18</v>
      </c>
      <c r="F78" t="s">
        <v>19</v>
      </c>
      <c r="G78" t="s">
        <v>28</v>
      </c>
      <c r="H78" t="s">
        <v>29</v>
      </c>
      <c r="I78" t="s">
        <v>30</v>
      </c>
      <c r="J78">
        <v>30</v>
      </c>
      <c r="K78" s="5">
        <v>42877</v>
      </c>
      <c r="L78" s="5">
        <v>43016</v>
      </c>
      <c r="M78" s="6">
        <v>86858</v>
      </c>
      <c r="N78" s="7">
        <v>0</v>
      </c>
    </row>
    <row r="79" spans="1:14" x14ac:dyDescent="0.25">
      <c r="A79" t="s">
        <v>225</v>
      </c>
      <c r="B79" t="s">
        <v>226</v>
      </c>
      <c r="C79" t="s">
        <v>41</v>
      </c>
      <c r="D79" t="s">
        <v>17</v>
      </c>
      <c r="E79" t="s">
        <v>26</v>
      </c>
      <c r="F79" t="s">
        <v>27</v>
      </c>
      <c r="G79" t="s">
        <v>28</v>
      </c>
      <c r="H79" t="s">
        <v>29</v>
      </c>
      <c r="I79" t="s">
        <v>30</v>
      </c>
      <c r="J79">
        <v>40</v>
      </c>
      <c r="K79" s="5">
        <v>39265</v>
      </c>
      <c r="L79" s="5" t="s">
        <v>31</v>
      </c>
      <c r="M79" s="6">
        <v>93971</v>
      </c>
      <c r="N79" s="7">
        <v>0.08</v>
      </c>
    </row>
    <row r="80" spans="1:14" x14ac:dyDescent="0.25">
      <c r="A80" t="s">
        <v>227</v>
      </c>
      <c r="B80" t="s">
        <v>228</v>
      </c>
      <c r="C80" t="s">
        <v>125</v>
      </c>
      <c r="D80" t="s">
        <v>35</v>
      </c>
      <c r="E80" t="s">
        <v>50</v>
      </c>
      <c r="F80" t="s">
        <v>27</v>
      </c>
      <c r="G80" t="s">
        <v>86</v>
      </c>
      <c r="H80" t="s">
        <v>21</v>
      </c>
      <c r="I80" t="s">
        <v>45</v>
      </c>
      <c r="J80">
        <v>34</v>
      </c>
      <c r="K80" s="5">
        <v>42182</v>
      </c>
      <c r="L80" s="5" t="s">
        <v>31</v>
      </c>
      <c r="M80" s="6">
        <v>57008</v>
      </c>
      <c r="N80" s="7">
        <v>0</v>
      </c>
    </row>
    <row r="81" spans="1:14" x14ac:dyDescent="0.25">
      <c r="A81" t="s">
        <v>229</v>
      </c>
      <c r="B81" t="s">
        <v>230</v>
      </c>
      <c r="C81" t="s">
        <v>16</v>
      </c>
      <c r="D81" t="s">
        <v>35</v>
      </c>
      <c r="E81" t="s">
        <v>26</v>
      </c>
      <c r="F81" t="s">
        <v>27</v>
      </c>
      <c r="G81" t="s">
        <v>86</v>
      </c>
      <c r="H81" t="s">
        <v>21</v>
      </c>
      <c r="I81" t="s">
        <v>45</v>
      </c>
      <c r="J81">
        <v>60</v>
      </c>
      <c r="K81" s="5">
        <v>42270</v>
      </c>
      <c r="L81" s="5" t="s">
        <v>31</v>
      </c>
      <c r="M81" s="6">
        <v>141899</v>
      </c>
      <c r="N81" s="7">
        <v>0.15</v>
      </c>
    </row>
    <row r="82" spans="1:14" x14ac:dyDescent="0.25">
      <c r="A82" t="s">
        <v>231</v>
      </c>
      <c r="B82" t="s">
        <v>232</v>
      </c>
      <c r="C82" t="s">
        <v>125</v>
      </c>
      <c r="D82" t="s">
        <v>81</v>
      </c>
      <c r="E82" t="s">
        <v>50</v>
      </c>
      <c r="F82" t="s">
        <v>27</v>
      </c>
      <c r="G82" t="s">
        <v>20</v>
      </c>
      <c r="H82" t="s">
        <v>21</v>
      </c>
      <c r="I82" t="s">
        <v>57</v>
      </c>
      <c r="J82">
        <v>41</v>
      </c>
      <c r="K82" s="5">
        <v>42626</v>
      </c>
      <c r="L82" s="5" t="s">
        <v>31</v>
      </c>
      <c r="M82" s="6">
        <v>64847</v>
      </c>
      <c r="N82" s="7">
        <v>0</v>
      </c>
    </row>
    <row r="83" spans="1:14" x14ac:dyDescent="0.25">
      <c r="A83" t="s">
        <v>233</v>
      </c>
      <c r="B83" t="s">
        <v>234</v>
      </c>
      <c r="C83" t="s">
        <v>114</v>
      </c>
      <c r="D83" t="s">
        <v>70</v>
      </c>
      <c r="E83" t="s">
        <v>18</v>
      </c>
      <c r="F83" t="s">
        <v>27</v>
      </c>
      <c r="G83" t="s">
        <v>37</v>
      </c>
      <c r="H83" t="s">
        <v>21</v>
      </c>
      <c r="I83" t="s">
        <v>57</v>
      </c>
      <c r="J83">
        <v>53</v>
      </c>
      <c r="K83" s="5">
        <v>33702</v>
      </c>
      <c r="L83" s="5" t="s">
        <v>31</v>
      </c>
      <c r="M83" s="6">
        <v>116878</v>
      </c>
      <c r="N83" s="7">
        <v>0.11</v>
      </c>
    </row>
    <row r="84" spans="1:14" x14ac:dyDescent="0.25">
      <c r="A84" t="s">
        <v>235</v>
      </c>
      <c r="B84" t="s">
        <v>236</v>
      </c>
      <c r="C84" t="s">
        <v>109</v>
      </c>
      <c r="D84" t="s">
        <v>70</v>
      </c>
      <c r="E84" t="s">
        <v>36</v>
      </c>
      <c r="F84" t="s">
        <v>27</v>
      </c>
      <c r="G84" t="s">
        <v>20</v>
      </c>
      <c r="H84" t="s">
        <v>21</v>
      </c>
      <c r="I84" t="s">
        <v>61</v>
      </c>
      <c r="J84">
        <v>45</v>
      </c>
      <c r="K84" s="5">
        <v>38388</v>
      </c>
      <c r="L84" s="5" t="s">
        <v>31</v>
      </c>
      <c r="M84" s="6">
        <v>70505</v>
      </c>
      <c r="N84" s="7">
        <v>0</v>
      </c>
    </row>
    <row r="85" spans="1:14" x14ac:dyDescent="0.25">
      <c r="A85" t="s">
        <v>237</v>
      </c>
      <c r="B85" t="s">
        <v>238</v>
      </c>
      <c r="C85" t="s">
        <v>34</v>
      </c>
      <c r="D85" t="s">
        <v>70</v>
      </c>
      <c r="E85" t="s">
        <v>18</v>
      </c>
      <c r="F85" t="s">
        <v>19</v>
      </c>
      <c r="G85" t="s">
        <v>86</v>
      </c>
      <c r="H85" t="s">
        <v>94</v>
      </c>
      <c r="I85" t="s">
        <v>95</v>
      </c>
      <c r="J85">
        <v>30</v>
      </c>
      <c r="K85" s="5">
        <v>42512</v>
      </c>
      <c r="L85" s="5">
        <v>44186</v>
      </c>
      <c r="M85" s="6">
        <v>189702</v>
      </c>
      <c r="N85" s="7">
        <v>0.28000000000000003</v>
      </c>
    </row>
    <row r="86" spans="1:14" x14ac:dyDescent="0.25">
      <c r="A86" t="s">
        <v>239</v>
      </c>
      <c r="B86" t="s">
        <v>240</v>
      </c>
      <c r="C86" t="s">
        <v>34</v>
      </c>
      <c r="D86" t="s">
        <v>60</v>
      </c>
      <c r="E86" t="s">
        <v>36</v>
      </c>
      <c r="F86" t="s">
        <v>27</v>
      </c>
      <c r="G86" t="s">
        <v>37</v>
      </c>
      <c r="H86" t="s">
        <v>21</v>
      </c>
      <c r="I86" t="s">
        <v>38</v>
      </c>
      <c r="J86">
        <v>26</v>
      </c>
      <c r="K86" s="5">
        <v>44040</v>
      </c>
      <c r="L86" s="5" t="s">
        <v>31</v>
      </c>
      <c r="M86" s="6">
        <v>180664</v>
      </c>
      <c r="N86" s="7">
        <v>0.27</v>
      </c>
    </row>
    <row r="87" spans="1:14" x14ac:dyDescent="0.25">
      <c r="A87" t="s">
        <v>241</v>
      </c>
      <c r="B87" t="s">
        <v>242</v>
      </c>
      <c r="C87" t="s">
        <v>185</v>
      </c>
      <c r="D87" t="s">
        <v>66</v>
      </c>
      <c r="E87" t="s">
        <v>26</v>
      </c>
      <c r="F87" t="s">
        <v>19</v>
      </c>
      <c r="G87" t="s">
        <v>28</v>
      </c>
      <c r="H87" t="s">
        <v>29</v>
      </c>
      <c r="I87" t="s">
        <v>135</v>
      </c>
      <c r="J87">
        <v>45</v>
      </c>
      <c r="K87" s="5">
        <v>37972</v>
      </c>
      <c r="L87" s="5" t="s">
        <v>31</v>
      </c>
      <c r="M87" s="6">
        <v>48345</v>
      </c>
      <c r="N87" s="7">
        <v>0</v>
      </c>
    </row>
    <row r="88" spans="1:14" x14ac:dyDescent="0.25">
      <c r="A88" t="s">
        <v>243</v>
      </c>
      <c r="B88" t="s">
        <v>244</v>
      </c>
      <c r="C88" t="s">
        <v>34</v>
      </c>
      <c r="D88" t="s">
        <v>66</v>
      </c>
      <c r="E88" t="s">
        <v>26</v>
      </c>
      <c r="F88" t="s">
        <v>27</v>
      </c>
      <c r="G88" t="s">
        <v>28</v>
      </c>
      <c r="H88" t="s">
        <v>29</v>
      </c>
      <c r="I88" t="s">
        <v>115</v>
      </c>
      <c r="J88">
        <v>42</v>
      </c>
      <c r="K88" s="5">
        <v>41655</v>
      </c>
      <c r="L88" s="5" t="s">
        <v>31</v>
      </c>
      <c r="M88" s="6">
        <v>152214</v>
      </c>
      <c r="N88" s="7">
        <v>0.3</v>
      </c>
    </row>
    <row r="89" spans="1:14" x14ac:dyDescent="0.25">
      <c r="A89" t="s">
        <v>245</v>
      </c>
      <c r="B89" t="s">
        <v>246</v>
      </c>
      <c r="C89" t="s">
        <v>208</v>
      </c>
      <c r="D89" t="s">
        <v>17</v>
      </c>
      <c r="E89" t="s">
        <v>50</v>
      </c>
      <c r="F89" t="s">
        <v>19</v>
      </c>
      <c r="G89" t="s">
        <v>86</v>
      </c>
      <c r="H89" t="s">
        <v>94</v>
      </c>
      <c r="I89" t="s">
        <v>95</v>
      </c>
      <c r="J89">
        <v>41</v>
      </c>
      <c r="K89" s="5">
        <v>39931</v>
      </c>
      <c r="L89" s="5" t="s">
        <v>31</v>
      </c>
      <c r="M89" s="6">
        <v>69803</v>
      </c>
      <c r="N89" s="7">
        <v>0</v>
      </c>
    </row>
    <row r="90" spans="1:14" x14ac:dyDescent="0.25">
      <c r="A90" t="s">
        <v>247</v>
      </c>
      <c r="B90" t="s">
        <v>248</v>
      </c>
      <c r="C90" t="s">
        <v>249</v>
      </c>
      <c r="D90" t="s">
        <v>17</v>
      </c>
      <c r="E90" t="s">
        <v>50</v>
      </c>
      <c r="F90" t="s">
        <v>19</v>
      </c>
      <c r="G90" t="s">
        <v>86</v>
      </c>
      <c r="H90" t="s">
        <v>94</v>
      </c>
      <c r="I90" t="s">
        <v>100</v>
      </c>
      <c r="J90">
        <v>48</v>
      </c>
      <c r="K90" s="5">
        <v>43650</v>
      </c>
      <c r="L90" s="5" t="s">
        <v>31</v>
      </c>
      <c r="M90" s="6">
        <v>76588</v>
      </c>
      <c r="N90" s="7">
        <v>0</v>
      </c>
    </row>
    <row r="91" spans="1:14" x14ac:dyDescent="0.25">
      <c r="A91" t="s">
        <v>250</v>
      </c>
      <c r="B91" t="s">
        <v>251</v>
      </c>
      <c r="C91" t="s">
        <v>252</v>
      </c>
      <c r="D91" t="s">
        <v>17</v>
      </c>
      <c r="E91" t="s">
        <v>26</v>
      </c>
      <c r="F91" t="s">
        <v>27</v>
      </c>
      <c r="G91" t="s">
        <v>37</v>
      </c>
      <c r="H91" t="s">
        <v>21</v>
      </c>
      <c r="I91" t="s">
        <v>57</v>
      </c>
      <c r="J91">
        <v>29</v>
      </c>
      <c r="K91" s="5">
        <v>43444</v>
      </c>
      <c r="L91" s="5" t="s">
        <v>31</v>
      </c>
      <c r="M91" s="6">
        <v>84596</v>
      </c>
      <c r="N91" s="7">
        <v>0</v>
      </c>
    </row>
    <row r="92" spans="1:14" x14ac:dyDescent="0.25">
      <c r="A92" t="s">
        <v>253</v>
      </c>
      <c r="B92" t="s">
        <v>254</v>
      </c>
      <c r="C92" t="s">
        <v>53</v>
      </c>
      <c r="D92" t="s">
        <v>81</v>
      </c>
      <c r="E92" t="s">
        <v>18</v>
      </c>
      <c r="F92" t="s">
        <v>27</v>
      </c>
      <c r="G92" t="s">
        <v>28</v>
      </c>
      <c r="H92" t="s">
        <v>29</v>
      </c>
      <c r="I92" t="s">
        <v>30</v>
      </c>
      <c r="J92">
        <v>27</v>
      </c>
      <c r="K92" s="5">
        <v>43368</v>
      </c>
      <c r="L92" s="5">
        <v>43821</v>
      </c>
      <c r="M92" s="6">
        <v>114441</v>
      </c>
      <c r="N92" s="7">
        <v>0.1</v>
      </c>
    </row>
    <row r="93" spans="1:14" x14ac:dyDescent="0.25">
      <c r="A93" t="s">
        <v>255</v>
      </c>
      <c r="B93" t="s">
        <v>256</v>
      </c>
      <c r="C93" t="s">
        <v>16</v>
      </c>
      <c r="D93" t="s">
        <v>35</v>
      </c>
      <c r="E93" t="s">
        <v>36</v>
      </c>
      <c r="F93" t="s">
        <v>19</v>
      </c>
      <c r="G93" t="s">
        <v>28</v>
      </c>
      <c r="H93" t="s">
        <v>29</v>
      </c>
      <c r="I93" t="s">
        <v>115</v>
      </c>
      <c r="J93">
        <v>33</v>
      </c>
      <c r="K93" s="5">
        <v>43211</v>
      </c>
      <c r="L93" s="5" t="s">
        <v>31</v>
      </c>
      <c r="M93" s="6">
        <v>140402</v>
      </c>
      <c r="N93" s="7">
        <v>0.15</v>
      </c>
    </row>
    <row r="94" spans="1:14" x14ac:dyDescent="0.25">
      <c r="A94" t="s">
        <v>257</v>
      </c>
      <c r="B94" t="s">
        <v>258</v>
      </c>
      <c r="C94" t="s">
        <v>125</v>
      </c>
      <c r="D94" t="s">
        <v>35</v>
      </c>
      <c r="E94" t="s">
        <v>50</v>
      </c>
      <c r="F94" t="s">
        <v>19</v>
      </c>
      <c r="G94" t="s">
        <v>86</v>
      </c>
      <c r="H94" t="s">
        <v>94</v>
      </c>
      <c r="I94" t="s">
        <v>219</v>
      </c>
      <c r="J94">
        <v>26</v>
      </c>
      <c r="K94" s="5">
        <v>43578</v>
      </c>
      <c r="L94" s="5" t="s">
        <v>31</v>
      </c>
      <c r="M94" s="6">
        <v>59817</v>
      </c>
      <c r="N94" s="7">
        <v>0</v>
      </c>
    </row>
    <row r="95" spans="1:14" x14ac:dyDescent="0.25">
      <c r="A95" t="s">
        <v>259</v>
      </c>
      <c r="B95" t="s">
        <v>260</v>
      </c>
      <c r="C95" t="s">
        <v>48</v>
      </c>
      <c r="D95" t="s">
        <v>49</v>
      </c>
      <c r="E95" t="s">
        <v>26</v>
      </c>
      <c r="F95" t="s">
        <v>27</v>
      </c>
      <c r="G95" t="s">
        <v>28</v>
      </c>
      <c r="H95" t="s">
        <v>21</v>
      </c>
      <c r="I95" t="s">
        <v>61</v>
      </c>
      <c r="J95">
        <v>31</v>
      </c>
      <c r="K95" s="5">
        <v>42938</v>
      </c>
      <c r="L95" s="5" t="s">
        <v>31</v>
      </c>
      <c r="M95" s="6">
        <v>55854</v>
      </c>
      <c r="N95" s="7">
        <v>0</v>
      </c>
    </row>
    <row r="96" spans="1:14" x14ac:dyDescent="0.25">
      <c r="A96" t="s">
        <v>261</v>
      </c>
      <c r="B96" t="s">
        <v>262</v>
      </c>
      <c r="C96" t="s">
        <v>144</v>
      </c>
      <c r="D96" t="s">
        <v>66</v>
      </c>
      <c r="E96" t="s">
        <v>18</v>
      </c>
      <c r="F96" t="s">
        <v>27</v>
      </c>
      <c r="G96" t="s">
        <v>28</v>
      </c>
      <c r="H96" t="s">
        <v>21</v>
      </c>
      <c r="I96" t="s">
        <v>22</v>
      </c>
      <c r="J96">
        <v>53</v>
      </c>
      <c r="K96" s="5">
        <v>37576</v>
      </c>
      <c r="L96" s="5" t="s">
        <v>31</v>
      </c>
      <c r="M96" s="6">
        <v>95998</v>
      </c>
      <c r="N96" s="7">
        <v>0</v>
      </c>
    </row>
    <row r="97" spans="1:14" x14ac:dyDescent="0.25">
      <c r="A97" t="s">
        <v>263</v>
      </c>
      <c r="B97" t="s">
        <v>264</v>
      </c>
      <c r="C97" t="s">
        <v>16</v>
      </c>
      <c r="D97" t="s">
        <v>49</v>
      </c>
      <c r="E97" t="s">
        <v>26</v>
      </c>
      <c r="F97" t="s">
        <v>19</v>
      </c>
      <c r="G97" t="s">
        <v>28</v>
      </c>
      <c r="H97" t="s">
        <v>21</v>
      </c>
      <c r="I97" t="s">
        <v>45</v>
      </c>
      <c r="J97">
        <v>34</v>
      </c>
      <c r="K97" s="5">
        <v>42116</v>
      </c>
      <c r="L97" s="5" t="s">
        <v>31</v>
      </c>
      <c r="M97" s="6">
        <v>154941</v>
      </c>
      <c r="N97" s="7">
        <v>0.13</v>
      </c>
    </row>
    <row r="98" spans="1:14" x14ac:dyDescent="0.25">
      <c r="A98" t="s">
        <v>265</v>
      </c>
      <c r="B98" t="s">
        <v>173</v>
      </c>
      <c r="C98" t="s">
        <v>80</v>
      </c>
      <c r="D98" t="s">
        <v>35</v>
      </c>
      <c r="E98" t="s">
        <v>36</v>
      </c>
      <c r="F98" t="s">
        <v>19</v>
      </c>
      <c r="G98" t="s">
        <v>28</v>
      </c>
      <c r="H98" t="s">
        <v>29</v>
      </c>
      <c r="I98" t="s">
        <v>115</v>
      </c>
      <c r="J98">
        <v>54</v>
      </c>
      <c r="K98" s="5">
        <v>40734</v>
      </c>
      <c r="L98" s="5" t="s">
        <v>31</v>
      </c>
      <c r="M98" s="6">
        <v>247022</v>
      </c>
      <c r="N98" s="7">
        <v>0.3</v>
      </c>
    </row>
    <row r="99" spans="1:14" x14ac:dyDescent="0.25">
      <c r="A99" t="s">
        <v>266</v>
      </c>
      <c r="B99" t="s">
        <v>267</v>
      </c>
      <c r="C99" t="s">
        <v>249</v>
      </c>
      <c r="D99" t="s">
        <v>17</v>
      </c>
      <c r="E99" t="s">
        <v>26</v>
      </c>
      <c r="F99" t="s">
        <v>19</v>
      </c>
      <c r="G99" t="s">
        <v>86</v>
      </c>
      <c r="H99" t="s">
        <v>94</v>
      </c>
      <c r="I99" t="s">
        <v>219</v>
      </c>
      <c r="J99">
        <v>32</v>
      </c>
      <c r="K99" s="5">
        <v>44474</v>
      </c>
      <c r="L99" s="5" t="s">
        <v>31</v>
      </c>
      <c r="M99" s="6">
        <v>88072</v>
      </c>
      <c r="N99" s="7">
        <v>0</v>
      </c>
    </row>
    <row r="100" spans="1:14" x14ac:dyDescent="0.25">
      <c r="A100" t="s">
        <v>268</v>
      </c>
      <c r="B100" t="s">
        <v>269</v>
      </c>
      <c r="C100" t="s">
        <v>41</v>
      </c>
      <c r="D100" t="s">
        <v>17</v>
      </c>
      <c r="E100" t="s">
        <v>18</v>
      </c>
      <c r="F100" t="s">
        <v>27</v>
      </c>
      <c r="G100" t="s">
        <v>28</v>
      </c>
      <c r="H100" t="s">
        <v>29</v>
      </c>
      <c r="I100" t="s">
        <v>75</v>
      </c>
      <c r="J100">
        <v>28</v>
      </c>
      <c r="K100" s="5">
        <v>43977</v>
      </c>
      <c r="L100" s="5" t="s">
        <v>31</v>
      </c>
      <c r="M100" s="6">
        <v>67925</v>
      </c>
      <c r="N100" s="7">
        <v>0.08</v>
      </c>
    </row>
    <row r="101" spans="1:14" x14ac:dyDescent="0.25">
      <c r="A101" t="s">
        <v>270</v>
      </c>
      <c r="B101" t="s">
        <v>271</v>
      </c>
      <c r="C101" t="s">
        <v>80</v>
      </c>
      <c r="D101" t="s">
        <v>49</v>
      </c>
      <c r="E101" t="s">
        <v>26</v>
      </c>
      <c r="F101" t="s">
        <v>19</v>
      </c>
      <c r="G101" t="s">
        <v>37</v>
      </c>
      <c r="H101" t="s">
        <v>21</v>
      </c>
      <c r="I101" t="s">
        <v>61</v>
      </c>
      <c r="J101">
        <v>31</v>
      </c>
      <c r="K101" s="5">
        <v>44063</v>
      </c>
      <c r="L101" s="5" t="s">
        <v>31</v>
      </c>
      <c r="M101" s="6">
        <v>219693</v>
      </c>
      <c r="N101" s="7">
        <v>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E396-306F-419E-98D8-0D499944AA30}">
  <sheetPr codeName="Sheet7"/>
  <dimension ref="A1:T101"/>
  <sheetViews>
    <sheetView workbookViewId="0">
      <selection activeCell="R23" sqref="R23"/>
    </sheetView>
  </sheetViews>
  <sheetFormatPr defaultRowHeight="15" x14ac:dyDescent="0.25"/>
  <cols>
    <col min="18" max="18" width="15.42578125" customWidth="1"/>
  </cols>
  <sheetData>
    <row r="1" spans="1:20" x14ac:dyDescent="0.25">
      <c r="A1" s="1" t="s">
        <v>0</v>
      </c>
      <c r="B1" s="2" t="s">
        <v>1</v>
      </c>
      <c r="C1" s="2" t="s">
        <v>2</v>
      </c>
      <c r="D1" s="2" t="s">
        <v>3</v>
      </c>
      <c r="E1" s="2" t="s">
        <v>4</v>
      </c>
      <c r="F1" s="2" t="s">
        <v>5</v>
      </c>
      <c r="G1" s="2" t="s">
        <v>6</v>
      </c>
      <c r="H1" s="2" t="s">
        <v>7</v>
      </c>
      <c r="I1" s="2" t="s">
        <v>8</v>
      </c>
      <c r="J1" s="2" t="s">
        <v>9</v>
      </c>
      <c r="K1" s="2" t="s">
        <v>10</v>
      </c>
      <c r="L1" s="3" t="s">
        <v>11</v>
      </c>
      <c r="M1" s="2" t="s">
        <v>12</v>
      </c>
      <c r="N1" s="2" t="s">
        <v>13</v>
      </c>
      <c r="O1" s="2" t="s">
        <v>278</v>
      </c>
    </row>
    <row r="2" spans="1:20" x14ac:dyDescent="0.25">
      <c r="A2" t="s">
        <v>14</v>
      </c>
      <c r="B2" t="s">
        <v>15</v>
      </c>
      <c r="C2" t="s">
        <v>16</v>
      </c>
      <c r="D2" t="s">
        <v>17</v>
      </c>
      <c r="E2" t="s">
        <v>18</v>
      </c>
      <c r="F2" t="s">
        <v>19</v>
      </c>
      <c r="G2" t="s">
        <v>20</v>
      </c>
      <c r="H2" t="s">
        <v>21</v>
      </c>
      <c r="I2" t="s">
        <v>22</v>
      </c>
      <c r="J2">
        <v>55</v>
      </c>
      <c r="K2" s="5">
        <v>42468</v>
      </c>
      <c r="L2" s="5">
        <v>44485</v>
      </c>
      <c r="M2" s="6">
        <v>141604</v>
      </c>
      <c r="N2" s="7">
        <v>0.15</v>
      </c>
    </row>
    <row r="3" spans="1:20" x14ac:dyDescent="0.25">
      <c r="A3" t="s">
        <v>23</v>
      </c>
      <c r="B3" t="s">
        <v>24</v>
      </c>
      <c r="C3" t="s">
        <v>25</v>
      </c>
      <c r="D3" t="s">
        <v>17</v>
      </c>
      <c r="E3" t="s">
        <v>26</v>
      </c>
      <c r="F3" t="s">
        <v>27</v>
      </c>
      <c r="G3" t="s">
        <v>28</v>
      </c>
      <c r="H3" t="s">
        <v>29</v>
      </c>
      <c r="I3" t="s">
        <v>30</v>
      </c>
      <c r="J3">
        <v>59</v>
      </c>
      <c r="K3" s="5">
        <v>35763</v>
      </c>
      <c r="L3" s="5" t="s">
        <v>31</v>
      </c>
      <c r="M3" s="6">
        <v>99975</v>
      </c>
      <c r="N3" s="7">
        <v>0</v>
      </c>
      <c r="O3">
        <v>1</v>
      </c>
      <c r="P3" s="9" t="s">
        <v>275</v>
      </c>
      <c r="Q3" s="9"/>
      <c r="R3" s="9"/>
      <c r="S3" s="9"/>
      <c r="T3">
        <f>MIN(TBL_Employees34[Annual Salary])</f>
        <v>41336</v>
      </c>
    </row>
    <row r="4" spans="1:20" x14ac:dyDescent="0.25">
      <c r="A4" t="s">
        <v>32</v>
      </c>
      <c r="B4" t="s">
        <v>33</v>
      </c>
      <c r="C4" t="s">
        <v>34</v>
      </c>
      <c r="D4" t="s">
        <v>35</v>
      </c>
      <c r="E4" t="s">
        <v>36</v>
      </c>
      <c r="F4" t="s">
        <v>19</v>
      </c>
      <c r="G4" t="s">
        <v>37</v>
      </c>
      <c r="H4" t="s">
        <v>21</v>
      </c>
      <c r="I4" t="s">
        <v>38</v>
      </c>
      <c r="J4">
        <v>50</v>
      </c>
      <c r="K4" s="5">
        <v>39016</v>
      </c>
      <c r="L4" s="5" t="s">
        <v>31</v>
      </c>
      <c r="M4" s="6">
        <v>163099</v>
      </c>
      <c r="N4" s="7">
        <v>0.2</v>
      </c>
      <c r="O4">
        <v>2</v>
      </c>
      <c r="P4" s="9" t="s">
        <v>276</v>
      </c>
      <c r="Q4" s="9"/>
      <c r="R4" s="9"/>
      <c r="S4" s="9"/>
      <c r="T4" s="6">
        <f>MAX(TBL_Employees34[Annual Salary])</f>
        <v>256420</v>
      </c>
    </row>
    <row r="5" spans="1:20" x14ac:dyDescent="0.25">
      <c r="A5" t="s">
        <v>39</v>
      </c>
      <c r="B5" t="s">
        <v>40</v>
      </c>
      <c r="C5" t="s">
        <v>41</v>
      </c>
      <c r="D5" t="s">
        <v>17</v>
      </c>
      <c r="E5" t="s">
        <v>26</v>
      </c>
      <c r="F5" t="s">
        <v>19</v>
      </c>
      <c r="G5" t="s">
        <v>37</v>
      </c>
      <c r="H5" t="s">
        <v>21</v>
      </c>
      <c r="I5" t="s">
        <v>38</v>
      </c>
      <c r="J5">
        <v>26</v>
      </c>
      <c r="K5" s="5">
        <v>43735</v>
      </c>
      <c r="L5" s="5" t="s">
        <v>31</v>
      </c>
      <c r="M5" s="6">
        <v>84913</v>
      </c>
      <c r="N5" s="7">
        <v>7.0000000000000007E-2</v>
      </c>
    </row>
    <row r="6" spans="1:20" x14ac:dyDescent="0.25">
      <c r="A6" t="s">
        <v>42</v>
      </c>
      <c r="B6" t="s">
        <v>43</v>
      </c>
      <c r="C6" t="s">
        <v>44</v>
      </c>
      <c r="D6" t="s">
        <v>35</v>
      </c>
      <c r="E6" t="s">
        <v>26</v>
      </c>
      <c r="F6" t="s">
        <v>27</v>
      </c>
      <c r="G6" t="s">
        <v>28</v>
      </c>
      <c r="H6" t="s">
        <v>21</v>
      </c>
      <c r="I6" t="s">
        <v>45</v>
      </c>
      <c r="J6">
        <v>55</v>
      </c>
      <c r="K6" s="5">
        <v>35023</v>
      </c>
      <c r="L6" s="5" t="s">
        <v>31</v>
      </c>
      <c r="M6" s="6">
        <v>95409</v>
      </c>
      <c r="N6" s="7">
        <v>0</v>
      </c>
    </row>
    <row r="7" spans="1:20" x14ac:dyDescent="0.25">
      <c r="A7" t="s">
        <v>46</v>
      </c>
      <c r="B7" t="s">
        <v>47</v>
      </c>
      <c r="C7" t="s">
        <v>48</v>
      </c>
      <c r="D7" t="s">
        <v>49</v>
      </c>
      <c r="E7" t="s">
        <v>50</v>
      </c>
      <c r="F7" t="s">
        <v>27</v>
      </c>
      <c r="G7" t="s">
        <v>28</v>
      </c>
      <c r="H7" t="s">
        <v>29</v>
      </c>
      <c r="I7" t="s">
        <v>30</v>
      </c>
      <c r="J7">
        <v>57</v>
      </c>
      <c r="K7" s="5">
        <v>42759</v>
      </c>
      <c r="L7" s="5" t="s">
        <v>31</v>
      </c>
      <c r="M7" s="6">
        <v>50994</v>
      </c>
      <c r="N7" s="7">
        <v>0</v>
      </c>
      <c r="O7">
        <v>3</v>
      </c>
      <c r="P7" s="9" t="s">
        <v>277</v>
      </c>
      <c r="Q7" s="9"/>
      <c r="R7" s="9"/>
      <c r="S7" s="9"/>
      <c r="T7">
        <f>AVERAGE(TBL_Employees34[Annual Salary])</f>
        <v>116788.28</v>
      </c>
    </row>
    <row r="8" spans="1:20" x14ac:dyDescent="0.25">
      <c r="A8" t="s">
        <v>51</v>
      </c>
      <c r="B8" t="s">
        <v>52</v>
      </c>
      <c r="C8" t="s">
        <v>53</v>
      </c>
      <c r="D8" t="s">
        <v>17</v>
      </c>
      <c r="E8" t="s">
        <v>50</v>
      </c>
      <c r="F8" t="s">
        <v>19</v>
      </c>
      <c r="G8" t="s">
        <v>37</v>
      </c>
      <c r="H8" t="s">
        <v>21</v>
      </c>
      <c r="I8" t="s">
        <v>45</v>
      </c>
      <c r="J8">
        <v>27</v>
      </c>
      <c r="K8" s="5">
        <v>44013</v>
      </c>
      <c r="L8" s="5" t="s">
        <v>31</v>
      </c>
      <c r="M8" s="6">
        <v>119746</v>
      </c>
      <c r="N8" s="7">
        <v>0.1</v>
      </c>
    </row>
    <row r="9" spans="1:20" x14ac:dyDescent="0.25">
      <c r="A9" t="s">
        <v>54</v>
      </c>
      <c r="B9" t="s">
        <v>55</v>
      </c>
      <c r="C9" t="s">
        <v>56</v>
      </c>
      <c r="D9" t="s">
        <v>35</v>
      </c>
      <c r="E9" t="s">
        <v>26</v>
      </c>
      <c r="F9" t="s">
        <v>27</v>
      </c>
      <c r="G9" t="s">
        <v>20</v>
      </c>
      <c r="H9" t="s">
        <v>21</v>
      </c>
      <c r="I9" t="s">
        <v>57</v>
      </c>
      <c r="J9">
        <v>25</v>
      </c>
      <c r="K9" s="5">
        <v>43967</v>
      </c>
      <c r="L9" s="5">
        <v>44336</v>
      </c>
      <c r="M9" s="6">
        <v>41336</v>
      </c>
      <c r="N9" s="7">
        <v>0</v>
      </c>
    </row>
    <row r="10" spans="1:20" x14ac:dyDescent="0.25">
      <c r="A10" t="s">
        <v>58</v>
      </c>
      <c r="B10" t="s">
        <v>59</v>
      </c>
      <c r="C10" t="s">
        <v>53</v>
      </c>
      <c r="D10" t="s">
        <v>60</v>
      </c>
      <c r="E10" t="s">
        <v>26</v>
      </c>
      <c r="F10" t="s">
        <v>27</v>
      </c>
      <c r="G10" t="s">
        <v>37</v>
      </c>
      <c r="H10" t="s">
        <v>21</v>
      </c>
      <c r="I10" t="s">
        <v>61</v>
      </c>
      <c r="J10">
        <v>29</v>
      </c>
      <c r="K10" s="5">
        <v>43490</v>
      </c>
      <c r="L10" s="5" t="s">
        <v>31</v>
      </c>
      <c r="M10" s="6">
        <v>113527</v>
      </c>
      <c r="N10" s="7">
        <v>0.06</v>
      </c>
    </row>
    <row r="11" spans="1:20" x14ac:dyDescent="0.25">
      <c r="A11" t="s">
        <v>62</v>
      </c>
      <c r="B11" t="s">
        <v>63</v>
      </c>
      <c r="C11" t="s">
        <v>44</v>
      </c>
      <c r="D11" t="s">
        <v>35</v>
      </c>
      <c r="E11" t="s">
        <v>36</v>
      </c>
      <c r="F11" t="s">
        <v>19</v>
      </c>
      <c r="G11" t="s">
        <v>37</v>
      </c>
      <c r="H11" t="s">
        <v>21</v>
      </c>
      <c r="I11" t="s">
        <v>38</v>
      </c>
      <c r="J11">
        <v>34</v>
      </c>
      <c r="K11" s="5">
        <v>43264</v>
      </c>
      <c r="L11" s="5" t="s">
        <v>31</v>
      </c>
      <c r="M11" s="6">
        <v>77203</v>
      </c>
      <c r="N11" s="7">
        <v>0</v>
      </c>
      <c r="Q11">
        <v>5</v>
      </c>
      <c r="R11" t="e">
        <f>SUMIFS(TBL_Employees34[Annual Salary],D:D,D3,F:F,F2)</f>
        <v>#VALUE!</v>
      </c>
    </row>
    <row r="12" spans="1:20" x14ac:dyDescent="0.25">
      <c r="A12" t="s">
        <v>64</v>
      </c>
      <c r="B12" t="s">
        <v>65</v>
      </c>
      <c r="C12" t="s">
        <v>16</v>
      </c>
      <c r="D12" t="s">
        <v>66</v>
      </c>
      <c r="E12" t="s">
        <v>26</v>
      </c>
      <c r="F12" t="s">
        <v>19</v>
      </c>
      <c r="G12" t="s">
        <v>28</v>
      </c>
      <c r="H12" t="s">
        <v>21</v>
      </c>
      <c r="I12" t="s">
        <v>57</v>
      </c>
      <c r="J12">
        <v>36</v>
      </c>
      <c r="K12" s="5">
        <v>39855</v>
      </c>
      <c r="L12" s="5" t="s">
        <v>31</v>
      </c>
      <c r="M12" s="6">
        <v>157333</v>
      </c>
      <c r="N12" s="7">
        <v>0.15</v>
      </c>
    </row>
    <row r="13" spans="1:20" x14ac:dyDescent="0.25">
      <c r="A13" t="s">
        <v>67</v>
      </c>
      <c r="B13" t="s">
        <v>68</v>
      </c>
      <c r="C13" t="s">
        <v>69</v>
      </c>
      <c r="D13" t="s">
        <v>70</v>
      </c>
      <c r="E13" t="s">
        <v>36</v>
      </c>
      <c r="F13" t="s">
        <v>19</v>
      </c>
      <c r="G13" t="s">
        <v>37</v>
      </c>
      <c r="H13" t="s">
        <v>21</v>
      </c>
      <c r="I13" t="s">
        <v>22</v>
      </c>
      <c r="J13">
        <v>27</v>
      </c>
      <c r="K13" s="5">
        <v>44490</v>
      </c>
      <c r="L13" s="5" t="s">
        <v>31</v>
      </c>
      <c r="M13" s="6">
        <v>109851</v>
      </c>
      <c r="N13" s="7">
        <v>0</v>
      </c>
    </row>
    <row r="14" spans="1:20" x14ac:dyDescent="0.25">
      <c r="A14" t="s">
        <v>71</v>
      </c>
      <c r="B14" t="s">
        <v>72</v>
      </c>
      <c r="C14" t="s">
        <v>53</v>
      </c>
      <c r="D14" t="s">
        <v>66</v>
      </c>
      <c r="E14" t="s">
        <v>26</v>
      </c>
      <c r="F14" t="s">
        <v>27</v>
      </c>
      <c r="G14" t="s">
        <v>37</v>
      </c>
      <c r="H14" t="s">
        <v>21</v>
      </c>
      <c r="I14" t="s">
        <v>61</v>
      </c>
      <c r="J14">
        <v>59</v>
      </c>
      <c r="K14" s="5">
        <v>36233</v>
      </c>
      <c r="L14" s="5" t="s">
        <v>31</v>
      </c>
      <c r="M14" s="6">
        <v>105086</v>
      </c>
      <c r="N14" s="7">
        <v>0.09</v>
      </c>
      <c r="Q14">
        <v>6</v>
      </c>
      <c r="R14" t="e">
        <f>AVERAGEIFS(M:M,D:D,R24,F:F,,J:J,Sheet8!R11&gt;Sheet8!S29)</f>
        <v>#DIV/0!</v>
      </c>
    </row>
    <row r="15" spans="1:20" x14ac:dyDescent="0.25">
      <c r="A15" t="s">
        <v>73</v>
      </c>
      <c r="B15" t="s">
        <v>74</v>
      </c>
      <c r="C15" t="s">
        <v>16</v>
      </c>
      <c r="D15" t="s">
        <v>35</v>
      </c>
      <c r="E15" t="s">
        <v>18</v>
      </c>
      <c r="F15" t="s">
        <v>19</v>
      </c>
      <c r="G15" t="s">
        <v>28</v>
      </c>
      <c r="H15" t="s">
        <v>29</v>
      </c>
      <c r="I15" t="s">
        <v>75</v>
      </c>
      <c r="J15">
        <v>51</v>
      </c>
      <c r="K15" s="5">
        <v>44357</v>
      </c>
      <c r="L15" s="5" t="s">
        <v>31</v>
      </c>
      <c r="M15" s="6">
        <v>146742</v>
      </c>
      <c r="N15" s="7">
        <v>0.1</v>
      </c>
    </row>
    <row r="16" spans="1:20" x14ac:dyDescent="0.25">
      <c r="A16" t="s">
        <v>76</v>
      </c>
      <c r="B16" t="s">
        <v>77</v>
      </c>
      <c r="C16" t="s">
        <v>44</v>
      </c>
      <c r="D16" t="s">
        <v>60</v>
      </c>
      <c r="E16" t="s">
        <v>36</v>
      </c>
      <c r="F16" t="s">
        <v>27</v>
      </c>
      <c r="G16" t="s">
        <v>28</v>
      </c>
      <c r="H16" t="s">
        <v>21</v>
      </c>
      <c r="I16" t="s">
        <v>61</v>
      </c>
      <c r="J16">
        <v>31</v>
      </c>
      <c r="K16" s="5">
        <v>43043</v>
      </c>
      <c r="L16" s="5">
        <v>43899</v>
      </c>
      <c r="M16" s="6">
        <v>97078</v>
      </c>
      <c r="N16" s="7">
        <v>0</v>
      </c>
    </row>
    <row r="17" spans="1:18" x14ac:dyDescent="0.25">
      <c r="A17" t="s">
        <v>78</v>
      </c>
      <c r="B17" t="s">
        <v>79</v>
      </c>
      <c r="C17" t="s">
        <v>80</v>
      </c>
      <c r="D17" t="s">
        <v>81</v>
      </c>
      <c r="E17" t="s">
        <v>18</v>
      </c>
      <c r="F17" t="s">
        <v>19</v>
      </c>
      <c r="G17" t="s">
        <v>28</v>
      </c>
      <c r="H17" t="s">
        <v>21</v>
      </c>
      <c r="I17" t="s">
        <v>22</v>
      </c>
      <c r="J17">
        <v>41</v>
      </c>
      <c r="K17" s="5">
        <v>41346</v>
      </c>
      <c r="L17" s="5" t="s">
        <v>31</v>
      </c>
      <c r="M17" s="6">
        <v>249270</v>
      </c>
      <c r="N17" s="7">
        <v>0.3</v>
      </c>
    </row>
    <row r="18" spans="1:18" x14ac:dyDescent="0.25">
      <c r="A18" t="s">
        <v>82</v>
      </c>
      <c r="B18" t="s">
        <v>83</v>
      </c>
      <c r="C18" t="s">
        <v>34</v>
      </c>
      <c r="D18" t="s">
        <v>35</v>
      </c>
      <c r="E18" t="s">
        <v>18</v>
      </c>
      <c r="F18" t="s">
        <v>19</v>
      </c>
      <c r="G18" t="s">
        <v>20</v>
      </c>
      <c r="H18" t="s">
        <v>21</v>
      </c>
      <c r="I18" t="s">
        <v>45</v>
      </c>
      <c r="J18">
        <v>65</v>
      </c>
      <c r="K18" s="5">
        <v>37319</v>
      </c>
      <c r="L18" s="5" t="s">
        <v>31</v>
      </c>
      <c r="M18" s="6">
        <v>175837</v>
      </c>
      <c r="N18" s="7">
        <v>0.2</v>
      </c>
      <c r="Q18">
        <v>7</v>
      </c>
    </row>
    <row r="19" spans="1:18" x14ac:dyDescent="0.25">
      <c r="A19" t="s">
        <v>84</v>
      </c>
      <c r="B19" t="s">
        <v>85</v>
      </c>
      <c r="C19" t="s">
        <v>16</v>
      </c>
      <c r="D19" t="s">
        <v>81</v>
      </c>
      <c r="E19" t="s">
        <v>36</v>
      </c>
      <c r="F19" t="s">
        <v>19</v>
      </c>
      <c r="G19" t="s">
        <v>86</v>
      </c>
      <c r="H19" t="s">
        <v>21</v>
      </c>
      <c r="I19" t="s">
        <v>22</v>
      </c>
      <c r="J19">
        <v>64</v>
      </c>
      <c r="K19" s="5">
        <v>37956</v>
      </c>
      <c r="L19" s="5" t="s">
        <v>31</v>
      </c>
      <c r="M19" s="6">
        <v>154828</v>
      </c>
      <c r="N19" s="7">
        <v>0.13</v>
      </c>
    </row>
    <row r="20" spans="1:18" x14ac:dyDescent="0.25">
      <c r="A20" t="s">
        <v>87</v>
      </c>
      <c r="B20" t="s">
        <v>88</v>
      </c>
      <c r="C20" t="s">
        <v>34</v>
      </c>
      <c r="D20" t="s">
        <v>17</v>
      </c>
      <c r="E20" t="s">
        <v>50</v>
      </c>
      <c r="F20" t="s">
        <v>27</v>
      </c>
      <c r="G20" t="s">
        <v>37</v>
      </c>
      <c r="H20" t="s">
        <v>21</v>
      </c>
      <c r="I20" t="s">
        <v>89</v>
      </c>
      <c r="J20">
        <v>64</v>
      </c>
      <c r="K20" s="5">
        <v>41581</v>
      </c>
      <c r="L20" s="5" t="s">
        <v>31</v>
      </c>
      <c r="M20" s="6">
        <v>186503</v>
      </c>
      <c r="N20" s="7">
        <v>0.24</v>
      </c>
    </row>
    <row r="21" spans="1:18" x14ac:dyDescent="0.25">
      <c r="A21" t="s">
        <v>90</v>
      </c>
      <c r="B21" t="s">
        <v>91</v>
      </c>
      <c r="C21" t="s">
        <v>34</v>
      </c>
      <c r="D21" t="s">
        <v>49</v>
      </c>
      <c r="E21" t="s">
        <v>18</v>
      </c>
      <c r="F21" t="s">
        <v>27</v>
      </c>
      <c r="G21" t="s">
        <v>28</v>
      </c>
      <c r="H21" t="s">
        <v>29</v>
      </c>
      <c r="I21" t="s">
        <v>30</v>
      </c>
      <c r="J21">
        <v>45</v>
      </c>
      <c r="K21" s="5">
        <v>37446</v>
      </c>
      <c r="L21" s="5" t="s">
        <v>31</v>
      </c>
      <c r="M21" s="6">
        <v>166331</v>
      </c>
      <c r="N21" s="7">
        <v>0.18</v>
      </c>
    </row>
    <row r="22" spans="1:18" x14ac:dyDescent="0.25">
      <c r="A22" t="s">
        <v>92</v>
      </c>
      <c r="B22" t="s">
        <v>93</v>
      </c>
      <c r="C22" t="s">
        <v>16</v>
      </c>
      <c r="D22" t="s">
        <v>17</v>
      </c>
      <c r="E22" t="s">
        <v>26</v>
      </c>
      <c r="F22" t="s">
        <v>27</v>
      </c>
      <c r="G22" t="s">
        <v>86</v>
      </c>
      <c r="H22" t="s">
        <v>94</v>
      </c>
      <c r="I22" t="s">
        <v>95</v>
      </c>
      <c r="J22">
        <v>56</v>
      </c>
      <c r="K22" s="5">
        <v>40917</v>
      </c>
      <c r="L22" s="5" t="s">
        <v>31</v>
      </c>
      <c r="M22" s="6">
        <v>146140</v>
      </c>
      <c r="N22" s="7">
        <v>0.1</v>
      </c>
    </row>
    <row r="23" spans="1:18" x14ac:dyDescent="0.25">
      <c r="A23" t="s">
        <v>96</v>
      </c>
      <c r="B23" t="s">
        <v>97</v>
      </c>
      <c r="C23" t="s">
        <v>34</v>
      </c>
      <c r="D23" t="s">
        <v>49</v>
      </c>
      <c r="E23" t="s">
        <v>26</v>
      </c>
      <c r="F23" t="s">
        <v>19</v>
      </c>
      <c r="G23" t="s">
        <v>86</v>
      </c>
      <c r="H23" t="s">
        <v>21</v>
      </c>
      <c r="I23" t="s">
        <v>57</v>
      </c>
      <c r="J23">
        <v>36</v>
      </c>
      <c r="K23" s="5">
        <v>44288</v>
      </c>
      <c r="L23" s="5" t="s">
        <v>31</v>
      </c>
      <c r="M23" s="6">
        <v>151703</v>
      </c>
      <c r="N23" s="7">
        <v>0.21</v>
      </c>
      <c r="Q23">
        <v>8</v>
      </c>
      <c r="R23">
        <f>COUNTIF(F:F,F2)</f>
        <v>52</v>
      </c>
    </row>
    <row r="24" spans="1:18" x14ac:dyDescent="0.25">
      <c r="A24" t="s">
        <v>98</v>
      </c>
      <c r="B24" t="s">
        <v>99</v>
      </c>
      <c r="C24" t="s">
        <v>34</v>
      </c>
      <c r="D24" t="s">
        <v>17</v>
      </c>
      <c r="E24" t="s">
        <v>18</v>
      </c>
      <c r="F24" t="s">
        <v>27</v>
      </c>
      <c r="G24" t="s">
        <v>86</v>
      </c>
      <c r="H24" t="s">
        <v>94</v>
      </c>
      <c r="I24" t="s">
        <v>100</v>
      </c>
      <c r="J24">
        <v>59</v>
      </c>
      <c r="K24" s="5">
        <v>37400</v>
      </c>
      <c r="L24" s="5" t="s">
        <v>31</v>
      </c>
      <c r="M24" s="6">
        <v>172787</v>
      </c>
      <c r="N24" s="7">
        <v>0.28000000000000003</v>
      </c>
      <c r="R24">
        <f>COUNTIF(F:F,F6)</f>
        <v>48</v>
      </c>
    </row>
    <row r="25" spans="1:18" x14ac:dyDescent="0.25">
      <c r="A25" t="s">
        <v>101</v>
      </c>
      <c r="B25" t="s">
        <v>102</v>
      </c>
      <c r="C25" t="s">
        <v>56</v>
      </c>
      <c r="D25" t="s">
        <v>49</v>
      </c>
      <c r="E25" t="s">
        <v>36</v>
      </c>
      <c r="F25" t="s">
        <v>27</v>
      </c>
      <c r="G25" t="s">
        <v>37</v>
      </c>
      <c r="H25" t="s">
        <v>21</v>
      </c>
      <c r="I25" t="s">
        <v>22</v>
      </c>
      <c r="J25">
        <v>37</v>
      </c>
      <c r="K25" s="5">
        <v>43713</v>
      </c>
      <c r="L25" s="5" t="s">
        <v>31</v>
      </c>
      <c r="M25" s="6">
        <v>49998</v>
      </c>
      <c r="N25" s="7">
        <v>0</v>
      </c>
    </row>
    <row r="26" spans="1:18" x14ac:dyDescent="0.25">
      <c r="A26" t="s">
        <v>103</v>
      </c>
      <c r="B26" t="s">
        <v>104</v>
      </c>
      <c r="C26" t="s">
        <v>80</v>
      </c>
      <c r="D26" t="s">
        <v>49</v>
      </c>
      <c r="E26" t="s">
        <v>36</v>
      </c>
      <c r="F26" t="s">
        <v>27</v>
      </c>
      <c r="G26" t="s">
        <v>28</v>
      </c>
      <c r="H26" t="s">
        <v>29</v>
      </c>
      <c r="I26" t="s">
        <v>30</v>
      </c>
      <c r="J26">
        <v>44</v>
      </c>
      <c r="K26" s="5">
        <v>41700</v>
      </c>
      <c r="L26" s="5" t="s">
        <v>31</v>
      </c>
      <c r="M26" s="6">
        <v>207172</v>
      </c>
      <c r="N26" s="7">
        <v>0.31</v>
      </c>
    </row>
    <row r="27" spans="1:18" x14ac:dyDescent="0.25">
      <c r="A27" t="s">
        <v>105</v>
      </c>
      <c r="B27" t="s">
        <v>106</v>
      </c>
      <c r="C27" t="s">
        <v>34</v>
      </c>
      <c r="D27" t="s">
        <v>66</v>
      </c>
      <c r="E27" t="s">
        <v>36</v>
      </c>
      <c r="F27" t="s">
        <v>27</v>
      </c>
      <c r="G27" t="s">
        <v>20</v>
      </c>
      <c r="H27" t="s">
        <v>21</v>
      </c>
      <c r="I27" t="s">
        <v>89</v>
      </c>
      <c r="J27">
        <v>41</v>
      </c>
      <c r="K27" s="5">
        <v>42111</v>
      </c>
      <c r="L27" s="5" t="s">
        <v>31</v>
      </c>
      <c r="M27" s="6">
        <v>152239</v>
      </c>
      <c r="N27" s="7">
        <v>0.23</v>
      </c>
      <c r="Q27">
        <v>9</v>
      </c>
      <c r="R27" t="str">
        <f>INDEX(C:C,MATCH(MIN(M:M),M:M,0))</f>
        <v>Analyst</v>
      </c>
    </row>
    <row r="28" spans="1:18" x14ac:dyDescent="0.25">
      <c r="A28" t="s">
        <v>107</v>
      </c>
      <c r="B28" t="s">
        <v>108</v>
      </c>
      <c r="C28" t="s">
        <v>109</v>
      </c>
      <c r="D28" t="s">
        <v>70</v>
      </c>
      <c r="E28" t="s">
        <v>50</v>
      </c>
      <c r="F28" t="s">
        <v>19</v>
      </c>
      <c r="G28" t="s">
        <v>86</v>
      </c>
      <c r="H28" t="s">
        <v>94</v>
      </c>
      <c r="I28" t="s">
        <v>100</v>
      </c>
      <c r="J28">
        <v>56</v>
      </c>
      <c r="K28" s="5">
        <v>38388</v>
      </c>
      <c r="L28" s="5" t="s">
        <v>31</v>
      </c>
      <c r="M28" s="6">
        <v>98581</v>
      </c>
      <c r="N28" s="7">
        <v>0</v>
      </c>
    </row>
    <row r="29" spans="1:18" x14ac:dyDescent="0.25">
      <c r="A29" t="s">
        <v>110</v>
      </c>
      <c r="B29" t="s">
        <v>111</v>
      </c>
      <c r="C29" t="s">
        <v>80</v>
      </c>
      <c r="D29" t="s">
        <v>70</v>
      </c>
      <c r="E29" t="s">
        <v>36</v>
      </c>
      <c r="F29" t="s">
        <v>27</v>
      </c>
      <c r="G29" t="s">
        <v>28</v>
      </c>
      <c r="H29" t="s">
        <v>21</v>
      </c>
      <c r="I29" t="s">
        <v>22</v>
      </c>
      <c r="J29">
        <v>43</v>
      </c>
      <c r="K29" s="5">
        <v>38145</v>
      </c>
      <c r="L29" s="5" t="s">
        <v>31</v>
      </c>
      <c r="M29" s="6">
        <v>246231</v>
      </c>
      <c r="N29" s="7">
        <v>0.31</v>
      </c>
      <c r="Q29">
        <v>10</v>
      </c>
      <c r="R29" t="str">
        <f>INDEX(C:C,MATCH(MAX(M:M),M:M,0))</f>
        <v>Vice President</v>
      </c>
    </row>
    <row r="30" spans="1:18" x14ac:dyDescent="0.25">
      <c r="A30" t="s">
        <v>112</v>
      </c>
      <c r="B30" t="s">
        <v>113</v>
      </c>
      <c r="C30" t="s">
        <v>114</v>
      </c>
      <c r="D30" t="s">
        <v>70</v>
      </c>
      <c r="E30" t="s">
        <v>36</v>
      </c>
      <c r="F30" t="s">
        <v>27</v>
      </c>
      <c r="G30" t="s">
        <v>28</v>
      </c>
      <c r="H30" t="s">
        <v>29</v>
      </c>
      <c r="I30" t="s">
        <v>115</v>
      </c>
      <c r="J30">
        <v>64</v>
      </c>
      <c r="K30" s="5">
        <v>35403</v>
      </c>
      <c r="L30" s="5" t="s">
        <v>31</v>
      </c>
      <c r="M30" s="6">
        <v>99354</v>
      </c>
      <c r="N30" s="7">
        <v>0.12</v>
      </c>
    </row>
    <row r="31" spans="1:18" x14ac:dyDescent="0.25">
      <c r="A31" t="s">
        <v>116</v>
      </c>
      <c r="B31" t="s">
        <v>117</v>
      </c>
      <c r="C31" t="s">
        <v>80</v>
      </c>
      <c r="D31" t="s">
        <v>17</v>
      </c>
      <c r="E31" t="s">
        <v>50</v>
      </c>
      <c r="F31" t="s">
        <v>27</v>
      </c>
      <c r="G31" t="s">
        <v>28</v>
      </c>
      <c r="H31" t="s">
        <v>29</v>
      </c>
      <c r="I31" t="s">
        <v>115</v>
      </c>
      <c r="J31">
        <v>63</v>
      </c>
      <c r="K31" s="5">
        <v>41040</v>
      </c>
      <c r="L31" s="5" t="s">
        <v>31</v>
      </c>
      <c r="M31" s="6">
        <v>231141</v>
      </c>
      <c r="N31" s="7">
        <v>0.34</v>
      </c>
    </row>
    <row r="32" spans="1:18" x14ac:dyDescent="0.25">
      <c r="A32" t="s">
        <v>118</v>
      </c>
      <c r="B32" t="s">
        <v>119</v>
      </c>
      <c r="C32" t="s">
        <v>120</v>
      </c>
      <c r="D32" t="s">
        <v>17</v>
      </c>
      <c r="E32" t="s">
        <v>18</v>
      </c>
      <c r="F32" t="s">
        <v>27</v>
      </c>
      <c r="G32" t="s">
        <v>28</v>
      </c>
      <c r="H32" t="s">
        <v>21</v>
      </c>
      <c r="I32" t="s">
        <v>89</v>
      </c>
      <c r="J32">
        <v>28</v>
      </c>
      <c r="K32" s="5">
        <v>42911</v>
      </c>
      <c r="L32" s="5" t="s">
        <v>31</v>
      </c>
      <c r="M32" s="6">
        <v>54775</v>
      </c>
      <c r="N32" s="7">
        <v>0</v>
      </c>
    </row>
    <row r="33" spans="1:14" x14ac:dyDescent="0.25">
      <c r="A33" t="s">
        <v>121</v>
      </c>
      <c r="B33" t="s">
        <v>122</v>
      </c>
      <c r="C33" t="s">
        <v>56</v>
      </c>
      <c r="D33" t="s">
        <v>35</v>
      </c>
      <c r="E33" t="s">
        <v>26</v>
      </c>
      <c r="F33" t="s">
        <v>27</v>
      </c>
      <c r="G33" t="s">
        <v>86</v>
      </c>
      <c r="H33" t="s">
        <v>94</v>
      </c>
      <c r="I33" t="s">
        <v>95</v>
      </c>
      <c r="J33">
        <v>65</v>
      </c>
      <c r="K33" s="5">
        <v>38123</v>
      </c>
      <c r="L33" s="5" t="s">
        <v>31</v>
      </c>
      <c r="M33" s="6">
        <v>55499</v>
      </c>
      <c r="N33" s="7">
        <v>0</v>
      </c>
    </row>
    <row r="34" spans="1:14" x14ac:dyDescent="0.25">
      <c r="A34" t="s">
        <v>123</v>
      </c>
      <c r="B34" t="s">
        <v>124</v>
      </c>
      <c r="C34" t="s">
        <v>125</v>
      </c>
      <c r="D34" t="s">
        <v>49</v>
      </c>
      <c r="E34" t="s">
        <v>18</v>
      </c>
      <c r="F34" t="s">
        <v>27</v>
      </c>
      <c r="G34" t="s">
        <v>37</v>
      </c>
      <c r="H34" t="s">
        <v>21</v>
      </c>
      <c r="I34" t="s">
        <v>22</v>
      </c>
      <c r="J34">
        <v>61</v>
      </c>
      <c r="K34" s="5">
        <v>39640</v>
      </c>
      <c r="L34" s="5" t="s">
        <v>31</v>
      </c>
      <c r="M34" s="6">
        <v>66521</v>
      </c>
      <c r="N34" s="7">
        <v>0</v>
      </c>
    </row>
    <row r="35" spans="1:14" x14ac:dyDescent="0.25">
      <c r="A35" t="s">
        <v>126</v>
      </c>
      <c r="B35" t="s">
        <v>127</v>
      </c>
      <c r="C35" t="s">
        <v>48</v>
      </c>
      <c r="D35" t="s">
        <v>49</v>
      </c>
      <c r="E35" t="s">
        <v>36</v>
      </c>
      <c r="F35" t="s">
        <v>27</v>
      </c>
      <c r="G35" t="s">
        <v>28</v>
      </c>
      <c r="H35" t="s">
        <v>29</v>
      </c>
      <c r="I35" t="s">
        <v>30</v>
      </c>
      <c r="J35">
        <v>30</v>
      </c>
      <c r="K35" s="5">
        <v>42642</v>
      </c>
      <c r="L35" s="5" t="s">
        <v>31</v>
      </c>
      <c r="M35" s="6">
        <v>59100</v>
      </c>
      <c r="N35" s="7">
        <v>0</v>
      </c>
    </row>
    <row r="36" spans="1:14" x14ac:dyDescent="0.25">
      <c r="A36" t="s">
        <v>128</v>
      </c>
      <c r="B36" t="s">
        <v>129</v>
      </c>
      <c r="C36" t="s">
        <v>56</v>
      </c>
      <c r="D36" t="s">
        <v>35</v>
      </c>
      <c r="E36" t="s">
        <v>18</v>
      </c>
      <c r="F36" t="s">
        <v>19</v>
      </c>
      <c r="G36" t="s">
        <v>37</v>
      </c>
      <c r="H36" t="s">
        <v>21</v>
      </c>
      <c r="I36" t="s">
        <v>38</v>
      </c>
      <c r="J36">
        <v>27</v>
      </c>
      <c r="K36" s="5">
        <v>43226</v>
      </c>
      <c r="L36" s="5" t="s">
        <v>31</v>
      </c>
      <c r="M36" s="6">
        <v>49011</v>
      </c>
      <c r="N36" s="7">
        <v>0</v>
      </c>
    </row>
    <row r="37" spans="1:14" x14ac:dyDescent="0.25">
      <c r="A37" t="s">
        <v>130</v>
      </c>
      <c r="B37" t="s">
        <v>131</v>
      </c>
      <c r="C37" t="s">
        <v>132</v>
      </c>
      <c r="D37" t="s">
        <v>17</v>
      </c>
      <c r="E37" t="s">
        <v>26</v>
      </c>
      <c r="F37" t="s">
        <v>19</v>
      </c>
      <c r="G37" t="s">
        <v>37</v>
      </c>
      <c r="H37" t="s">
        <v>21</v>
      </c>
      <c r="I37" t="s">
        <v>61</v>
      </c>
      <c r="J37">
        <v>32</v>
      </c>
      <c r="K37" s="5">
        <v>41681</v>
      </c>
      <c r="L37" s="5" t="s">
        <v>31</v>
      </c>
      <c r="M37" s="6">
        <v>99575</v>
      </c>
      <c r="N37" s="7">
        <v>0</v>
      </c>
    </row>
    <row r="38" spans="1:14" x14ac:dyDescent="0.25">
      <c r="A38" t="s">
        <v>133</v>
      </c>
      <c r="B38" t="s">
        <v>134</v>
      </c>
      <c r="C38" t="s">
        <v>69</v>
      </c>
      <c r="D38" t="s">
        <v>70</v>
      </c>
      <c r="E38" t="s">
        <v>26</v>
      </c>
      <c r="F38" t="s">
        <v>19</v>
      </c>
      <c r="G38" t="s">
        <v>28</v>
      </c>
      <c r="H38" t="s">
        <v>29</v>
      </c>
      <c r="I38" t="s">
        <v>135</v>
      </c>
      <c r="J38">
        <v>34</v>
      </c>
      <c r="K38" s="5">
        <v>43815</v>
      </c>
      <c r="L38" s="5" t="s">
        <v>31</v>
      </c>
      <c r="M38" s="6">
        <v>99989</v>
      </c>
      <c r="N38" s="7">
        <v>0</v>
      </c>
    </row>
    <row r="39" spans="1:14" x14ac:dyDescent="0.25">
      <c r="A39" t="s">
        <v>136</v>
      </c>
      <c r="B39" t="s">
        <v>137</v>
      </c>
      <c r="C39" t="s">
        <v>80</v>
      </c>
      <c r="D39" t="s">
        <v>81</v>
      </c>
      <c r="E39" t="s">
        <v>18</v>
      </c>
      <c r="F39" t="s">
        <v>27</v>
      </c>
      <c r="G39" t="s">
        <v>37</v>
      </c>
      <c r="H39" t="s">
        <v>21</v>
      </c>
      <c r="I39" t="s">
        <v>45</v>
      </c>
      <c r="J39">
        <v>27</v>
      </c>
      <c r="K39" s="5">
        <v>43758</v>
      </c>
      <c r="L39" s="5" t="s">
        <v>31</v>
      </c>
      <c r="M39" s="6">
        <v>256420</v>
      </c>
      <c r="N39" s="7">
        <v>0.3</v>
      </c>
    </row>
    <row r="40" spans="1:14" x14ac:dyDescent="0.25">
      <c r="A40" t="s">
        <v>138</v>
      </c>
      <c r="B40" t="s">
        <v>139</v>
      </c>
      <c r="C40" t="s">
        <v>25</v>
      </c>
      <c r="D40" t="s">
        <v>17</v>
      </c>
      <c r="E40" t="s">
        <v>26</v>
      </c>
      <c r="F40" t="s">
        <v>19</v>
      </c>
      <c r="G40" t="s">
        <v>86</v>
      </c>
      <c r="H40" t="s">
        <v>21</v>
      </c>
      <c r="I40" t="s">
        <v>57</v>
      </c>
      <c r="J40">
        <v>35</v>
      </c>
      <c r="K40" s="5">
        <v>41409</v>
      </c>
      <c r="L40" s="5" t="s">
        <v>31</v>
      </c>
      <c r="M40" s="6">
        <v>78940</v>
      </c>
      <c r="N40" s="7">
        <v>0</v>
      </c>
    </row>
    <row r="41" spans="1:14" x14ac:dyDescent="0.25">
      <c r="A41" t="s">
        <v>140</v>
      </c>
      <c r="B41" t="s">
        <v>141</v>
      </c>
      <c r="C41" t="s">
        <v>132</v>
      </c>
      <c r="D41" t="s">
        <v>17</v>
      </c>
      <c r="E41" t="s">
        <v>50</v>
      </c>
      <c r="F41" t="s">
        <v>19</v>
      </c>
      <c r="G41" t="s">
        <v>86</v>
      </c>
      <c r="H41" t="s">
        <v>94</v>
      </c>
      <c r="I41" t="s">
        <v>95</v>
      </c>
      <c r="J41">
        <v>57</v>
      </c>
      <c r="K41" s="5">
        <v>34337</v>
      </c>
      <c r="L41" s="5" t="s">
        <v>31</v>
      </c>
      <c r="M41" s="6">
        <v>82872</v>
      </c>
      <c r="N41" s="7">
        <v>0</v>
      </c>
    </row>
    <row r="42" spans="1:14" x14ac:dyDescent="0.25">
      <c r="A42" t="s">
        <v>142</v>
      </c>
      <c r="B42" t="s">
        <v>143</v>
      </c>
      <c r="C42" t="s">
        <v>144</v>
      </c>
      <c r="D42" t="s">
        <v>66</v>
      </c>
      <c r="E42" t="s">
        <v>36</v>
      </c>
      <c r="F42" t="s">
        <v>27</v>
      </c>
      <c r="G42" t="s">
        <v>28</v>
      </c>
      <c r="H42" t="s">
        <v>29</v>
      </c>
      <c r="I42" t="s">
        <v>135</v>
      </c>
      <c r="J42">
        <v>30</v>
      </c>
      <c r="K42" s="5">
        <v>42884</v>
      </c>
      <c r="L42" s="5">
        <v>42932</v>
      </c>
      <c r="M42" s="6">
        <v>86317</v>
      </c>
      <c r="N42" s="7">
        <v>0</v>
      </c>
    </row>
    <row r="43" spans="1:14" x14ac:dyDescent="0.25">
      <c r="A43" t="s">
        <v>145</v>
      </c>
      <c r="B43" t="s">
        <v>146</v>
      </c>
      <c r="C43" t="s">
        <v>53</v>
      </c>
      <c r="D43" t="s">
        <v>81</v>
      </c>
      <c r="E43" t="s">
        <v>36</v>
      </c>
      <c r="F43" t="s">
        <v>19</v>
      </c>
      <c r="G43" t="s">
        <v>37</v>
      </c>
      <c r="H43" t="s">
        <v>21</v>
      </c>
      <c r="I43" t="s">
        <v>61</v>
      </c>
      <c r="J43">
        <v>53</v>
      </c>
      <c r="K43" s="5">
        <v>41601</v>
      </c>
      <c r="L43" s="5" t="s">
        <v>31</v>
      </c>
      <c r="M43" s="6">
        <v>113135</v>
      </c>
      <c r="N43" s="7">
        <v>0.05</v>
      </c>
    </row>
    <row r="44" spans="1:14" x14ac:dyDescent="0.25">
      <c r="A44" t="s">
        <v>147</v>
      </c>
      <c r="B44" t="s">
        <v>148</v>
      </c>
      <c r="C44" t="s">
        <v>80</v>
      </c>
      <c r="D44" t="s">
        <v>17</v>
      </c>
      <c r="E44" t="s">
        <v>36</v>
      </c>
      <c r="F44" t="s">
        <v>27</v>
      </c>
      <c r="G44" t="s">
        <v>37</v>
      </c>
      <c r="H44" t="s">
        <v>21</v>
      </c>
      <c r="I44" t="s">
        <v>22</v>
      </c>
      <c r="J44">
        <v>52</v>
      </c>
      <c r="K44" s="5">
        <v>38664</v>
      </c>
      <c r="L44" s="5" t="s">
        <v>31</v>
      </c>
      <c r="M44" s="6">
        <v>199808</v>
      </c>
      <c r="N44" s="7">
        <v>0.32</v>
      </c>
    </row>
    <row r="45" spans="1:14" x14ac:dyDescent="0.25">
      <c r="A45" t="s">
        <v>149</v>
      </c>
      <c r="B45" t="s">
        <v>150</v>
      </c>
      <c r="C45" t="s">
        <v>48</v>
      </c>
      <c r="D45" t="s">
        <v>49</v>
      </c>
      <c r="E45" t="s">
        <v>36</v>
      </c>
      <c r="F45" t="s">
        <v>27</v>
      </c>
      <c r="G45" t="s">
        <v>28</v>
      </c>
      <c r="H45" t="s">
        <v>29</v>
      </c>
      <c r="I45" t="s">
        <v>75</v>
      </c>
      <c r="J45">
        <v>37</v>
      </c>
      <c r="K45" s="5">
        <v>41592</v>
      </c>
      <c r="L45" s="5" t="s">
        <v>31</v>
      </c>
      <c r="M45" s="6">
        <v>56037</v>
      </c>
      <c r="N45" s="7">
        <v>0</v>
      </c>
    </row>
    <row r="46" spans="1:14" x14ac:dyDescent="0.25">
      <c r="A46" t="s">
        <v>151</v>
      </c>
      <c r="B46" t="s">
        <v>152</v>
      </c>
      <c r="C46" t="s">
        <v>16</v>
      </c>
      <c r="D46" t="s">
        <v>81</v>
      </c>
      <c r="E46" t="s">
        <v>18</v>
      </c>
      <c r="F46" t="s">
        <v>19</v>
      </c>
      <c r="G46" t="s">
        <v>37</v>
      </c>
      <c r="H46" t="s">
        <v>21</v>
      </c>
      <c r="I46" t="s">
        <v>45</v>
      </c>
      <c r="J46">
        <v>29</v>
      </c>
      <c r="K46" s="5">
        <v>43609</v>
      </c>
      <c r="L46" s="5" t="s">
        <v>31</v>
      </c>
      <c r="M46" s="6">
        <v>122350</v>
      </c>
      <c r="N46" s="7">
        <v>0.12</v>
      </c>
    </row>
    <row r="47" spans="1:14" x14ac:dyDescent="0.25">
      <c r="A47" t="s">
        <v>153</v>
      </c>
      <c r="B47" t="s">
        <v>154</v>
      </c>
      <c r="C47" t="s">
        <v>132</v>
      </c>
      <c r="D47" t="s">
        <v>17</v>
      </c>
      <c r="E47" t="s">
        <v>18</v>
      </c>
      <c r="F47" t="s">
        <v>27</v>
      </c>
      <c r="G47" t="s">
        <v>37</v>
      </c>
      <c r="H47" t="s">
        <v>21</v>
      </c>
      <c r="I47" t="s">
        <v>22</v>
      </c>
      <c r="J47">
        <v>40</v>
      </c>
      <c r="K47" s="5">
        <v>40486</v>
      </c>
      <c r="L47" s="5" t="s">
        <v>31</v>
      </c>
      <c r="M47" s="6">
        <v>92952</v>
      </c>
      <c r="N47" s="7">
        <v>0</v>
      </c>
    </row>
    <row r="48" spans="1:14" x14ac:dyDescent="0.25">
      <c r="A48" t="s">
        <v>155</v>
      </c>
      <c r="B48" t="s">
        <v>156</v>
      </c>
      <c r="C48" t="s">
        <v>41</v>
      </c>
      <c r="D48" t="s">
        <v>17</v>
      </c>
      <c r="E48" t="s">
        <v>50</v>
      </c>
      <c r="F48" t="s">
        <v>27</v>
      </c>
      <c r="G48" t="s">
        <v>86</v>
      </c>
      <c r="H48" t="s">
        <v>21</v>
      </c>
      <c r="I48" t="s">
        <v>61</v>
      </c>
      <c r="J48">
        <v>32</v>
      </c>
      <c r="K48" s="5">
        <v>41353</v>
      </c>
      <c r="L48" s="5" t="s">
        <v>31</v>
      </c>
      <c r="M48" s="6">
        <v>79921</v>
      </c>
      <c r="N48" s="7">
        <v>0.05</v>
      </c>
    </row>
    <row r="49" spans="1:14" x14ac:dyDescent="0.25">
      <c r="A49" t="s">
        <v>157</v>
      </c>
      <c r="B49" t="s">
        <v>158</v>
      </c>
      <c r="C49" t="s">
        <v>34</v>
      </c>
      <c r="D49" t="s">
        <v>17</v>
      </c>
      <c r="E49" t="s">
        <v>18</v>
      </c>
      <c r="F49" t="s">
        <v>19</v>
      </c>
      <c r="G49" t="s">
        <v>20</v>
      </c>
      <c r="H49" t="s">
        <v>21</v>
      </c>
      <c r="I49" t="s">
        <v>22</v>
      </c>
      <c r="J49">
        <v>37</v>
      </c>
      <c r="K49" s="5">
        <v>40076</v>
      </c>
      <c r="L49" s="5" t="s">
        <v>31</v>
      </c>
      <c r="M49" s="6">
        <v>167199</v>
      </c>
      <c r="N49" s="7">
        <v>0.2</v>
      </c>
    </row>
    <row r="50" spans="1:14" x14ac:dyDescent="0.25">
      <c r="A50" t="s">
        <v>159</v>
      </c>
      <c r="B50" t="s">
        <v>160</v>
      </c>
      <c r="C50" t="s">
        <v>109</v>
      </c>
      <c r="D50" t="s">
        <v>70</v>
      </c>
      <c r="E50" t="s">
        <v>18</v>
      </c>
      <c r="F50" t="s">
        <v>27</v>
      </c>
      <c r="G50" t="s">
        <v>37</v>
      </c>
      <c r="H50" t="s">
        <v>21</v>
      </c>
      <c r="I50" t="s">
        <v>45</v>
      </c>
      <c r="J50">
        <v>52</v>
      </c>
      <c r="K50" s="5">
        <v>41199</v>
      </c>
      <c r="L50" s="5" t="s">
        <v>31</v>
      </c>
      <c r="M50" s="6">
        <v>71476</v>
      </c>
      <c r="N50" s="7">
        <v>0</v>
      </c>
    </row>
    <row r="51" spans="1:14" x14ac:dyDescent="0.25">
      <c r="A51" t="s">
        <v>161</v>
      </c>
      <c r="B51" t="s">
        <v>162</v>
      </c>
      <c r="C51" t="s">
        <v>34</v>
      </c>
      <c r="D51" t="s">
        <v>70</v>
      </c>
      <c r="E51" t="s">
        <v>26</v>
      </c>
      <c r="F51" t="s">
        <v>19</v>
      </c>
      <c r="G51" t="s">
        <v>37</v>
      </c>
      <c r="H51" t="s">
        <v>21</v>
      </c>
      <c r="I51" t="s">
        <v>22</v>
      </c>
      <c r="J51">
        <v>45</v>
      </c>
      <c r="K51" s="5">
        <v>41941</v>
      </c>
      <c r="L51" s="5" t="s">
        <v>31</v>
      </c>
      <c r="M51" s="6">
        <v>189420</v>
      </c>
      <c r="N51" s="7">
        <v>0.2</v>
      </c>
    </row>
    <row r="52" spans="1:14" x14ac:dyDescent="0.25">
      <c r="A52" t="s">
        <v>163</v>
      </c>
      <c r="B52" t="s">
        <v>164</v>
      </c>
      <c r="C52" t="s">
        <v>165</v>
      </c>
      <c r="D52" t="s">
        <v>66</v>
      </c>
      <c r="E52" t="s">
        <v>18</v>
      </c>
      <c r="F52" t="s">
        <v>19</v>
      </c>
      <c r="G52" t="s">
        <v>37</v>
      </c>
      <c r="H52" t="s">
        <v>21</v>
      </c>
      <c r="I52" t="s">
        <v>45</v>
      </c>
      <c r="J52">
        <v>64</v>
      </c>
      <c r="K52" s="5">
        <v>37184</v>
      </c>
      <c r="L52" s="5" t="s">
        <v>31</v>
      </c>
      <c r="M52" s="6">
        <v>64057</v>
      </c>
      <c r="N52" s="7">
        <v>0</v>
      </c>
    </row>
    <row r="53" spans="1:14" x14ac:dyDescent="0.25">
      <c r="A53" t="s">
        <v>166</v>
      </c>
      <c r="B53" t="s">
        <v>167</v>
      </c>
      <c r="C53" t="s">
        <v>125</v>
      </c>
      <c r="D53" t="s">
        <v>81</v>
      </c>
      <c r="E53" t="s">
        <v>26</v>
      </c>
      <c r="F53" t="s">
        <v>19</v>
      </c>
      <c r="G53" t="s">
        <v>20</v>
      </c>
      <c r="H53" t="s">
        <v>21</v>
      </c>
      <c r="I53" t="s">
        <v>45</v>
      </c>
      <c r="J53">
        <v>27</v>
      </c>
      <c r="K53" s="5">
        <v>44460</v>
      </c>
      <c r="L53" s="5" t="s">
        <v>31</v>
      </c>
      <c r="M53" s="6">
        <v>68728</v>
      </c>
      <c r="N53" s="7">
        <v>0</v>
      </c>
    </row>
    <row r="54" spans="1:14" x14ac:dyDescent="0.25">
      <c r="A54" t="s">
        <v>168</v>
      </c>
      <c r="B54" t="s">
        <v>169</v>
      </c>
      <c r="C54" t="s">
        <v>16</v>
      </c>
      <c r="D54" t="s">
        <v>17</v>
      </c>
      <c r="E54" t="s">
        <v>26</v>
      </c>
      <c r="F54" t="s">
        <v>19</v>
      </c>
      <c r="G54" t="s">
        <v>28</v>
      </c>
      <c r="H54" t="s">
        <v>29</v>
      </c>
      <c r="I54" t="s">
        <v>115</v>
      </c>
      <c r="J54">
        <v>25</v>
      </c>
      <c r="K54" s="5">
        <v>44379</v>
      </c>
      <c r="L54" s="5" t="s">
        <v>31</v>
      </c>
      <c r="M54" s="6">
        <v>125633</v>
      </c>
      <c r="N54" s="7">
        <v>0.11</v>
      </c>
    </row>
    <row r="55" spans="1:14" x14ac:dyDescent="0.25">
      <c r="A55" t="s">
        <v>170</v>
      </c>
      <c r="B55" t="s">
        <v>171</v>
      </c>
      <c r="C55" t="s">
        <v>125</v>
      </c>
      <c r="D55" t="s">
        <v>81</v>
      </c>
      <c r="E55" t="s">
        <v>26</v>
      </c>
      <c r="F55" t="s">
        <v>27</v>
      </c>
      <c r="G55" t="s">
        <v>86</v>
      </c>
      <c r="H55" t="s">
        <v>21</v>
      </c>
      <c r="I55" t="s">
        <v>89</v>
      </c>
      <c r="J55">
        <v>35</v>
      </c>
      <c r="K55" s="5">
        <v>40678</v>
      </c>
      <c r="L55" s="5" t="s">
        <v>31</v>
      </c>
      <c r="M55" s="6">
        <v>66889</v>
      </c>
      <c r="N55" s="7">
        <v>0</v>
      </c>
    </row>
    <row r="56" spans="1:14" x14ac:dyDescent="0.25">
      <c r="A56" t="s">
        <v>172</v>
      </c>
      <c r="B56" t="s">
        <v>173</v>
      </c>
      <c r="C56" t="s">
        <v>34</v>
      </c>
      <c r="D56" t="s">
        <v>60</v>
      </c>
      <c r="E56" t="s">
        <v>18</v>
      </c>
      <c r="F56" t="s">
        <v>19</v>
      </c>
      <c r="G56" t="s">
        <v>28</v>
      </c>
      <c r="H56" t="s">
        <v>21</v>
      </c>
      <c r="I56" t="s">
        <v>22</v>
      </c>
      <c r="J56">
        <v>36</v>
      </c>
      <c r="K56" s="5">
        <v>42276</v>
      </c>
      <c r="L56" s="5" t="s">
        <v>31</v>
      </c>
      <c r="M56" s="6">
        <v>178700</v>
      </c>
      <c r="N56" s="7">
        <v>0.28999999999999998</v>
      </c>
    </row>
    <row r="57" spans="1:14" x14ac:dyDescent="0.25">
      <c r="A57" t="s">
        <v>174</v>
      </c>
      <c r="B57" t="s">
        <v>175</v>
      </c>
      <c r="C57" t="s">
        <v>176</v>
      </c>
      <c r="D57" t="s">
        <v>70</v>
      </c>
      <c r="E57" t="s">
        <v>18</v>
      </c>
      <c r="F57" t="s">
        <v>19</v>
      </c>
      <c r="G57" t="s">
        <v>37</v>
      </c>
      <c r="H57" t="s">
        <v>21</v>
      </c>
      <c r="I57" t="s">
        <v>38</v>
      </c>
      <c r="J57">
        <v>33</v>
      </c>
      <c r="K57" s="5">
        <v>43456</v>
      </c>
      <c r="L57" s="5" t="s">
        <v>31</v>
      </c>
      <c r="M57" s="6">
        <v>83990</v>
      </c>
      <c r="N57" s="7">
        <v>0</v>
      </c>
    </row>
    <row r="58" spans="1:14" x14ac:dyDescent="0.25">
      <c r="A58" t="s">
        <v>177</v>
      </c>
      <c r="B58" t="s">
        <v>178</v>
      </c>
      <c r="C58" t="s">
        <v>179</v>
      </c>
      <c r="D58" t="s">
        <v>70</v>
      </c>
      <c r="E58" t="s">
        <v>50</v>
      </c>
      <c r="F58" t="s">
        <v>19</v>
      </c>
      <c r="G58" t="s">
        <v>37</v>
      </c>
      <c r="H58" t="s">
        <v>21</v>
      </c>
      <c r="I58" t="s">
        <v>38</v>
      </c>
      <c r="J58">
        <v>52</v>
      </c>
      <c r="K58" s="5">
        <v>38696</v>
      </c>
      <c r="L58" s="5" t="s">
        <v>31</v>
      </c>
      <c r="M58" s="6">
        <v>102043</v>
      </c>
      <c r="N58" s="7">
        <v>0</v>
      </c>
    </row>
    <row r="59" spans="1:14" x14ac:dyDescent="0.25">
      <c r="A59" t="s">
        <v>180</v>
      </c>
      <c r="B59" t="s">
        <v>181</v>
      </c>
      <c r="C59" t="s">
        <v>182</v>
      </c>
      <c r="D59" t="s">
        <v>70</v>
      </c>
      <c r="E59" t="s">
        <v>26</v>
      </c>
      <c r="F59" t="s">
        <v>19</v>
      </c>
      <c r="G59" t="s">
        <v>28</v>
      </c>
      <c r="H59" t="s">
        <v>21</v>
      </c>
      <c r="I59" t="s">
        <v>89</v>
      </c>
      <c r="J59">
        <v>46</v>
      </c>
      <c r="K59" s="5">
        <v>37041</v>
      </c>
      <c r="L59" s="5" t="s">
        <v>31</v>
      </c>
      <c r="M59" s="6">
        <v>90678</v>
      </c>
      <c r="N59" s="7">
        <v>0</v>
      </c>
    </row>
    <row r="60" spans="1:14" x14ac:dyDescent="0.25">
      <c r="A60" t="s">
        <v>183</v>
      </c>
      <c r="B60" t="s">
        <v>184</v>
      </c>
      <c r="C60" t="s">
        <v>185</v>
      </c>
      <c r="D60" t="s">
        <v>66</v>
      </c>
      <c r="E60" t="s">
        <v>26</v>
      </c>
      <c r="F60" t="s">
        <v>19</v>
      </c>
      <c r="G60" t="s">
        <v>20</v>
      </c>
      <c r="H60" t="s">
        <v>21</v>
      </c>
      <c r="I60" t="s">
        <v>57</v>
      </c>
      <c r="J60">
        <v>46</v>
      </c>
      <c r="K60" s="5">
        <v>39681</v>
      </c>
      <c r="L60" s="5" t="s">
        <v>31</v>
      </c>
      <c r="M60" s="6">
        <v>59067</v>
      </c>
      <c r="N60" s="7">
        <v>0</v>
      </c>
    </row>
    <row r="61" spans="1:14" x14ac:dyDescent="0.25">
      <c r="A61" t="s">
        <v>186</v>
      </c>
      <c r="B61" t="s">
        <v>187</v>
      </c>
      <c r="C61" t="s">
        <v>16</v>
      </c>
      <c r="D61" t="s">
        <v>81</v>
      </c>
      <c r="E61" t="s">
        <v>18</v>
      </c>
      <c r="F61" t="s">
        <v>27</v>
      </c>
      <c r="G61" t="s">
        <v>28</v>
      </c>
      <c r="H61" t="s">
        <v>29</v>
      </c>
      <c r="I61" t="s">
        <v>135</v>
      </c>
      <c r="J61">
        <v>45</v>
      </c>
      <c r="K61" s="5">
        <v>44266</v>
      </c>
      <c r="L61" s="5" t="s">
        <v>31</v>
      </c>
      <c r="M61" s="6">
        <v>135062</v>
      </c>
      <c r="N61" s="7">
        <v>0.15</v>
      </c>
    </row>
    <row r="62" spans="1:14" x14ac:dyDescent="0.25">
      <c r="A62" t="s">
        <v>188</v>
      </c>
      <c r="B62" t="s">
        <v>189</v>
      </c>
      <c r="C62" t="s">
        <v>16</v>
      </c>
      <c r="D62" t="s">
        <v>17</v>
      </c>
      <c r="E62" t="s">
        <v>50</v>
      </c>
      <c r="F62" t="s">
        <v>19</v>
      </c>
      <c r="G62" t="s">
        <v>86</v>
      </c>
      <c r="H62" t="s">
        <v>94</v>
      </c>
      <c r="I62" t="s">
        <v>95</v>
      </c>
      <c r="J62">
        <v>55</v>
      </c>
      <c r="K62" s="5">
        <v>38945</v>
      </c>
      <c r="L62" s="5" t="s">
        <v>31</v>
      </c>
      <c r="M62" s="6">
        <v>159044</v>
      </c>
      <c r="N62" s="7">
        <v>0.1</v>
      </c>
    </row>
    <row r="63" spans="1:14" x14ac:dyDescent="0.25">
      <c r="A63" t="s">
        <v>190</v>
      </c>
      <c r="B63" t="s">
        <v>191</v>
      </c>
      <c r="C63" t="s">
        <v>44</v>
      </c>
      <c r="D63" t="s">
        <v>60</v>
      </c>
      <c r="E63" t="s">
        <v>26</v>
      </c>
      <c r="F63" t="s">
        <v>19</v>
      </c>
      <c r="G63" t="s">
        <v>86</v>
      </c>
      <c r="H63" t="s">
        <v>94</v>
      </c>
      <c r="I63" t="s">
        <v>95</v>
      </c>
      <c r="J63">
        <v>44</v>
      </c>
      <c r="K63" s="5">
        <v>43467</v>
      </c>
      <c r="L63" s="5">
        <v>44020</v>
      </c>
      <c r="M63" s="6">
        <v>74691</v>
      </c>
      <c r="N63" s="7">
        <v>0</v>
      </c>
    </row>
    <row r="64" spans="1:14" x14ac:dyDescent="0.25">
      <c r="A64" t="s">
        <v>192</v>
      </c>
      <c r="B64" t="s">
        <v>193</v>
      </c>
      <c r="C64" t="s">
        <v>114</v>
      </c>
      <c r="D64" t="s">
        <v>70</v>
      </c>
      <c r="E64" t="s">
        <v>50</v>
      </c>
      <c r="F64" t="s">
        <v>19</v>
      </c>
      <c r="G64" t="s">
        <v>86</v>
      </c>
      <c r="H64" t="s">
        <v>21</v>
      </c>
      <c r="I64" t="s">
        <v>61</v>
      </c>
      <c r="J64">
        <v>44</v>
      </c>
      <c r="K64" s="5">
        <v>39800</v>
      </c>
      <c r="L64" s="5">
        <v>44371</v>
      </c>
      <c r="M64" s="6">
        <v>92753</v>
      </c>
      <c r="N64" s="7">
        <v>0.13</v>
      </c>
    </row>
    <row r="65" spans="1:14" x14ac:dyDescent="0.25">
      <c r="A65" t="s">
        <v>194</v>
      </c>
      <c r="B65" t="s">
        <v>195</v>
      </c>
      <c r="C65" t="s">
        <v>80</v>
      </c>
      <c r="D65" t="s">
        <v>66</v>
      </c>
      <c r="E65" t="s">
        <v>36</v>
      </c>
      <c r="F65" t="s">
        <v>27</v>
      </c>
      <c r="G65" t="s">
        <v>20</v>
      </c>
      <c r="H65" t="s">
        <v>21</v>
      </c>
      <c r="I65" t="s">
        <v>22</v>
      </c>
      <c r="J65">
        <v>45</v>
      </c>
      <c r="K65" s="5">
        <v>41493</v>
      </c>
      <c r="L65" s="5" t="s">
        <v>31</v>
      </c>
      <c r="M65" s="6">
        <v>236946</v>
      </c>
      <c r="N65" s="7">
        <v>0.37</v>
      </c>
    </row>
    <row r="66" spans="1:14" x14ac:dyDescent="0.25">
      <c r="A66" t="s">
        <v>196</v>
      </c>
      <c r="B66" t="s">
        <v>197</v>
      </c>
      <c r="C66" t="s">
        <v>56</v>
      </c>
      <c r="D66" t="s">
        <v>35</v>
      </c>
      <c r="E66" t="s">
        <v>50</v>
      </c>
      <c r="F66" t="s">
        <v>19</v>
      </c>
      <c r="G66" t="s">
        <v>20</v>
      </c>
      <c r="H66" t="s">
        <v>21</v>
      </c>
      <c r="I66" t="s">
        <v>57</v>
      </c>
      <c r="J66">
        <v>36</v>
      </c>
      <c r="K66" s="5">
        <v>44435</v>
      </c>
      <c r="L66" s="5" t="s">
        <v>31</v>
      </c>
      <c r="M66" s="6">
        <v>48906</v>
      </c>
      <c r="N66" s="7">
        <v>0</v>
      </c>
    </row>
    <row r="67" spans="1:14" x14ac:dyDescent="0.25">
      <c r="A67" t="s">
        <v>198</v>
      </c>
      <c r="B67" t="s">
        <v>199</v>
      </c>
      <c r="C67" t="s">
        <v>44</v>
      </c>
      <c r="D67" t="s">
        <v>49</v>
      </c>
      <c r="E67" t="s">
        <v>50</v>
      </c>
      <c r="F67" t="s">
        <v>19</v>
      </c>
      <c r="G67" t="s">
        <v>37</v>
      </c>
      <c r="H67" t="s">
        <v>21</v>
      </c>
      <c r="I67" t="s">
        <v>89</v>
      </c>
      <c r="J67">
        <v>38</v>
      </c>
      <c r="K67" s="5">
        <v>39474</v>
      </c>
      <c r="L67" s="5" t="s">
        <v>31</v>
      </c>
      <c r="M67" s="6">
        <v>80024</v>
      </c>
      <c r="N67" s="7">
        <v>0</v>
      </c>
    </row>
    <row r="68" spans="1:14" x14ac:dyDescent="0.25">
      <c r="A68" t="s">
        <v>200</v>
      </c>
      <c r="B68" t="s">
        <v>201</v>
      </c>
      <c r="C68" t="s">
        <v>165</v>
      </c>
      <c r="D68" t="s">
        <v>66</v>
      </c>
      <c r="E68" t="s">
        <v>36</v>
      </c>
      <c r="F68" t="s">
        <v>19</v>
      </c>
      <c r="G68" t="s">
        <v>37</v>
      </c>
      <c r="H68" t="s">
        <v>21</v>
      </c>
      <c r="I68" t="s">
        <v>22</v>
      </c>
      <c r="J68">
        <v>41</v>
      </c>
      <c r="K68" s="5">
        <v>40109</v>
      </c>
      <c r="L68" s="5">
        <v>41661</v>
      </c>
      <c r="M68" s="6">
        <v>54415</v>
      </c>
      <c r="N68" s="7">
        <v>0</v>
      </c>
    </row>
    <row r="69" spans="1:14" x14ac:dyDescent="0.25">
      <c r="A69" t="s">
        <v>202</v>
      </c>
      <c r="B69" t="s">
        <v>203</v>
      </c>
      <c r="C69" t="s">
        <v>53</v>
      </c>
      <c r="D69" t="s">
        <v>81</v>
      </c>
      <c r="E69" t="s">
        <v>18</v>
      </c>
      <c r="F69" t="s">
        <v>19</v>
      </c>
      <c r="G69" t="s">
        <v>28</v>
      </c>
      <c r="H69" t="s">
        <v>21</v>
      </c>
      <c r="I69" t="s">
        <v>22</v>
      </c>
      <c r="J69">
        <v>30</v>
      </c>
      <c r="K69" s="5">
        <v>42484</v>
      </c>
      <c r="L69" s="5" t="s">
        <v>31</v>
      </c>
      <c r="M69" s="6">
        <v>120341</v>
      </c>
      <c r="N69" s="7">
        <v>7.0000000000000007E-2</v>
      </c>
    </row>
    <row r="70" spans="1:14" x14ac:dyDescent="0.25">
      <c r="A70" t="s">
        <v>204</v>
      </c>
      <c r="B70" t="s">
        <v>205</v>
      </c>
      <c r="C70" t="s">
        <v>80</v>
      </c>
      <c r="D70" t="s">
        <v>17</v>
      </c>
      <c r="E70" t="s">
        <v>36</v>
      </c>
      <c r="F70" t="s">
        <v>19</v>
      </c>
      <c r="G70" t="s">
        <v>86</v>
      </c>
      <c r="H70" t="s">
        <v>21</v>
      </c>
      <c r="I70" t="s">
        <v>22</v>
      </c>
      <c r="J70">
        <v>43</v>
      </c>
      <c r="K70" s="5">
        <v>40029</v>
      </c>
      <c r="L70" s="5" t="s">
        <v>31</v>
      </c>
      <c r="M70" s="6">
        <v>208415</v>
      </c>
      <c r="N70" s="7">
        <v>0.35</v>
      </c>
    </row>
    <row r="71" spans="1:14" x14ac:dyDescent="0.25">
      <c r="A71" t="s">
        <v>206</v>
      </c>
      <c r="B71" t="s">
        <v>207</v>
      </c>
      <c r="C71" t="s">
        <v>208</v>
      </c>
      <c r="D71" t="s">
        <v>17</v>
      </c>
      <c r="E71" t="s">
        <v>36</v>
      </c>
      <c r="F71" t="s">
        <v>19</v>
      </c>
      <c r="G71" t="s">
        <v>28</v>
      </c>
      <c r="H71" t="s">
        <v>21</v>
      </c>
      <c r="I71" t="s">
        <v>22</v>
      </c>
      <c r="J71">
        <v>32</v>
      </c>
      <c r="K71" s="5">
        <v>43835</v>
      </c>
      <c r="L71" s="5" t="s">
        <v>31</v>
      </c>
      <c r="M71" s="6">
        <v>78844</v>
      </c>
      <c r="N71" s="7">
        <v>0</v>
      </c>
    </row>
    <row r="72" spans="1:14" x14ac:dyDescent="0.25">
      <c r="A72" t="s">
        <v>209</v>
      </c>
      <c r="B72" t="s">
        <v>210</v>
      </c>
      <c r="C72" t="s">
        <v>176</v>
      </c>
      <c r="D72" t="s">
        <v>70</v>
      </c>
      <c r="E72" t="s">
        <v>26</v>
      </c>
      <c r="F72" t="s">
        <v>27</v>
      </c>
      <c r="G72" t="s">
        <v>37</v>
      </c>
      <c r="H72" t="s">
        <v>21</v>
      </c>
      <c r="I72" t="s">
        <v>45</v>
      </c>
      <c r="J72">
        <v>58</v>
      </c>
      <c r="K72" s="5">
        <v>37399</v>
      </c>
      <c r="L72" s="5">
        <v>44465</v>
      </c>
      <c r="M72" s="6">
        <v>76354</v>
      </c>
      <c r="N72" s="7">
        <v>0</v>
      </c>
    </row>
    <row r="73" spans="1:14" x14ac:dyDescent="0.25">
      <c r="A73" t="s">
        <v>211</v>
      </c>
      <c r="B73" t="s">
        <v>212</v>
      </c>
      <c r="C73" t="s">
        <v>34</v>
      </c>
      <c r="D73" t="s">
        <v>35</v>
      </c>
      <c r="E73" t="s">
        <v>36</v>
      </c>
      <c r="F73" t="s">
        <v>19</v>
      </c>
      <c r="G73" t="s">
        <v>86</v>
      </c>
      <c r="H73" t="s">
        <v>21</v>
      </c>
      <c r="I73" t="s">
        <v>45</v>
      </c>
      <c r="J73">
        <v>37</v>
      </c>
      <c r="K73" s="5">
        <v>43493</v>
      </c>
      <c r="L73" s="5" t="s">
        <v>31</v>
      </c>
      <c r="M73" s="6">
        <v>165927</v>
      </c>
      <c r="N73" s="7">
        <v>0.2</v>
      </c>
    </row>
    <row r="74" spans="1:14" x14ac:dyDescent="0.25">
      <c r="A74" t="s">
        <v>213</v>
      </c>
      <c r="B74" t="s">
        <v>214</v>
      </c>
      <c r="C74" t="s">
        <v>53</v>
      </c>
      <c r="D74" t="s">
        <v>60</v>
      </c>
      <c r="E74" t="s">
        <v>36</v>
      </c>
      <c r="F74" t="s">
        <v>19</v>
      </c>
      <c r="G74" t="s">
        <v>86</v>
      </c>
      <c r="H74" t="s">
        <v>94</v>
      </c>
      <c r="I74" t="s">
        <v>95</v>
      </c>
      <c r="J74">
        <v>38</v>
      </c>
      <c r="K74" s="5">
        <v>44516</v>
      </c>
      <c r="L74" s="5" t="s">
        <v>31</v>
      </c>
      <c r="M74" s="6">
        <v>109812</v>
      </c>
      <c r="N74" s="7">
        <v>0.09</v>
      </c>
    </row>
    <row r="75" spans="1:14" x14ac:dyDescent="0.25">
      <c r="A75" t="s">
        <v>215</v>
      </c>
      <c r="B75" t="s">
        <v>216</v>
      </c>
      <c r="C75" t="s">
        <v>69</v>
      </c>
      <c r="D75" t="s">
        <v>70</v>
      </c>
      <c r="E75" t="s">
        <v>50</v>
      </c>
      <c r="F75" t="s">
        <v>27</v>
      </c>
      <c r="G75" t="s">
        <v>28</v>
      </c>
      <c r="H75" t="s">
        <v>21</v>
      </c>
      <c r="I75" t="s">
        <v>22</v>
      </c>
      <c r="J75">
        <v>55</v>
      </c>
      <c r="K75" s="5">
        <v>36041</v>
      </c>
      <c r="L75" s="5" t="s">
        <v>31</v>
      </c>
      <c r="M75" s="6">
        <v>86299</v>
      </c>
      <c r="N75" s="7">
        <v>0</v>
      </c>
    </row>
    <row r="76" spans="1:14" x14ac:dyDescent="0.25">
      <c r="A76" t="s">
        <v>217</v>
      </c>
      <c r="B76" t="s">
        <v>218</v>
      </c>
      <c r="C76" t="s">
        <v>80</v>
      </c>
      <c r="D76" t="s">
        <v>81</v>
      </c>
      <c r="E76" t="s">
        <v>18</v>
      </c>
      <c r="F76" t="s">
        <v>27</v>
      </c>
      <c r="G76" t="s">
        <v>86</v>
      </c>
      <c r="H76" t="s">
        <v>94</v>
      </c>
      <c r="I76" t="s">
        <v>219</v>
      </c>
      <c r="J76">
        <v>57</v>
      </c>
      <c r="K76" s="5">
        <v>37828</v>
      </c>
      <c r="L76" s="5" t="s">
        <v>31</v>
      </c>
      <c r="M76" s="6">
        <v>206624</v>
      </c>
      <c r="N76" s="7">
        <v>0.4</v>
      </c>
    </row>
    <row r="77" spans="1:14" x14ac:dyDescent="0.25">
      <c r="A77" t="s">
        <v>220</v>
      </c>
      <c r="B77" t="s">
        <v>221</v>
      </c>
      <c r="C77" t="s">
        <v>120</v>
      </c>
      <c r="D77" t="s">
        <v>17</v>
      </c>
      <c r="E77" t="s">
        <v>26</v>
      </c>
      <c r="F77" t="s">
        <v>27</v>
      </c>
      <c r="G77" t="s">
        <v>86</v>
      </c>
      <c r="H77" t="s">
        <v>94</v>
      </c>
      <c r="I77" t="s">
        <v>219</v>
      </c>
      <c r="J77">
        <v>36</v>
      </c>
      <c r="K77" s="5">
        <v>40535</v>
      </c>
      <c r="L77" s="5">
        <v>41725</v>
      </c>
      <c r="M77" s="6">
        <v>53215</v>
      </c>
      <c r="N77" s="7">
        <v>0</v>
      </c>
    </row>
    <row r="78" spans="1:14" x14ac:dyDescent="0.25">
      <c r="A78" t="s">
        <v>222</v>
      </c>
      <c r="B78" t="s">
        <v>223</v>
      </c>
      <c r="C78" t="s">
        <v>224</v>
      </c>
      <c r="D78" t="s">
        <v>70</v>
      </c>
      <c r="E78" t="s">
        <v>18</v>
      </c>
      <c r="F78" t="s">
        <v>19</v>
      </c>
      <c r="G78" t="s">
        <v>28</v>
      </c>
      <c r="H78" t="s">
        <v>29</v>
      </c>
      <c r="I78" t="s">
        <v>30</v>
      </c>
      <c r="J78">
        <v>30</v>
      </c>
      <c r="K78" s="5">
        <v>42877</v>
      </c>
      <c r="L78" s="5">
        <v>43016</v>
      </c>
      <c r="M78" s="6">
        <v>86858</v>
      </c>
      <c r="N78" s="7">
        <v>0</v>
      </c>
    </row>
    <row r="79" spans="1:14" x14ac:dyDescent="0.25">
      <c r="A79" t="s">
        <v>225</v>
      </c>
      <c r="B79" t="s">
        <v>226</v>
      </c>
      <c r="C79" t="s">
        <v>41</v>
      </c>
      <c r="D79" t="s">
        <v>17</v>
      </c>
      <c r="E79" t="s">
        <v>26</v>
      </c>
      <c r="F79" t="s">
        <v>27</v>
      </c>
      <c r="G79" t="s">
        <v>28</v>
      </c>
      <c r="H79" t="s">
        <v>29</v>
      </c>
      <c r="I79" t="s">
        <v>30</v>
      </c>
      <c r="J79">
        <v>40</v>
      </c>
      <c r="K79" s="5">
        <v>39265</v>
      </c>
      <c r="L79" s="5" t="s">
        <v>31</v>
      </c>
      <c r="M79" s="6">
        <v>93971</v>
      </c>
      <c r="N79" s="7">
        <v>0.08</v>
      </c>
    </row>
    <row r="80" spans="1:14" x14ac:dyDescent="0.25">
      <c r="A80" t="s">
        <v>227</v>
      </c>
      <c r="B80" t="s">
        <v>228</v>
      </c>
      <c r="C80" t="s">
        <v>125</v>
      </c>
      <c r="D80" t="s">
        <v>35</v>
      </c>
      <c r="E80" t="s">
        <v>50</v>
      </c>
      <c r="F80" t="s">
        <v>27</v>
      </c>
      <c r="G80" t="s">
        <v>86</v>
      </c>
      <c r="H80" t="s">
        <v>21</v>
      </c>
      <c r="I80" t="s">
        <v>45</v>
      </c>
      <c r="J80">
        <v>34</v>
      </c>
      <c r="K80" s="5">
        <v>42182</v>
      </c>
      <c r="L80" s="5" t="s">
        <v>31</v>
      </c>
      <c r="M80" s="6">
        <v>57008</v>
      </c>
      <c r="N80" s="7">
        <v>0</v>
      </c>
    </row>
    <row r="81" spans="1:14" x14ac:dyDescent="0.25">
      <c r="A81" t="s">
        <v>229</v>
      </c>
      <c r="B81" t="s">
        <v>230</v>
      </c>
      <c r="C81" t="s">
        <v>16</v>
      </c>
      <c r="D81" t="s">
        <v>35</v>
      </c>
      <c r="E81" t="s">
        <v>26</v>
      </c>
      <c r="F81" t="s">
        <v>27</v>
      </c>
      <c r="G81" t="s">
        <v>86</v>
      </c>
      <c r="H81" t="s">
        <v>21</v>
      </c>
      <c r="I81" t="s">
        <v>45</v>
      </c>
      <c r="J81">
        <v>60</v>
      </c>
      <c r="K81" s="5">
        <v>42270</v>
      </c>
      <c r="L81" s="5" t="s">
        <v>31</v>
      </c>
      <c r="M81" s="6">
        <v>141899</v>
      </c>
      <c r="N81" s="7">
        <v>0.15</v>
      </c>
    </row>
    <row r="82" spans="1:14" x14ac:dyDescent="0.25">
      <c r="A82" t="s">
        <v>231</v>
      </c>
      <c r="B82" t="s">
        <v>232</v>
      </c>
      <c r="C82" t="s">
        <v>125</v>
      </c>
      <c r="D82" t="s">
        <v>81</v>
      </c>
      <c r="E82" t="s">
        <v>50</v>
      </c>
      <c r="F82" t="s">
        <v>27</v>
      </c>
      <c r="G82" t="s">
        <v>20</v>
      </c>
      <c r="H82" t="s">
        <v>21</v>
      </c>
      <c r="I82" t="s">
        <v>57</v>
      </c>
      <c r="J82">
        <v>41</v>
      </c>
      <c r="K82" s="5">
        <v>42626</v>
      </c>
      <c r="L82" s="5" t="s">
        <v>31</v>
      </c>
      <c r="M82" s="6">
        <v>64847</v>
      </c>
      <c r="N82" s="7">
        <v>0</v>
      </c>
    </row>
    <row r="83" spans="1:14" x14ac:dyDescent="0.25">
      <c r="A83" t="s">
        <v>233</v>
      </c>
      <c r="B83" t="s">
        <v>234</v>
      </c>
      <c r="C83" t="s">
        <v>114</v>
      </c>
      <c r="D83" t="s">
        <v>70</v>
      </c>
      <c r="E83" t="s">
        <v>18</v>
      </c>
      <c r="F83" t="s">
        <v>27</v>
      </c>
      <c r="G83" t="s">
        <v>37</v>
      </c>
      <c r="H83" t="s">
        <v>21</v>
      </c>
      <c r="I83" t="s">
        <v>57</v>
      </c>
      <c r="J83">
        <v>53</v>
      </c>
      <c r="K83" s="5">
        <v>33702</v>
      </c>
      <c r="L83" s="5" t="s">
        <v>31</v>
      </c>
      <c r="M83" s="6">
        <v>116878</v>
      </c>
      <c r="N83" s="7">
        <v>0.11</v>
      </c>
    </row>
    <row r="84" spans="1:14" x14ac:dyDescent="0.25">
      <c r="A84" t="s">
        <v>235</v>
      </c>
      <c r="B84" t="s">
        <v>236</v>
      </c>
      <c r="C84" t="s">
        <v>109</v>
      </c>
      <c r="D84" t="s">
        <v>70</v>
      </c>
      <c r="E84" t="s">
        <v>36</v>
      </c>
      <c r="F84" t="s">
        <v>27</v>
      </c>
      <c r="G84" t="s">
        <v>20</v>
      </c>
      <c r="H84" t="s">
        <v>21</v>
      </c>
      <c r="I84" t="s">
        <v>61</v>
      </c>
      <c r="J84">
        <v>45</v>
      </c>
      <c r="K84" s="5">
        <v>38388</v>
      </c>
      <c r="L84" s="5" t="s">
        <v>31</v>
      </c>
      <c r="M84" s="6">
        <v>70505</v>
      </c>
      <c r="N84" s="7">
        <v>0</v>
      </c>
    </row>
    <row r="85" spans="1:14" x14ac:dyDescent="0.25">
      <c r="A85" t="s">
        <v>237</v>
      </c>
      <c r="B85" t="s">
        <v>238</v>
      </c>
      <c r="C85" t="s">
        <v>34</v>
      </c>
      <c r="D85" t="s">
        <v>70</v>
      </c>
      <c r="E85" t="s">
        <v>18</v>
      </c>
      <c r="F85" t="s">
        <v>19</v>
      </c>
      <c r="G85" t="s">
        <v>86</v>
      </c>
      <c r="H85" t="s">
        <v>94</v>
      </c>
      <c r="I85" t="s">
        <v>95</v>
      </c>
      <c r="J85">
        <v>30</v>
      </c>
      <c r="K85" s="5">
        <v>42512</v>
      </c>
      <c r="L85" s="5">
        <v>44186</v>
      </c>
      <c r="M85" s="6">
        <v>189702</v>
      </c>
      <c r="N85" s="7">
        <v>0.28000000000000003</v>
      </c>
    </row>
    <row r="86" spans="1:14" x14ac:dyDescent="0.25">
      <c r="A86" t="s">
        <v>239</v>
      </c>
      <c r="B86" t="s">
        <v>240</v>
      </c>
      <c r="C86" t="s">
        <v>34</v>
      </c>
      <c r="D86" t="s">
        <v>60</v>
      </c>
      <c r="E86" t="s">
        <v>36</v>
      </c>
      <c r="F86" t="s">
        <v>27</v>
      </c>
      <c r="G86" t="s">
        <v>37</v>
      </c>
      <c r="H86" t="s">
        <v>21</v>
      </c>
      <c r="I86" t="s">
        <v>38</v>
      </c>
      <c r="J86">
        <v>26</v>
      </c>
      <c r="K86" s="5">
        <v>44040</v>
      </c>
      <c r="L86" s="5" t="s">
        <v>31</v>
      </c>
      <c r="M86" s="6">
        <v>180664</v>
      </c>
      <c r="N86" s="7">
        <v>0.27</v>
      </c>
    </row>
    <row r="87" spans="1:14" x14ac:dyDescent="0.25">
      <c r="A87" t="s">
        <v>241</v>
      </c>
      <c r="B87" t="s">
        <v>242</v>
      </c>
      <c r="C87" t="s">
        <v>185</v>
      </c>
      <c r="D87" t="s">
        <v>66</v>
      </c>
      <c r="E87" t="s">
        <v>26</v>
      </c>
      <c r="F87" t="s">
        <v>19</v>
      </c>
      <c r="G87" t="s">
        <v>28</v>
      </c>
      <c r="H87" t="s">
        <v>29</v>
      </c>
      <c r="I87" t="s">
        <v>135</v>
      </c>
      <c r="J87">
        <v>45</v>
      </c>
      <c r="K87" s="5">
        <v>37972</v>
      </c>
      <c r="L87" s="5" t="s">
        <v>31</v>
      </c>
      <c r="M87" s="6">
        <v>48345</v>
      </c>
      <c r="N87" s="7">
        <v>0</v>
      </c>
    </row>
    <row r="88" spans="1:14" x14ac:dyDescent="0.25">
      <c r="A88" t="s">
        <v>243</v>
      </c>
      <c r="B88" t="s">
        <v>244</v>
      </c>
      <c r="C88" t="s">
        <v>34</v>
      </c>
      <c r="D88" t="s">
        <v>66</v>
      </c>
      <c r="E88" t="s">
        <v>26</v>
      </c>
      <c r="F88" t="s">
        <v>27</v>
      </c>
      <c r="G88" t="s">
        <v>28</v>
      </c>
      <c r="H88" t="s">
        <v>29</v>
      </c>
      <c r="I88" t="s">
        <v>115</v>
      </c>
      <c r="J88">
        <v>42</v>
      </c>
      <c r="K88" s="5">
        <v>41655</v>
      </c>
      <c r="L88" s="5" t="s">
        <v>31</v>
      </c>
      <c r="M88" s="6">
        <v>152214</v>
      </c>
      <c r="N88" s="7">
        <v>0.3</v>
      </c>
    </row>
    <row r="89" spans="1:14" x14ac:dyDescent="0.25">
      <c r="A89" t="s">
        <v>245</v>
      </c>
      <c r="B89" t="s">
        <v>246</v>
      </c>
      <c r="C89" t="s">
        <v>208</v>
      </c>
      <c r="D89" t="s">
        <v>17</v>
      </c>
      <c r="E89" t="s">
        <v>50</v>
      </c>
      <c r="F89" t="s">
        <v>19</v>
      </c>
      <c r="G89" t="s">
        <v>86</v>
      </c>
      <c r="H89" t="s">
        <v>94</v>
      </c>
      <c r="I89" t="s">
        <v>95</v>
      </c>
      <c r="J89">
        <v>41</v>
      </c>
      <c r="K89" s="5">
        <v>39931</v>
      </c>
      <c r="L89" s="5" t="s">
        <v>31</v>
      </c>
      <c r="M89" s="6">
        <v>69803</v>
      </c>
      <c r="N89" s="7">
        <v>0</v>
      </c>
    </row>
    <row r="90" spans="1:14" x14ac:dyDescent="0.25">
      <c r="A90" t="s">
        <v>247</v>
      </c>
      <c r="B90" t="s">
        <v>248</v>
      </c>
      <c r="C90" t="s">
        <v>249</v>
      </c>
      <c r="D90" t="s">
        <v>17</v>
      </c>
      <c r="E90" t="s">
        <v>50</v>
      </c>
      <c r="F90" t="s">
        <v>19</v>
      </c>
      <c r="G90" t="s">
        <v>86</v>
      </c>
      <c r="H90" t="s">
        <v>94</v>
      </c>
      <c r="I90" t="s">
        <v>100</v>
      </c>
      <c r="J90">
        <v>48</v>
      </c>
      <c r="K90" s="5">
        <v>43650</v>
      </c>
      <c r="L90" s="5" t="s">
        <v>31</v>
      </c>
      <c r="M90" s="6">
        <v>76588</v>
      </c>
      <c r="N90" s="7">
        <v>0</v>
      </c>
    </row>
    <row r="91" spans="1:14" x14ac:dyDescent="0.25">
      <c r="A91" t="s">
        <v>250</v>
      </c>
      <c r="B91" t="s">
        <v>251</v>
      </c>
      <c r="C91" t="s">
        <v>252</v>
      </c>
      <c r="D91" t="s">
        <v>17</v>
      </c>
      <c r="E91" t="s">
        <v>26</v>
      </c>
      <c r="F91" t="s">
        <v>27</v>
      </c>
      <c r="G91" t="s">
        <v>37</v>
      </c>
      <c r="H91" t="s">
        <v>21</v>
      </c>
      <c r="I91" t="s">
        <v>57</v>
      </c>
      <c r="J91">
        <v>29</v>
      </c>
      <c r="K91" s="5">
        <v>43444</v>
      </c>
      <c r="L91" s="5" t="s">
        <v>31</v>
      </c>
      <c r="M91" s="6">
        <v>84596</v>
      </c>
      <c r="N91" s="7">
        <v>0</v>
      </c>
    </row>
    <row r="92" spans="1:14" x14ac:dyDescent="0.25">
      <c r="A92" t="s">
        <v>253</v>
      </c>
      <c r="B92" t="s">
        <v>254</v>
      </c>
      <c r="C92" t="s">
        <v>53</v>
      </c>
      <c r="D92" t="s">
        <v>81</v>
      </c>
      <c r="E92" t="s">
        <v>18</v>
      </c>
      <c r="F92" t="s">
        <v>27</v>
      </c>
      <c r="G92" t="s">
        <v>28</v>
      </c>
      <c r="H92" t="s">
        <v>29</v>
      </c>
      <c r="I92" t="s">
        <v>30</v>
      </c>
      <c r="J92">
        <v>27</v>
      </c>
      <c r="K92" s="5">
        <v>43368</v>
      </c>
      <c r="L92" s="5">
        <v>43821</v>
      </c>
      <c r="M92" s="6">
        <v>114441</v>
      </c>
      <c r="N92" s="7">
        <v>0.1</v>
      </c>
    </row>
    <row r="93" spans="1:14" x14ac:dyDescent="0.25">
      <c r="A93" t="s">
        <v>255</v>
      </c>
      <c r="B93" t="s">
        <v>256</v>
      </c>
      <c r="C93" t="s">
        <v>16</v>
      </c>
      <c r="D93" t="s">
        <v>35</v>
      </c>
      <c r="E93" t="s">
        <v>36</v>
      </c>
      <c r="F93" t="s">
        <v>19</v>
      </c>
      <c r="G93" t="s">
        <v>28</v>
      </c>
      <c r="H93" t="s">
        <v>29</v>
      </c>
      <c r="I93" t="s">
        <v>115</v>
      </c>
      <c r="J93">
        <v>33</v>
      </c>
      <c r="K93" s="5">
        <v>43211</v>
      </c>
      <c r="L93" s="5" t="s">
        <v>31</v>
      </c>
      <c r="M93" s="6">
        <v>140402</v>
      </c>
      <c r="N93" s="7">
        <v>0.15</v>
      </c>
    </row>
    <row r="94" spans="1:14" x14ac:dyDescent="0.25">
      <c r="A94" t="s">
        <v>257</v>
      </c>
      <c r="B94" t="s">
        <v>258</v>
      </c>
      <c r="C94" t="s">
        <v>125</v>
      </c>
      <c r="D94" t="s">
        <v>35</v>
      </c>
      <c r="E94" t="s">
        <v>50</v>
      </c>
      <c r="F94" t="s">
        <v>19</v>
      </c>
      <c r="G94" t="s">
        <v>86</v>
      </c>
      <c r="H94" t="s">
        <v>94</v>
      </c>
      <c r="I94" t="s">
        <v>219</v>
      </c>
      <c r="J94">
        <v>26</v>
      </c>
      <c r="K94" s="5">
        <v>43578</v>
      </c>
      <c r="L94" s="5" t="s">
        <v>31</v>
      </c>
      <c r="M94" s="6">
        <v>59817</v>
      </c>
      <c r="N94" s="7">
        <v>0</v>
      </c>
    </row>
    <row r="95" spans="1:14" x14ac:dyDescent="0.25">
      <c r="A95" t="s">
        <v>259</v>
      </c>
      <c r="B95" t="s">
        <v>260</v>
      </c>
      <c r="C95" t="s">
        <v>48</v>
      </c>
      <c r="D95" t="s">
        <v>49</v>
      </c>
      <c r="E95" t="s">
        <v>26</v>
      </c>
      <c r="F95" t="s">
        <v>27</v>
      </c>
      <c r="G95" t="s">
        <v>28</v>
      </c>
      <c r="H95" t="s">
        <v>21</v>
      </c>
      <c r="I95" t="s">
        <v>61</v>
      </c>
      <c r="J95">
        <v>31</v>
      </c>
      <c r="K95" s="5">
        <v>42938</v>
      </c>
      <c r="L95" s="5" t="s">
        <v>31</v>
      </c>
      <c r="M95" s="6">
        <v>55854</v>
      </c>
      <c r="N95" s="7">
        <v>0</v>
      </c>
    </row>
    <row r="96" spans="1:14" x14ac:dyDescent="0.25">
      <c r="A96" t="s">
        <v>261</v>
      </c>
      <c r="B96" t="s">
        <v>262</v>
      </c>
      <c r="C96" t="s">
        <v>144</v>
      </c>
      <c r="D96" t="s">
        <v>66</v>
      </c>
      <c r="E96" t="s">
        <v>18</v>
      </c>
      <c r="F96" t="s">
        <v>27</v>
      </c>
      <c r="G96" t="s">
        <v>28</v>
      </c>
      <c r="H96" t="s">
        <v>21</v>
      </c>
      <c r="I96" t="s">
        <v>22</v>
      </c>
      <c r="J96">
        <v>53</v>
      </c>
      <c r="K96" s="5">
        <v>37576</v>
      </c>
      <c r="L96" s="5" t="s">
        <v>31</v>
      </c>
      <c r="M96" s="6">
        <v>95998</v>
      </c>
      <c r="N96" s="7">
        <v>0</v>
      </c>
    </row>
    <row r="97" spans="1:14" x14ac:dyDescent="0.25">
      <c r="A97" t="s">
        <v>263</v>
      </c>
      <c r="B97" t="s">
        <v>264</v>
      </c>
      <c r="C97" t="s">
        <v>16</v>
      </c>
      <c r="D97" t="s">
        <v>49</v>
      </c>
      <c r="E97" t="s">
        <v>26</v>
      </c>
      <c r="F97" t="s">
        <v>19</v>
      </c>
      <c r="G97" t="s">
        <v>28</v>
      </c>
      <c r="H97" t="s">
        <v>21</v>
      </c>
      <c r="I97" t="s">
        <v>45</v>
      </c>
      <c r="J97">
        <v>34</v>
      </c>
      <c r="K97" s="5">
        <v>42116</v>
      </c>
      <c r="L97" s="5" t="s">
        <v>31</v>
      </c>
      <c r="M97" s="6">
        <v>154941</v>
      </c>
      <c r="N97" s="7">
        <v>0.13</v>
      </c>
    </row>
    <row r="98" spans="1:14" x14ac:dyDescent="0.25">
      <c r="A98" t="s">
        <v>265</v>
      </c>
      <c r="B98" t="s">
        <v>173</v>
      </c>
      <c r="C98" t="s">
        <v>80</v>
      </c>
      <c r="D98" t="s">
        <v>35</v>
      </c>
      <c r="E98" t="s">
        <v>36</v>
      </c>
      <c r="F98" t="s">
        <v>19</v>
      </c>
      <c r="G98" t="s">
        <v>28</v>
      </c>
      <c r="H98" t="s">
        <v>29</v>
      </c>
      <c r="I98" t="s">
        <v>115</v>
      </c>
      <c r="J98">
        <v>54</v>
      </c>
      <c r="K98" s="5">
        <v>40734</v>
      </c>
      <c r="L98" s="5" t="s">
        <v>31</v>
      </c>
      <c r="M98" s="6">
        <v>247022</v>
      </c>
      <c r="N98" s="7">
        <v>0.3</v>
      </c>
    </row>
    <row r="99" spans="1:14" x14ac:dyDescent="0.25">
      <c r="A99" t="s">
        <v>266</v>
      </c>
      <c r="B99" t="s">
        <v>267</v>
      </c>
      <c r="C99" t="s">
        <v>249</v>
      </c>
      <c r="D99" t="s">
        <v>17</v>
      </c>
      <c r="E99" t="s">
        <v>26</v>
      </c>
      <c r="F99" t="s">
        <v>19</v>
      </c>
      <c r="G99" t="s">
        <v>86</v>
      </c>
      <c r="H99" t="s">
        <v>94</v>
      </c>
      <c r="I99" t="s">
        <v>219</v>
      </c>
      <c r="J99">
        <v>32</v>
      </c>
      <c r="K99" s="5">
        <v>44474</v>
      </c>
      <c r="L99" s="5" t="s">
        <v>31</v>
      </c>
      <c r="M99" s="6">
        <v>88072</v>
      </c>
      <c r="N99" s="7">
        <v>0</v>
      </c>
    </row>
    <row r="100" spans="1:14" x14ac:dyDescent="0.25">
      <c r="A100" t="s">
        <v>268</v>
      </c>
      <c r="B100" t="s">
        <v>269</v>
      </c>
      <c r="C100" t="s">
        <v>41</v>
      </c>
      <c r="D100" t="s">
        <v>17</v>
      </c>
      <c r="E100" t="s">
        <v>18</v>
      </c>
      <c r="F100" t="s">
        <v>27</v>
      </c>
      <c r="G100" t="s">
        <v>28</v>
      </c>
      <c r="H100" t="s">
        <v>29</v>
      </c>
      <c r="I100" t="s">
        <v>75</v>
      </c>
      <c r="J100">
        <v>28</v>
      </c>
      <c r="K100" s="5">
        <v>43977</v>
      </c>
      <c r="L100" s="5" t="s">
        <v>31</v>
      </c>
      <c r="M100" s="6">
        <v>67925</v>
      </c>
      <c r="N100" s="7">
        <v>0.08</v>
      </c>
    </row>
    <row r="101" spans="1:14" x14ac:dyDescent="0.25">
      <c r="A101" t="s">
        <v>270</v>
      </c>
      <c r="B101" t="s">
        <v>271</v>
      </c>
      <c r="C101" t="s">
        <v>80</v>
      </c>
      <c r="D101" t="s">
        <v>49</v>
      </c>
      <c r="E101" t="s">
        <v>26</v>
      </c>
      <c r="F101" t="s">
        <v>19</v>
      </c>
      <c r="G101" t="s">
        <v>37</v>
      </c>
      <c r="H101" t="s">
        <v>21</v>
      </c>
      <c r="I101" t="s">
        <v>61</v>
      </c>
      <c r="J101">
        <v>31</v>
      </c>
      <c r="K101" s="5">
        <v>44063</v>
      </c>
      <c r="L101" s="5" t="s">
        <v>31</v>
      </c>
      <c r="M101" s="6">
        <v>219693</v>
      </c>
      <c r="N101" s="7">
        <v>0.3</v>
      </c>
    </row>
  </sheetData>
  <mergeCells count="3">
    <mergeCell ref="P3:S3"/>
    <mergeCell ref="P4:S4"/>
    <mergeCell ref="P7:S7"/>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315A-584C-43A1-BFCE-21E3AD5BB58A}">
  <sheetPr codeName="Sheet8"/>
  <dimension ref="A1"/>
  <sheetViews>
    <sheetView workbookViewId="0">
      <selection activeCell="E13" sqref="E13"/>
    </sheetView>
  </sheetViews>
  <sheetFormatPr defaultRowHeight="15" x14ac:dyDescent="0.25"/>
  <sheetData/>
  <pageMargins left="0.7" right="0.7" top="0.75" bottom="0.75" header="0.3" footer="0.3"/>
  <drawing r:id="rId1"/>
  <legacyDrawing r:id="rId2"/>
  <controls>
    <mc:AlternateContent xmlns:mc="http://schemas.openxmlformats.org/markup-compatibility/2006">
      <mc:Choice Requires="x14">
        <control shapeId="8195" r:id="rId3" name="CommandButton1">
          <controlPr defaultSize="0" autoLine="0" r:id="rId4">
            <anchor moveWithCells="1">
              <from>
                <xdr:col>2</xdr:col>
                <xdr:colOff>238125</xdr:colOff>
                <xdr:row>5</xdr:row>
                <xdr:rowOff>133350</xdr:rowOff>
              </from>
              <to>
                <xdr:col>9</xdr:col>
                <xdr:colOff>0</xdr:colOff>
                <xdr:row>17</xdr:row>
                <xdr:rowOff>38100</xdr:rowOff>
              </to>
            </anchor>
          </controlPr>
        </control>
      </mc:Choice>
      <mc:Fallback>
        <control shapeId="8195" r:id="rId3"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Sheet1</vt:lpstr>
      <vt:lpstr>Sheet6</vt:lpstr>
      <vt:lpstr>Sheet4</vt:lpstr>
      <vt:lpstr>Sheet5</vt:lpstr>
      <vt:lpstr>Sheet2</vt:lpstr>
      <vt:lpstr>Sheet8</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dcterms:created xsi:type="dcterms:W3CDTF">2015-06-05T18:17:20Z</dcterms:created>
  <dcterms:modified xsi:type="dcterms:W3CDTF">2025-02-02T15:42:39Z</dcterms:modified>
</cp:coreProperties>
</file>