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ai\Desktop\Thesis\Evaluation\"/>
    </mc:Choice>
  </mc:AlternateContent>
  <xr:revisionPtr revIDLastSave="0" documentId="13_ncr:1_{63751BDA-5A93-42F5-89DF-0566A699C078}" xr6:coauthVersionLast="45" xr6:coauthVersionMax="45" xr10:uidLastSave="{00000000-0000-0000-0000-000000000000}"/>
  <bookViews>
    <workbookView xWindow="-108" yWindow="-108" windowWidth="23256" windowHeight="12576" activeTab="2" xr2:uid="{2B732513-8AB7-4B9C-B40C-F5704A1FDD83}"/>
  </bookViews>
  <sheets>
    <sheet name="Sheet1" sheetId="1" r:id="rId1"/>
    <sheet name="_xltb_storage_" sheetId="4" state="veryHidden" r:id="rId2"/>
    <sheet name="Sheet2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9" i="2" l="1"/>
  <c r="G28" i="2"/>
  <c r="G26" i="2"/>
  <c r="G25" i="2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F16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34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35" i="1"/>
  <c r="J134" i="1"/>
  <c r="E164" i="1"/>
  <c r="D164" i="1"/>
  <c r="F36" i="1"/>
  <c r="F65" i="1" s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35" i="1"/>
  <c r="E65" i="1"/>
  <c r="D65" i="1"/>
  <c r="K134" i="1"/>
  <c r="K65" i="1" l="1"/>
  <c r="I164" i="1"/>
  <c r="H164" i="1"/>
  <c r="G164" i="1"/>
  <c r="C164" i="1"/>
  <c r="B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64" i="1" l="1"/>
  <c r="K164" i="1"/>
  <c r="I65" i="1"/>
  <c r="H65" i="1"/>
  <c r="G65" i="1"/>
  <c r="C65" i="1"/>
  <c r="B65" i="1"/>
  <c r="J65" i="1" l="1"/>
</calcChain>
</file>

<file path=xl/sharedStrings.xml><?xml version="1.0" encoding="utf-8"?>
<sst xmlns="http://schemas.openxmlformats.org/spreadsheetml/2006/main" count="127" uniqueCount="55">
  <si>
    <t>Total number of characters</t>
  </si>
  <si>
    <t>True positives</t>
  </si>
  <si>
    <t>Image name</t>
  </si>
  <si>
    <t>OCR Score</t>
  </si>
  <si>
    <t>Improvement of characters detection</t>
  </si>
  <si>
    <t>Total</t>
  </si>
  <si>
    <t>Evaluation of GAN</t>
  </si>
  <si>
    <t>Pix2pix</t>
  </si>
  <si>
    <t>CycleGAN</t>
  </si>
  <si>
    <t>FactorGAN</t>
  </si>
  <si>
    <t>FID</t>
  </si>
  <si>
    <t>MSE</t>
  </si>
  <si>
    <t>SSIM</t>
  </si>
  <si>
    <t>Input</t>
  </si>
  <si>
    <t>Translated image</t>
  </si>
  <si>
    <t>Output</t>
  </si>
  <si>
    <t>Output of proposed integrated(GAN+OCR) system</t>
  </si>
  <si>
    <t>The results of Pix2pix GAN are very good compared to other GAN which is proved by visual results as well as metrics like FID,SSIM and MSE loss.</t>
  </si>
  <si>
    <t>Evaluation of OCR using google vision API</t>
  </si>
  <si>
    <t>Even for the state of the art OCR engine like Google vision API, Using GAN translated image has increased the detection by 20 % with OCR score accuracy of 83 %</t>
  </si>
  <si>
    <t>Characters detected for a original image without using GAN</t>
  </si>
  <si>
    <t>Characters detected after using GAN Translation</t>
  </si>
  <si>
    <t xml:space="preserve">For the above evaluation, I randomly cropped the 30 test images to the size 256*256. Then translated it using pix2pix GAN and passed </t>
  </si>
  <si>
    <t xml:space="preserve">both the original and translated image for character detection to Google vision API. </t>
  </si>
  <si>
    <t>The visual results are provided in the ocreval.docx file. The following conclusions were made:</t>
  </si>
  <si>
    <t>The visual output for validation image of all three GANs along with its groung truth is provided in the file Results.html</t>
  </si>
  <si>
    <t>Characters identified correctly</t>
  </si>
  <si>
    <t>Characters identified incorrectly</t>
  </si>
  <si>
    <t>Total number of characters in the test image</t>
  </si>
  <si>
    <t xml:space="preserve">The proposed OCR </t>
  </si>
  <si>
    <t xml:space="preserve">Google Vision </t>
  </si>
  <si>
    <t>Characters recognized for original images before using GAN</t>
  </si>
  <si>
    <t>Characters recognized after using GAN Translated Image</t>
  </si>
  <si>
    <t>Improvement of character recognition  using GAN translated Image</t>
  </si>
  <si>
    <t>Pix2pix with synthetic data</t>
  </si>
  <si>
    <t>Fa</t>
  </si>
  <si>
    <t>False positives</t>
  </si>
  <si>
    <t>Correctly Identified</t>
  </si>
  <si>
    <t>Incorrectly identified</t>
  </si>
  <si>
    <t xml:space="preserve">Incorrectly identified </t>
  </si>
  <si>
    <t>Correctly identified</t>
  </si>
  <si>
    <t>Incorrectly Identified</t>
  </si>
  <si>
    <t>OCR Engine</t>
  </si>
  <si>
    <t>Google Vision</t>
  </si>
  <si>
    <t>The Proposed OCR</t>
  </si>
  <si>
    <t>Character recognition without GAN</t>
  </si>
  <si>
    <t>Character recognition with GAN</t>
  </si>
  <si>
    <t>Characters Recognized</t>
  </si>
  <si>
    <t>The proposed OCR</t>
  </si>
  <si>
    <t>Improvement of Character Recognition</t>
  </si>
  <si>
    <t>Percentage Increase in OCR Score</t>
  </si>
  <si>
    <t>Characters missed</t>
  </si>
  <si>
    <t>XL Toolbox Settings</t>
  </si>
  <si>
    <t>export_path</t>
  </si>
  <si>
    <t>C:\Users\Kalai\Desktop\test.png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</si>
</sst>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9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wrapText="1"/>
    </xf>
    <xf numFmtId="0" fontId="3" fillId="0" borderId="0" xfId="0" applyFont="1"/>
    <xf numFmtId="0" fontId="3" fillId="0" borderId="0" xfId="0" applyFont="1" applyAlignme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FID Metric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FID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Sheet1!$B$4:$E$4</c:f>
              <c:strCache>
                <c:ptCount val="4"/>
                <c:pt idx="0">
                  <c:v>Pix2pix</c:v>
                </c:pt>
                <c:pt idx="1">
                  <c:v>Pix2pix with synthetic data</c:v>
                </c:pt>
                <c:pt idx="2">
                  <c:v>CycleGAN</c:v>
                </c:pt>
                <c:pt idx="3">
                  <c:v>FactorGAN</c:v>
                </c:pt>
              </c:strCache>
            </c:strRef>
          </c:cat>
          <c:val>
            <c:numRef>
              <c:f>Sheet1!$B$7:$E$7</c:f>
              <c:numCache>
                <c:formatCode>General</c:formatCode>
                <c:ptCount val="4"/>
                <c:pt idx="0">
                  <c:v>15.09</c:v>
                </c:pt>
                <c:pt idx="1">
                  <c:v>16.899999999999999</c:v>
                </c:pt>
                <c:pt idx="2">
                  <c:v>51.76</c:v>
                </c:pt>
                <c:pt idx="3">
                  <c:v>32.35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35-4C13-912F-604DCCDCA1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8567584"/>
        <c:axId val="588565944"/>
      </c:barChart>
      <c:catAx>
        <c:axId val="58856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565944"/>
        <c:crosses val="autoZero"/>
        <c:auto val="1"/>
        <c:lblAlgn val="ctr"/>
        <c:lblOffset val="100"/>
        <c:noMultiLvlLbl val="0"/>
      </c:catAx>
      <c:valAx>
        <c:axId val="58856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FID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56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Sheet2!$C$100</c:f>
              <c:strCache>
                <c:ptCount val="1"/>
                <c:pt idx="0">
                  <c:v>MSE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Sheet2!$D$96:$G$96</c:f>
              <c:strCache>
                <c:ptCount val="4"/>
                <c:pt idx="0">
                  <c:v>Pix2pix</c:v>
                </c:pt>
                <c:pt idx="1">
                  <c:v>Pix2pix with synthetic data</c:v>
                </c:pt>
                <c:pt idx="2">
                  <c:v>CycleGAN</c:v>
                </c:pt>
                <c:pt idx="3">
                  <c:v>FactorGAN</c:v>
                </c:pt>
              </c:strCache>
            </c:strRef>
          </c:cat>
          <c:val>
            <c:numRef>
              <c:f>Sheet2!$D$100:$G$100</c:f>
              <c:numCache>
                <c:formatCode>General</c:formatCode>
                <c:ptCount val="4"/>
                <c:pt idx="0">
                  <c:v>3377.56</c:v>
                </c:pt>
                <c:pt idx="1">
                  <c:v>3374.87</c:v>
                </c:pt>
                <c:pt idx="2">
                  <c:v>5739.08</c:v>
                </c:pt>
                <c:pt idx="3">
                  <c:v>3664.83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CB-461D-8251-6F8ED5F8F4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61595904"/>
        <c:axId val="461597544"/>
      </c:barChart>
      <c:catAx>
        <c:axId val="46159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597544"/>
        <c:crosses val="autoZero"/>
        <c:auto val="1"/>
        <c:lblAlgn val="ctr"/>
        <c:lblOffset val="100"/>
        <c:noMultiLvlLbl val="0"/>
      </c:catAx>
      <c:valAx>
        <c:axId val="4615975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Mean</a:t>
                </a:r>
                <a:r>
                  <a:rPr lang="en-IN" baseline="0"/>
                  <a:t> Square Error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1.8367777133780693E-2"/>
              <c:y val="0.33873574356638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59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Sheet2!$C$97</c:f>
              <c:strCache>
                <c:ptCount val="1"/>
                <c:pt idx="0">
                  <c:v>FID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Sheet2!$D$96:$G$96</c:f>
              <c:strCache>
                <c:ptCount val="4"/>
                <c:pt idx="0">
                  <c:v>Pix2pix</c:v>
                </c:pt>
                <c:pt idx="1">
                  <c:v>Pix2pix with synthetic data</c:v>
                </c:pt>
                <c:pt idx="2">
                  <c:v>CycleGAN</c:v>
                </c:pt>
                <c:pt idx="3">
                  <c:v>FactorGAN</c:v>
                </c:pt>
              </c:strCache>
            </c:strRef>
          </c:cat>
          <c:val>
            <c:numRef>
              <c:f>Sheet2!$D$97:$G$97</c:f>
              <c:numCache>
                <c:formatCode>General</c:formatCode>
                <c:ptCount val="4"/>
                <c:pt idx="0">
                  <c:v>15.09</c:v>
                </c:pt>
                <c:pt idx="1">
                  <c:v>16.899999999999999</c:v>
                </c:pt>
                <c:pt idx="2">
                  <c:v>51.76</c:v>
                </c:pt>
                <c:pt idx="3">
                  <c:v>32.35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9C-43CF-B0A6-02A7EDD306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60349304"/>
        <c:axId val="460352256"/>
      </c:barChart>
      <c:catAx>
        <c:axId val="460349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352256"/>
        <c:crosses val="autoZero"/>
        <c:auto val="1"/>
        <c:lblAlgn val="ctr"/>
        <c:lblOffset val="100"/>
        <c:noMultiLvlLbl val="0"/>
      </c:catAx>
      <c:valAx>
        <c:axId val="4603522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FID</a:t>
                </a:r>
                <a:r>
                  <a:rPr lang="en-IN" baseline="0"/>
                  <a:t> Score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1.8413896547249405E-2"/>
              <c:y val="0.42926684477956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349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SSIM Metric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SSIM</c:v>
                </c:pt>
              </c:strCache>
            </c:strRef>
          </c:tx>
          <c:spPr>
            <a:solidFill>
              <a:schemeClr val="dk1">
                <a:tint val="885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Sheet1!$B$4:$E$4</c:f>
              <c:strCache>
                <c:ptCount val="4"/>
                <c:pt idx="0">
                  <c:v>Pix2pix</c:v>
                </c:pt>
                <c:pt idx="1">
                  <c:v>Pix2pix with synthetic data</c:v>
                </c:pt>
                <c:pt idx="2">
                  <c:v>CycleGAN</c:v>
                </c:pt>
                <c:pt idx="3">
                  <c:v>FactorGAN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0.8</c:v>
                </c:pt>
                <c:pt idx="1">
                  <c:v>0.79</c:v>
                </c:pt>
                <c:pt idx="2">
                  <c:v>0.69</c:v>
                </c:pt>
                <c:pt idx="3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E-457F-96CC-8EE2E432A47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88574800"/>
        <c:axId val="588569880"/>
      </c:barChart>
      <c:catAx>
        <c:axId val="588574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569880"/>
        <c:crosses val="autoZero"/>
        <c:auto val="1"/>
        <c:lblAlgn val="ctr"/>
        <c:lblOffset val="100"/>
        <c:noMultiLvlLbl val="0"/>
      </c:catAx>
      <c:valAx>
        <c:axId val="5885698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SSIM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57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Google Vision vs The proposed OCR engine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Sheet1!$A$174</c:f>
              <c:strCache>
                <c:ptCount val="1"/>
                <c:pt idx="0">
                  <c:v>The proposed OCR 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Sheet1!$G$173:$H$173</c:f>
              <c:strCache>
                <c:ptCount val="2"/>
                <c:pt idx="0">
                  <c:v>Improvement of character recognition  using GAN translated Image</c:v>
                </c:pt>
                <c:pt idx="1">
                  <c:v>OCR Score</c:v>
                </c:pt>
              </c:strCache>
            </c:strRef>
          </c:cat>
          <c:val>
            <c:numRef>
              <c:f>Sheet1!$G$174:$H$174</c:f>
              <c:numCache>
                <c:formatCode>General</c:formatCode>
                <c:ptCount val="2"/>
                <c:pt idx="0">
                  <c:v>20.67</c:v>
                </c:pt>
                <c:pt idx="1">
                  <c:v>84.66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1-4C38-BEE9-207DFA41A86B}"/>
            </c:ext>
          </c:extLst>
        </c:ser>
        <c:ser>
          <c:idx val="1"/>
          <c:order val="1"/>
          <c:tx>
            <c:strRef>
              <c:f>Sheet1!$A$175</c:f>
              <c:strCache>
                <c:ptCount val="1"/>
                <c:pt idx="0">
                  <c:v>Google Vision 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Sheet1!$G$173:$H$173</c:f>
              <c:strCache>
                <c:ptCount val="2"/>
                <c:pt idx="0">
                  <c:v>Improvement of character recognition  using GAN translated Image</c:v>
                </c:pt>
                <c:pt idx="1">
                  <c:v>OCR Score</c:v>
                </c:pt>
              </c:strCache>
            </c:strRef>
          </c:cat>
          <c:val>
            <c:numRef>
              <c:f>Sheet1!$G$175:$H$175</c:f>
              <c:numCache>
                <c:formatCode>General</c:formatCode>
                <c:ptCount val="2"/>
                <c:pt idx="0">
                  <c:v>20.66</c:v>
                </c:pt>
                <c:pt idx="1">
                  <c:v>82.98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31-4C38-BEE9-207DFA41A86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40777656"/>
        <c:axId val="540777984"/>
      </c:barChart>
      <c:catAx>
        <c:axId val="540777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77984"/>
        <c:crosses val="autoZero"/>
        <c:auto val="1"/>
        <c:lblAlgn val="ctr"/>
        <c:lblOffset val="100"/>
        <c:noMultiLvlLbl val="0"/>
      </c:catAx>
      <c:valAx>
        <c:axId val="5407779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77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Comparision of OCR Engines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Sheet1!$A$174</c:f>
              <c:strCache>
                <c:ptCount val="1"/>
                <c:pt idx="0">
                  <c:v>The proposed OCR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Sheet1!$B$173:$F$173</c:f>
              <c:strCache>
                <c:ptCount val="5"/>
                <c:pt idx="0">
                  <c:v>Total number of characters in the test image</c:v>
                </c:pt>
                <c:pt idx="1">
                  <c:v>Characters recognized for original images before using GAN</c:v>
                </c:pt>
                <c:pt idx="2">
                  <c:v>Characters recognized after using GAN Translated Image</c:v>
                </c:pt>
                <c:pt idx="3">
                  <c:v>Characters identified correctly</c:v>
                </c:pt>
                <c:pt idx="4">
                  <c:v>Characters identified incorrectly</c:v>
                </c:pt>
              </c:strCache>
            </c:strRef>
          </c:cat>
          <c:val>
            <c:numRef>
              <c:f>Sheet1!$B$174:$F$174</c:f>
              <c:numCache>
                <c:formatCode>General</c:formatCode>
                <c:ptCount val="5"/>
                <c:pt idx="0">
                  <c:v>1303</c:v>
                </c:pt>
                <c:pt idx="1">
                  <c:v>1039</c:v>
                </c:pt>
                <c:pt idx="2">
                  <c:v>1283</c:v>
                </c:pt>
                <c:pt idx="3">
                  <c:v>1102</c:v>
                </c:pt>
                <c:pt idx="4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4F-4EDA-9157-479747D84331}"/>
            </c:ext>
          </c:extLst>
        </c:ser>
        <c:ser>
          <c:idx val="1"/>
          <c:order val="1"/>
          <c:tx>
            <c:strRef>
              <c:f>Sheet1!$A$175</c:f>
              <c:strCache>
                <c:ptCount val="1"/>
                <c:pt idx="0">
                  <c:v>Google Vision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Sheet1!$B$173:$F$173</c:f>
              <c:strCache>
                <c:ptCount val="5"/>
                <c:pt idx="0">
                  <c:v>Total number of characters in the test image</c:v>
                </c:pt>
                <c:pt idx="1">
                  <c:v>Characters recognized for original images before using GAN</c:v>
                </c:pt>
                <c:pt idx="2">
                  <c:v>Characters recognized after using GAN Translated Image</c:v>
                </c:pt>
                <c:pt idx="3">
                  <c:v>Characters identified correctly</c:v>
                </c:pt>
                <c:pt idx="4">
                  <c:v>Characters identified incorrectly</c:v>
                </c:pt>
              </c:strCache>
            </c:strRef>
          </c:cat>
          <c:val>
            <c:numRef>
              <c:f>Sheet1!$B$175:$F$175</c:f>
              <c:numCache>
                <c:formatCode>General</c:formatCode>
                <c:ptCount val="5"/>
                <c:pt idx="0">
                  <c:v>1303</c:v>
                </c:pt>
                <c:pt idx="1">
                  <c:v>1057</c:v>
                </c:pt>
                <c:pt idx="2">
                  <c:v>1294</c:v>
                </c:pt>
                <c:pt idx="3">
                  <c:v>1093</c:v>
                </c:pt>
                <c:pt idx="4">
                  <c:v>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4F-4EDA-9157-479747D843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0799304"/>
        <c:axId val="540793728"/>
      </c:barChart>
      <c:catAx>
        <c:axId val="540799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93728"/>
        <c:crosses val="autoZero"/>
        <c:auto val="1"/>
        <c:lblAlgn val="ctr"/>
        <c:lblOffset val="100"/>
        <c:noMultiLvlLbl val="0"/>
      </c:catAx>
      <c:valAx>
        <c:axId val="54079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No. of Characters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99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MSE Metric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MSE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Sheet1!$B$4:$H$4</c:f>
              <c:strCache>
                <c:ptCount val="4"/>
                <c:pt idx="0">
                  <c:v>Pix2pix</c:v>
                </c:pt>
                <c:pt idx="1">
                  <c:v>Pix2pix with synthetic data</c:v>
                </c:pt>
                <c:pt idx="2">
                  <c:v>CycleGAN</c:v>
                </c:pt>
                <c:pt idx="3">
                  <c:v>FactorGAN</c:v>
                </c:pt>
              </c:strCache>
            </c:strRef>
          </c:cat>
          <c:val>
            <c:numRef>
              <c:f>Sheet1!$B$6:$H$6</c:f>
              <c:numCache>
                <c:formatCode>General</c:formatCode>
                <c:ptCount val="7"/>
                <c:pt idx="0">
                  <c:v>3377.56</c:v>
                </c:pt>
                <c:pt idx="1">
                  <c:v>3374.87</c:v>
                </c:pt>
                <c:pt idx="2">
                  <c:v>5739.08</c:v>
                </c:pt>
                <c:pt idx="3">
                  <c:v>3664.83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1B-4A99-B00D-87C7BB223F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61400216"/>
        <c:axId val="461403168"/>
      </c:barChart>
      <c:catAx>
        <c:axId val="4614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03168"/>
        <c:crosses val="autoZero"/>
        <c:auto val="1"/>
        <c:lblAlgn val="ctr"/>
        <c:lblOffset val="100"/>
        <c:noMultiLvlLbl val="0"/>
      </c:catAx>
      <c:valAx>
        <c:axId val="46140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Mean Square Error</a:t>
                </a:r>
                <a:r>
                  <a:rPr lang="en-IN" baseline="0"/>
                  <a:t> 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00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Google Vision OCR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428975224250818E-2"/>
          <c:y val="0.14574124575891428"/>
          <c:w val="0.91096406218453463"/>
          <c:h val="0.67084895803019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Sheet2!$B$25</c:f>
              <c:strCache>
                <c:ptCount val="1"/>
                <c:pt idx="0">
                  <c:v>Character recognition without GAN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Sheet2!$D$24:$G$24</c:f>
              <c:strCache>
                <c:ptCount val="4"/>
                <c:pt idx="0">
                  <c:v>Characters Recognized</c:v>
                </c:pt>
                <c:pt idx="1">
                  <c:v>Correctly identified</c:v>
                </c:pt>
                <c:pt idx="2">
                  <c:v>Incorrectly Identified</c:v>
                </c:pt>
                <c:pt idx="3">
                  <c:v>Characters missed</c:v>
                </c:pt>
              </c:strCache>
            </c:strRef>
          </c:cat>
          <c:val>
            <c:numRef>
              <c:f>Sheet2!$D$25:$G$25</c:f>
              <c:numCache>
                <c:formatCode>General</c:formatCode>
                <c:ptCount val="4"/>
                <c:pt idx="0">
                  <c:v>1054</c:v>
                </c:pt>
                <c:pt idx="1">
                  <c:v>914</c:v>
                </c:pt>
                <c:pt idx="2">
                  <c:v>140</c:v>
                </c:pt>
                <c:pt idx="3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29-4F06-B3A1-A4FA42360CCD}"/>
            </c:ext>
          </c:extLst>
        </c:ser>
        <c:ser>
          <c:idx val="1"/>
          <c:order val="1"/>
          <c:tx>
            <c:strRef>
              <c:f>Sheet2!$B$26</c:f>
              <c:strCache>
                <c:ptCount val="1"/>
                <c:pt idx="0">
                  <c:v>Character recognition with GAN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Sheet2!$D$24:$G$24</c:f>
              <c:strCache>
                <c:ptCount val="4"/>
                <c:pt idx="0">
                  <c:v>Characters Recognized</c:v>
                </c:pt>
                <c:pt idx="1">
                  <c:v>Correctly identified</c:v>
                </c:pt>
                <c:pt idx="2">
                  <c:v>Incorrectly Identified</c:v>
                </c:pt>
                <c:pt idx="3">
                  <c:v>Characters missed</c:v>
                </c:pt>
              </c:strCache>
            </c:strRef>
          </c:cat>
          <c:val>
            <c:numRef>
              <c:f>Sheet2!$D$26:$G$26</c:f>
              <c:numCache>
                <c:formatCode>General</c:formatCode>
                <c:ptCount val="4"/>
                <c:pt idx="0">
                  <c:v>1287</c:v>
                </c:pt>
                <c:pt idx="1">
                  <c:v>1104</c:v>
                </c:pt>
                <c:pt idx="2">
                  <c:v>183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29-4F06-B3A1-A4FA42360C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48773936"/>
        <c:axId val="548775904"/>
      </c:barChart>
      <c:catAx>
        <c:axId val="54877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775904"/>
        <c:crosses val="autoZero"/>
        <c:auto val="1"/>
        <c:lblAlgn val="ctr"/>
        <c:lblOffset val="100"/>
        <c:noMultiLvlLbl val="0"/>
      </c:catAx>
      <c:valAx>
        <c:axId val="5487759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Characters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77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575697111430554"/>
          <c:y val="0.91351636747624065"/>
          <c:w val="0.61849491278625135"/>
          <c:h val="5.48784328788169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The Proposed OCR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642272159589087E-2"/>
          <c:y val="0.12419204037263583"/>
          <c:w val="0.90349015461495263"/>
          <c:h val="0.73244117017561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Sheet2!$B$28</c:f>
              <c:strCache>
                <c:ptCount val="1"/>
                <c:pt idx="0">
                  <c:v>Character recognition without GAN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Sheet2!$D$27:$G$27</c:f>
              <c:strCache>
                <c:ptCount val="4"/>
                <c:pt idx="0">
                  <c:v>Characters Recognized</c:v>
                </c:pt>
                <c:pt idx="1">
                  <c:v>Correctly identified</c:v>
                </c:pt>
                <c:pt idx="2">
                  <c:v>Incorrectly Identified</c:v>
                </c:pt>
                <c:pt idx="3">
                  <c:v>Characters missed</c:v>
                </c:pt>
              </c:strCache>
            </c:strRef>
          </c:cat>
          <c:val>
            <c:numRef>
              <c:f>Sheet2!$D$28:$G$28</c:f>
              <c:numCache>
                <c:formatCode>General</c:formatCode>
                <c:ptCount val="4"/>
                <c:pt idx="0">
                  <c:v>1036</c:v>
                </c:pt>
                <c:pt idx="1">
                  <c:v>830</c:v>
                </c:pt>
                <c:pt idx="2">
                  <c:v>206</c:v>
                </c:pt>
                <c:pt idx="3">
                  <c:v>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B-4C24-A7B8-8325A0C969A4}"/>
            </c:ext>
          </c:extLst>
        </c:ser>
        <c:ser>
          <c:idx val="1"/>
          <c:order val="1"/>
          <c:tx>
            <c:strRef>
              <c:f>Sheet2!$B$29</c:f>
              <c:strCache>
                <c:ptCount val="1"/>
                <c:pt idx="0">
                  <c:v>Character recognition with GAN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Sheet2!$D$27:$G$27</c:f>
              <c:strCache>
                <c:ptCount val="4"/>
                <c:pt idx="0">
                  <c:v>Characters Recognized</c:v>
                </c:pt>
                <c:pt idx="1">
                  <c:v>Correctly identified</c:v>
                </c:pt>
                <c:pt idx="2">
                  <c:v>Incorrectly Identified</c:v>
                </c:pt>
                <c:pt idx="3">
                  <c:v>Characters missed</c:v>
                </c:pt>
              </c:strCache>
            </c:strRef>
          </c:cat>
          <c:val>
            <c:numRef>
              <c:f>Sheet2!$D$29:$G$29</c:f>
              <c:numCache>
                <c:formatCode>General</c:formatCode>
                <c:ptCount val="4"/>
                <c:pt idx="0">
                  <c:v>1267</c:v>
                </c:pt>
                <c:pt idx="1">
                  <c:v>1094</c:v>
                </c:pt>
                <c:pt idx="2">
                  <c:v>173</c:v>
                </c:pt>
                <c:pt idx="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0B-4C24-A7B8-8325A0C969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21110408"/>
        <c:axId val="521112376"/>
      </c:barChart>
      <c:catAx>
        <c:axId val="521110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12376"/>
        <c:crosses val="autoZero"/>
        <c:auto val="1"/>
        <c:lblAlgn val="ctr"/>
        <c:lblOffset val="100"/>
        <c:noMultiLvlLbl val="0"/>
      </c:catAx>
      <c:valAx>
        <c:axId val="5211123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Characters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10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987197743899037"/>
          <c:y val="0.92641120423278778"/>
          <c:w val="0.6416883062489529"/>
          <c:h val="5.46925949504673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Improvement in Character</a:t>
            </a:r>
            <a:r>
              <a:rPr lang="en-IN" baseline="0"/>
              <a:t> Recognition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Sheet2!$G$37</c:f>
              <c:strCache>
                <c:ptCount val="1"/>
                <c:pt idx="0">
                  <c:v>The proposed OCR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Sheet2!$H$36:$I$36</c:f>
              <c:strCache>
                <c:ptCount val="2"/>
                <c:pt idx="0">
                  <c:v>Improvement of character recognition  using GAN translated Image</c:v>
                </c:pt>
                <c:pt idx="1">
                  <c:v>Percentage Increase in OCR Score</c:v>
                </c:pt>
              </c:strCache>
            </c:strRef>
          </c:cat>
          <c:val>
            <c:numRef>
              <c:f>Sheet2!$H$37:$I$37</c:f>
              <c:numCache>
                <c:formatCode>General</c:formatCode>
                <c:ptCount val="2"/>
                <c:pt idx="0">
                  <c:v>20.09</c:v>
                </c:pt>
                <c:pt idx="1">
                  <c:v>36.57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6-497F-A0BC-CF4EA11C9DD3}"/>
            </c:ext>
          </c:extLst>
        </c:ser>
        <c:ser>
          <c:idx val="1"/>
          <c:order val="1"/>
          <c:tx>
            <c:strRef>
              <c:f>Sheet2!$G$38</c:f>
              <c:strCache>
                <c:ptCount val="1"/>
                <c:pt idx="0">
                  <c:v>Google Vision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Sheet2!$H$36:$I$36</c:f>
              <c:strCache>
                <c:ptCount val="2"/>
                <c:pt idx="0">
                  <c:v>Improvement of character recognition  using GAN translated Image</c:v>
                </c:pt>
                <c:pt idx="1">
                  <c:v>Percentage Increase in OCR Score</c:v>
                </c:pt>
              </c:strCache>
            </c:strRef>
          </c:cat>
          <c:val>
            <c:numRef>
              <c:f>Sheet2!$H$38:$I$38</c:f>
              <c:numCache>
                <c:formatCode>General</c:formatCode>
                <c:ptCount val="2"/>
                <c:pt idx="0">
                  <c:v>20.16</c:v>
                </c:pt>
                <c:pt idx="1">
                  <c:v>25.39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6-497F-A0BC-CF4EA11C9D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0682552"/>
        <c:axId val="440690096"/>
      </c:barChart>
      <c:catAx>
        <c:axId val="440682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690096"/>
        <c:crosses val="autoZero"/>
        <c:auto val="1"/>
        <c:lblAlgn val="ctr"/>
        <c:lblOffset val="100"/>
        <c:noMultiLvlLbl val="0"/>
      </c:catAx>
      <c:valAx>
        <c:axId val="44069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68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Sheet2!$C$98</c:f>
              <c:strCache>
                <c:ptCount val="1"/>
                <c:pt idx="0">
                  <c:v>SSIM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Sheet2!$D$96:$G$96</c:f>
              <c:strCache>
                <c:ptCount val="4"/>
                <c:pt idx="0">
                  <c:v>Pix2pix</c:v>
                </c:pt>
                <c:pt idx="1">
                  <c:v>Pix2pix with synthetic data</c:v>
                </c:pt>
                <c:pt idx="2">
                  <c:v>CycleGAN</c:v>
                </c:pt>
                <c:pt idx="3">
                  <c:v>FactorGAN</c:v>
                </c:pt>
              </c:strCache>
            </c:strRef>
          </c:cat>
          <c:val>
            <c:numRef>
              <c:f>Sheet2!$D$98:$G$98</c:f>
              <c:numCache>
                <c:formatCode>General</c:formatCode>
                <c:ptCount val="4"/>
                <c:pt idx="0">
                  <c:v>0.8</c:v>
                </c:pt>
                <c:pt idx="1">
                  <c:v>0.79</c:v>
                </c:pt>
                <c:pt idx="2">
                  <c:v>0.69</c:v>
                </c:pt>
                <c:pt idx="3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8-4F8B-B1A5-51122F387E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15824520"/>
        <c:axId val="715827800"/>
      </c:barChart>
      <c:catAx>
        <c:axId val="715824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7800"/>
        <c:crosses val="autoZero"/>
        <c:auto val="1"/>
        <c:lblAlgn val="ctr"/>
        <c:lblOffset val="100"/>
        <c:noMultiLvlLbl val="0"/>
      </c:catAx>
      <c:valAx>
        <c:axId val="715827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SSIm</a:t>
                </a:r>
                <a:r>
                  <a:rPr lang="en-IN" baseline="0"/>
                  <a:t> Score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1.9444444444444445E-2"/>
              <c:y val="0.40735710119568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4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10</xdr:row>
      <xdr:rowOff>15240</xdr:rowOff>
    </xdr:from>
    <xdr:to>
      <xdr:col>2</xdr:col>
      <xdr:colOff>1173480</xdr:colOff>
      <xdr:row>25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AB4389-B327-4B3C-9943-C59B05F00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1211580</xdr:colOff>
      <xdr:row>10</xdr:row>
      <xdr:rowOff>3810</xdr:rowOff>
    </xdr:from>
    <xdr:to>
      <xdr:col>5</xdr:col>
      <xdr:colOff>541020</xdr:colOff>
      <xdr:row>25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110BF8-3D6D-4475-A85E-579885FB3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830580</xdr:colOff>
      <xdr:row>74</xdr:row>
      <xdr:rowOff>68580</xdr:rowOff>
    </xdr:from>
    <xdr:to>
      <xdr:col>4</xdr:col>
      <xdr:colOff>437845</xdr:colOff>
      <xdr:row>122</xdr:row>
      <xdr:rowOff>121920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D097507A-0165-4150-A42A-6A23B18E71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" y="14074140"/>
          <a:ext cx="5893765" cy="8831580"/>
        </a:xfrm>
        <a:prstGeom prst="rect">
          <a:avLst/>
        </a:prstGeom>
      </xdr:spPr>
    </xdr:pic>
    <xdr:clientData/>
  </xdr:twoCellAnchor>
  <xdr:twoCellAnchor>
    <xdr:from>
      <xdr:col>2</xdr:col>
      <xdr:colOff>640080</xdr:colOff>
      <xdr:row>177</xdr:row>
      <xdr:rowOff>167640</xdr:rowOff>
    </xdr:from>
    <xdr:to>
      <xdr:col>5</xdr:col>
      <xdr:colOff>1043940</xdr:colOff>
      <xdr:row>195</xdr:row>
      <xdr:rowOff>91440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8E1F9E-7270-40A9-9D42-E39CB59F6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1432560</xdr:colOff>
      <xdr:row>199</xdr:row>
      <xdr:rowOff>15240</xdr:rowOff>
    </xdr:from>
    <xdr:to>
      <xdr:col>6</xdr:col>
      <xdr:colOff>640080</xdr:colOff>
      <xdr:row>219</xdr:row>
      <xdr:rowOff>45720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A5B17D6-3109-45B7-A8AC-19CAC31E5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739140</xdr:colOff>
      <xdr:row>9</xdr:row>
      <xdr:rowOff>175260</xdr:rowOff>
    </xdr:from>
    <xdr:to>
      <xdr:col>10</xdr:col>
      <xdr:colOff>373380</xdr:colOff>
      <xdr:row>26</xdr:row>
      <xdr:rowOff>156210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DE8F718-F93A-40EB-9729-021A76E4F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414250</xdr:colOff>
      <xdr:row>52</xdr:row>
      <xdr:rowOff>112915</xdr:rowOff>
    </xdr:from>
    <xdr:to>
      <xdr:col>4</xdr:col>
      <xdr:colOff>741217</xdr:colOff>
      <xdr:row>76</xdr:row>
      <xdr:rowOff>103910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3D869F-9AB2-40FC-95BE-F9631DBF1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401781</xdr:colOff>
      <xdr:row>52</xdr:row>
      <xdr:rowOff>96981</xdr:rowOff>
    </xdr:from>
    <xdr:to>
      <xdr:col>4</xdr:col>
      <xdr:colOff>803563</xdr:colOff>
      <xdr:row>76</xdr:row>
      <xdr:rowOff>103908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7B0E7D-85DD-455A-B8F3-395CE140D7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556260</xdr:colOff>
      <xdr:row>39</xdr:row>
      <xdr:rowOff>34290</xdr:rowOff>
    </xdr:from>
    <xdr:to>
      <xdr:col>10</xdr:col>
      <xdr:colOff>1196340</xdr:colOff>
      <xdr:row>58</xdr:row>
      <xdr:rowOff>106680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8E03A37-A9DD-42A1-8FE1-00EBE5841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765464</xdr:colOff>
      <xdr:row>101</xdr:row>
      <xdr:rowOff>90056</xdr:rowOff>
    </xdr:from>
    <xdr:to>
      <xdr:col>10</xdr:col>
      <xdr:colOff>568036</xdr:colOff>
      <xdr:row>118</xdr:row>
      <xdr:rowOff>159329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65E828-71DC-40AA-AFAA-3C449ECEE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1728356</xdr:colOff>
      <xdr:row>86</xdr:row>
      <xdr:rowOff>124689</xdr:rowOff>
    </xdr:from>
    <xdr:to>
      <xdr:col>4</xdr:col>
      <xdr:colOff>498764</xdr:colOff>
      <xdr:row>103</xdr:row>
      <xdr:rowOff>110835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9BC2D4-A967-4DB5-B967-FCE1767EE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86591</xdr:colOff>
      <xdr:row>104</xdr:row>
      <xdr:rowOff>62345</xdr:rowOff>
    </xdr:from>
    <xdr:to>
      <xdr:col>3</xdr:col>
      <xdr:colOff>90054</xdr:colOff>
      <xdr:row>122</xdr:row>
      <xdr:rowOff>27710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983E86-3ACA-4887-BD87-E1B620BF8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B447D-7AE8-4CD9-BBB6-3FC58A921933}">
  <dimension ref="A1:K247"/>
  <sheetViews>
    <sheetView workbookViewId="0">
      <selection activeCell="E4" sqref="E4"/>
    </sheetView>
  </sheetViews>
  <sheetFormatPr defaultRowHeight="14.4" x14ac:dyDescent="0.3"/>
  <cols>
    <col min="1" max="1" width="18.44140625" customWidth="1"/>
    <col min="2" max="2" width="24.77734375" customWidth="1"/>
    <col min="3" max="3" width="30.21875" customWidth="1"/>
    <col min="4" max="4" width="18.21875" customWidth="1"/>
    <col min="5" max="5" width="20.33203125" customWidth="1"/>
    <col min="6" max="6" width="22.77734375" customWidth="1"/>
    <col min="7" max="7" width="21.6640625" customWidth="1"/>
    <col min="8" max="8" width="13.21875" customWidth="1"/>
    <col min="9" max="9" width="16.21875" customWidth="1"/>
  </cols>
  <sheetData>
    <row r="1" spans="1:6" s="4" customFormat="1" ht="37.200000000000003" customHeight="1" x14ac:dyDescent="0.3"/>
    <row r="2" spans="1:6" ht="21" x14ac:dyDescent="0.4">
      <c r="C2" s="8" t="s">
        <v>6</v>
      </c>
    </row>
    <row r="4" spans="1:6" s="11" customFormat="1" ht="15.6" x14ac:dyDescent="0.3">
      <c r="A4" s="7"/>
      <c r="B4" s="7" t="s">
        <v>7</v>
      </c>
      <c r="C4" s="7" t="s">
        <v>34</v>
      </c>
      <c r="D4" s="7" t="s">
        <v>8</v>
      </c>
      <c r="E4" s="7" t="s">
        <v>9</v>
      </c>
      <c r="F4" s="7"/>
    </row>
    <row r="5" spans="1:6" x14ac:dyDescent="0.3">
      <c r="A5" s="2" t="s">
        <v>12</v>
      </c>
      <c r="B5" s="1">
        <v>0.8</v>
      </c>
      <c r="C5" s="1">
        <v>0.79</v>
      </c>
      <c r="D5" s="1">
        <v>0.69</v>
      </c>
      <c r="E5" s="1">
        <v>0.74</v>
      </c>
    </row>
    <row r="6" spans="1:6" x14ac:dyDescent="0.3">
      <c r="A6" s="2" t="s">
        <v>11</v>
      </c>
      <c r="B6" s="1">
        <v>3377.56</v>
      </c>
      <c r="C6" s="1">
        <v>3374.87</v>
      </c>
      <c r="D6" s="1">
        <v>5739.08</v>
      </c>
      <c r="E6" s="1">
        <v>3664.83</v>
      </c>
    </row>
    <row r="7" spans="1:6" x14ac:dyDescent="0.3">
      <c r="A7" s="2" t="s">
        <v>10</v>
      </c>
      <c r="B7" s="1">
        <v>15.09</v>
      </c>
      <c r="C7" s="1">
        <v>16.899999999999999</v>
      </c>
      <c r="D7" s="1">
        <v>51.76</v>
      </c>
      <c r="E7" s="1">
        <v>32.35</v>
      </c>
    </row>
    <row r="28" spans="1:4" s="5" customFormat="1" ht="23.4" x14ac:dyDescent="0.45">
      <c r="A28" s="5" t="s">
        <v>25</v>
      </c>
    </row>
    <row r="29" spans="1:4" ht="23.4" x14ac:dyDescent="0.45">
      <c r="A29" s="5" t="s">
        <v>17</v>
      </c>
    </row>
    <row r="31" spans="1:4" ht="21" x14ac:dyDescent="0.4">
      <c r="D31" s="8" t="s">
        <v>18</v>
      </c>
    </row>
    <row r="34" spans="1:11" s="11" customFormat="1" ht="93.6" x14ac:dyDescent="0.3">
      <c r="A34" s="9" t="s">
        <v>2</v>
      </c>
      <c r="B34" s="9" t="s">
        <v>0</v>
      </c>
      <c r="C34" s="9" t="s">
        <v>20</v>
      </c>
      <c r="D34" s="9" t="s">
        <v>37</v>
      </c>
      <c r="E34" s="9" t="s">
        <v>38</v>
      </c>
      <c r="F34" s="9" t="s">
        <v>3</v>
      </c>
      <c r="G34" s="9" t="s">
        <v>21</v>
      </c>
      <c r="H34" s="9" t="s">
        <v>37</v>
      </c>
      <c r="I34" s="9" t="s">
        <v>39</v>
      </c>
      <c r="J34" s="9" t="s">
        <v>3</v>
      </c>
      <c r="K34" s="9" t="s">
        <v>4</v>
      </c>
    </row>
    <row r="35" spans="1:11" x14ac:dyDescent="0.3">
      <c r="A35" s="1">
        <v>1</v>
      </c>
      <c r="B35" s="1">
        <v>28</v>
      </c>
      <c r="C35" s="1">
        <v>19</v>
      </c>
      <c r="D35" s="1">
        <v>16</v>
      </c>
      <c r="E35" s="1">
        <v>3</v>
      </c>
      <c r="F35" s="1">
        <f>(D35/B35)*100</f>
        <v>57.142857142857139</v>
      </c>
      <c r="G35" s="1">
        <v>26</v>
      </c>
      <c r="H35" s="1">
        <v>18</v>
      </c>
      <c r="I35" s="1">
        <v>8</v>
      </c>
      <c r="J35" s="1">
        <f t="shared" ref="J35:J64" si="0">(H35/B35)*100</f>
        <v>64.285714285714292</v>
      </c>
      <c r="K35" s="1">
        <f t="shared" ref="K35:K64" si="1">((G35-C35)/B35)*100</f>
        <v>25</v>
      </c>
    </row>
    <row r="36" spans="1:11" x14ac:dyDescent="0.3">
      <c r="A36" s="1">
        <v>2</v>
      </c>
      <c r="B36" s="1">
        <v>56</v>
      </c>
      <c r="C36" s="1">
        <v>55</v>
      </c>
      <c r="D36" s="1">
        <v>46</v>
      </c>
      <c r="E36" s="1">
        <v>9</v>
      </c>
      <c r="F36" s="1">
        <f t="shared" ref="F36:F64" si="2">(D36/B36)*100</f>
        <v>82.142857142857139</v>
      </c>
      <c r="G36" s="1">
        <v>56</v>
      </c>
      <c r="H36" s="1">
        <v>44</v>
      </c>
      <c r="I36" s="1">
        <v>12</v>
      </c>
      <c r="J36" s="1">
        <f t="shared" si="0"/>
        <v>78.571428571428569</v>
      </c>
      <c r="K36" s="1">
        <f t="shared" si="1"/>
        <v>1.7857142857142856</v>
      </c>
    </row>
    <row r="37" spans="1:11" x14ac:dyDescent="0.3">
      <c r="A37" s="1">
        <v>3</v>
      </c>
      <c r="B37" s="1">
        <v>51</v>
      </c>
      <c r="C37" s="1">
        <v>36</v>
      </c>
      <c r="D37" s="1">
        <v>31</v>
      </c>
      <c r="E37" s="1">
        <v>5</v>
      </c>
      <c r="F37" s="1">
        <f t="shared" si="2"/>
        <v>60.784313725490193</v>
      </c>
      <c r="G37" s="1">
        <v>50</v>
      </c>
      <c r="H37" s="1">
        <v>44</v>
      </c>
      <c r="I37" s="1">
        <v>6</v>
      </c>
      <c r="J37" s="1">
        <f t="shared" si="0"/>
        <v>86.274509803921575</v>
      </c>
      <c r="K37" s="1">
        <f t="shared" si="1"/>
        <v>27.450980392156865</v>
      </c>
    </row>
    <row r="38" spans="1:11" x14ac:dyDescent="0.3">
      <c r="A38" s="1">
        <v>4</v>
      </c>
      <c r="B38" s="1">
        <v>33</v>
      </c>
      <c r="C38" s="1">
        <v>19</v>
      </c>
      <c r="D38" s="1">
        <v>14</v>
      </c>
      <c r="E38" s="1">
        <v>5</v>
      </c>
      <c r="F38" s="1">
        <f t="shared" si="2"/>
        <v>42.424242424242422</v>
      </c>
      <c r="G38" s="1">
        <v>34</v>
      </c>
      <c r="H38" s="1">
        <v>28</v>
      </c>
      <c r="I38" s="1">
        <v>6</v>
      </c>
      <c r="J38" s="1">
        <f t="shared" si="0"/>
        <v>84.848484848484844</v>
      </c>
      <c r="K38" s="1">
        <f t="shared" si="1"/>
        <v>45.454545454545453</v>
      </c>
    </row>
    <row r="39" spans="1:11" x14ac:dyDescent="0.3">
      <c r="A39" s="1">
        <v>5</v>
      </c>
      <c r="B39" s="1">
        <v>54</v>
      </c>
      <c r="C39" s="1">
        <v>46</v>
      </c>
      <c r="D39" s="1">
        <v>45</v>
      </c>
      <c r="E39" s="1">
        <v>1</v>
      </c>
      <c r="F39" s="1">
        <f t="shared" si="2"/>
        <v>83.333333333333343</v>
      </c>
      <c r="G39" s="1">
        <v>54</v>
      </c>
      <c r="H39" s="1">
        <v>50</v>
      </c>
      <c r="I39" s="1">
        <v>4</v>
      </c>
      <c r="J39" s="1">
        <f t="shared" si="0"/>
        <v>92.592592592592595</v>
      </c>
      <c r="K39" s="1">
        <f t="shared" si="1"/>
        <v>14.814814814814813</v>
      </c>
    </row>
    <row r="40" spans="1:11" x14ac:dyDescent="0.3">
      <c r="A40" s="1">
        <v>6</v>
      </c>
      <c r="B40" s="1">
        <v>56</v>
      </c>
      <c r="C40" s="1">
        <v>54</v>
      </c>
      <c r="D40" s="1">
        <v>54</v>
      </c>
      <c r="E40" s="1">
        <v>0</v>
      </c>
      <c r="F40" s="1">
        <f t="shared" si="2"/>
        <v>96.428571428571431</v>
      </c>
      <c r="G40" s="1">
        <v>56</v>
      </c>
      <c r="H40" s="1">
        <v>50</v>
      </c>
      <c r="I40" s="1">
        <v>6</v>
      </c>
      <c r="J40" s="1">
        <f t="shared" si="0"/>
        <v>89.285714285714292</v>
      </c>
      <c r="K40" s="1">
        <f t="shared" si="1"/>
        <v>3.5714285714285712</v>
      </c>
    </row>
    <row r="41" spans="1:11" s="2" customFormat="1" x14ac:dyDescent="0.3">
      <c r="A41" s="1">
        <v>7</v>
      </c>
      <c r="B41" s="1">
        <v>97</v>
      </c>
      <c r="C41" s="1">
        <v>97</v>
      </c>
      <c r="D41" s="12">
        <v>95</v>
      </c>
      <c r="E41" s="12">
        <v>2</v>
      </c>
      <c r="F41" s="1">
        <f t="shared" si="2"/>
        <v>97.9381443298969</v>
      </c>
      <c r="G41" s="1">
        <v>97</v>
      </c>
      <c r="H41" s="1">
        <v>93</v>
      </c>
      <c r="I41" s="1">
        <v>4</v>
      </c>
      <c r="J41" s="1">
        <f t="shared" si="0"/>
        <v>95.876288659793815</v>
      </c>
      <c r="K41" s="1">
        <f t="shared" si="1"/>
        <v>0</v>
      </c>
    </row>
    <row r="42" spans="1:11" x14ac:dyDescent="0.3">
      <c r="A42" s="1">
        <v>8</v>
      </c>
      <c r="B42" s="1">
        <v>42</v>
      </c>
      <c r="C42" s="1">
        <v>39</v>
      </c>
      <c r="D42" s="12">
        <v>37</v>
      </c>
      <c r="E42" s="12">
        <v>2</v>
      </c>
      <c r="F42" s="1">
        <f t="shared" si="2"/>
        <v>88.095238095238088</v>
      </c>
      <c r="G42" s="1">
        <v>42</v>
      </c>
      <c r="H42" s="1">
        <v>38</v>
      </c>
      <c r="I42" s="1">
        <v>4</v>
      </c>
      <c r="J42" s="1">
        <f t="shared" si="0"/>
        <v>90.476190476190482</v>
      </c>
      <c r="K42" s="1">
        <f t="shared" si="1"/>
        <v>7.1428571428571423</v>
      </c>
    </row>
    <row r="43" spans="1:11" x14ac:dyDescent="0.3">
      <c r="A43" s="1">
        <v>9</v>
      </c>
      <c r="B43" s="1">
        <v>41</v>
      </c>
      <c r="C43" s="1">
        <v>18</v>
      </c>
      <c r="D43" s="12">
        <v>13</v>
      </c>
      <c r="E43" s="12">
        <v>5</v>
      </c>
      <c r="F43" s="1">
        <f t="shared" si="2"/>
        <v>31.707317073170731</v>
      </c>
      <c r="G43" s="1">
        <v>41</v>
      </c>
      <c r="H43" s="1">
        <v>31</v>
      </c>
      <c r="I43" s="1">
        <v>10</v>
      </c>
      <c r="J43" s="1">
        <f t="shared" si="0"/>
        <v>75.609756097560975</v>
      </c>
      <c r="K43" s="1">
        <f t="shared" si="1"/>
        <v>56.09756097560976</v>
      </c>
    </row>
    <row r="44" spans="1:11" x14ac:dyDescent="0.3">
      <c r="A44" s="1">
        <v>10</v>
      </c>
      <c r="B44" s="1">
        <v>42</v>
      </c>
      <c r="C44" s="1">
        <v>39</v>
      </c>
      <c r="D44" s="12">
        <v>38</v>
      </c>
      <c r="E44" s="12">
        <v>1</v>
      </c>
      <c r="F44" s="1">
        <f t="shared" si="2"/>
        <v>90.476190476190482</v>
      </c>
      <c r="G44" s="1">
        <v>42</v>
      </c>
      <c r="H44" s="1">
        <v>40</v>
      </c>
      <c r="I44" s="1">
        <v>2</v>
      </c>
      <c r="J44" s="1">
        <f t="shared" si="0"/>
        <v>95.238095238095227</v>
      </c>
      <c r="K44" s="1">
        <f t="shared" si="1"/>
        <v>7.1428571428571423</v>
      </c>
    </row>
    <row r="45" spans="1:11" x14ac:dyDescent="0.3">
      <c r="A45" s="1">
        <v>11</v>
      </c>
      <c r="B45" s="1">
        <v>45</v>
      </c>
      <c r="C45" s="1">
        <v>38</v>
      </c>
      <c r="D45" s="12">
        <v>36</v>
      </c>
      <c r="E45" s="12">
        <v>2</v>
      </c>
      <c r="F45" s="1">
        <f t="shared" si="2"/>
        <v>80</v>
      </c>
      <c r="G45" s="1">
        <v>45</v>
      </c>
      <c r="H45" s="1">
        <v>40</v>
      </c>
      <c r="I45" s="1">
        <v>5</v>
      </c>
      <c r="J45" s="1">
        <f t="shared" si="0"/>
        <v>88.888888888888886</v>
      </c>
      <c r="K45" s="1">
        <f t="shared" si="1"/>
        <v>15.555555555555555</v>
      </c>
    </row>
    <row r="46" spans="1:11" x14ac:dyDescent="0.3">
      <c r="A46" s="1">
        <v>12</v>
      </c>
      <c r="B46" s="1">
        <v>57</v>
      </c>
      <c r="C46" s="1">
        <v>57</v>
      </c>
      <c r="D46" s="12">
        <v>54</v>
      </c>
      <c r="E46" s="12">
        <v>3</v>
      </c>
      <c r="F46" s="1">
        <f t="shared" si="2"/>
        <v>94.73684210526315</v>
      </c>
      <c r="G46" s="1">
        <v>57</v>
      </c>
      <c r="H46" s="1">
        <v>55</v>
      </c>
      <c r="I46" s="1">
        <v>2</v>
      </c>
      <c r="J46" s="1">
        <f t="shared" si="0"/>
        <v>96.491228070175438</v>
      </c>
      <c r="K46" s="1">
        <f t="shared" si="1"/>
        <v>0</v>
      </c>
    </row>
    <row r="47" spans="1:11" x14ac:dyDescent="0.3">
      <c r="A47" s="1">
        <v>13</v>
      </c>
      <c r="B47" s="1">
        <v>50</v>
      </c>
      <c r="C47" s="1">
        <v>47</v>
      </c>
      <c r="D47" s="12">
        <v>45</v>
      </c>
      <c r="E47" s="12">
        <v>2</v>
      </c>
      <c r="F47" s="1">
        <f t="shared" si="2"/>
        <v>90</v>
      </c>
      <c r="G47" s="1">
        <v>49</v>
      </c>
      <c r="H47" s="1">
        <v>46</v>
      </c>
      <c r="I47" s="1">
        <v>3</v>
      </c>
      <c r="J47" s="1">
        <f t="shared" si="0"/>
        <v>92</v>
      </c>
      <c r="K47" s="1">
        <f t="shared" si="1"/>
        <v>4</v>
      </c>
    </row>
    <row r="48" spans="1:11" x14ac:dyDescent="0.3">
      <c r="A48" s="1">
        <v>14</v>
      </c>
      <c r="B48" s="1">
        <v>31</v>
      </c>
      <c r="C48" s="1">
        <v>29</v>
      </c>
      <c r="D48" s="12">
        <v>27</v>
      </c>
      <c r="E48" s="12">
        <v>2</v>
      </c>
      <c r="F48" s="1">
        <f t="shared" si="2"/>
        <v>87.096774193548384</v>
      </c>
      <c r="G48" s="1">
        <v>31</v>
      </c>
      <c r="H48" s="1">
        <v>31</v>
      </c>
      <c r="I48" s="1">
        <v>0</v>
      </c>
      <c r="J48" s="1">
        <f t="shared" si="0"/>
        <v>100</v>
      </c>
      <c r="K48" s="1">
        <f t="shared" si="1"/>
        <v>6.4516129032258061</v>
      </c>
    </row>
    <row r="49" spans="1:11" x14ac:dyDescent="0.3">
      <c r="A49" s="1">
        <v>15</v>
      </c>
      <c r="B49" s="1">
        <v>39</v>
      </c>
      <c r="C49" s="1">
        <v>29</v>
      </c>
      <c r="D49" s="12">
        <v>22</v>
      </c>
      <c r="E49" s="12">
        <v>7</v>
      </c>
      <c r="F49" s="1">
        <f t="shared" si="2"/>
        <v>56.410256410256409</v>
      </c>
      <c r="G49" s="1">
        <v>37</v>
      </c>
      <c r="H49" s="1">
        <v>26</v>
      </c>
      <c r="I49" s="1">
        <v>11</v>
      </c>
      <c r="J49" s="1">
        <f t="shared" si="0"/>
        <v>66.666666666666657</v>
      </c>
      <c r="K49" s="1">
        <f t="shared" si="1"/>
        <v>20.512820512820511</v>
      </c>
    </row>
    <row r="50" spans="1:11" x14ac:dyDescent="0.3">
      <c r="A50" s="1">
        <v>16</v>
      </c>
      <c r="B50" s="1">
        <v>34</v>
      </c>
      <c r="C50" s="1">
        <v>34</v>
      </c>
      <c r="D50" s="12">
        <v>34</v>
      </c>
      <c r="E50" s="12">
        <v>0</v>
      </c>
      <c r="F50" s="1">
        <f t="shared" si="2"/>
        <v>100</v>
      </c>
      <c r="G50" s="1">
        <v>34</v>
      </c>
      <c r="H50" s="1">
        <v>33</v>
      </c>
      <c r="I50" s="1">
        <v>1</v>
      </c>
      <c r="J50" s="1">
        <f t="shared" si="0"/>
        <v>97.058823529411768</v>
      </c>
      <c r="K50" s="1">
        <f t="shared" si="1"/>
        <v>0</v>
      </c>
    </row>
    <row r="51" spans="1:11" x14ac:dyDescent="0.3">
      <c r="A51" s="1">
        <v>17</v>
      </c>
      <c r="B51" s="1">
        <v>23</v>
      </c>
      <c r="C51" s="1">
        <v>24</v>
      </c>
      <c r="D51" s="12">
        <v>14</v>
      </c>
      <c r="E51" s="12">
        <v>10</v>
      </c>
      <c r="F51" s="1">
        <f t="shared" si="2"/>
        <v>60.869565217391312</v>
      </c>
      <c r="G51" s="1">
        <v>23</v>
      </c>
      <c r="H51" s="1">
        <v>20</v>
      </c>
      <c r="I51" s="1">
        <v>3</v>
      </c>
      <c r="J51" s="1">
        <f t="shared" si="0"/>
        <v>86.956521739130437</v>
      </c>
      <c r="K51" s="1">
        <f t="shared" si="1"/>
        <v>-4.3478260869565215</v>
      </c>
    </row>
    <row r="52" spans="1:11" x14ac:dyDescent="0.3">
      <c r="A52" s="1">
        <v>18</v>
      </c>
      <c r="B52" s="1">
        <v>43</v>
      </c>
      <c r="C52" s="1">
        <v>39</v>
      </c>
      <c r="D52" s="12">
        <v>26</v>
      </c>
      <c r="E52" s="12">
        <v>13</v>
      </c>
      <c r="F52" s="1">
        <f t="shared" si="2"/>
        <v>60.465116279069761</v>
      </c>
      <c r="G52" s="1">
        <v>43</v>
      </c>
      <c r="H52" s="1">
        <v>34</v>
      </c>
      <c r="I52" s="1">
        <v>9</v>
      </c>
      <c r="J52" s="1">
        <f t="shared" si="0"/>
        <v>79.069767441860463</v>
      </c>
      <c r="K52" s="1">
        <f t="shared" si="1"/>
        <v>9.3023255813953494</v>
      </c>
    </row>
    <row r="53" spans="1:11" x14ac:dyDescent="0.3">
      <c r="A53" s="1">
        <v>19</v>
      </c>
      <c r="B53" s="1">
        <v>28</v>
      </c>
      <c r="C53" s="1">
        <v>28</v>
      </c>
      <c r="D53" s="12">
        <v>27</v>
      </c>
      <c r="E53" s="12">
        <v>1</v>
      </c>
      <c r="F53" s="1">
        <f t="shared" si="2"/>
        <v>96.428571428571431</v>
      </c>
      <c r="G53" s="1">
        <v>28</v>
      </c>
      <c r="H53" s="1">
        <v>26</v>
      </c>
      <c r="I53" s="1">
        <v>2</v>
      </c>
      <c r="J53" s="1">
        <f t="shared" si="0"/>
        <v>92.857142857142861</v>
      </c>
      <c r="K53" s="1">
        <f t="shared" si="1"/>
        <v>0</v>
      </c>
    </row>
    <row r="54" spans="1:11" x14ac:dyDescent="0.3">
      <c r="A54" s="1">
        <v>20</v>
      </c>
      <c r="B54" s="1">
        <v>35</v>
      </c>
      <c r="C54" s="1">
        <v>27</v>
      </c>
      <c r="D54" s="12">
        <v>25</v>
      </c>
      <c r="E54" s="12">
        <v>2</v>
      </c>
      <c r="F54" s="1">
        <f t="shared" si="2"/>
        <v>71.428571428571431</v>
      </c>
      <c r="G54" s="1">
        <v>35</v>
      </c>
      <c r="H54" s="1">
        <v>30</v>
      </c>
      <c r="I54" s="1">
        <v>5</v>
      </c>
      <c r="J54" s="1">
        <f t="shared" si="0"/>
        <v>85.714285714285708</v>
      </c>
      <c r="K54" s="1">
        <f t="shared" si="1"/>
        <v>22.857142857142858</v>
      </c>
    </row>
    <row r="55" spans="1:11" x14ac:dyDescent="0.3">
      <c r="A55" s="1">
        <v>21</v>
      </c>
      <c r="B55" s="1">
        <v>37</v>
      </c>
      <c r="C55" s="1">
        <v>25</v>
      </c>
      <c r="D55" s="12">
        <v>17</v>
      </c>
      <c r="E55" s="12">
        <v>8</v>
      </c>
      <c r="F55" s="1">
        <f t="shared" si="2"/>
        <v>45.945945945945951</v>
      </c>
      <c r="G55" s="1">
        <v>37</v>
      </c>
      <c r="H55" s="1">
        <v>35</v>
      </c>
      <c r="I55" s="1">
        <v>2</v>
      </c>
      <c r="J55" s="1">
        <f t="shared" si="0"/>
        <v>94.594594594594597</v>
      </c>
      <c r="K55" s="1">
        <f t="shared" si="1"/>
        <v>32.432432432432435</v>
      </c>
    </row>
    <row r="56" spans="1:11" x14ac:dyDescent="0.3">
      <c r="A56" s="1">
        <v>22</v>
      </c>
      <c r="B56" s="1">
        <v>49</v>
      </c>
      <c r="C56" s="1">
        <v>15</v>
      </c>
      <c r="D56" s="12">
        <v>13</v>
      </c>
      <c r="E56" s="12">
        <v>2</v>
      </c>
      <c r="F56" s="1">
        <f t="shared" si="2"/>
        <v>26.530612244897959</v>
      </c>
      <c r="G56" s="1">
        <v>45</v>
      </c>
      <c r="H56" s="1">
        <v>35</v>
      </c>
      <c r="I56" s="1">
        <v>10</v>
      </c>
      <c r="J56" s="1">
        <f t="shared" si="0"/>
        <v>71.428571428571431</v>
      </c>
      <c r="K56" s="1">
        <f t="shared" si="1"/>
        <v>61.224489795918366</v>
      </c>
    </row>
    <row r="57" spans="1:11" x14ac:dyDescent="0.3">
      <c r="A57" s="1">
        <v>23</v>
      </c>
      <c r="B57" s="1">
        <v>52</v>
      </c>
      <c r="C57" s="1">
        <v>43</v>
      </c>
      <c r="D57" s="12">
        <v>27</v>
      </c>
      <c r="E57" s="12">
        <v>16</v>
      </c>
      <c r="F57" s="1">
        <f t="shared" si="2"/>
        <v>51.923076923076927</v>
      </c>
      <c r="G57" s="1">
        <v>52</v>
      </c>
      <c r="H57" s="1">
        <v>36</v>
      </c>
      <c r="I57" s="1">
        <v>16</v>
      </c>
      <c r="J57" s="1">
        <f t="shared" si="0"/>
        <v>69.230769230769226</v>
      </c>
      <c r="K57" s="1">
        <f t="shared" si="1"/>
        <v>17.307692307692307</v>
      </c>
    </row>
    <row r="58" spans="1:11" x14ac:dyDescent="0.3">
      <c r="A58" s="1">
        <v>24</v>
      </c>
      <c r="B58" s="1">
        <v>27</v>
      </c>
      <c r="C58" s="1">
        <v>7</v>
      </c>
      <c r="D58" s="12">
        <v>5</v>
      </c>
      <c r="E58" s="12">
        <v>2</v>
      </c>
      <c r="F58" s="1">
        <f t="shared" si="2"/>
        <v>18.518518518518519</v>
      </c>
      <c r="G58" s="1">
        <v>27</v>
      </c>
      <c r="H58" s="1">
        <v>27</v>
      </c>
      <c r="I58" s="1">
        <v>0</v>
      </c>
      <c r="J58" s="1">
        <f t="shared" si="0"/>
        <v>100</v>
      </c>
      <c r="K58" s="1">
        <f t="shared" si="1"/>
        <v>74.074074074074076</v>
      </c>
    </row>
    <row r="59" spans="1:11" x14ac:dyDescent="0.3">
      <c r="A59" s="1">
        <v>25</v>
      </c>
      <c r="B59" s="1">
        <v>38</v>
      </c>
      <c r="C59" s="1">
        <v>24</v>
      </c>
      <c r="D59" s="12">
        <v>20</v>
      </c>
      <c r="E59" s="12">
        <v>4</v>
      </c>
      <c r="F59" s="1">
        <f t="shared" si="2"/>
        <v>52.631578947368418</v>
      </c>
      <c r="G59" s="1">
        <v>36</v>
      </c>
      <c r="H59" s="1">
        <v>25</v>
      </c>
      <c r="I59" s="1">
        <v>11</v>
      </c>
      <c r="J59" s="1">
        <f t="shared" si="0"/>
        <v>65.789473684210535</v>
      </c>
      <c r="K59" s="1">
        <f t="shared" si="1"/>
        <v>31.578947368421051</v>
      </c>
    </row>
    <row r="60" spans="1:11" x14ac:dyDescent="0.3">
      <c r="A60" s="1">
        <v>26</v>
      </c>
      <c r="B60" s="1">
        <v>42</v>
      </c>
      <c r="C60" s="1">
        <v>41</v>
      </c>
      <c r="D60" s="12">
        <v>35</v>
      </c>
      <c r="E60" s="12">
        <v>6</v>
      </c>
      <c r="F60" s="1">
        <f t="shared" si="2"/>
        <v>83.333333333333343</v>
      </c>
      <c r="G60" s="1">
        <v>42</v>
      </c>
      <c r="H60" s="1">
        <v>37</v>
      </c>
      <c r="I60" s="1">
        <v>5</v>
      </c>
      <c r="J60" s="1">
        <f t="shared" si="0"/>
        <v>88.095238095238088</v>
      </c>
      <c r="K60" s="1">
        <f t="shared" si="1"/>
        <v>2.3809523809523809</v>
      </c>
    </row>
    <row r="61" spans="1:11" x14ac:dyDescent="0.3">
      <c r="A61" s="1">
        <v>27</v>
      </c>
      <c r="B61" s="1">
        <v>47</v>
      </c>
      <c r="C61" s="1">
        <v>37</v>
      </c>
      <c r="D61" s="12">
        <v>30</v>
      </c>
      <c r="E61" s="12">
        <v>7</v>
      </c>
      <c r="F61" s="1">
        <f t="shared" si="2"/>
        <v>63.829787234042556</v>
      </c>
      <c r="G61" s="1">
        <v>45</v>
      </c>
      <c r="H61" s="1">
        <v>35</v>
      </c>
      <c r="I61" s="1">
        <v>10</v>
      </c>
      <c r="J61" s="1">
        <f t="shared" si="0"/>
        <v>74.468085106382972</v>
      </c>
      <c r="K61" s="1">
        <f t="shared" si="1"/>
        <v>17.021276595744681</v>
      </c>
    </row>
    <row r="62" spans="1:11" x14ac:dyDescent="0.3">
      <c r="A62" s="1">
        <v>28</v>
      </c>
      <c r="B62" s="1">
        <v>55</v>
      </c>
      <c r="C62" s="1">
        <v>38</v>
      </c>
      <c r="D62" s="12">
        <v>31</v>
      </c>
      <c r="E62" s="12">
        <v>7</v>
      </c>
      <c r="F62" s="1">
        <f t="shared" si="2"/>
        <v>56.36363636363636</v>
      </c>
      <c r="G62" s="1">
        <v>55</v>
      </c>
      <c r="H62" s="1">
        <v>41</v>
      </c>
      <c r="I62" s="1">
        <v>14</v>
      </c>
      <c r="J62" s="1">
        <f t="shared" si="0"/>
        <v>74.545454545454547</v>
      </c>
      <c r="K62" s="1">
        <f t="shared" si="1"/>
        <v>30.909090909090907</v>
      </c>
    </row>
    <row r="63" spans="1:11" x14ac:dyDescent="0.3">
      <c r="A63" s="1">
        <v>29</v>
      </c>
      <c r="B63" s="1">
        <v>24</v>
      </c>
      <c r="C63" s="1">
        <v>3</v>
      </c>
      <c r="D63" s="12">
        <v>3</v>
      </c>
      <c r="E63" s="12">
        <v>0</v>
      </c>
      <c r="F63" s="1">
        <f t="shared" si="2"/>
        <v>12.5</v>
      </c>
      <c r="G63" s="1">
        <v>21</v>
      </c>
      <c r="H63" s="1">
        <v>13</v>
      </c>
      <c r="I63" s="1">
        <v>8</v>
      </c>
      <c r="J63" s="1">
        <f t="shared" si="0"/>
        <v>54.166666666666664</v>
      </c>
      <c r="K63" s="1">
        <f t="shared" si="1"/>
        <v>75</v>
      </c>
    </row>
    <row r="64" spans="1:11" x14ac:dyDescent="0.3">
      <c r="A64" s="1">
        <v>30</v>
      </c>
      <c r="B64" s="1">
        <v>47</v>
      </c>
      <c r="C64" s="1">
        <v>47</v>
      </c>
      <c r="D64" s="12">
        <v>34</v>
      </c>
      <c r="E64" s="12">
        <v>13</v>
      </c>
      <c r="F64" s="1">
        <f t="shared" si="2"/>
        <v>72.340425531914903</v>
      </c>
      <c r="G64" s="1">
        <v>47</v>
      </c>
      <c r="H64" s="1">
        <v>43</v>
      </c>
      <c r="I64" s="1">
        <v>4</v>
      </c>
      <c r="J64" s="1">
        <f t="shared" si="0"/>
        <v>91.489361702127653</v>
      </c>
      <c r="K64" s="1">
        <f t="shared" si="1"/>
        <v>0</v>
      </c>
    </row>
    <row r="65" spans="1:11" s="3" customFormat="1" x14ac:dyDescent="0.3">
      <c r="A65" s="2" t="s">
        <v>5</v>
      </c>
      <c r="B65" s="2">
        <f>SUM(B35:B64)</f>
        <v>1303</v>
      </c>
      <c r="C65" s="2">
        <f>SUM(C35:C64)</f>
        <v>1054</v>
      </c>
      <c r="D65" s="2">
        <f>SUM(D35:D64)</f>
        <v>914</v>
      </c>
      <c r="E65" s="2">
        <f>SUM(E35:E64)</f>
        <v>140</v>
      </c>
      <c r="F65" s="2">
        <f>AVERAGE(F35:F64)</f>
        <v>67.060855909241809</v>
      </c>
      <c r="G65" s="2">
        <f>SUM(G35:G64)</f>
        <v>1287</v>
      </c>
      <c r="H65" s="2">
        <f>SUM(H35:H64)</f>
        <v>1104</v>
      </c>
      <c r="I65" s="2">
        <f>SUM(I35:I64)</f>
        <v>183</v>
      </c>
      <c r="J65" s="2">
        <f>AVERAGE(J35:J64)</f>
        <v>84.085677160702488</v>
      </c>
      <c r="K65" s="2">
        <f>AVERAGE(K35:K64)</f>
        <v>20.157378198916458</v>
      </c>
    </row>
    <row r="67" spans="1:11" s="6" customFormat="1" ht="23.4" x14ac:dyDescent="0.45">
      <c r="A67" s="6" t="s">
        <v>22</v>
      </c>
    </row>
    <row r="68" spans="1:11" ht="23.4" x14ac:dyDescent="0.45">
      <c r="A68" s="6" t="s">
        <v>23</v>
      </c>
    </row>
    <row r="69" spans="1:11" s="6" customFormat="1" ht="23.4" x14ac:dyDescent="0.45">
      <c r="A69" s="6" t="s">
        <v>24</v>
      </c>
    </row>
    <row r="70" spans="1:11" ht="23.4" x14ac:dyDescent="0.45">
      <c r="A70" s="5" t="s">
        <v>19</v>
      </c>
    </row>
    <row r="72" spans="1:11" ht="63" x14ac:dyDescent="0.4">
      <c r="C72" s="10" t="s">
        <v>16</v>
      </c>
    </row>
    <row r="74" spans="1:11" s="7" customFormat="1" ht="15.6" x14ac:dyDescent="0.3">
      <c r="B74" s="7" t="s">
        <v>13</v>
      </c>
      <c r="C74" s="7" t="s">
        <v>14</v>
      </c>
      <c r="D74" s="7" t="s">
        <v>15</v>
      </c>
    </row>
    <row r="133" spans="1:11" ht="93.6" x14ac:dyDescent="0.3">
      <c r="A133" s="9" t="s">
        <v>2</v>
      </c>
      <c r="B133" s="9" t="s">
        <v>0</v>
      </c>
      <c r="C133" s="9" t="s">
        <v>20</v>
      </c>
      <c r="D133" s="9" t="s">
        <v>40</v>
      </c>
      <c r="E133" s="9" t="s">
        <v>41</v>
      </c>
      <c r="F133" s="9" t="s">
        <v>3</v>
      </c>
      <c r="G133" s="9" t="s">
        <v>21</v>
      </c>
      <c r="H133" s="9" t="s">
        <v>1</v>
      </c>
      <c r="I133" s="9" t="s">
        <v>36</v>
      </c>
      <c r="J133" s="9" t="s">
        <v>3</v>
      </c>
      <c r="K133" s="9" t="s">
        <v>4</v>
      </c>
    </row>
    <row r="134" spans="1:11" x14ac:dyDescent="0.3">
      <c r="A134" s="1">
        <v>1</v>
      </c>
      <c r="B134" s="1">
        <v>28</v>
      </c>
      <c r="C134" s="1">
        <v>17</v>
      </c>
      <c r="D134" s="1">
        <v>15</v>
      </c>
      <c r="E134" s="1">
        <v>2</v>
      </c>
      <c r="F134">
        <f>(D134/B134) * 100</f>
        <v>53.571428571428569</v>
      </c>
      <c r="G134" s="1">
        <v>27</v>
      </c>
      <c r="H134" s="1">
        <v>16</v>
      </c>
      <c r="I134" s="1">
        <v>11</v>
      </c>
      <c r="J134" s="1">
        <f t="shared" ref="J134:J163" si="3">(H134/B134)*100</f>
        <v>57.142857142857139</v>
      </c>
      <c r="K134" s="1">
        <f>((G134-C134)/B134)*100</f>
        <v>35.714285714285715</v>
      </c>
    </row>
    <row r="135" spans="1:11" x14ac:dyDescent="0.3">
      <c r="A135" s="1">
        <v>2</v>
      </c>
      <c r="B135" s="1">
        <v>56</v>
      </c>
      <c r="C135" s="1">
        <v>48</v>
      </c>
      <c r="D135" s="1">
        <v>36</v>
      </c>
      <c r="E135" s="1">
        <v>12</v>
      </c>
      <c r="F135">
        <f t="shared" ref="F135:F163" si="4">(D135/B135) * 100</f>
        <v>64.285714285714292</v>
      </c>
      <c r="G135" s="1">
        <v>53</v>
      </c>
      <c r="H135" s="1">
        <v>38</v>
      </c>
      <c r="I135" s="1">
        <v>15</v>
      </c>
      <c r="J135" s="1">
        <f t="shared" si="3"/>
        <v>67.857142857142861</v>
      </c>
      <c r="K135" s="1">
        <f t="shared" ref="K135:K163" si="5">((G135-C135)/B135)*100</f>
        <v>8.9285714285714288</v>
      </c>
    </row>
    <row r="136" spans="1:11" x14ac:dyDescent="0.3">
      <c r="A136" s="1">
        <v>3</v>
      </c>
      <c r="B136" s="1">
        <v>51</v>
      </c>
      <c r="C136" s="1">
        <v>46</v>
      </c>
      <c r="D136" s="1">
        <v>38</v>
      </c>
      <c r="E136" s="1">
        <v>8</v>
      </c>
      <c r="F136">
        <f t="shared" si="4"/>
        <v>74.509803921568633</v>
      </c>
      <c r="G136" s="1">
        <v>51</v>
      </c>
      <c r="H136" s="1">
        <v>46</v>
      </c>
      <c r="I136" s="1">
        <v>5</v>
      </c>
      <c r="J136" s="1">
        <f t="shared" si="3"/>
        <v>90.196078431372555</v>
      </c>
      <c r="K136" s="1">
        <f t="shared" si="5"/>
        <v>9.8039215686274517</v>
      </c>
    </row>
    <row r="137" spans="1:11" x14ac:dyDescent="0.3">
      <c r="A137" s="1">
        <v>4</v>
      </c>
      <c r="B137" s="1">
        <v>33</v>
      </c>
      <c r="C137" s="1">
        <v>23</v>
      </c>
      <c r="D137" s="1">
        <v>14</v>
      </c>
      <c r="E137" s="1">
        <v>9</v>
      </c>
      <c r="F137">
        <f t="shared" si="4"/>
        <v>42.424242424242422</v>
      </c>
      <c r="G137" s="1">
        <v>33</v>
      </c>
      <c r="H137" s="1">
        <v>27</v>
      </c>
      <c r="I137" s="1">
        <v>6</v>
      </c>
      <c r="J137" s="1">
        <f t="shared" si="3"/>
        <v>81.818181818181827</v>
      </c>
      <c r="K137" s="1">
        <f t="shared" si="5"/>
        <v>30.303030303030305</v>
      </c>
    </row>
    <row r="138" spans="1:11" x14ac:dyDescent="0.3">
      <c r="A138" s="1">
        <v>5</v>
      </c>
      <c r="B138" s="1">
        <v>54</v>
      </c>
      <c r="C138" s="1">
        <v>44</v>
      </c>
      <c r="D138" s="1">
        <v>40</v>
      </c>
      <c r="E138" s="1">
        <v>4</v>
      </c>
      <c r="F138">
        <f t="shared" si="4"/>
        <v>74.074074074074076</v>
      </c>
      <c r="G138" s="1">
        <v>49</v>
      </c>
      <c r="H138" s="1">
        <v>46</v>
      </c>
      <c r="I138" s="1">
        <v>3</v>
      </c>
      <c r="J138" s="1">
        <f t="shared" si="3"/>
        <v>85.18518518518519</v>
      </c>
      <c r="K138" s="1">
        <f t="shared" si="5"/>
        <v>9.2592592592592595</v>
      </c>
    </row>
    <row r="139" spans="1:11" x14ac:dyDescent="0.3">
      <c r="A139" s="1">
        <v>6</v>
      </c>
      <c r="B139" s="1">
        <v>56</v>
      </c>
      <c r="C139" s="1">
        <v>50</v>
      </c>
      <c r="D139" s="1">
        <v>42</v>
      </c>
      <c r="E139" s="1">
        <v>8</v>
      </c>
      <c r="F139">
        <f t="shared" si="4"/>
        <v>75</v>
      </c>
      <c r="G139" s="1">
        <v>56</v>
      </c>
      <c r="H139" s="1">
        <v>48</v>
      </c>
      <c r="I139" s="1">
        <v>8</v>
      </c>
      <c r="J139" s="1">
        <f t="shared" si="3"/>
        <v>85.714285714285708</v>
      </c>
      <c r="K139" s="1">
        <f t="shared" si="5"/>
        <v>10.714285714285714</v>
      </c>
    </row>
    <row r="140" spans="1:11" x14ac:dyDescent="0.3">
      <c r="A140" s="1">
        <v>7</v>
      </c>
      <c r="B140" s="1">
        <v>97</v>
      </c>
      <c r="C140" s="1">
        <v>97</v>
      </c>
      <c r="D140" s="1">
        <v>80</v>
      </c>
      <c r="E140" s="1">
        <v>17</v>
      </c>
      <c r="F140">
        <f t="shared" si="4"/>
        <v>82.474226804123703</v>
      </c>
      <c r="G140" s="1">
        <v>94</v>
      </c>
      <c r="H140" s="1">
        <v>82</v>
      </c>
      <c r="I140" s="1">
        <v>12</v>
      </c>
      <c r="J140" s="1">
        <f t="shared" si="3"/>
        <v>84.536082474226802</v>
      </c>
      <c r="K140" s="1">
        <f t="shared" si="5"/>
        <v>-3.0927835051546393</v>
      </c>
    </row>
    <row r="141" spans="1:11" x14ac:dyDescent="0.3">
      <c r="A141" s="1">
        <v>8</v>
      </c>
      <c r="B141" s="1">
        <v>42</v>
      </c>
      <c r="C141" s="1">
        <v>41</v>
      </c>
      <c r="D141" s="1">
        <v>33</v>
      </c>
      <c r="E141" s="1">
        <v>8</v>
      </c>
      <c r="F141">
        <f t="shared" si="4"/>
        <v>78.571428571428569</v>
      </c>
      <c r="G141" s="1">
        <v>42</v>
      </c>
      <c r="H141" s="1">
        <v>34</v>
      </c>
      <c r="I141" s="1">
        <v>8</v>
      </c>
      <c r="J141" s="1">
        <f t="shared" si="3"/>
        <v>80.952380952380949</v>
      </c>
      <c r="K141" s="1">
        <f t="shared" si="5"/>
        <v>2.3809523809523809</v>
      </c>
    </row>
    <row r="142" spans="1:11" x14ac:dyDescent="0.3">
      <c r="A142" s="1">
        <v>9</v>
      </c>
      <c r="B142" s="1">
        <v>41</v>
      </c>
      <c r="C142" s="1">
        <v>23</v>
      </c>
      <c r="D142" s="1">
        <v>16</v>
      </c>
      <c r="E142" s="1">
        <v>7</v>
      </c>
      <c r="F142">
        <f t="shared" si="4"/>
        <v>39.024390243902438</v>
      </c>
      <c r="G142" s="1">
        <v>41</v>
      </c>
      <c r="H142" s="1">
        <v>33</v>
      </c>
      <c r="I142" s="1">
        <v>8</v>
      </c>
      <c r="J142" s="1">
        <f t="shared" si="3"/>
        <v>80.487804878048792</v>
      </c>
      <c r="K142" s="1">
        <f t="shared" si="5"/>
        <v>43.902439024390247</v>
      </c>
    </row>
    <row r="143" spans="1:11" x14ac:dyDescent="0.3">
      <c r="A143" s="1">
        <v>10</v>
      </c>
      <c r="B143" s="1">
        <v>42</v>
      </c>
      <c r="C143" s="1">
        <v>40</v>
      </c>
      <c r="D143" s="1">
        <v>38</v>
      </c>
      <c r="E143" s="1">
        <v>2</v>
      </c>
      <c r="F143">
        <f t="shared" si="4"/>
        <v>90.476190476190482</v>
      </c>
      <c r="G143" s="1">
        <v>42</v>
      </c>
      <c r="H143" s="1">
        <v>40</v>
      </c>
      <c r="I143" s="1">
        <v>2</v>
      </c>
      <c r="J143" s="1">
        <f t="shared" si="3"/>
        <v>95.238095238095227</v>
      </c>
      <c r="K143" s="1">
        <f t="shared" si="5"/>
        <v>4.7619047619047619</v>
      </c>
    </row>
    <row r="144" spans="1:11" x14ac:dyDescent="0.3">
      <c r="A144" s="1">
        <v>11</v>
      </c>
      <c r="B144" s="1">
        <v>45</v>
      </c>
      <c r="C144" s="1">
        <v>38</v>
      </c>
      <c r="D144" s="1">
        <v>32</v>
      </c>
      <c r="E144" s="1">
        <v>6</v>
      </c>
      <c r="F144">
        <f t="shared" si="4"/>
        <v>71.111111111111114</v>
      </c>
      <c r="G144" s="1">
        <v>45</v>
      </c>
      <c r="H144" s="1">
        <v>39</v>
      </c>
      <c r="I144" s="1">
        <v>6</v>
      </c>
      <c r="J144" s="1">
        <f t="shared" si="3"/>
        <v>86.666666666666671</v>
      </c>
      <c r="K144" s="1">
        <f t="shared" si="5"/>
        <v>15.555555555555555</v>
      </c>
    </row>
    <row r="145" spans="1:11" x14ac:dyDescent="0.3">
      <c r="A145" s="1">
        <v>12</v>
      </c>
      <c r="B145" s="1">
        <v>57</v>
      </c>
      <c r="C145" s="1">
        <v>55</v>
      </c>
      <c r="D145" s="1">
        <v>46</v>
      </c>
      <c r="E145" s="1">
        <v>9</v>
      </c>
      <c r="F145">
        <f t="shared" si="4"/>
        <v>80.701754385964904</v>
      </c>
      <c r="G145" s="1">
        <v>57</v>
      </c>
      <c r="H145" s="1">
        <v>52</v>
      </c>
      <c r="I145" s="1">
        <v>5</v>
      </c>
      <c r="J145" s="1">
        <f t="shared" si="3"/>
        <v>91.228070175438589</v>
      </c>
      <c r="K145" s="1">
        <f t="shared" si="5"/>
        <v>3.5087719298245612</v>
      </c>
    </row>
    <row r="146" spans="1:11" x14ac:dyDescent="0.3">
      <c r="A146" s="1">
        <v>13</v>
      </c>
      <c r="B146" s="1">
        <v>50</v>
      </c>
      <c r="C146" s="1">
        <v>47</v>
      </c>
      <c r="D146" s="1">
        <v>40</v>
      </c>
      <c r="E146" s="1">
        <v>7</v>
      </c>
      <c r="F146">
        <f t="shared" si="4"/>
        <v>80</v>
      </c>
      <c r="G146" s="1">
        <v>49</v>
      </c>
      <c r="H146" s="1">
        <v>48</v>
      </c>
      <c r="I146" s="1">
        <v>1</v>
      </c>
      <c r="J146" s="1">
        <f t="shared" si="3"/>
        <v>96</v>
      </c>
      <c r="K146" s="1">
        <f t="shared" si="5"/>
        <v>4</v>
      </c>
    </row>
    <row r="147" spans="1:11" x14ac:dyDescent="0.3">
      <c r="A147" s="1">
        <v>14</v>
      </c>
      <c r="B147" s="1">
        <v>31</v>
      </c>
      <c r="C147" s="1">
        <v>28</v>
      </c>
      <c r="D147" s="1">
        <v>25</v>
      </c>
      <c r="E147" s="1">
        <v>3</v>
      </c>
      <c r="F147">
        <f t="shared" si="4"/>
        <v>80.645161290322577</v>
      </c>
      <c r="G147" s="1">
        <v>31</v>
      </c>
      <c r="H147" s="1">
        <v>30</v>
      </c>
      <c r="I147" s="1">
        <v>1</v>
      </c>
      <c r="J147" s="1">
        <f t="shared" si="3"/>
        <v>96.774193548387103</v>
      </c>
      <c r="K147" s="1">
        <f t="shared" si="5"/>
        <v>9.67741935483871</v>
      </c>
    </row>
    <row r="148" spans="1:11" x14ac:dyDescent="0.3">
      <c r="A148" s="1">
        <v>15</v>
      </c>
      <c r="B148" s="1">
        <v>39</v>
      </c>
      <c r="C148" s="1">
        <v>23</v>
      </c>
      <c r="D148" s="1">
        <v>18</v>
      </c>
      <c r="E148" s="1">
        <v>5</v>
      </c>
      <c r="F148">
        <f t="shared" si="4"/>
        <v>46.153846153846153</v>
      </c>
      <c r="G148" s="1">
        <v>35</v>
      </c>
      <c r="H148" s="1">
        <v>26</v>
      </c>
      <c r="I148" s="1">
        <v>9</v>
      </c>
      <c r="J148" s="1">
        <f t="shared" si="3"/>
        <v>66.666666666666657</v>
      </c>
      <c r="K148" s="1">
        <f t="shared" si="5"/>
        <v>30.76923076923077</v>
      </c>
    </row>
    <row r="149" spans="1:11" x14ac:dyDescent="0.3">
      <c r="A149" s="1">
        <v>16</v>
      </c>
      <c r="B149" s="1">
        <v>34</v>
      </c>
      <c r="C149" s="1">
        <v>34</v>
      </c>
      <c r="D149" s="1">
        <v>33</v>
      </c>
      <c r="E149" s="1">
        <v>1</v>
      </c>
      <c r="F149">
        <f t="shared" si="4"/>
        <v>97.058823529411768</v>
      </c>
      <c r="G149" s="1">
        <v>34</v>
      </c>
      <c r="H149" s="1">
        <v>34</v>
      </c>
      <c r="I149" s="1">
        <v>0</v>
      </c>
      <c r="J149" s="1">
        <f t="shared" si="3"/>
        <v>100</v>
      </c>
      <c r="K149" s="1">
        <f t="shared" si="5"/>
        <v>0</v>
      </c>
    </row>
    <row r="150" spans="1:11" x14ac:dyDescent="0.3">
      <c r="A150" s="1">
        <v>17</v>
      </c>
      <c r="B150" s="1">
        <v>23</v>
      </c>
      <c r="C150" s="1">
        <v>10</v>
      </c>
      <c r="D150" s="1">
        <v>9</v>
      </c>
      <c r="E150" s="1">
        <v>1</v>
      </c>
      <c r="F150">
        <f t="shared" si="4"/>
        <v>39.130434782608695</v>
      </c>
      <c r="G150" s="1">
        <v>23</v>
      </c>
      <c r="H150" s="1">
        <v>21</v>
      </c>
      <c r="I150" s="1">
        <v>2</v>
      </c>
      <c r="J150" s="1">
        <f t="shared" si="3"/>
        <v>91.304347826086953</v>
      </c>
      <c r="K150" s="1">
        <f t="shared" si="5"/>
        <v>56.521739130434781</v>
      </c>
    </row>
    <row r="151" spans="1:11" x14ac:dyDescent="0.3">
      <c r="A151" s="1">
        <v>18</v>
      </c>
      <c r="B151" s="1">
        <v>43</v>
      </c>
      <c r="C151" s="1">
        <v>43</v>
      </c>
      <c r="D151" s="1">
        <v>26</v>
      </c>
      <c r="E151" s="1">
        <v>17</v>
      </c>
      <c r="F151">
        <f t="shared" si="4"/>
        <v>60.465116279069761</v>
      </c>
      <c r="G151" s="1">
        <v>43</v>
      </c>
      <c r="H151" s="1">
        <v>38</v>
      </c>
      <c r="I151" s="1">
        <v>5</v>
      </c>
      <c r="J151" s="1">
        <f t="shared" si="3"/>
        <v>88.372093023255815</v>
      </c>
      <c r="K151" s="1">
        <f t="shared" si="5"/>
        <v>0</v>
      </c>
    </row>
    <row r="152" spans="1:11" x14ac:dyDescent="0.3">
      <c r="A152" s="1">
        <v>19</v>
      </c>
      <c r="B152" s="1">
        <v>28</v>
      </c>
      <c r="C152" s="1">
        <v>26</v>
      </c>
      <c r="D152" s="1">
        <v>25</v>
      </c>
      <c r="E152" s="1">
        <v>1</v>
      </c>
      <c r="F152">
        <f t="shared" si="4"/>
        <v>89.285714285714292</v>
      </c>
      <c r="G152" s="1">
        <v>28</v>
      </c>
      <c r="H152" s="1">
        <v>27</v>
      </c>
      <c r="I152" s="1">
        <v>1</v>
      </c>
      <c r="J152" s="1">
        <f t="shared" si="3"/>
        <v>96.428571428571431</v>
      </c>
      <c r="K152" s="1">
        <f t="shared" si="5"/>
        <v>7.1428571428571423</v>
      </c>
    </row>
    <row r="153" spans="1:11" x14ac:dyDescent="0.3">
      <c r="A153" s="1">
        <v>20</v>
      </c>
      <c r="B153" s="1">
        <v>35</v>
      </c>
      <c r="C153" s="1">
        <v>26</v>
      </c>
      <c r="D153" s="1">
        <v>23</v>
      </c>
      <c r="E153" s="1">
        <v>3</v>
      </c>
      <c r="F153">
        <f t="shared" si="4"/>
        <v>65.714285714285708</v>
      </c>
      <c r="G153" s="1">
        <v>33</v>
      </c>
      <c r="H153" s="1">
        <v>31</v>
      </c>
      <c r="I153" s="1">
        <v>2</v>
      </c>
      <c r="J153" s="1">
        <f t="shared" si="3"/>
        <v>88.571428571428569</v>
      </c>
      <c r="K153" s="1">
        <f t="shared" si="5"/>
        <v>20</v>
      </c>
    </row>
    <row r="154" spans="1:11" x14ac:dyDescent="0.3">
      <c r="A154" s="1">
        <v>21</v>
      </c>
      <c r="B154" s="1">
        <v>37</v>
      </c>
      <c r="C154" s="1">
        <v>35</v>
      </c>
      <c r="D154" s="1">
        <v>24</v>
      </c>
      <c r="E154" s="1">
        <v>11</v>
      </c>
      <c r="F154">
        <f t="shared" si="4"/>
        <v>64.86486486486487</v>
      </c>
      <c r="G154" s="1">
        <v>37</v>
      </c>
      <c r="H154" s="1">
        <v>35</v>
      </c>
      <c r="I154" s="1">
        <v>2</v>
      </c>
      <c r="J154" s="1">
        <f t="shared" si="3"/>
        <v>94.594594594594597</v>
      </c>
      <c r="K154" s="1">
        <f t="shared" si="5"/>
        <v>5.4054054054054053</v>
      </c>
    </row>
    <row r="155" spans="1:11" x14ac:dyDescent="0.3">
      <c r="A155" s="1">
        <v>22</v>
      </c>
      <c r="B155" s="1">
        <v>49</v>
      </c>
      <c r="C155" s="1">
        <v>19</v>
      </c>
      <c r="D155" s="1">
        <v>13</v>
      </c>
      <c r="E155" s="1">
        <v>6</v>
      </c>
      <c r="F155">
        <f t="shared" si="4"/>
        <v>26.530612244897959</v>
      </c>
      <c r="G155" s="1">
        <v>44</v>
      </c>
      <c r="H155" s="1">
        <v>32</v>
      </c>
      <c r="I155" s="1">
        <v>12</v>
      </c>
      <c r="J155" s="1">
        <f t="shared" si="3"/>
        <v>65.306122448979593</v>
      </c>
      <c r="K155" s="1">
        <f t="shared" si="5"/>
        <v>51.020408163265309</v>
      </c>
    </row>
    <row r="156" spans="1:11" x14ac:dyDescent="0.3">
      <c r="A156" s="1">
        <v>23</v>
      </c>
      <c r="B156" s="1">
        <v>52</v>
      </c>
      <c r="C156" s="1">
        <v>21</v>
      </c>
      <c r="D156" s="1">
        <v>17</v>
      </c>
      <c r="E156" s="1">
        <v>4</v>
      </c>
      <c r="F156">
        <f t="shared" si="4"/>
        <v>32.692307692307693</v>
      </c>
      <c r="G156" s="1">
        <v>52</v>
      </c>
      <c r="H156" s="1">
        <v>38</v>
      </c>
      <c r="I156" s="1">
        <v>14</v>
      </c>
      <c r="J156" s="1">
        <f t="shared" si="3"/>
        <v>73.076923076923066</v>
      </c>
      <c r="K156" s="1">
        <f t="shared" si="5"/>
        <v>59.615384615384613</v>
      </c>
    </row>
    <row r="157" spans="1:11" x14ac:dyDescent="0.3">
      <c r="A157" s="1">
        <v>24</v>
      </c>
      <c r="B157" s="1">
        <v>27</v>
      </c>
      <c r="C157" s="1">
        <v>21</v>
      </c>
      <c r="D157" s="1">
        <v>14</v>
      </c>
      <c r="E157" s="1">
        <v>7</v>
      </c>
      <c r="F157">
        <f t="shared" si="4"/>
        <v>51.851851851851848</v>
      </c>
      <c r="G157" s="1">
        <v>27</v>
      </c>
      <c r="H157" s="1">
        <v>24</v>
      </c>
      <c r="I157" s="1">
        <v>3</v>
      </c>
      <c r="J157" s="1">
        <f t="shared" si="3"/>
        <v>88.888888888888886</v>
      </c>
      <c r="K157" s="1">
        <f t="shared" si="5"/>
        <v>22.222222222222221</v>
      </c>
    </row>
    <row r="158" spans="1:11" x14ac:dyDescent="0.3">
      <c r="A158" s="1">
        <v>25</v>
      </c>
      <c r="B158" s="1">
        <v>38</v>
      </c>
      <c r="C158" s="1">
        <v>30</v>
      </c>
      <c r="D158" s="1">
        <v>19</v>
      </c>
      <c r="E158" s="1">
        <v>11</v>
      </c>
      <c r="F158">
        <f t="shared" si="4"/>
        <v>50</v>
      </c>
      <c r="G158" s="1">
        <v>36</v>
      </c>
      <c r="H158" s="1">
        <v>30</v>
      </c>
      <c r="I158" s="1">
        <v>6</v>
      </c>
      <c r="J158" s="1">
        <f t="shared" si="3"/>
        <v>78.94736842105263</v>
      </c>
      <c r="K158" s="1">
        <f t="shared" si="5"/>
        <v>15.789473684210526</v>
      </c>
    </row>
    <row r="159" spans="1:11" x14ac:dyDescent="0.3">
      <c r="A159" s="1">
        <v>26</v>
      </c>
      <c r="B159" s="1">
        <v>42</v>
      </c>
      <c r="C159" s="1">
        <v>40</v>
      </c>
      <c r="D159" s="1">
        <v>31</v>
      </c>
      <c r="E159" s="1">
        <v>9</v>
      </c>
      <c r="F159">
        <f t="shared" si="4"/>
        <v>73.80952380952381</v>
      </c>
      <c r="G159" s="1">
        <v>42</v>
      </c>
      <c r="H159" s="1">
        <v>40</v>
      </c>
      <c r="I159" s="1">
        <v>2</v>
      </c>
      <c r="J159" s="1">
        <f t="shared" si="3"/>
        <v>95.238095238095227</v>
      </c>
      <c r="K159" s="1">
        <f t="shared" si="5"/>
        <v>4.7619047619047619</v>
      </c>
    </row>
    <row r="160" spans="1:11" x14ac:dyDescent="0.3">
      <c r="A160" s="1">
        <v>27</v>
      </c>
      <c r="B160" s="1">
        <v>47</v>
      </c>
      <c r="C160" s="1">
        <v>40</v>
      </c>
      <c r="D160" s="1">
        <v>23</v>
      </c>
      <c r="E160" s="1">
        <v>17</v>
      </c>
      <c r="F160">
        <f t="shared" si="4"/>
        <v>48.936170212765958</v>
      </c>
      <c r="G160" s="1">
        <v>42</v>
      </c>
      <c r="H160" s="1">
        <v>36</v>
      </c>
      <c r="I160" s="1">
        <v>6</v>
      </c>
      <c r="J160" s="1">
        <f t="shared" si="3"/>
        <v>76.59574468085107</v>
      </c>
      <c r="K160" s="1">
        <f t="shared" si="5"/>
        <v>4.2553191489361701</v>
      </c>
    </row>
    <row r="161" spans="1:11" x14ac:dyDescent="0.3">
      <c r="A161" s="1">
        <v>28</v>
      </c>
      <c r="B161" s="1">
        <v>55</v>
      </c>
      <c r="C161" s="1">
        <v>31</v>
      </c>
      <c r="D161" s="1">
        <v>25</v>
      </c>
      <c r="E161" s="1">
        <v>6</v>
      </c>
      <c r="F161">
        <f t="shared" si="4"/>
        <v>45.454545454545453</v>
      </c>
      <c r="G161" s="1">
        <v>55</v>
      </c>
      <c r="H161" s="1">
        <v>41</v>
      </c>
      <c r="I161" s="1">
        <v>14</v>
      </c>
      <c r="J161" s="1">
        <f t="shared" si="3"/>
        <v>74.545454545454547</v>
      </c>
      <c r="K161" s="1">
        <f t="shared" si="5"/>
        <v>43.636363636363633</v>
      </c>
    </row>
    <row r="162" spans="1:11" x14ac:dyDescent="0.3">
      <c r="A162" s="1">
        <v>29</v>
      </c>
      <c r="B162" s="1">
        <v>24</v>
      </c>
      <c r="C162" s="1">
        <v>0</v>
      </c>
      <c r="D162" s="1">
        <v>0</v>
      </c>
      <c r="E162" s="1">
        <v>0</v>
      </c>
      <c r="F162">
        <f t="shared" si="4"/>
        <v>0</v>
      </c>
      <c r="G162" s="1">
        <v>20</v>
      </c>
      <c r="H162" s="1">
        <v>20</v>
      </c>
      <c r="I162" s="1">
        <v>0</v>
      </c>
      <c r="J162" s="1">
        <f t="shared" si="3"/>
        <v>83.333333333333343</v>
      </c>
      <c r="K162" s="1">
        <f t="shared" si="5"/>
        <v>83.333333333333343</v>
      </c>
    </row>
    <row r="163" spans="1:11" x14ac:dyDescent="0.3">
      <c r="A163" s="1">
        <v>30</v>
      </c>
      <c r="B163" s="1">
        <v>47</v>
      </c>
      <c r="C163" s="1">
        <v>40</v>
      </c>
      <c r="D163" s="1">
        <v>35</v>
      </c>
      <c r="E163" s="1">
        <v>5</v>
      </c>
      <c r="F163">
        <f t="shared" si="4"/>
        <v>74.468085106382972</v>
      </c>
      <c r="G163" s="1">
        <v>46</v>
      </c>
      <c r="H163" s="1">
        <v>42</v>
      </c>
      <c r="I163" s="1">
        <v>4</v>
      </c>
      <c r="J163" s="1">
        <f t="shared" si="3"/>
        <v>89.361702127659569</v>
      </c>
      <c r="K163" s="1">
        <f t="shared" si="5"/>
        <v>12.76595744680851</v>
      </c>
    </row>
    <row r="164" spans="1:11" s="2" customFormat="1" x14ac:dyDescent="0.3">
      <c r="A164" s="2" t="s">
        <v>5</v>
      </c>
      <c r="B164" s="2">
        <f>SUM(B134:B163)</f>
        <v>1303</v>
      </c>
      <c r="C164" s="2">
        <f>SUM(C134:C163)</f>
        <v>1036</v>
      </c>
      <c r="D164" s="2">
        <f>SUM(D134:D163)</f>
        <v>830</v>
      </c>
      <c r="E164" s="2">
        <f>SUM(E134:E163)</f>
        <v>206</v>
      </c>
      <c r="F164" s="2">
        <f>AVERAGE(F134:F163)</f>
        <v>61.77619027140495</v>
      </c>
      <c r="G164" s="2">
        <f>SUM(G134:G163)</f>
        <v>1267</v>
      </c>
      <c r="H164" s="2">
        <f>SUM(H134:H163)</f>
        <v>1094</v>
      </c>
      <c r="I164" s="2">
        <f>SUM(I134:I163)</f>
        <v>173</v>
      </c>
      <c r="J164" s="2">
        <f>AVERAGE(J134:J163)</f>
        <v>84.367611998470394</v>
      </c>
      <c r="K164" s="2">
        <f>AVERAGE(K134:K163)</f>
        <v>20.088573765024289</v>
      </c>
    </row>
    <row r="169" spans="1:11" x14ac:dyDescent="0.3">
      <c r="A169" t="s">
        <v>35</v>
      </c>
    </row>
    <row r="173" spans="1:11" ht="62.4" x14ac:dyDescent="0.3">
      <c r="A173" s="9" t="s">
        <v>2</v>
      </c>
      <c r="B173" s="9" t="s">
        <v>28</v>
      </c>
      <c r="C173" s="9" t="s">
        <v>31</v>
      </c>
      <c r="D173" s="9" t="s">
        <v>32</v>
      </c>
      <c r="E173" s="9" t="s">
        <v>26</v>
      </c>
      <c r="F173" s="9" t="s">
        <v>27</v>
      </c>
      <c r="G173" s="9" t="s">
        <v>33</v>
      </c>
      <c r="H173" s="9" t="s">
        <v>3</v>
      </c>
    </row>
    <row r="174" spans="1:11" x14ac:dyDescent="0.3">
      <c r="A174" s="1" t="s">
        <v>29</v>
      </c>
      <c r="B174" s="1">
        <v>1303</v>
      </c>
      <c r="C174" s="1">
        <v>1039</v>
      </c>
      <c r="D174" s="1">
        <v>1283</v>
      </c>
      <c r="E174" s="1">
        <v>1102</v>
      </c>
      <c r="F174" s="1">
        <v>181</v>
      </c>
      <c r="G174" s="1">
        <v>20.67</v>
      </c>
      <c r="H174" s="1">
        <v>84.66</v>
      </c>
    </row>
    <row r="175" spans="1:11" x14ac:dyDescent="0.3">
      <c r="A175" s="1" t="s">
        <v>30</v>
      </c>
      <c r="B175" s="1">
        <v>1303</v>
      </c>
      <c r="C175" s="1">
        <v>1057</v>
      </c>
      <c r="D175" s="1">
        <v>1294</v>
      </c>
      <c r="E175" s="1">
        <v>1093</v>
      </c>
      <c r="F175" s="1">
        <v>195</v>
      </c>
      <c r="G175" s="1">
        <v>20.66</v>
      </c>
      <c r="H175" s="1">
        <v>82.98</v>
      </c>
    </row>
    <row r="236" spans="1:3" ht="62.4" x14ac:dyDescent="0.3">
      <c r="A236" s="9" t="s">
        <v>2</v>
      </c>
      <c r="B236" s="9" t="s">
        <v>33</v>
      </c>
      <c r="C236" s="9" t="s">
        <v>3</v>
      </c>
    </row>
    <row r="237" spans="1:3" x14ac:dyDescent="0.3">
      <c r="A237" s="1" t="s">
        <v>29</v>
      </c>
      <c r="B237" s="1">
        <v>20.667706195531299</v>
      </c>
      <c r="C237" s="1">
        <v>84.656664045405989</v>
      </c>
    </row>
    <row r="238" spans="1:3" x14ac:dyDescent="0.3">
      <c r="A238" s="1" t="s">
        <v>30</v>
      </c>
      <c r="B238" s="1">
        <v>20.663885852482899</v>
      </c>
      <c r="C238" s="1">
        <v>82.978192620992871</v>
      </c>
    </row>
    <row r="247" spans="1:11" ht="93.6" x14ac:dyDescent="0.3">
      <c r="A247" s="9" t="s">
        <v>42</v>
      </c>
      <c r="B247" s="9" t="s">
        <v>0</v>
      </c>
      <c r="C247" s="9" t="s">
        <v>20</v>
      </c>
      <c r="D247" s="9" t="s">
        <v>37</v>
      </c>
      <c r="E247" s="9" t="s">
        <v>38</v>
      </c>
      <c r="F247" s="9" t="s">
        <v>3</v>
      </c>
      <c r="G247" s="9" t="s">
        <v>21</v>
      </c>
      <c r="H247" s="9" t="s">
        <v>37</v>
      </c>
      <c r="I247" s="9" t="s">
        <v>39</v>
      </c>
      <c r="J247" s="9" t="s">
        <v>4</v>
      </c>
      <c r="K247" s="9" t="s">
        <v>3</v>
      </c>
    </row>
  </sheetData>
  <dataConsolidate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84EF3-9927-4DB8-8CF4-6CE8D7706CD3}">
  <dimension ref="A1:C2"/>
  <sheetViews>
    <sheetView workbookViewId="0"/>
  </sheetViews>
  <sheetFormatPr defaultRowHeight="14.4" x14ac:dyDescent="0.3"/>
  <sheetData>
    <row r="1" spans="1:3" x14ac:dyDescent="0.3">
      <c r="A1" t="s">
        <v>52</v>
      </c>
    </row>
    <row r="2" spans="1:3" x14ac:dyDescent="0.3">
      <c r="B2" t="s">
        <v>53</v>
      </c>
      <c r="C2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AE5B0-7481-4C47-B0F7-72907F44FEE7}">
  <dimension ref="A1:K100"/>
  <sheetViews>
    <sheetView tabSelected="1" topLeftCell="A51" zoomScale="110" zoomScaleNormal="110" workbookViewId="0">
      <selection activeCell="G73" sqref="G73"/>
    </sheetView>
  </sheetViews>
  <sheetFormatPr defaultRowHeight="14.4" x14ac:dyDescent="0.3"/>
  <cols>
    <col min="1" max="1" width="31.44140625" customWidth="1"/>
    <col min="2" max="2" width="19.21875" customWidth="1"/>
    <col min="3" max="3" width="29.77734375" customWidth="1"/>
    <col min="4" max="4" width="18.21875" customWidth="1"/>
    <col min="5" max="5" width="12.109375" customWidth="1"/>
    <col min="6" max="6" width="20.109375" customWidth="1"/>
    <col min="7" max="7" width="17.21875" customWidth="1"/>
    <col min="8" max="8" width="11.88671875" customWidth="1"/>
    <col min="9" max="9" width="13.88671875" customWidth="1"/>
    <col min="11" max="11" width="17.6640625" customWidth="1"/>
  </cols>
  <sheetData>
    <row r="1" spans="1:11" ht="69.599999999999994" customHeight="1" x14ac:dyDescent="0.3">
      <c r="A1" s="9" t="s">
        <v>42</v>
      </c>
      <c r="B1" s="9" t="s">
        <v>0</v>
      </c>
      <c r="C1" s="9" t="s">
        <v>20</v>
      </c>
      <c r="D1" s="9" t="s">
        <v>40</v>
      </c>
      <c r="E1" s="9" t="s">
        <v>41</v>
      </c>
      <c r="F1" s="9" t="s">
        <v>3</v>
      </c>
      <c r="G1" s="9" t="s">
        <v>21</v>
      </c>
      <c r="H1" s="9" t="s">
        <v>40</v>
      </c>
      <c r="I1" s="9" t="s">
        <v>41</v>
      </c>
      <c r="J1" s="9" t="s">
        <v>49</v>
      </c>
      <c r="K1" s="9" t="s">
        <v>3</v>
      </c>
    </row>
    <row r="2" spans="1:11" x14ac:dyDescent="0.3">
      <c r="A2" s="2" t="s">
        <v>43</v>
      </c>
      <c r="B2" s="1">
        <v>1303</v>
      </c>
      <c r="C2" s="1">
        <v>1054</v>
      </c>
      <c r="D2" s="1">
        <v>914</v>
      </c>
      <c r="E2" s="1">
        <v>140</v>
      </c>
      <c r="F2" s="1">
        <v>67.060855909241809</v>
      </c>
      <c r="G2" s="1">
        <v>1287</v>
      </c>
      <c r="H2" s="1">
        <v>1104</v>
      </c>
      <c r="I2" s="1">
        <v>183</v>
      </c>
      <c r="J2" s="1">
        <v>20.157378198916458</v>
      </c>
      <c r="K2" s="1">
        <v>84.085677160702488</v>
      </c>
    </row>
    <row r="3" spans="1:11" x14ac:dyDescent="0.3">
      <c r="A3" s="2" t="s">
        <v>44</v>
      </c>
      <c r="B3" s="1">
        <v>1303</v>
      </c>
      <c r="C3" s="1">
        <v>1036</v>
      </c>
      <c r="D3" s="1">
        <v>830</v>
      </c>
      <c r="E3" s="1">
        <v>206</v>
      </c>
      <c r="F3" s="1">
        <v>61.77619027140495</v>
      </c>
      <c r="G3" s="1">
        <v>1267</v>
      </c>
      <c r="H3" s="1">
        <v>1094</v>
      </c>
      <c r="I3" s="1">
        <v>173</v>
      </c>
      <c r="J3" s="1">
        <v>20.088573765024289</v>
      </c>
      <c r="K3" s="1">
        <v>84.367611998470394</v>
      </c>
    </row>
    <row r="8" spans="1:11" ht="31.2" x14ac:dyDescent="0.3">
      <c r="A8" s="15"/>
      <c r="B8" s="13" t="s">
        <v>42</v>
      </c>
      <c r="C8" s="14" t="s">
        <v>0</v>
      </c>
      <c r="D8" s="14" t="s">
        <v>47</v>
      </c>
      <c r="E8" s="14" t="s">
        <v>40</v>
      </c>
      <c r="F8" s="14" t="s">
        <v>41</v>
      </c>
      <c r="G8" s="14" t="s">
        <v>3</v>
      </c>
    </row>
    <row r="9" spans="1:11" x14ac:dyDescent="0.3">
      <c r="A9" s="15"/>
      <c r="B9" s="15" t="s">
        <v>43</v>
      </c>
      <c r="C9" s="15">
        <v>1303</v>
      </c>
      <c r="D9" s="15">
        <v>1054</v>
      </c>
      <c r="E9" s="15">
        <v>914</v>
      </c>
      <c r="F9" s="15">
        <v>140</v>
      </c>
      <c r="G9" s="15">
        <v>67.06</v>
      </c>
    </row>
    <row r="10" spans="1:11" x14ac:dyDescent="0.3">
      <c r="B10" s="15"/>
      <c r="C10" s="15"/>
      <c r="D10" s="15"/>
      <c r="E10" s="15"/>
      <c r="F10" s="15"/>
      <c r="G10" s="15"/>
      <c r="J10">
        <v>25.39</v>
      </c>
    </row>
    <row r="11" spans="1:11" x14ac:dyDescent="0.3">
      <c r="A11" s="13"/>
      <c r="B11" s="15" t="s">
        <v>44</v>
      </c>
      <c r="C11" s="15">
        <v>1303</v>
      </c>
      <c r="D11" s="15">
        <v>1036</v>
      </c>
      <c r="E11" s="15">
        <v>830</v>
      </c>
      <c r="F11" s="15">
        <v>206</v>
      </c>
      <c r="G11" s="15">
        <v>61.78</v>
      </c>
    </row>
    <row r="12" spans="1:11" x14ac:dyDescent="0.3">
      <c r="A12" s="13"/>
      <c r="B12" s="15"/>
      <c r="C12" s="15"/>
      <c r="D12" s="15"/>
      <c r="E12" s="15"/>
      <c r="F12" s="15"/>
      <c r="G12" s="15"/>
    </row>
    <row r="13" spans="1:11" x14ac:dyDescent="0.3">
      <c r="A13" s="13"/>
      <c r="B13" s="15" t="s">
        <v>43</v>
      </c>
      <c r="C13" s="15">
        <v>1303</v>
      </c>
      <c r="D13" s="15">
        <v>1287</v>
      </c>
      <c r="E13" s="15">
        <v>1104</v>
      </c>
      <c r="F13" s="15">
        <v>183</v>
      </c>
      <c r="G13" s="15">
        <v>84.09</v>
      </c>
      <c r="J13" s="15">
        <v>36.57</v>
      </c>
    </row>
    <row r="14" spans="1:11" x14ac:dyDescent="0.3">
      <c r="B14" s="15"/>
      <c r="C14" s="15"/>
      <c r="D14" s="15"/>
      <c r="E14" s="15"/>
      <c r="F14" s="15"/>
      <c r="G14" s="15"/>
    </row>
    <row r="15" spans="1:11" x14ac:dyDescent="0.3">
      <c r="A15" s="15"/>
      <c r="B15" s="15" t="s">
        <v>44</v>
      </c>
      <c r="C15" s="15">
        <v>1303</v>
      </c>
      <c r="D15" s="15">
        <v>1267</v>
      </c>
      <c r="E15" s="15">
        <v>1094</v>
      </c>
      <c r="F15" s="15">
        <v>173</v>
      </c>
      <c r="G15" s="15">
        <v>84.37</v>
      </c>
    </row>
    <row r="16" spans="1:11" x14ac:dyDescent="0.3">
      <c r="B16" s="3"/>
    </row>
    <row r="24" spans="1:8" ht="31.2" x14ac:dyDescent="0.3">
      <c r="C24" s="14" t="s">
        <v>0</v>
      </c>
      <c r="D24" s="14" t="s">
        <v>47</v>
      </c>
      <c r="E24" s="14" t="s">
        <v>40</v>
      </c>
      <c r="F24" s="14" t="s">
        <v>41</v>
      </c>
      <c r="G24" s="14" t="s">
        <v>51</v>
      </c>
      <c r="H24" s="14" t="s">
        <v>3</v>
      </c>
    </row>
    <row r="25" spans="1:8" ht="43.2" x14ac:dyDescent="0.3">
      <c r="A25" s="17" t="s">
        <v>43</v>
      </c>
      <c r="B25" s="16" t="s">
        <v>45</v>
      </c>
      <c r="C25" s="15">
        <v>1303</v>
      </c>
      <c r="D25" s="15">
        <v>1054</v>
      </c>
      <c r="E25" s="15">
        <v>914</v>
      </c>
      <c r="F25" s="15">
        <v>140</v>
      </c>
      <c r="G25" s="1">
        <f>1303-1054</f>
        <v>249</v>
      </c>
      <c r="H25" s="15">
        <v>67.06</v>
      </c>
    </row>
    <row r="26" spans="1:8" ht="28.8" x14ac:dyDescent="0.3">
      <c r="A26" s="17"/>
      <c r="B26" s="16" t="s">
        <v>46</v>
      </c>
      <c r="C26" s="15">
        <v>1303</v>
      </c>
      <c r="D26" s="15">
        <v>1287</v>
      </c>
      <c r="E26" s="15">
        <v>1104</v>
      </c>
      <c r="F26" s="15">
        <v>183</v>
      </c>
      <c r="G26" s="1">
        <f>1303-1287</f>
        <v>16</v>
      </c>
      <c r="H26" s="15">
        <v>84.09</v>
      </c>
    </row>
    <row r="27" spans="1:8" ht="31.2" x14ac:dyDescent="0.3">
      <c r="A27" s="17" t="s">
        <v>48</v>
      </c>
      <c r="C27" s="14" t="s">
        <v>0</v>
      </c>
      <c r="D27" s="14" t="s">
        <v>47</v>
      </c>
      <c r="E27" s="14" t="s">
        <v>40</v>
      </c>
      <c r="F27" s="14" t="s">
        <v>41</v>
      </c>
      <c r="G27" s="14" t="s">
        <v>51</v>
      </c>
      <c r="H27" s="14" t="s">
        <v>3</v>
      </c>
    </row>
    <row r="28" spans="1:8" ht="43.2" x14ac:dyDescent="0.3">
      <c r="A28" s="17"/>
      <c r="B28" s="16" t="s">
        <v>45</v>
      </c>
      <c r="C28" s="15">
        <v>1303</v>
      </c>
      <c r="D28" s="15">
        <v>1036</v>
      </c>
      <c r="E28" s="15">
        <v>830</v>
      </c>
      <c r="F28" s="15">
        <v>206</v>
      </c>
      <c r="G28" s="1">
        <f>1303-1036</f>
        <v>267</v>
      </c>
      <c r="H28" s="15">
        <v>61.78</v>
      </c>
    </row>
    <row r="29" spans="1:8" ht="28.8" x14ac:dyDescent="0.3">
      <c r="A29" s="17"/>
      <c r="B29" s="16" t="s">
        <v>46</v>
      </c>
      <c r="C29" s="15">
        <v>1303</v>
      </c>
      <c r="D29" s="15">
        <v>1267</v>
      </c>
      <c r="E29" s="15">
        <v>1094</v>
      </c>
      <c r="F29" s="15">
        <v>173</v>
      </c>
      <c r="G29" s="1">
        <f>1303-1267</f>
        <v>36</v>
      </c>
      <c r="H29" s="15">
        <v>84.37</v>
      </c>
    </row>
    <row r="36" spans="7:10" ht="109.2" x14ac:dyDescent="0.3">
      <c r="G36" s="9" t="s">
        <v>2</v>
      </c>
      <c r="H36" s="9" t="s">
        <v>33</v>
      </c>
      <c r="I36" s="9" t="s">
        <v>50</v>
      </c>
    </row>
    <row r="37" spans="7:10" x14ac:dyDescent="0.3">
      <c r="G37" s="1" t="s">
        <v>29</v>
      </c>
      <c r="H37" s="1">
        <v>20.09</v>
      </c>
      <c r="I37" s="1">
        <v>36.57</v>
      </c>
    </row>
    <row r="38" spans="7:10" x14ac:dyDescent="0.3">
      <c r="G38" s="1" t="s">
        <v>30</v>
      </c>
      <c r="H38" s="1">
        <v>20.16</v>
      </c>
      <c r="I38" s="1">
        <v>25.39</v>
      </c>
    </row>
    <row r="40" spans="7:10" x14ac:dyDescent="0.3">
      <c r="J40" s="15"/>
    </row>
    <row r="94" spans="3:7" ht="21" x14ac:dyDescent="0.4">
      <c r="E94" s="8" t="s">
        <v>6</v>
      </c>
    </row>
    <row r="96" spans="3:7" ht="15.6" x14ac:dyDescent="0.3">
      <c r="C96" s="7"/>
      <c r="D96" s="7" t="s">
        <v>7</v>
      </c>
      <c r="E96" s="7" t="s">
        <v>34</v>
      </c>
      <c r="F96" s="7" t="s">
        <v>8</v>
      </c>
      <c r="G96" s="7" t="s">
        <v>9</v>
      </c>
    </row>
    <row r="97" spans="3:7" x14ac:dyDescent="0.3">
      <c r="C97" s="2" t="s">
        <v>10</v>
      </c>
      <c r="D97" s="1">
        <v>15.09</v>
      </c>
      <c r="E97" s="1">
        <v>16.899999999999999</v>
      </c>
      <c r="F97" s="1">
        <v>51.76</v>
      </c>
      <c r="G97" s="1">
        <v>32.35</v>
      </c>
    </row>
    <row r="98" spans="3:7" x14ac:dyDescent="0.3">
      <c r="C98" s="2" t="s">
        <v>12</v>
      </c>
      <c r="D98" s="1">
        <v>0.8</v>
      </c>
      <c r="E98" s="1">
        <v>0.79</v>
      </c>
      <c r="F98" s="1">
        <v>0.69</v>
      </c>
      <c r="G98" s="1">
        <v>0.74</v>
      </c>
    </row>
    <row r="100" spans="3:7" x14ac:dyDescent="0.3">
      <c r="C100" s="2" t="s">
        <v>11</v>
      </c>
      <c r="D100" s="1">
        <v>3377.56</v>
      </c>
      <c r="E100" s="1">
        <v>3374.87</v>
      </c>
      <c r="F100" s="1">
        <v>5739.08</v>
      </c>
      <c r="G100" s="1">
        <v>3664.83</v>
      </c>
    </row>
  </sheetData>
  <mergeCells count="2">
    <mergeCell ref="A25:A26"/>
    <mergeCell ref="A27:A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Kalai</dc:creator>
  <cp:lastModifiedBy>Kalai</cp:lastModifiedBy>
  <dcterms:created xsi:type="dcterms:W3CDTF">2020-06-23T15:33:30Z</dcterms:created>
  <dcterms:modified xsi:type="dcterms:W3CDTF">2020-07-19T09:04:18Z</dcterms:modified>
</cp:coreProperties>
</file>